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MisProyectosRP\Data Analyst\"/>
    </mc:Choice>
  </mc:AlternateContent>
  <xr:revisionPtr revIDLastSave="0" documentId="8_{9BB27657-4182-423E-9AC5-4576622817D0}" xr6:coauthVersionLast="47" xr6:coauthVersionMax="47" xr10:uidLastSave="{00000000-0000-0000-0000-000000000000}"/>
  <bookViews>
    <workbookView xWindow="-108" yWindow="-108" windowWidth="23256" windowHeight="12456" activeTab="1" xr2:uid="{52B18A2C-09AA-42D3-B15A-189FFFF977B6}"/>
  </bookViews>
  <sheets>
    <sheet name="Datos_Limpios" sheetId="1" r:id="rId1"/>
    <sheet name="Dashboard" sheetId="3" r:id="rId2"/>
    <sheet name="Analisis" sheetId="15" r:id="rId3"/>
  </sheets>
  <definedNames>
    <definedName name="SegmentaciónDeDatos_Clasif_por_kills">#N/A</definedName>
    <definedName name="SegmentaciónDeDatos_Ganador">#N/A</definedName>
    <definedName name="SegmentaciónDeDatos_name">#N/A</definedName>
    <definedName name="SegmentaciónDeDatos_Tipo_de_juego">#N/A</definedName>
  </definedNames>
  <calcPr calcId="0"/>
  <pivotCaches>
    <pivotCache cacheId="73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R10" i="15"/>
  <c r="R11" i="15"/>
  <c r="R12" i="15"/>
  <c r="R13" i="15"/>
  <c r="R14" i="15"/>
  <c r="R9" i="15"/>
  <c r="S10" i="15"/>
  <c r="S11" i="15"/>
  <c r="S12" i="15"/>
  <c r="S13" i="15"/>
  <c r="S14" i="15"/>
  <c r="S9" i="15"/>
  <c r="M21" i="15"/>
  <c r="M22" i="15"/>
  <c r="M23" i="15"/>
  <c r="M24" i="15"/>
  <c r="M25" i="15"/>
  <c r="M26" i="15"/>
  <c r="M27" i="15"/>
  <c r="M20" i="15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N1996" i="1"/>
  <c r="N2036" i="1"/>
  <c r="N225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12" i="1"/>
  <c r="C3" i="1"/>
  <c r="C4" i="1"/>
  <c r="C5" i="1"/>
  <c r="C6" i="1"/>
  <c r="C7" i="1"/>
  <c r="C8" i="1"/>
  <c r="C9" i="1"/>
  <c r="C10" i="1"/>
  <c r="C11" i="1"/>
  <c r="C2" i="1"/>
  <c r="M2" i="1"/>
  <c r="N2" i="1" s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M1002" i="1"/>
  <c r="N1002" i="1" s="1"/>
  <c r="M1003" i="1"/>
  <c r="N1003" i="1" s="1"/>
  <c r="M1004" i="1"/>
  <c r="N1004" i="1" s="1"/>
  <c r="M1005" i="1"/>
  <c r="N1005" i="1" s="1"/>
  <c r="M1006" i="1"/>
  <c r="N1006" i="1" s="1"/>
  <c r="M1007" i="1"/>
  <c r="N1007" i="1" s="1"/>
  <c r="M1008" i="1"/>
  <c r="N1008" i="1" s="1"/>
  <c r="M1009" i="1"/>
  <c r="N1009" i="1" s="1"/>
  <c r="M1010" i="1"/>
  <c r="N1010" i="1" s="1"/>
  <c r="M1011" i="1"/>
  <c r="N1011" i="1" s="1"/>
  <c r="M1012" i="1"/>
  <c r="N1012" i="1" s="1"/>
  <c r="M1013" i="1"/>
  <c r="N1013" i="1" s="1"/>
  <c r="M1014" i="1"/>
  <c r="N1014" i="1" s="1"/>
  <c r="M1015" i="1"/>
  <c r="N1015" i="1" s="1"/>
  <c r="M1016" i="1"/>
  <c r="N1016" i="1" s="1"/>
  <c r="M1017" i="1"/>
  <c r="N1017" i="1" s="1"/>
  <c r="M1018" i="1"/>
  <c r="N1018" i="1" s="1"/>
  <c r="M1019" i="1"/>
  <c r="N1019" i="1" s="1"/>
  <c r="M1020" i="1"/>
  <c r="N1020" i="1" s="1"/>
  <c r="M1021" i="1"/>
  <c r="N1021" i="1" s="1"/>
  <c r="M1022" i="1"/>
  <c r="N1022" i="1" s="1"/>
  <c r="M1023" i="1"/>
  <c r="N1023" i="1" s="1"/>
  <c r="M1024" i="1"/>
  <c r="N1024" i="1" s="1"/>
  <c r="M1025" i="1"/>
  <c r="N1025" i="1" s="1"/>
  <c r="M1026" i="1"/>
  <c r="N1026" i="1" s="1"/>
  <c r="M1027" i="1"/>
  <c r="N1027" i="1" s="1"/>
  <c r="M1028" i="1"/>
  <c r="N1028" i="1" s="1"/>
  <c r="M1029" i="1"/>
  <c r="N1029" i="1" s="1"/>
  <c r="M1030" i="1"/>
  <c r="N1030" i="1" s="1"/>
  <c r="M1031" i="1"/>
  <c r="N1031" i="1" s="1"/>
  <c r="M1032" i="1"/>
  <c r="N1032" i="1" s="1"/>
  <c r="M1033" i="1"/>
  <c r="N1033" i="1" s="1"/>
  <c r="M1034" i="1"/>
  <c r="N1034" i="1" s="1"/>
  <c r="M1035" i="1"/>
  <c r="N1035" i="1" s="1"/>
  <c r="M1036" i="1"/>
  <c r="N1036" i="1" s="1"/>
  <c r="M1037" i="1"/>
  <c r="N1037" i="1" s="1"/>
  <c r="M1038" i="1"/>
  <c r="N1038" i="1" s="1"/>
  <c r="M1039" i="1"/>
  <c r="N1039" i="1" s="1"/>
  <c r="M1040" i="1"/>
  <c r="N1040" i="1" s="1"/>
  <c r="M1041" i="1"/>
  <c r="N1041" i="1" s="1"/>
  <c r="M1042" i="1"/>
  <c r="N1042" i="1" s="1"/>
  <c r="M1043" i="1"/>
  <c r="N1043" i="1" s="1"/>
  <c r="M1044" i="1"/>
  <c r="N1044" i="1" s="1"/>
  <c r="M1045" i="1"/>
  <c r="N1045" i="1" s="1"/>
  <c r="M1046" i="1"/>
  <c r="N1046" i="1" s="1"/>
  <c r="M1047" i="1"/>
  <c r="N1047" i="1" s="1"/>
  <c r="M1048" i="1"/>
  <c r="N1048" i="1" s="1"/>
  <c r="M1049" i="1"/>
  <c r="N1049" i="1" s="1"/>
  <c r="M1050" i="1"/>
  <c r="N1050" i="1" s="1"/>
  <c r="M1051" i="1"/>
  <c r="N1051" i="1" s="1"/>
  <c r="M1052" i="1"/>
  <c r="N1052" i="1" s="1"/>
  <c r="M1053" i="1"/>
  <c r="N1053" i="1" s="1"/>
  <c r="M1054" i="1"/>
  <c r="N1054" i="1" s="1"/>
  <c r="M1055" i="1"/>
  <c r="N1055" i="1" s="1"/>
  <c r="M1056" i="1"/>
  <c r="N1056" i="1" s="1"/>
  <c r="M1057" i="1"/>
  <c r="N1057" i="1" s="1"/>
  <c r="M1058" i="1"/>
  <c r="N1058" i="1" s="1"/>
  <c r="M1059" i="1"/>
  <c r="N1059" i="1" s="1"/>
  <c r="M1060" i="1"/>
  <c r="N1060" i="1" s="1"/>
  <c r="M1061" i="1"/>
  <c r="N1061" i="1" s="1"/>
  <c r="M1062" i="1"/>
  <c r="N1062" i="1" s="1"/>
  <c r="M1063" i="1"/>
  <c r="N1063" i="1" s="1"/>
  <c r="M1064" i="1"/>
  <c r="N1064" i="1" s="1"/>
  <c r="M1065" i="1"/>
  <c r="N1065" i="1" s="1"/>
  <c r="M1066" i="1"/>
  <c r="N1066" i="1" s="1"/>
  <c r="M1067" i="1"/>
  <c r="N1067" i="1" s="1"/>
  <c r="M1068" i="1"/>
  <c r="N1068" i="1" s="1"/>
  <c r="M1069" i="1"/>
  <c r="N1069" i="1" s="1"/>
  <c r="M1070" i="1"/>
  <c r="N1070" i="1" s="1"/>
  <c r="M1071" i="1"/>
  <c r="N1071" i="1" s="1"/>
  <c r="M1072" i="1"/>
  <c r="N1072" i="1" s="1"/>
  <c r="M1073" i="1"/>
  <c r="N1073" i="1" s="1"/>
  <c r="M1074" i="1"/>
  <c r="N1074" i="1" s="1"/>
  <c r="M1075" i="1"/>
  <c r="N1075" i="1" s="1"/>
  <c r="M1076" i="1"/>
  <c r="N1076" i="1" s="1"/>
  <c r="M1077" i="1"/>
  <c r="N1077" i="1" s="1"/>
  <c r="M1078" i="1"/>
  <c r="N1078" i="1" s="1"/>
  <c r="M1079" i="1"/>
  <c r="N1079" i="1" s="1"/>
  <c r="M1080" i="1"/>
  <c r="N1080" i="1" s="1"/>
  <c r="M1081" i="1"/>
  <c r="N1081" i="1" s="1"/>
  <c r="M1082" i="1"/>
  <c r="N1082" i="1" s="1"/>
  <c r="M1083" i="1"/>
  <c r="N1083" i="1" s="1"/>
  <c r="M1084" i="1"/>
  <c r="N1084" i="1" s="1"/>
  <c r="M1085" i="1"/>
  <c r="N1085" i="1" s="1"/>
  <c r="M1086" i="1"/>
  <c r="N1086" i="1" s="1"/>
  <c r="M1087" i="1"/>
  <c r="N1087" i="1" s="1"/>
  <c r="M1088" i="1"/>
  <c r="N1088" i="1" s="1"/>
  <c r="M1089" i="1"/>
  <c r="N1089" i="1" s="1"/>
  <c r="M1090" i="1"/>
  <c r="N1090" i="1" s="1"/>
  <c r="M1091" i="1"/>
  <c r="N1091" i="1" s="1"/>
  <c r="M1092" i="1"/>
  <c r="N1092" i="1" s="1"/>
  <c r="M1093" i="1"/>
  <c r="N1093" i="1" s="1"/>
  <c r="M1094" i="1"/>
  <c r="N1094" i="1" s="1"/>
  <c r="M1095" i="1"/>
  <c r="N1095" i="1" s="1"/>
  <c r="M1096" i="1"/>
  <c r="N1096" i="1" s="1"/>
  <c r="M1097" i="1"/>
  <c r="N1097" i="1" s="1"/>
  <c r="M1098" i="1"/>
  <c r="N1098" i="1" s="1"/>
  <c r="M1099" i="1"/>
  <c r="N1099" i="1" s="1"/>
  <c r="M1100" i="1"/>
  <c r="N1100" i="1" s="1"/>
  <c r="M1101" i="1"/>
  <c r="N1101" i="1" s="1"/>
  <c r="M1102" i="1"/>
  <c r="N1102" i="1" s="1"/>
  <c r="M1103" i="1"/>
  <c r="N1103" i="1" s="1"/>
  <c r="M1104" i="1"/>
  <c r="N1104" i="1" s="1"/>
  <c r="M1105" i="1"/>
  <c r="N1105" i="1" s="1"/>
  <c r="M1106" i="1"/>
  <c r="N1106" i="1" s="1"/>
  <c r="M1107" i="1"/>
  <c r="N1107" i="1" s="1"/>
  <c r="M1108" i="1"/>
  <c r="N1108" i="1" s="1"/>
  <c r="M1109" i="1"/>
  <c r="N1109" i="1" s="1"/>
  <c r="M1110" i="1"/>
  <c r="N1110" i="1" s="1"/>
  <c r="M1111" i="1"/>
  <c r="N1111" i="1" s="1"/>
  <c r="M1112" i="1"/>
  <c r="N1112" i="1" s="1"/>
  <c r="M1113" i="1"/>
  <c r="N1113" i="1" s="1"/>
  <c r="M1114" i="1"/>
  <c r="N1114" i="1" s="1"/>
  <c r="M1115" i="1"/>
  <c r="N1115" i="1" s="1"/>
  <c r="M1116" i="1"/>
  <c r="N1116" i="1" s="1"/>
  <c r="M1117" i="1"/>
  <c r="N1117" i="1" s="1"/>
  <c r="M1118" i="1"/>
  <c r="N1118" i="1" s="1"/>
  <c r="M1119" i="1"/>
  <c r="N1119" i="1" s="1"/>
  <c r="M1120" i="1"/>
  <c r="N1120" i="1" s="1"/>
  <c r="M1121" i="1"/>
  <c r="N1121" i="1" s="1"/>
  <c r="M1122" i="1"/>
  <c r="N1122" i="1" s="1"/>
  <c r="M1123" i="1"/>
  <c r="N1123" i="1" s="1"/>
  <c r="M1124" i="1"/>
  <c r="N1124" i="1" s="1"/>
  <c r="M1125" i="1"/>
  <c r="N1125" i="1" s="1"/>
  <c r="M1126" i="1"/>
  <c r="N1126" i="1" s="1"/>
  <c r="M1127" i="1"/>
  <c r="N1127" i="1" s="1"/>
  <c r="M1128" i="1"/>
  <c r="N1128" i="1" s="1"/>
  <c r="M1129" i="1"/>
  <c r="N1129" i="1" s="1"/>
  <c r="M1130" i="1"/>
  <c r="N1130" i="1" s="1"/>
  <c r="M1131" i="1"/>
  <c r="N1131" i="1" s="1"/>
  <c r="M1132" i="1"/>
  <c r="N1132" i="1" s="1"/>
  <c r="M1133" i="1"/>
  <c r="N1133" i="1" s="1"/>
  <c r="M1134" i="1"/>
  <c r="N1134" i="1" s="1"/>
  <c r="M1135" i="1"/>
  <c r="N1135" i="1" s="1"/>
  <c r="M1136" i="1"/>
  <c r="N1136" i="1" s="1"/>
  <c r="M1137" i="1"/>
  <c r="N1137" i="1" s="1"/>
  <c r="M1138" i="1"/>
  <c r="N1138" i="1" s="1"/>
  <c r="M1139" i="1"/>
  <c r="N1139" i="1" s="1"/>
  <c r="M1140" i="1"/>
  <c r="N1140" i="1" s="1"/>
  <c r="M1141" i="1"/>
  <c r="N1141" i="1" s="1"/>
  <c r="M1142" i="1"/>
  <c r="N1142" i="1" s="1"/>
  <c r="M1143" i="1"/>
  <c r="N1143" i="1" s="1"/>
  <c r="M1144" i="1"/>
  <c r="N1144" i="1" s="1"/>
  <c r="M1145" i="1"/>
  <c r="N1145" i="1" s="1"/>
  <c r="M1146" i="1"/>
  <c r="N1146" i="1" s="1"/>
  <c r="M1147" i="1"/>
  <c r="N1147" i="1" s="1"/>
  <c r="M1148" i="1"/>
  <c r="N1148" i="1" s="1"/>
  <c r="M1149" i="1"/>
  <c r="N1149" i="1" s="1"/>
  <c r="M1150" i="1"/>
  <c r="N1150" i="1" s="1"/>
  <c r="M1151" i="1"/>
  <c r="N1151" i="1" s="1"/>
  <c r="M1152" i="1"/>
  <c r="N1152" i="1" s="1"/>
  <c r="M1153" i="1"/>
  <c r="N1153" i="1" s="1"/>
  <c r="M1154" i="1"/>
  <c r="N1154" i="1" s="1"/>
  <c r="M1155" i="1"/>
  <c r="N1155" i="1" s="1"/>
  <c r="M1156" i="1"/>
  <c r="N1156" i="1" s="1"/>
  <c r="M1157" i="1"/>
  <c r="N1157" i="1" s="1"/>
  <c r="M1158" i="1"/>
  <c r="N1158" i="1" s="1"/>
  <c r="M1159" i="1"/>
  <c r="N1159" i="1" s="1"/>
  <c r="M1160" i="1"/>
  <c r="N1160" i="1" s="1"/>
  <c r="M1161" i="1"/>
  <c r="N1161" i="1" s="1"/>
  <c r="M1162" i="1"/>
  <c r="N1162" i="1" s="1"/>
  <c r="M1163" i="1"/>
  <c r="N1163" i="1" s="1"/>
  <c r="M1164" i="1"/>
  <c r="N1164" i="1" s="1"/>
  <c r="M1165" i="1"/>
  <c r="N1165" i="1" s="1"/>
  <c r="M1166" i="1"/>
  <c r="N1166" i="1" s="1"/>
  <c r="M1167" i="1"/>
  <c r="N1167" i="1" s="1"/>
  <c r="M1168" i="1"/>
  <c r="N1168" i="1" s="1"/>
  <c r="M1169" i="1"/>
  <c r="N1169" i="1" s="1"/>
  <c r="M1170" i="1"/>
  <c r="N1170" i="1" s="1"/>
  <c r="M1171" i="1"/>
  <c r="N1171" i="1" s="1"/>
  <c r="M1172" i="1"/>
  <c r="N1172" i="1" s="1"/>
  <c r="M1173" i="1"/>
  <c r="N1173" i="1" s="1"/>
  <c r="M1174" i="1"/>
  <c r="N1174" i="1" s="1"/>
  <c r="M1175" i="1"/>
  <c r="N1175" i="1" s="1"/>
  <c r="M1176" i="1"/>
  <c r="N1176" i="1" s="1"/>
  <c r="M1177" i="1"/>
  <c r="N1177" i="1" s="1"/>
  <c r="M1178" i="1"/>
  <c r="N1178" i="1" s="1"/>
  <c r="M1179" i="1"/>
  <c r="N1179" i="1" s="1"/>
  <c r="M1180" i="1"/>
  <c r="N1180" i="1" s="1"/>
  <c r="M1181" i="1"/>
  <c r="N1181" i="1" s="1"/>
  <c r="M1182" i="1"/>
  <c r="N1182" i="1" s="1"/>
  <c r="M1183" i="1"/>
  <c r="N1183" i="1" s="1"/>
  <c r="M1184" i="1"/>
  <c r="N1184" i="1" s="1"/>
  <c r="M1185" i="1"/>
  <c r="N1185" i="1" s="1"/>
  <c r="M1186" i="1"/>
  <c r="N1186" i="1" s="1"/>
  <c r="M1187" i="1"/>
  <c r="N1187" i="1" s="1"/>
  <c r="M1188" i="1"/>
  <c r="N1188" i="1" s="1"/>
  <c r="M1189" i="1"/>
  <c r="N1189" i="1" s="1"/>
  <c r="M1190" i="1"/>
  <c r="N1190" i="1" s="1"/>
  <c r="M1191" i="1"/>
  <c r="N1191" i="1" s="1"/>
  <c r="M1192" i="1"/>
  <c r="N1192" i="1" s="1"/>
  <c r="M1193" i="1"/>
  <c r="N1193" i="1" s="1"/>
  <c r="M1194" i="1"/>
  <c r="N1194" i="1" s="1"/>
  <c r="M1195" i="1"/>
  <c r="N1195" i="1" s="1"/>
  <c r="M1196" i="1"/>
  <c r="N1196" i="1" s="1"/>
  <c r="M1197" i="1"/>
  <c r="N1197" i="1" s="1"/>
  <c r="M1198" i="1"/>
  <c r="N1198" i="1" s="1"/>
  <c r="M1199" i="1"/>
  <c r="N1199" i="1" s="1"/>
  <c r="M1200" i="1"/>
  <c r="N1200" i="1" s="1"/>
  <c r="M1201" i="1"/>
  <c r="N1201" i="1" s="1"/>
  <c r="M1202" i="1"/>
  <c r="N1202" i="1" s="1"/>
  <c r="M1203" i="1"/>
  <c r="N1203" i="1" s="1"/>
  <c r="M1204" i="1"/>
  <c r="N1204" i="1" s="1"/>
  <c r="M1205" i="1"/>
  <c r="N1205" i="1" s="1"/>
  <c r="M1206" i="1"/>
  <c r="N1206" i="1" s="1"/>
  <c r="M1207" i="1"/>
  <c r="N1207" i="1" s="1"/>
  <c r="M1208" i="1"/>
  <c r="N1208" i="1" s="1"/>
  <c r="M1209" i="1"/>
  <c r="N1209" i="1" s="1"/>
  <c r="M1210" i="1"/>
  <c r="N1210" i="1" s="1"/>
  <c r="M1211" i="1"/>
  <c r="N1211" i="1" s="1"/>
  <c r="M1212" i="1"/>
  <c r="N1212" i="1" s="1"/>
  <c r="M1213" i="1"/>
  <c r="N1213" i="1" s="1"/>
  <c r="M1214" i="1"/>
  <c r="N1214" i="1" s="1"/>
  <c r="M1215" i="1"/>
  <c r="N1215" i="1" s="1"/>
  <c r="M1216" i="1"/>
  <c r="N1216" i="1" s="1"/>
  <c r="M1217" i="1"/>
  <c r="N1217" i="1" s="1"/>
  <c r="M1218" i="1"/>
  <c r="N1218" i="1" s="1"/>
  <c r="M1219" i="1"/>
  <c r="N1219" i="1" s="1"/>
  <c r="M1220" i="1"/>
  <c r="N1220" i="1" s="1"/>
  <c r="M1221" i="1"/>
  <c r="N1221" i="1" s="1"/>
  <c r="M1222" i="1"/>
  <c r="N1222" i="1" s="1"/>
  <c r="M1223" i="1"/>
  <c r="N1223" i="1" s="1"/>
  <c r="M1224" i="1"/>
  <c r="N1224" i="1" s="1"/>
  <c r="M1225" i="1"/>
  <c r="N1225" i="1" s="1"/>
  <c r="M1226" i="1"/>
  <c r="N1226" i="1" s="1"/>
  <c r="M1227" i="1"/>
  <c r="N1227" i="1" s="1"/>
  <c r="M1228" i="1"/>
  <c r="N1228" i="1" s="1"/>
  <c r="M1229" i="1"/>
  <c r="N1229" i="1" s="1"/>
  <c r="M1230" i="1"/>
  <c r="N1230" i="1" s="1"/>
  <c r="M1231" i="1"/>
  <c r="N1231" i="1" s="1"/>
  <c r="M1232" i="1"/>
  <c r="N1232" i="1" s="1"/>
  <c r="M1233" i="1"/>
  <c r="N1233" i="1" s="1"/>
  <c r="M1234" i="1"/>
  <c r="N1234" i="1" s="1"/>
  <c r="M1235" i="1"/>
  <c r="N1235" i="1" s="1"/>
  <c r="M1236" i="1"/>
  <c r="N1236" i="1" s="1"/>
  <c r="M1237" i="1"/>
  <c r="N1237" i="1" s="1"/>
  <c r="M1238" i="1"/>
  <c r="N1238" i="1" s="1"/>
  <c r="M1239" i="1"/>
  <c r="N1239" i="1" s="1"/>
  <c r="M1240" i="1"/>
  <c r="N1240" i="1" s="1"/>
  <c r="M1241" i="1"/>
  <c r="N1241" i="1" s="1"/>
  <c r="M1242" i="1"/>
  <c r="N1242" i="1" s="1"/>
  <c r="M1243" i="1"/>
  <c r="N1243" i="1" s="1"/>
  <c r="M1244" i="1"/>
  <c r="N1244" i="1" s="1"/>
  <c r="M1245" i="1"/>
  <c r="N1245" i="1" s="1"/>
  <c r="M1246" i="1"/>
  <c r="N1246" i="1" s="1"/>
  <c r="M1247" i="1"/>
  <c r="N1247" i="1" s="1"/>
  <c r="M1248" i="1"/>
  <c r="N1248" i="1" s="1"/>
  <c r="M1249" i="1"/>
  <c r="N1249" i="1" s="1"/>
  <c r="M1250" i="1"/>
  <c r="N1250" i="1" s="1"/>
  <c r="M1251" i="1"/>
  <c r="N1251" i="1" s="1"/>
  <c r="M1252" i="1"/>
  <c r="N1252" i="1" s="1"/>
  <c r="M1253" i="1"/>
  <c r="N1253" i="1" s="1"/>
  <c r="M1254" i="1"/>
  <c r="N1254" i="1" s="1"/>
  <c r="M1255" i="1"/>
  <c r="N1255" i="1" s="1"/>
  <c r="M1256" i="1"/>
  <c r="N1256" i="1" s="1"/>
  <c r="M1257" i="1"/>
  <c r="N1257" i="1" s="1"/>
  <c r="M1258" i="1"/>
  <c r="N1258" i="1" s="1"/>
  <c r="M1259" i="1"/>
  <c r="N1259" i="1" s="1"/>
  <c r="M1260" i="1"/>
  <c r="N1260" i="1" s="1"/>
  <c r="M1261" i="1"/>
  <c r="N1261" i="1" s="1"/>
  <c r="M1262" i="1"/>
  <c r="N1262" i="1" s="1"/>
  <c r="M1263" i="1"/>
  <c r="N1263" i="1" s="1"/>
  <c r="M1264" i="1"/>
  <c r="N1264" i="1" s="1"/>
  <c r="M1265" i="1"/>
  <c r="N1265" i="1" s="1"/>
  <c r="M1266" i="1"/>
  <c r="N1266" i="1" s="1"/>
  <c r="M1267" i="1"/>
  <c r="N1267" i="1" s="1"/>
  <c r="M1268" i="1"/>
  <c r="N1268" i="1" s="1"/>
  <c r="M1269" i="1"/>
  <c r="N1269" i="1" s="1"/>
  <c r="M1270" i="1"/>
  <c r="N1270" i="1" s="1"/>
  <c r="M1271" i="1"/>
  <c r="N1271" i="1" s="1"/>
  <c r="M1272" i="1"/>
  <c r="N1272" i="1" s="1"/>
  <c r="M1273" i="1"/>
  <c r="N1273" i="1" s="1"/>
  <c r="M1274" i="1"/>
  <c r="N1274" i="1" s="1"/>
  <c r="M1275" i="1"/>
  <c r="N1275" i="1" s="1"/>
  <c r="M1276" i="1"/>
  <c r="N1276" i="1" s="1"/>
  <c r="M1277" i="1"/>
  <c r="N1277" i="1" s="1"/>
  <c r="M1278" i="1"/>
  <c r="N1278" i="1" s="1"/>
  <c r="M1279" i="1"/>
  <c r="N1279" i="1" s="1"/>
  <c r="M1280" i="1"/>
  <c r="N1280" i="1" s="1"/>
  <c r="M1281" i="1"/>
  <c r="N1281" i="1" s="1"/>
  <c r="M1282" i="1"/>
  <c r="N1282" i="1" s="1"/>
  <c r="M1283" i="1"/>
  <c r="N1283" i="1" s="1"/>
  <c r="M1284" i="1"/>
  <c r="N1284" i="1" s="1"/>
  <c r="M1285" i="1"/>
  <c r="N1285" i="1" s="1"/>
  <c r="M1286" i="1"/>
  <c r="N1286" i="1" s="1"/>
  <c r="M1287" i="1"/>
  <c r="N1287" i="1" s="1"/>
  <c r="M1288" i="1"/>
  <c r="N1288" i="1" s="1"/>
  <c r="M1289" i="1"/>
  <c r="N1289" i="1" s="1"/>
  <c r="M1290" i="1"/>
  <c r="N1290" i="1" s="1"/>
  <c r="M1291" i="1"/>
  <c r="N1291" i="1" s="1"/>
  <c r="M1292" i="1"/>
  <c r="N1292" i="1" s="1"/>
  <c r="M1293" i="1"/>
  <c r="N1293" i="1" s="1"/>
  <c r="M1294" i="1"/>
  <c r="N1294" i="1" s="1"/>
  <c r="M1295" i="1"/>
  <c r="N1295" i="1" s="1"/>
  <c r="M1296" i="1"/>
  <c r="N1296" i="1" s="1"/>
  <c r="M1297" i="1"/>
  <c r="N1297" i="1" s="1"/>
  <c r="M1298" i="1"/>
  <c r="N1298" i="1" s="1"/>
  <c r="M1299" i="1"/>
  <c r="N1299" i="1" s="1"/>
  <c r="M1300" i="1"/>
  <c r="N1300" i="1" s="1"/>
  <c r="M1301" i="1"/>
  <c r="N1301" i="1" s="1"/>
  <c r="M1302" i="1"/>
  <c r="N1302" i="1" s="1"/>
  <c r="M1303" i="1"/>
  <c r="N1303" i="1" s="1"/>
  <c r="M1304" i="1"/>
  <c r="N1304" i="1" s="1"/>
  <c r="M1305" i="1"/>
  <c r="N1305" i="1" s="1"/>
  <c r="M1306" i="1"/>
  <c r="N1306" i="1" s="1"/>
  <c r="M1307" i="1"/>
  <c r="N1307" i="1" s="1"/>
  <c r="M1308" i="1"/>
  <c r="N1308" i="1" s="1"/>
  <c r="M1309" i="1"/>
  <c r="N1309" i="1" s="1"/>
  <c r="M1310" i="1"/>
  <c r="N1310" i="1" s="1"/>
  <c r="M1311" i="1"/>
  <c r="N1311" i="1" s="1"/>
  <c r="M1312" i="1"/>
  <c r="N1312" i="1" s="1"/>
  <c r="M1313" i="1"/>
  <c r="N1313" i="1" s="1"/>
  <c r="M1314" i="1"/>
  <c r="N1314" i="1" s="1"/>
  <c r="M1315" i="1"/>
  <c r="N1315" i="1" s="1"/>
  <c r="M1316" i="1"/>
  <c r="N1316" i="1" s="1"/>
  <c r="M1317" i="1"/>
  <c r="N1317" i="1" s="1"/>
  <c r="M1318" i="1"/>
  <c r="N1318" i="1" s="1"/>
  <c r="M1319" i="1"/>
  <c r="N1319" i="1" s="1"/>
  <c r="M1320" i="1"/>
  <c r="N1320" i="1" s="1"/>
  <c r="M1321" i="1"/>
  <c r="N1321" i="1" s="1"/>
  <c r="M1322" i="1"/>
  <c r="N1322" i="1" s="1"/>
  <c r="M1323" i="1"/>
  <c r="N1323" i="1" s="1"/>
  <c r="M1324" i="1"/>
  <c r="N1324" i="1" s="1"/>
  <c r="M1325" i="1"/>
  <c r="N1325" i="1" s="1"/>
  <c r="M1326" i="1"/>
  <c r="N1326" i="1" s="1"/>
  <c r="M1327" i="1"/>
  <c r="N1327" i="1" s="1"/>
  <c r="M1328" i="1"/>
  <c r="N1328" i="1" s="1"/>
  <c r="M1329" i="1"/>
  <c r="N1329" i="1" s="1"/>
  <c r="M1330" i="1"/>
  <c r="N1330" i="1" s="1"/>
  <c r="M1331" i="1"/>
  <c r="N1331" i="1" s="1"/>
  <c r="M1332" i="1"/>
  <c r="N1332" i="1" s="1"/>
  <c r="M1333" i="1"/>
  <c r="N1333" i="1" s="1"/>
  <c r="M1334" i="1"/>
  <c r="N1334" i="1" s="1"/>
  <c r="M1335" i="1"/>
  <c r="N1335" i="1" s="1"/>
  <c r="M1336" i="1"/>
  <c r="N1336" i="1" s="1"/>
  <c r="M1337" i="1"/>
  <c r="N1337" i="1" s="1"/>
  <c r="M1338" i="1"/>
  <c r="N1338" i="1" s="1"/>
  <c r="M1339" i="1"/>
  <c r="N1339" i="1" s="1"/>
  <c r="M1340" i="1"/>
  <c r="N1340" i="1" s="1"/>
  <c r="M1341" i="1"/>
  <c r="N1341" i="1" s="1"/>
  <c r="M1342" i="1"/>
  <c r="N1342" i="1" s="1"/>
  <c r="M1343" i="1"/>
  <c r="N1343" i="1" s="1"/>
  <c r="M1344" i="1"/>
  <c r="N1344" i="1" s="1"/>
  <c r="M1345" i="1"/>
  <c r="N1345" i="1" s="1"/>
  <c r="M1346" i="1"/>
  <c r="N1346" i="1" s="1"/>
  <c r="M1347" i="1"/>
  <c r="N1347" i="1" s="1"/>
  <c r="M1348" i="1"/>
  <c r="N1348" i="1" s="1"/>
  <c r="M1349" i="1"/>
  <c r="N1349" i="1" s="1"/>
  <c r="M1350" i="1"/>
  <c r="N1350" i="1" s="1"/>
  <c r="M1351" i="1"/>
  <c r="N1351" i="1" s="1"/>
  <c r="M1352" i="1"/>
  <c r="N1352" i="1" s="1"/>
  <c r="M1353" i="1"/>
  <c r="N1353" i="1" s="1"/>
  <c r="M1354" i="1"/>
  <c r="N1354" i="1" s="1"/>
  <c r="M1355" i="1"/>
  <c r="N1355" i="1" s="1"/>
  <c r="M1356" i="1"/>
  <c r="N1356" i="1" s="1"/>
  <c r="M1357" i="1"/>
  <c r="N1357" i="1" s="1"/>
  <c r="M1358" i="1"/>
  <c r="N1358" i="1" s="1"/>
  <c r="M1359" i="1"/>
  <c r="N1359" i="1" s="1"/>
  <c r="M1360" i="1"/>
  <c r="N1360" i="1" s="1"/>
  <c r="M1361" i="1"/>
  <c r="N1361" i="1" s="1"/>
  <c r="M1362" i="1"/>
  <c r="N1362" i="1" s="1"/>
  <c r="M1363" i="1"/>
  <c r="N1363" i="1" s="1"/>
  <c r="M1364" i="1"/>
  <c r="N1364" i="1" s="1"/>
  <c r="M1365" i="1"/>
  <c r="N1365" i="1" s="1"/>
  <c r="M1366" i="1"/>
  <c r="N1366" i="1" s="1"/>
  <c r="M1367" i="1"/>
  <c r="N1367" i="1" s="1"/>
  <c r="M1368" i="1"/>
  <c r="N1368" i="1" s="1"/>
  <c r="M1369" i="1"/>
  <c r="N1369" i="1" s="1"/>
  <c r="M1370" i="1"/>
  <c r="N1370" i="1" s="1"/>
  <c r="M1371" i="1"/>
  <c r="N1371" i="1" s="1"/>
  <c r="M1372" i="1"/>
  <c r="N1372" i="1" s="1"/>
  <c r="M1373" i="1"/>
  <c r="N1373" i="1" s="1"/>
  <c r="M1374" i="1"/>
  <c r="N1374" i="1" s="1"/>
  <c r="M1375" i="1"/>
  <c r="N1375" i="1" s="1"/>
  <c r="M1376" i="1"/>
  <c r="N1376" i="1" s="1"/>
  <c r="M1377" i="1"/>
  <c r="N1377" i="1" s="1"/>
  <c r="M1378" i="1"/>
  <c r="N1378" i="1" s="1"/>
  <c r="M1379" i="1"/>
  <c r="N1379" i="1" s="1"/>
  <c r="M1380" i="1"/>
  <c r="N1380" i="1" s="1"/>
  <c r="M1381" i="1"/>
  <c r="N1381" i="1" s="1"/>
  <c r="M1382" i="1"/>
  <c r="N1382" i="1" s="1"/>
  <c r="M1383" i="1"/>
  <c r="N1383" i="1" s="1"/>
  <c r="M1384" i="1"/>
  <c r="N1384" i="1" s="1"/>
  <c r="M1385" i="1"/>
  <c r="N1385" i="1" s="1"/>
  <c r="M1386" i="1"/>
  <c r="N1386" i="1" s="1"/>
  <c r="M1387" i="1"/>
  <c r="N1387" i="1" s="1"/>
  <c r="M1388" i="1"/>
  <c r="N1388" i="1" s="1"/>
  <c r="M1389" i="1"/>
  <c r="N1389" i="1" s="1"/>
  <c r="M1390" i="1"/>
  <c r="N1390" i="1" s="1"/>
  <c r="M1391" i="1"/>
  <c r="N1391" i="1" s="1"/>
  <c r="M1392" i="1"/>
  <c r="N1392" i="1" s="1"/>
  <c r="M1393" i="1"/>
  <c r="N1393" i="1" s="1"/>
  <c r="M1394" i="1"/>
  <c r="N1394" i="1" s="1"/>
  <c r="M1395" i="1"/>
  <c r="N1395" i="1" s="1"/>
  <c r="M1396" i="1"/>
  <c r="N1396" i="1" s="1"/>
  <c r="M1397" i="1"/>
  <c r="N1397" i="1" s="1"/>
  <c r="M1398" i="1"/>
  <c r="N1398" i="1" s="1"/>
  <c r="M1399" i="1"/>
  <c r="N1399" i="1" s="1"/>
  <c r="M1400" i="1"/>
  <c r="N1400" i="1" s="1"/>
  <c r="M1401" i="1"/>
  <c r="N1401" i="1" s="1"/>
  <c r="M1402" i="1"/>
  <c r="N1402" i="1" s="1"/>
  <c r="M1403" i="1"/>
  <c r="N1403" i="1" s="1"/>
  <c r="M1404" i="1"/>
  <c r="N1404" i="1" s="1"/>
  <c r="M1405" i="1"/>
  <c r="N1405" i="1" s="1"/>
  <c r="M1406" i="1"/>
  <c r="N1406" i="1" s="1"/>
  <c r="M1407" i="1"/>
  <c r="N1407" i="1" s="1"/>
  <c r="M1408" i="1"/>
  <c r="N1408" i="1" s="1"/>
  <c r="M1409" i="1"/>
  <c r="N1409" i="1" s="1"/>
  <c r="M1410" i="1"/>
  <c r="N1410" i="1" s="1"/>
  <c r="M1411" i="1"/>
  <c r="N1411" i="1" s="1"/>
  <c r="M1412" i="1"/>
  <c r="N1412" i="1" s="1"/>
  <c r="M1413" i="1"/>
  <c r="N1413" i="1" s="1"/>
  <c r="M1414" i="1"/>
  <c r="N1414" i="1" s="1"/>
  <c r="M1415" i="1"/>
  <c r="N1415" i="1" s="1"/>
  <c r="M1416" i="1"/>
  <c r="N1416" i="1" s="1"/>
  <c r="M1417" i="1"/>
  <c r="N1417" i="1" s="1"/>
  <c r="M1418" i="1"/>
  <c r="N1418" i="1" s="1"/>
  <c r="M1419" i="1"/>
  <c r="N1419" i="1" s="1"/>
  <c r="M1420" i="1"/>
  <c r="N1420" i="1" s="1"/>
  <c r="M1421" i="1"/>
  <c r="N1421" i="1" s="1"/>
  <c r="M1422" i="1"/>
  <c r="N1422" i="1" s="1"/>
  <c r="M1423" i="1"/>
  <c r="N1423" i="1" s="1"/>
  <c r="M1424" i="1"/>
  <c r="N1424" i="1" s="1"/>
  <c r="M1425" i="1"/>
  <c r="N1425" i="1" s="1"/>
  <c r="M1426" i="1"/>
  <c r="N1426" i="1" s="1"/>
  <c r="M1427" i="1"/>
  <c r="N1427" i="1" s="1"/>
  <c r="M1428" i="1"/>
  <c r="N1428" i="1" s="1"/>
  <c r="M1429" i="1"/>
  <c r="N1429" i="1" s="1"/>
  <c r="M1430" i="1"/>
  <c r="N1430" i="1" s="1"/>
  <c r="M1431" i="1"/>
  <c r="N1431" i="1" s="1"/>
  <c r="M1432" i="1"/>
  <c r="N1432" i="1" s="1"/>
  <c r="M1433" i="1"/>
  <c r="N1433" i="1" s="1"/>
  <c r="M1434" i="1"/>
  <c r="N1434" i="1" s="1"/>
  <c r="M1435" i="1"/>
  <c r="N1435" i="1" s="1"/>
  <c r="M1436" i="1"/>
  <c r="N1436" i="1" s="1"/>
  <c r="M1437" i="1"/>
  <c r="N1437" i="1" s="1"/>
  <c r="M1438" i="1"/>
  <c r="N1438" i="1" s="1"/>
  <c r="M1439" i="1"/>
  <c r="N1439" i="1" s="1"/>
  <c r="M1440" i="1"/>
  <c r="N1440" i="1" s="1"/>
  <c r="M1441" i="1"/>
  <c r="N1441" i="1" s="1"/>
  <c r="M1442" i="1"/>
  <c r="N1442" i="1" s="1"/>
  <c r="M1443" i="1"/>
  <c r="N1443" i="1" s="1"/>
  <c r="M1444" i="1"/>
  <c r="N1444" i="1" s="1"/>
  <c r="M1445" i="1"/>
  <c r="N1445" i="1" s="1"/>
  <c r="M1446" i="1"/>
  <c r="N1446" i="1" s="1"/>
  <c r="M1447" i="1"/>
  <c r="N1447" i="1" s="1"/>
  <c r="M1448" i="1"/>
  <c r="N1448" i="1" s="1"/>
  <c r="M1449" i="1"/>
  <c r="N1449" i="1" s="1"/>
  <c r="M1450" i="1"/>
  <c r="N1450" i="1" s="1"/>
  <c r="M1451" i="1"/>
  <c r="N1451" i="1" s="1"/>
  <c r="M1452" i="1"/>
  <c r="N1452" i="1" s="1"/>
  <c r="M1453" i="1"/>
  <c r="N1453" i="1" s="1"/>
  <c r="M1454" i="1"/>
  <c r="N1454" i="1" s="1"/>
  <c r="M1455" i="1"/>
  <c r="N1455" i="1" s="1"/>
  <c r="M1456" i="1"/>
  <c r="N1456" i="1" s="1"/>
  <c r="M1457" i="1"/>
  <c r="N1457" i="1" s="1"/>
  <c r="M1458" i="1"/>
  <c r="N1458" i="1" s="1"/>
  <c r="M1459" i="1"/>
  <c r="N1459" i="1" s="1"/>
  <c r="M1460" i="1"/>
  <c r="N1460" i="1" s="1"/>
  <c r="M1461" i="1"/>
  <c r="N1461" i="1" s="1"/>
  <c r="M1462" i="1"/>
  <c r="N1462" i="1" s="1"/>
  <c r="M1463" i="1"/>
  <c r="N1463" i="1" s="1"/>
  <c r="M1464" i="1"/>
  <c r="N1464" i="1" s="1"/>
  <c r="M1465" i="1"/>
  <c r="N1465" i="1" s="1"/>
  <c r="M1466" i="1"/>
  <c r="N1466" i="1" s="1"/>
  <c r="M1467" i="1"/>
  <c r="N1467" i="1" s="1"/>
  <c r="M1468" i="1"/>
  <c r="N1468" i="1" s="1"/>
  <c r="M1469" i="1"/>
  <c r="N1469" i="1" s="1"/>
  <c r="M1470" i="1"/>
  <c r="N1470" i="1" s="1"/>
  <c r="M1471" i="1"/>
  <c r="N1471" i="1" s="1"/>
  <c r="M1472" i="1"/>
  <c r="N1472" i="1" s="1"/>
  <c r="M1473" i="1"/>
  <c r="N1473" i="1" s="1"/>
  <c r="M1474" i="1"/>
  <c r="N1474" i="1" s="1"/>
  <c r="M1475" i="1"/>
  <c r="N1475" i="1" s="1"/>
  <c r="M1476" i="1"/>
  <c r="N1476" i="1" s="1"/>
  <c r="M1477" i="1"/>
  <c r="N1477" i="1" s="1"/>
  <c r="M1478" i="1"/>
  <c r="N1478" i="1" s="1"/>
  <c r="M1479" i="1"/>
  <c r="N1479" i="1" s="1"/>
  <c r="M1480" i="1"/>
  <c r="N1480" i="1" s="1"/>
  <c r="M1481" i="1"/>
  <c r="N1481" i="1" s="1"/>
  <c r="M1482" i="1"/>
  <c r="N1482" i="1" s="1"/>
  <c r="M1483" i="1"/>
  <c r="N1483" i="1" s="1"/>
  <c r="M1484" i="1"/>
  <c r="N1484" i="1" s="1"/>
  <c r="M1485" i="1"/>
  <c r="N1485" i="1" s="1"/>
  <c r="M1486" i="1"/>
  <c r="N1486" i="1" s="1"/>
  <c r="M1487" i="1"/>
  <c r="N1487" i="1" s="1"/>
  <c r="M1488" i="1"/>
  <c r="N1488" i="1" s="1"/>
  <c r="M1489" i="1"/>
  <c r="N1489" i="1" s="1"/>
  <c r="M1490" i="1"/>
  <c r="N1490" i="1" s="1"/>
  <c r="M1491" i="1"/>
  <c r="N1491" i="1" s="1"/>
  <c r="M1492" i="1"/>
  <c r="N1492" i="1" s="1"/>
  <c r="M1493" i="1"/>
  <c r="N1493" i="1" s="1"/>
  <c r="M1494" i="1"/>
  <c r="N1494" i="1" s="1"/>
  <c r="M1495" i="1"/>
  <c r="N1495" i="1" s="1"/>
  <c r="M1496" i="1"/>
  <c r="N1496" i="1" s="1"/>
  <c r="M1497" i="1"/>
  <c r="N1497" i="1" s="1"/>
  <c r="M1498" i="1"/>
  <c r="N1498" i="1" s="1"/>
  <c r="M1499" i="1"/>
  <c r="N1499" i="1" s="1"/>
  <c r="M1500" i="1"/>
  <c r="N1500" i="1" s="1"/>
  <c r="M1501" i="1"/>
  <c r="N1501" i="1" s="1"/>
  <c r="M1502" i="1"/>
  <c r="N1502" i="1" s="1"/>
  <c r="M1503" i="1"/>
  <c r="N1503" i="1" s="1"/>
  <c r="M1504" i="1"/>
  <c r="N1504" i="1" s="1"/>
  <c r="M1505" i="1"/>
  <c r="N1505" i="1" s="1"/>
  <c r="M1506" i="1"/>
  <c r="N1506" i="1" s="1"/>
  <c r="M1507" i="1"/>
  <c r="N1507" i="1" s="1"/>
  <c r="M1508" i="1"/>
  <c r="N1508" i="1" s="1"/>
  <c r="M1509" i="1"/>
  <c r="N1509" i="1" s="1"/>
  <c r="M1510" i="1"/>
  <c r="N1510" i="1" s="1"/>
  <c r="M1511" i="1"/>
  <c r="N1511" i="1" s="1"/>
  <c r="M1512" i="1"/>
  <c r="N1512" i="1" s="1"/>
  <c r="M1513" i="1"/>
  <c r="N1513" i="1" s="1"/>
  <c r="M1514" i="1"/>
  <c r="N1514" i="1" s="1"/>
  <c r="M1515" i="1"/>
  <c r="N1515" i="1" s="1"/>
  <c r="M1516" i="1"/>
  <c r="N1516" i="1" s="1"/>
  <c r="M1517" i="1"/>
  <c r="N1517" i="1" s="1"/>
  <c r="M1518" i="1"/>
  <c r="N1518" i="1" s="1"/>
  <c r="M1519" i="1"/>
  <c r="N1519" i="1" s="1"/>
  <c r="M1520" i="1"/>
  <c r="N1520" i="1" s="1"/>
  <c r="M1521" i="1"/>
  <c r="N1521" i="1" s="1"/>
  <c r="M1522" i="1"/>
  <c r="N1522" i="1" s="1"/>
  <c r="M1523" i="1"/>
  <c r="N1523" i="1" s="1"/>
  <c r="M1524" i="1"/>
  <c r="N1524" i="1" s="1"/>
  <c r="M1525" i="1"/>
  <c r="N1525" i="1" s="1"/>
  <c r="M1526" i="1"/>
  <c r="N1526" i="1" s="1"/>
  <c r="M1527" i="1"/>
  <c r="N1527" i="1" s="1"/>
  <c r="M1528" i="1"/>
  <c r="N1528" i="1" s="1"/>
  <c r="M1529" i="1"/>
  <c r="N1529" i="1" s="1"/>
  <c r="M1530" i="1"/>
  <c r="N1530" i="1" s="1"/>
  <c r="M1531" i="1"/>
  <c r="N1531" i="1" s="1"/>
  <c r="M1532" i="1"/>
  <c r="N1532" i="1" s="1"/>
  <c r="M1533" i="1"/>
  <c r="N1533" i="1" s="1"/>
  <c r="M1534" i="1"/>
  <c r="N1534" i="1" s="1"/>
  <c r="M1535" i="1"/>
  <c r="N1535" i="1" s="1"/>
  <c r="M1536" i="1"/>
  <c r="N1536" i="1" s="1"/>
  <c r="M1537" i="1"/>
  <c r="N1537" i="1" s="1"/>
  <c r="M1538" i="1"/>
  <c r="N1538" i="1" s="1"/>
  <c r="M1539" i="1"/>
  <c r="N1539" i="1" s="1"/>
  <c r="M1540" i="1"/>
  <c r="N1540" i="1" s="1"/>
  <c r="M1541" i="1"/>
  <c r="N1541" i="1" s="1"/>
  <c r="M1542" i="1"/>
  <c r="N1542" i="1" s="1"/>
  <c r="M1543" i="1"/>
  <c r="N1543" i="1" s="1"/>
  <c r="M1544" i="1"/>
  <c r="N1544" i="1" s="1"/>
  <c r="M1545" i="1"/>
  <c r="N1545" i="1" s="1"/>
  <c r="M1546" i="1"/>
  <c r="N1546" i="1" s="1"/>
  <c r="M1547" i="1"/>
  <c r="N1547" i="1" s="1"/>
  <c r="M1548" i="1"/>
  <c r="N1548" i="1" s="1"/>
  <c r="M1549" i="1"/>
  <c r="N1549" i="1" s="1"/>
  <c r="M1550" i="1"/>
  <c r="N1550" i="1" s="1"/>
  <c r="M1551" i="1"/>
  <c r="N1551" i="1" s="1"/>
  <c r="M1552" i="1"/>
  <c r="N1552" i="1" s="1"/>
  <c r="M1553" i="1"/>
  <c r="N1553" i="1" s="1"/>
  <c r="M1554" i="1"/>
  <c r="N1554" i="1" s="1"/>
  <c r="M1555" i="1"/>
  <c r="N1555" i="1" s="1"/>
  <c r="M1556" i="1"/>
  <c r="N1556" i="1" s="1"/>
  <c r="M1557" i="1"/>
  <c r="N1557" i="1" s="1"/>
  <c r="M1558" i="1"/>
  <c r="N1558" i="1" s="1"/>
  <c r="M1559" i="1"/>
  <c r="N1559" i="1" s="1"/>
  <c r="M1560" i="1"/>
  <c r="N1560" i="1" s="1"/>
  <c r="M1561" i="1"/>
  <c r="N1561" i="1" s="1"/>
  <c r="M1562" i="1"/>
  <c r="N1562" i="1" s="1"/>
  <c r="M1563" i="1"/>
  <c r="N1563" i="1" s="1"/>
  <c r="M1564" i="1"/>
  <c r="N1564" i="1" s="1"/>
  <c r="M1565" i="1"/>
  <c r="N1565" i="1" s="1"/>
  <c r="M1566" i="1"/>
  <c r="N1566" i="1" s="1"/>
  <c r="M1567" i="1"/>
  <c r="N1567" i="1" s="1"/>
  <c r="M1568" i="1"/>
  <c r="N1568" i="1" s="1"/>
  <c r="M1569" i="1"/>
  <c r="N1569" i="1" s="1"/>
  <c r="M1570" i="1"/>
  <c r="N1570" i="1" s="1"/>
  <c r="M1571" i="1"/>
  <c r="N1571" i="1" s="1"/>
  <c r="M1572" i="1"/>
  <c r="N1572" i="1" s="1"/>
  <c r="M1573" i="1"/>
  <c r="N1573" i="1" s="1"/>
  <c r="M1574" i="1"/>
  <c r="N1574" i="1" s="1"/>
  <c r="M1575" i="1"/>
  <c r="N1575" i="1" s="1"/>
  <c r="M1576" i="1"/>
  <c r="N1576" i="1" s="1"/>
  <c r="M1577" i="1"/>
  <c r="N1577" i="1" s="1"/>
  <c r="M1578" i="1"/>
  <c r="N1578" i="1" s="1"/>
  <c r="M1579" i="1"/>
  <c r="N1579" i="1" s="1"/>
  <c r="M1580" i="1"/>
  <c r="N1580" i="1" s="1"/>
  <c r="M1581" i="1"/>
  <c r="N1581" i="1" s="1"/>
  <c r="M1582" i="1"/>
  <c r="N1582" i="1" s="1"/>
  <c r="M1583" i="1"/>
  <c r="N1583" i="1" s="1"/>
  <c r="M1584" i="1"/>
  <c r="N1584" i="1" s="1"/>
  <c r="M1585" i="1"/>
  <c r="N1585" i="1" s="1"/>
  <c r="M1586" i="1"/>
  <c r="N1586" i="1" s="1"/>
  <c r="M1587" i="1"/>
  <c r="N1587" i="1" s="1"/>
  <c r="M1588" i="1"/>
  <c r="N1588" i="1" s="1"/>
  <c r="M1589" i="1"/>
  <c r="N1589" i="1" s="1"/>
  <c r="M1590" i="1"/>
  <c r="N1590" i="1" s="1"/>
  <c r="M1591" i="1"/>
  <c r="N1591" i="1" s="1"/>
  <c r="M1592" i="1"/>
  <c r="N1592" i="1" s="1"/>
  <c r="M1593" i="1"/>
  <c r="N1593" i="1" s="1"/>
  <c r="M1594" i="1"/>
  <c r="N1594" i="1" s="1"/>
  <c r="M1595" i="1"/>
  <c r="N1595" i="1" s="1"/>
  <c r="M1596" i="1"/>
  <c r="N1596" i="1" s="1"/>
  <c r="M1597" i="1"/>
  <c r="N1597" i="1" s="1"/>
  <c r="M1598" i="1"/>
  <c r="N1598" i="1" s="1"/>
  <c r="M1599" i="1"/>
  <c r="N1599" i="1" s="1"/>
  <c r="M1600" i="1"/>
  <c r="N1600" i="1" s="1"/>
  <c r="M1601" i="1"/>
  <c r="N1601" i="1" s="1"/>
  <c r="M1602" i="1"/>
  <c r="N1602" i="1" s="1"/>
  <c r="M1603" i="1"/>
  <c r="N1603" i="1" s="1"/>
  <c r="M1604" i="1"/>
  <c r="N1604" i="1" s="1"/>
  <c r="M1605" i="1"/>
  <c r="N1605" i="1" s="1"/>
  <c r="M1606" i="1"/>
  <c r="N1606" i="1" s="1"/>
  <c r="M1607" i="1"/>
  <c r="N1607" i="1" s="1"/>
  <c r="M1608" i="1"/>
  <c r="N1608" i="1" s="1"/>
  <c r="M1609" i="1"/>
  <c r="N1609" i="1" s="1"/>
  <c r="M1610" i="1"/>
  <c r="N1610" i="1" s="1"/>
  <c r="M1611" i="1"/>
  <c r="N1611" i="1" s="1"/>
  <c r="M1612" i="1"/>
  <c r="N1612" i="1" s="1"/>
  <c r="M1613" i="1"/>
  <c r="N1613" i="1" s="1"/>
  <c r="M1614" i="1"/>
  <c r="N1614" i="1" s="1"/>
  <c r="M1615" i="1"/>
  <c r="N1615" i="1" s="1"/>
  <c r="M1616" i="1"/>
  <c r="N1616" i="1" s="1"/>
  <c r="M1617" i="1"/>
  <c r="N1617" i="1" s="1"/>
  <c r="M1618" i="1"/>
  <c r="N1618" i="1" s="1"/>
  <c r="M1619" i="1"/>
  <c r="N1619" i="1" s="1"/>
  <c r="M1620" i="1"/>
  <c r="N1620" i="1" s="1"/>
  <c r="M1621" i="1"/>
  <c r="N1621" i="1" s="1"/>
  <c r="M1622" i="1"/>
  <c r="N1622" i="1" s="1"/>
  <c r="M1623" i="1"/>
  <c r="N1623" i="1" s="1"/>
  <c r="M1624" i="1"/>
  <c r="N1624" i="1" s="1"/>
  <c r="M1625" i="1"/>
  <c r="N1625" i="1" s="1"/>
  <c r="M1626" i="1"/>
  <c r="N1626" i="1" s="1"/>
  <c r="M1627" i="1"/>
  <c r="N1627" i="1" s="1"/>
  <c r="M1628" i="1"/>
  <c r="N1628" i="1" s="1"/>
  <c r="M1629" i="1"/>
  <c r="N1629" i="1" s="1"/>
  <c r="M1630" i="1"/>
  <c r="N1630" i="1" s="1"/>
  <c r="M1631" i="1"/>
  <c r="N1631" i="1" s="1"/>
  <c r="M1632" i="1"/>
  <c r="N1632" i="1" s="1"/>
  <c r="M1633" i="1"/>
  <c r="N1633" i="1" s="1"/>
  <c r="M1634" i="1"/>
  <c r="N1634" i="1" s="1"/>
  <c r="M1635" i="1"/>
  <c r="N1635" i="1" s="1"/>
  <c r="M1636" i="1"/>
  <c r="N1636" i="1" s="1"/>
  <c r="M1637" i="1"/>
  <c r="N1637" i="1" s="1"/>
  <c r="M1638" i="1"/>
  <c r="N1638" i="1" s="1"/>
  <c r="M1639" i="1"/>
  <c r="N1639" i="1" s="1"/>
  <c r="M1640" i="1"/>
  <c r="N1640" i="1" s="1"/>
  <c r="M1641" i="1"/>
  <c r="N1641" i="1" s="1"/>
  <c r="M1642" i="1"/>
  <c r="N1642" i="1" s="1"/>
  <c r="M1643" i="1"/>
  <c r="N1643" i="1" s="1"/>
  <c r="M1644" i="1"/>
  <c r="N1644" i="1" s="1"/>
  <c r="M1645" i="1"/>
  <c r="N1645" i="1" s="1"/>
  <c r="M1646" i="1"/>
  <c r="N1646" i="1" s="1"/>
  <c r="M1647" i="1"/>
  <c r="N1647" i="1" s="1"/>
  <c r="M1648" i="1"/>
  <c r="N1648" i="1" s="1"/>
  <c r="M1649" i="1"/>
  <c r="N1649" i="1" s="1"/>
  <c r="M1650" i="1"/>
  <c r="N1650" i="1" s="1"/>
  <c r="M1651" i="1"/>
  <c r="N1651" i="1" s="1"/>
  <c r="M1652" i="1"/>
  <c r="N1652" i="1" s="1"/>
  <c r="M1653" i="1"/>
  <c r="N1653" i="1" s="1"/>
  <c r="M1654" i="1"/>
  <c r="N1654" i="1" s="1"/>
  <c r="M1655" i="1"/>
  <c r="N1655" i="1" s="1"/>
  <c r="M1656" i="1"/>
  <c r="N1656" i="1" s="1"/>
  <c r="M1657" i="1"/>
  <c r="N1657" i="1" s="1"/>
  <c r="M1658" i="1"/>
  <c r="N1658" i="1" s="1"/>
  <c r="M1659" i="1"/>
  <c r="N1659" i="1" s="1"/>
  <c r="M1660" i="1"/>
  <c r="N1660" i="1" s="1"/>
  <c r="M1661" i="1"/>
  <c r="N1661" i="1" s="1"/>
  <c r="M1662" i="1"/>
  <c r="N1662" i="1" s="1"/>
  <c r="M1663" i="1"/>
  <c r="N1663" i="1" s="1"/>
  <c r="M1664" i="1"/>
  <c r="N1664" i="1" s="1"/>
  <c r="M1665" i="1"/>
  <c r="N1665" i="1" s="1"/>
  <c r="M1666" i="1"/>
  <c r="N1666" i="1" s="1"/>
  <c r="M1667" i="1"/>
  <c r="N1667" i="1" s="1"/>
  <c r="M1668" i="1"/>
  <c r="N1668" i="1" s="1"/>
  <c r="M1669" i="1"/>
  <c r="N1669" i="1" s="1"/>
  <c r="M1670" i="1"/>
  <c r="N1670" i="1" s="1"/>
  <c r="M1671" i="1"/>
  <c r="N1671" i="1" s="1"/>
  <c r="M1672" i="1"/>
  <c r="N1672" i="1" s="1"/>
  <c r="M1673" i="1"/>
  <c r="N1673" i="1" s="1"/>
  <c r="M1674" i="1"/>
  <c r="N1674" i="1" s="1"/>
  <c r="M1675" i="1"/>
  <c r="N1675" i="1" s="1"/>
  <c r="M1676" i="1"/>
  <c r="N1676" i="1" s="1"/>
  <c r="M1677" i="1"/>
  <c r="N1677" i="1" s="1"/>
  <c r="M1678" i="1"/>
  <c r="N1678" i="1" s="1"/>
  <c r="M1679" i="1"/>
  <c r="N1679" i="1" s="1"/>
  <c r="M1680" i="1"/>
  <c r="N1680" i="1" s="1"/>
  <c r="M1681" i="1"/>
  <c r="N1681" i="1" s="1"/>
  <c r="M1682" i="1"/>
  <c r="N1682" i="1" s="1"/>
  <c r="M1683" i="1"/>
  <c r="N1683" i="1" s="1"/>
  <c r="M1684" i="1"/>
  <c r="N1684" i="1" s="1"/>
  <c r="M1685" i="1"/>
  <c r="N1685" i="1" s="1"/>
  <c r="M1686" i="1"/>
  <c r="N1686" i="1" s="1"/>
  <c r="M1687" i="1"/>
  <c r="N1687" i="1" s="1"/>
  <c r="M1688" i="1"/>
  <c r="N1688" i="1" s="1"/>
  <c r="M1689" i="1"/>
  <c r="N1689" i="1" s="1"/>
  <c r="M1690" i="1"/>
  <c r="N1690" i="1" s="1"/>
  <c r="M1691" i="1"/>
  <c r="N1691" i="1" s="1"/>
  <c r="M1692" i="1"/>
  <c r="N1692" i="1" s="1"/>
  <c r="M1693" i="1"/>
  <c r="N1693" i="1" s="1"/>
  <c r="M1694" i="1"/>
  <c r="N1694" i="1" s="1"/>
  <c r="M1695" i="1"/>
  <c r="N1695" i="1" s="1"/>
  <c r="M1696" i="1"/>
  <c r="N1696" i="1" s="1"/>
  <c r="M1697" i="1"/>
  <c r="N1697" i="1" s="1"/>
  <c r="M1698" i="1"/>
  <c r="N1698" i="1" s="1"/>
  <c r="M1699" i="1"/>
  <c r="N1699" i="1" s="1"/>
  <c r="M1700" i="1"/>
  <c r="N1700" i="1" s="1"/>
  <c r="M1701" i="1"/>
  <c r="N1701" i="1" s="1"/>
  <c r="M1702" i="1"/>
  <c r="N1702" i="1" s="1"/>
  <c r="M1703" i="1"/>
  <c r="N1703" i="1" s="1"/>
  <c r="M1704" i="1"/>
  <c r="N1704" i="1" s="1"/>
  <c r="M1705" i="1"/>
  <c r="N1705" i="1" s="1"/>
  <c r="M1706" i="1"/>
  <c r="N1706" i="1" s="1"/>
  <c r="M1707" i="1"/>
  <c r="N1707" i="1" s="1"/>
  <c r="M1708" i="1"/>
  <c r="N1708" i="1" s="1"/>
  <c r="M1709" i="1"/>
  <c r="N1709" i="1" s="1"/>
  <c r="M1710" i="1"/>
  <c r="N1710" i="1" s="1"/>
  <c r="M1711" i="1"/>
  <c r="N1711" i="1" s="1"/>
  <c r="M1712" i="1"/>
  <c r="N1712" i="1" s="1"/>
  <c r="M1713" i="1"/>
  <c r="N1713" i="1" s="1"/>
  <c r="M1714" i="1"/>
  <c r="N1714" i="1" s="1"/>
  <c r="M1715" i="1"/>
  <c r="N1715" i="1" s="1"/>
  <c r="M1716" i="1"/>
  <c r="N1716" i="1" s="1"/>
  <c r="M1717" i="1"/>
  <c r="N1717" i="1" s="1"/>
  <c r="M1718" i="1"/>
  <c r="N1718" i="1" s="1"/>
  <c r="M1719" i="1"/>
  <c r="N1719" i="1" s="1"/>
  <c r="M1720" i="1"/>
  <c r="N1720" i="1" s="1"/>
  <c r="M1721" i="1"/>
  <c r="N1721" i="1" s="1"/>
  <c r="M1722" i="1"/>
  <c r="N1722" i="1" s="1"/>
  <c r="M1723" i="1"/>
  <c r="N1723" i="1" s="1"/>
  <c r="M1724" i="1"/>
  <c r="N1724" i="1" s="1"/>
  <c r="M1725" i="1"/>
  <c r="N1725" i="1" s="1"/>
  <c r="M1726" i="1"/>
  <c r="N1726" i="1" s="1"/>
  <c r="M1727" i="1"/>
  <c r="N1727" i="1" s="1"/>
  <c r="M1728" i="1"/>
  <c r="N1728" i="1" s="1"/>
  <c r="M1729" i="1"/>
  <c r="N1729" i="1" s="1"/>
  <c r="M1730" i="1"/>
  <c r="N1730" i="1" s="1"/>
  <c r="M1731" i="1"/>
  <c r="N1731" i="1" s="1"/>
  <c r="M1732" i="1"/>
  <c r="N1732" i="1" s="1"/>
  <c r="M1733" i="1"/>
  <c r="N1733" i="1" s="1"/>
  <c r="M1734" i="1"/>
  <c r="N1734" i="1" s="1"/>
  <c r="M1735" i="1"/>
  <c r="N1735" i="1" s="1"/>
  <c r="M1736" i="1"/>
  <c r="N1736" i="1" s="1"/>
  <c r="M1737" i="1"/>
  <c r="N1737" i="1" s="1"/>
  <c r="M1738" i="1"/>
  <c r="N1738" i="1" s="1"/>
  <c r="M1739" i="1"/>
  <c r="N1739" i="1" s="1"/>
  <c r="M1740" i="1"/>
  <c r="N1740" i="1" s="1"/>
  <c r="M1741" i="1"/>
  <c r="N1741" i="1" s="1"/>
  <c r="M1742" i="1"/>
  <c r="N1742" i="1" s="1"/>
  <c r="M1743" i="1"/>
  <c r="N1743" i="1" s="1"/>
  <c r="M1744" i="1"/>
  <c r="N1744" i="1" s="1"/>
  <c r="M1745" i="1"/>
  <c r="N1745" i="1" s="1"/>
  <c r="M1746" i="1"/>
  <c r="N1746" i="1" s="1"/>
  <c r="M1747" i="1"/>
  <c r="N1747" i="1" s="1"/>
  <c r="M1748" i="1"/>
  <c r="N1748" i="1" s="1"/>
  <c r="M1749" i="1"/>
  <c r="N1749" i="1" s="1"/>
  <c r="M1750" i="1"/>
  <c r="N1750" i="1" s="1"/>
  <c r="M1751" i="1"/>
  <c r="N1751" i="1" s="1"/>
  <c r="M1752" i="1"/>
  <c r="N1752" i="1" s="1"/>
  <c r="M1753" i="1"/>
  <c r="N1753" i="1" s="1"/>
  <c r="M1754" i="1"/>
  <c r="N1754" i="1" s="1"/>
  <c r="M1755" i="1"/>
  <c r="N1755" i="1" s="1"/>
  <c r="M1756" i="1"/>
  <c r="N1756" i="1" s="1"/>
  <c r="M1757" i="1"/>
  <c r="N1757" i="1" s="1"/>
  <c r="M1758" i="1"/>
  <c r="N1758" i="1" s="1"/>
  <c r="M1759" i="1"/>
  <c r="N1759" i="1" s="1"/>
  <c r="M1760" i="1"/>
  <c r="N1760" i="1" s="1"/>
  <c r="M1761" i="1"/>
  <c r="N1761" i="1" s="1"/>
  <c r="M1762" i="1"/>
  <c r="N1762" i="1" s="1"/>
  <c r="M1763" i="1"/>
  <c r="N1763" i="1" s="1"/>
  <c r="M1764" i="1"/>
  <c r="N1764" i="1" s="1"/>
  <c r="M1765" i="1"/>
  <c r="N1765" i="1" s="1"/>
  <c r="M1766" i="1"/>
  <c r="N1766" i="1" s="1"/>
  <c r="M1767" i="1"/>
  <c r="N1767" i="1" s="1"/>
  <c r="M1768" i="1"/>
  <c r="N1768" i="1" s="1"/>
  <c r="M1769" i="1"/>
  <c r="N1769" i="1" s="1"/>
  <c r="M1770" i="1"/>
  <c r="N1770" i="1" s="1"/>
  <c r="M1771" i="1"/>
  <c r="N1771" i="1" s="1"/>
  <c r="M1772" i="1"/>
  <c r="N1772" i="1" s="1"/>
  <c r="M1773" i="1"/>
  <c r="N1773" i="1" s="1"/>
  <c r="M1774" i="1"/>
  <c r="N1774" i="1" s="1"/>
  <c r="M1775" i="1"/>
  <c r="N1775" i="1" s="1"/>
  <c r="M1776" i="1"/>
  <c r="N1776" i="1" s="1"/>
  <c r="M1777" i="1"/>
  <c r="N1777" i="1" s="1"/>
  <c r="M1778" i="1"/>
  <c r="N1778" i="1" s="1"/>
  <c r="M1779" i="1"/>
  <c r="N1779" i="1" s="1"/>
  <c r="M1780" i="1"/>
  <c r="N1780" i="1" s="1"/>
  <c r="M1781" i="1"/>
  <c r="N1781" i="1" s="1"/>
  <c r="M1782" i="1"/>
  <c r="N1782" i="1" s="1"/>
  <c r="M1783" i="1"/>
  <c r="N1783" i="1" s="1"/>
  <c r="M1784" i="1"/>
  <c r="N1784" i="1" s="1"/>
  <c r="M1785" i="1"/>
  <c r="N1785" i="1" s="1"/>
  <c r="M1786" i="1"/>
  <c r="N1786" i="1" s="1"/>
  <c r="M1787" i="1"/>
  <c r="N1787" i="1" s="1"/>
  <c r="M1788" i="1"/>
  <c r="N1788" i="1" s="1"/>
  <c r="M1789" i="1"/>
  <c r="N1789" i="1" s="1"/>
  <c r="M1790" i="1"/>
  <c r="N1790" i="1" s="1"/>
  <c r="M1791" i="1"/>
  <c r="N1791" i="1" s="1"/>
  <c r="M1792" i="1"/>
  <c r="N1792" i="1" s="1"/>
  <c r="M1793" i="1"/>
  <c r="N1793" i="1" s="1"/>
  <c r="M1794" i="1"/>
  <c r="N1794" i="1" s="1"/>
  <c r="M1795" i="1"/>
  <c r="N1795" i="1" s="1"/>
  <c r="M1796" i="1"/>
  <c r="N1796" i="1" s="1"/>
  <c r="M1797" i="1"/>
  <c r="N1797" i="1" s="1"/>
  <c r="M1798" i="1"/>
  <c r="N1798" i="1" s="1"/>
  <c r="M1799" i="1"/>
  <c r="N1799" i="1" s="1"/>
  <c r="M1800" i="1"/>
  <c r="N1800" i="1" s="1"/>
  <c r="M1801" i="1"/>
  <c r="N1801" i="1" s="1"/>
  <c r="M1802" i="1"/>
  <c r="N1802" i="1" s="1"/>
  <c r="M1803" i="1"/>
  <c r="N1803" i="1" s="1"/>
  <c r="M1804" i="1"/>
  <c r="N1804" i="1" s="1"/>
  <c r="M1805" i="1"/>
  <c r="N1805" i="1" s="1"/>
  <c r="M1806" i="1"/>
  <c r="N1806" i="1" s="1"/>
  <c r="M1807" i="1"/>
  <c r="N1807" i="1" s="1"/>
  <c r="M1808" i="1"/>
  <c r="N1808" i="1" s="1"/>
  <c r="M1809" i="1"/>
  <c r="N1809" i="1" s="1"/>
  <c r="M1810" i="1"/>
  <c r="N1810" i="1" s="1"/>
  <c r="M1811" i="1"/>
  <c r="N1811" i="1" s="1"/>
  <c r="M1812" i="1"/>
  <c r="N1812" i="1" s="1"/>
  <c r="M1813" i="1"/>
  <c r="N1813" i="1" s="1"/>
  <c r="M1814" i="1"/>
  <c r="N1814" i="1" s="1"/>
  <c r="M1815" i="1"/>
  <c r="N1815" i="1" s="1"/>
  <c r="M1816" i="1"/>
  <c r="N1816" i="1" s="1"/>
  <c r="M1817" i="1"/>
  <c r="N1817" i="1" s="1"/>
  <c r="M1818" i="1"/>
  <c r="N1818" i="1" s="1"/>
  <c r="M1819" i="1"/>
  <c r="N1819" i="1" s="1"/>
  <c r="M1820" i="1"/>
  <c r="N1820" i="1" s="1"/>
  <c r="M1821" i="1"/>
  <c r="N1821" i="1" s="1"/>
  <c r="M1822" i="1"/>
  <c r="N1822" i="1" s="1"/>
  <c r="M1823" i="1"/>
  <c r="N1823" i="1" s="1"/>
  <c r="M1824" i="1"/>
  <c r="N1824" i="1" s="1"/>
  <c r="M1825" i="1"/>
  <c r="N1825" i="1" s="1"/>
  <c r="M1826" i="1"/>
  <c r="N1826" i="1" s="1"/>
  <c r="M1827" i="1"/>
  <c r="N1827" i="1" s="1"/>
  <c r="M1828" i="1"/>
  <c r="N1828" i="1" s="1"/>
  <c r="M1829" i="1"/>
  <c r="N1829" i="1" s="1"/>
  <c r="M1830" i="1"/>
  <c r="N1830" i="1" s="1"/>
  <c r="M1831" i="1"/>
  <c r="N1831" i="1" s="1"/>
  <c r="M1832" i="1"/>
  <c r="N1832" i="1" s="1"/>
  <c r="M1833" i="1"/>
  <c r="N1833" i="1" s="1"/>
  <c r="M1834" i="1"/>
  <c r="N1834" i="1" s="1"/>
  <c r="M1835" i="1"/>
  <c r="N1835" i="1" s="1"/>
  <c r="M1836" i="1"/>
  <c r="N1836" i="1" s="1"/>
  <c r="M1837" i="1"/>
  <c r="N1837" i="1" s="1"/>
  <c r="M1838" i="1"/>
  <c r="N1838" i="1" s="1"/>
  <c r="M1839" i="1"/>
  <c r="N1839" i="1" s="1"/>
  <c r="M1840" i="1"/>
  <c r="N1840" i="1" s="1"/>
  <c r="M1841" i="1"/>
  <c r="N1841" i="1" s="1"/>
  <c r="M1842" i="1"/>
  <c r="N1842" i="1" s="1"/>
  <c r="M1843" i="1"/>
  <c r="N1843" i="1" s="1"/>
  <c r="M1844" i="1"/>
  <c r="N1844" i="1" s="1"/>
  <c r="M1845" i="1"/>
  <c r="N1845" i="1" s="1"/>
  <c r="M1846" i="1"/>
  <c r="N1846" i="1" s="1"/>
  <c r="M1847" i="1"/>
  <c r="N1847" i="1" s="1"/>
  <c r="M1848" i="1"/>
  <c r="N1848" i="1" s="1"/>
  <c r="M1849" i="1"/>
  <c r="N1849" i="1" s="1"/>
  <c r="M1850" i="1"/>
  <c r="N1850" i="1" s="1"/>
  <c r="M1851" i="1"/>
  <c r="N1851" i="1" s="1"/>
  <c r="M1852" i="1"/>
  <c r="N1852" i="1" s="1"/>
  <c r="M1853" i="1"/>
  <c r="N1853" i="1" s="1"/>
  <c r="M1854" i="1"/>
  <c r="N1854" i="1" s="1"/>
  <c r="M1855" i="1"/>
  <c r="N1855" i="1" s="1"/>
  <c r="M1856" i="1"/>
  <c r="N1856" i="1" s="1"/>
  <c r="M1857" i="1"/>
  <c r="N1857" i="1" s="1"/>
  <c r="M1858" i="1"/>
  <c r="N1858" i="1" s="1"/>
  <c r="M1859" i="1"/>
  <c r="N1859" i="1" s="1"/>
  <c r="M1860" i="1"/>
  <c r="N1860" i="1" s="1"/>
  <c r="M1861" i="1"/>
  <c r="N1861" i="1" s="1"/>
  <c r="M1862" i="1"/>
  <c r="N1862" i="1" s="1"/>
  <c r="M1863" i="1"/>
  <c r="N1863" i="1" s="1"/>
  <c r="M1864" i="1"/>
  <c r="N1864" i="1" s="1"/>
  <c r="M1865" i="1"/>
  <c r="N1865" i="1" s="1"/>
  <c r="M1866" i="1"/>
  <c r="N1866" i="1" s="1"/>
  <c r="M1867" i="1"/>
  <c r="N1867" i="1" s="1"/>
  <c r="M1868" i="1"/>
  <c r="N1868" i="1" s="1"/>
  <c r="M1869" i="1"/>
  <c r="N1869" i="1" s="1"/>
  <c r="M1870" i="1"/>
  <c r="N1870" i="1" s="1"/>
  <c r="M1871" i="1"/>
  <c r="N1871" i="1" s="1"/>
  <c r="M1872" i="1"/>
  <c r="N1872" i="1" s="1"/>
  <c r="M1873" i="1"/>
  <c r="N1873" i="1" s="1"/>
  <c r="M1874" i="1"/>
  <c r="N1874" i="1" s="1"/>
  <c r="M1875" i="1"/>
  <c r="N1875" i="1" s="1"/>
  <c r="M1876" i="1"/>
  <c r="N1876" i="1" s="1"/>
  <c r="M1877" i="1"/>
  <c r="N1877" i="1" s="1"/>
  <c r="M1878" i="1"/>
  <c r="N1878" i="1" s="1"/>
  <c r="M1879" i="1"/>
  <c r="N1879" i="1" s="1"/>
  <c r="M1880" i="1"/>
  <c r="N1880" i="1" s="1"/>
  <c r="M1881" i="1"/>
  <c r="N1881" i="1" s="1"/>
  <c r="M1882" i="1"/>
  <c r="N1882" i="1" s="1"/>
  <c r="M1883" i="1"/>
  <c r="N1883" i="1" s="1"/>
  <c r="M1884" i="1"/>
  <c r="N1884" i="1" s="1"/>
  <c r="M1885" i="1"/>
  <c r="N1885" i="1" s="1"/>
  <c r="M1886" i="1"/>
  <c r="N1886" i="1" s="1"/>
  <c r="M1887" i="1"/>
  <c r="N1887" i="1" s="1"/>
  <c r="M1888" i="1"/>
  <c r="N1888" i="1" s="1"/>
  <c r="M1889" i="1"/>
  <c r="N1889" i="1" s="1"/>
  <c r="M1890" i="1"/>
  <c r="N1890" i="1" s="1"/>
  <c r="M1891" i="1"/>
  <c r="N1891" i="1" s="1"/>
  <c r="M1892" i="1"/>
  <c r="N1892" i="1" s="1"/>
  <c r="M1893" i="1"/>
  <c r="N1893" i="1" s="1"/>
  <c r="M1894" i="1"/>
  <c r="N1894" i="1" s="1"/>
  <c r="M1895" i="1"/>
  <c r="N1895" i="1" s="1"/>
  <c r="M1896" i="1"/>
  <c r="N1896" i="1" s="1"/>
  <c r="M1897" i="1"/>
  <c r="N1897" i="1" s="1"/>
  <c r="M1898" i="1"/>
  <c r="N1898" i="1" s="1"/>
  <c r="M1899" i="1"/>
  <c r="N1899" i="1" s="1"/>
  <c r="M1900" i="1"/>
  <c r="N1900" i="1" s="1"/>
  <c r="M1901" i="1"/>
  <c r="N1901" i="1" s="1"/>
  <c r="M1902" i="1"/>
  <c r="N1902" i="1" s="1"/>
  <c r="M1903" i="1"/>
  <c r="N1903" i="1" s="1"/>
  <c r="M1904" i="1"/>
  <c r="N1904" i="1" s="1"/>
  <c r="M1905" i="1"/>
  <c r="N1905" i="1" s="1"/>
  <c r="M1906" i="1"/>
  <c r="N1906" i="1" s="1"/>
  <c r="M1907" i="1"/>
  <c r="N1907" i="1" s="1"/>
  <c r="M1908" i="1"/>
  <c r="N1908" i="1" s="1"/>
  <c r="M1909" i="1"/>
  <c r="N1909" i="1" s="1"/>
  <c r="M1910" i="1"/>
  <c r="N1910" i="1" s="1"/>
  <c r="M1911" i="1"/>
  <c r="N1911" i="1" s="1"/>
  <c r="M1912" i="1"/>
  <c r="N1912" i="1" s="1"/>
  <c r="M1913" i="1"/>
  <c r="N1913" i="1" s="1"/>
  <c r="M1914" i="1"/>
  <c r="N1914" i="1" s="1"/>
  <c r="M1915" i="1"/>
  <c r="N1915" i="1" s="1"/>
  <c r="M1916" i="1"/>
  <c r="N1916" i="1" s="1"/>
  <c r="M1917" i="1"/>
  <c r="N1917" i="1" s="1"/>
  <c r="M1918" i="1"/>
  <c r="N1918" i="1" s="1"/>
  <c r="M1919" i="1"/>
  <c r="N1919" i="1" s="1"/>
  <c r="M1920" i="1"/>
  <c r="N1920" i="1" s="1"/>
  <c r="M1921" i="1"/>
  <c r="N1921" i="1" s="1"/>
  <c r="M1922" i="1"/>
  <c r="N1922" i="1" s="1"/>
  <c r="M1923" i="1"/>
  <c r="N1923" i="1" s="1"/>
  <c r="M1924" i="1"/>
  <c r="N1924" i="1" s="1"/>
  <c r="M1925" i="1"/>
  <c r="N1925" i="1" s="1"/>
  <c r="M1926" i="1"/>
  <c r="N1926" i="1" s="1"/>
  <c r="M1927" i="1"/>
  <c r="N1927" i="1" s="1"/>
  <c r="M1928" i="1"/>
  <c r="N1928" i="1" s="1"/>
  <c r="M1929" i="1"/>
  <c r="N1929" i="1" s="1"/>
  <c r="M1930" i="1"/>
  <c r="N1930" i="1" s="1"/>
  <c r="M1931" i="1"/>
  <c r="N1931" i="1" s="1"/>
  <c r="M1932" i="1"/>
  <c r="N1932" i="1" s="1"/>
  <c r="M1933" i="1"/>
  <c r="N1933" i="1" s="1"/>
  <c r="M1934" i="1"/>
  <c r="N1934" i="1" s="1"/>
  <c r="M1935" i="1"/>
  <c r="N1935" i="1" s="1"/>
  <c r="M1936" i="1"/>
  <c r="N1936" i="1" s="1"/>
  <c r="M1937" i="1"/>
  <c r="N1937" i="1" s="1"/>
  <c r="M1938" i="1"/>
  <c r="N1938" i="1" s="1"/>
  <c r="M1939" i="1"/>
  <c r="N1939" i="1" s="1"/>
  <c r="M1940" i="1"/>
  <c r="N1940" i="1" s="1"/>
  <c r="M1941" i="1"/>
  <c r="N1941" i="1" s="1"/>
  <c r="M1942" i="1"/>
  <c r="N1942" i="1" s="1"/>
  <c r="M1943" i="1"/>
  <c r="N1943" i="1" s="1"/>
  <c r="M1944" i="1"/>
  <c r="N1944" i="1" s="1"/>
  <c r="M1945" i="1"/>
  <c r="N1945" i="1" s="1"/>
  <c r="M1946" i="1"/>
  <c r="N1946" i="1" s="1"/>
  <c r="M1947" i="1"/>
  <c r="N1947" i="1" s="1"/>
  <c r="M1948" i="1"/>
  <c r="N1948" i="1" s="1"/>
  <c r="M1949" i="1"/>
  <c r="N1949" i="1" s="1"/>
  <c r="M1950" i="1"/>
  <c r="N1950" i="1" s="1"/>
  <c r="M1951" i="1"/>
  <c r="N1951" i="1" s="1"/>
  <c r="M1952" i="1"/>
  <c r="N1952" i="1" s="1"/>
  <c r="M1953" i="1"/>
  <c r="N1953" i="1" s="1"/>
  <c r="M1954" i="1"/>
  <c r="N1954" i="1" s="1"/>
  <c r="M1955" i="1"/>
  <c r="N1955" i="1" s="1"/>
  <c r="M1956" i="1"/>
  <c r="N1956" i="1" s="1"/>
  <c r="M1957" i="1"/>
  <c r="N1957" i="1" s="1"/>
  <c r="M1958" i="1"/>
  <c r="N1958" i="1" s="1"/>
  <c r="M1959" i="1"/>
  <c r="N1959" i="1" s="1"/>
  <c r="M1960" i="1"/>
  <c r="N1960" i="1" s="1"/>
  <c r="M1961" i="1"/>
  <c r="N1961" i="1" s="1"/>
  <c r="M1962" i="1"/>
  <c r="N1962" i="1" s="1"/>
  <c r="M1963" i="1"/>
  <c r="N1963" i="1" s="1"/>
  <c r="M1964" i="1"/>
  <c r="N1964" i="1" s="1"/>
  <c r="M1965" i="1"/>
  <c r="N1965" i="1" s="1"/>
  <c r="M1966" i="1"/>
  <c r="N1966" i="1" s="1"/>
  <c r="M1967" i="1"/>
  <c r="N1967" i="1" s="1"/>
  <c r="M1968" i="1"/>
  <c r="N1968" i="1" s="1"/>
  <c r="M1969" i="1"/>
  <c r="N1969" i="1" s="1"/>
  <c r="M1970" i="1"/>
  <c r="N1970" i="1" s="1"/>
  <c r="M1971" i="1"/>
  <c r="N1971" i="1" s="1"/>
  <c r="M1972" i="1"/>
  <c r="N1972" i="1" s="1"/>
  <c r="M1973" i="1"/>
  <c r="N1973" i="1" s="1"/>
  <c r="M1974" i="1"/>
  <c r="N1974" i="1" s="1"/>
  <c r="M1975" i="1"/>
  <c r="N1975" i="1" s="1"/>
  <c r="M1976" i="1"/>
  <c r="N1976" i="1" s="1"/>
  <c r="M1977" i="1"/>
  <c r="N1977" i="1" s="1"/>
  <c r="M1978" i="1"/>
  <c r="N1978" i="1" s="1"/>
  <c r="M1979" i="1"/>
  <c r="N1979" i="1" s="1"/>
  <c r="M1980" i="1"/>
  <c r="N1980" i="1" s="1"/>
  <c r="M1981" i="1"/>
  <c r="N1981" i="1" s="1"/>
  <c r="M1982" i="1"/>
  <c r="N1982" i="1" s="1"/>
  <c r="M1983" i="1"/>
  <c r="N1983" i="1" s="1"/>
  <c r="M1984" i="1"/>
  <c r="N1984" i="1" s="1"/>
  <c r="M1985" i="1"/>
  <c r="N1985" i="1" s="1"/>
  <c r="M1986" i="1"/>
  <c r="N1986" i="1" s="1"/>
  <c r="M1987" i="1"/>
  <c r="N1987" i="1" s="1"/>
  <c r="M1988" i="1"/>
  <c r="N1988" i="1" s="1"/>
  <c r="M1989" i="1"/>
  <c r="N1989" i="1" s="1"/>
  <c r="M1990" i="1"/>
  <c r="N1990" i="1" s="1"/>
  <c r="M1991" i="1"/>
  <c r="N1991" i="1" s="1"/>
  <c r="M1992" i="1"/>
  <c r="N1992" i="1" s="1"/>
  <c r="M1993" i="1"/>
  <c r="N1993" i="1" s="1"/>
  <c r="M1994" i="1"/>
  <c r="N1994" i="1" s="1"/>
  <c r="M1995" i="1"/>
  <c r="N1995" i="1" s="1"/>
  <c r="M1996" i="1"/>
  <c r="M1997" i="1"/>
  <c r="N1997" i="1" s="1"/>
  <c r="M1998" i="1"/>
  <c r="N1998" i="1" s="1"/>
  <c r="M1999" i="1"/>
  <c r="N1999" i="1" s="1"/>
  <c r="M2000" i="1"/>
  <c r="N2000" i="1" s="1"/>
  <c r="M2001" i="1"/>
  <c r="N2001" i="1" s="1"/>
  <c r="M2002" i="1"/>
  <c r="N2002" i="1" s="1"/>
  <c r="M2003" i="1"/>
  <c r="N2003" i="1" s="1"/>
  <c r="M2004" i="1"/>
  <c r="N2004" i="1" s="1"/>
  <c r="M2005" i="1"/>
  <c r="N2005" i="1" s="1"/>
  <c r="M2006" i="1"/>
  <c r="N2006" i="1" s="1"/>
  <c r="M2007" i="1"/>
  <c r="N2007" i="1" s="1"/>
  <c r="M2008" i="1"/>
  <c r="N2008" i="1" s="1"/>
  <c r="M2009" i="1"/>
  <c r="N2009" i="1" s="1"/>
  <c r="M2010" i="1"/>
  <c r="N2010" i="1" s="1"/>
  <c r="M2011" i="1"/>
  <c r="N2011" i="1" s="1"/>
  <c r="M2012" i="1"/>
  <c r="N2012" i="1" s="1"/>
  <c r="M2013" i="1"/>
  <c r="N2013" i="1" s="1"/>
  <c r="M2014" i="1"/>
  <c r="N2014" i="1" s="1"/>
  <c r="M2015" i="1"/>
  <c r="N2015" i="1" s="1"/>
  <c r="M2016" i="1"/>
  <c r="N2016" i="1" s="1"/>
  <c r="M2017" i="1"/>
  <c r="N2017" i="1" s="1"/>
  <c r="M2018" i="1"/>
  <c r="N2018" i="1" s="1"/>
  <c r="M2019" i="1"/>
  <c r="N2019" i="1" s="1"/>
  <c r="M2020" i="1"/>
  <c r="N2020" i="1" s="1"/>
  <c r="M2021" i="1"/>
  <c r="N2021" i="1" s="1"/>
  <c r="M2022" i="1"/>
  <c r="N2022" i="1" s="1"/>
  <c r="M2023" i="1"/>
  <c r="N2023" i="1" s="1"/>
  <c r="M2024" i="1"/>
  <c r="N2024" i="1" s="1"/>
  <c r="M2025" i="1"/>
  <c r="N2025" i="1" s="1"/>
  <c r="M2026" i="1"/>
  <c r="N2026" i="1" s="1"/>
  <c r="M2027" i="1"/>
  <c r="N2027" i="1" s="1"/>
  <c r="M2028" i="1"/>
  <c r="N2028" i="1" s="1"/>
  <c r="M2029" i="1"/>
  <c r="N2029" i="1" s="1"/>
  <c r="M2030" i="1"/>
  <c r="N2030" i="1" s="1"/>
  <c r="M2031" i="1"/>
  <c r="N2031" i="1" s="1"/>
  <c r="M2032" i="1"/>
  <c r="N2032" i="1" s="1"/>
  <c r="M2033" i="1"/>
  <c r="N2033" i="1" s="1"/>
  <c r="M2034" i="1"/>
  <c r="N2034" i="1" s="1"/>
  <c r="M2035" i="1"/>
  <c r="N2035" i="1" s="1"/>
  <c r="M2036" i="1"/>
  <c r="M2037" i="1"/>
  <c r="N2037" i="1" s="1"/>
  <c r="M2038" i="1"/>
  <c r="N2038" i="1" s="1"/>
  <c r="M2039" i="1"/>
  <c r="N2039" i="1" s="1"/>
  <c r="M2040" i="1"/>
  <c r="N2040" i="1" s="1"/>
  <c r="M2041" i="1"/>
  <c r="N2041" i="1" s="1"/>
  <c r="M2042" i="1"/>
  <c r="N2042" i="1" s="1"/>
  <c r="M2043" i="1"/>
  <c r="N2043" i="1" s="1"/>
  <c r="M2044" i="1"/>
  <c r="N2044" i="1" s="1"/>
  <c r="M2045" i="1"/>
  <c r="N2045" i="1" s="1"/>
  <c r="M2046" i="1"/>
  <c r="N2046" i="1" s="1"/>
  <c r="M2047" i="1"/>
  <c r="N2047" i="1" s="1"/>
  <c r="M2048" i="1"/>
  <c r="N2048" i="1" s="1"/>
  <c r="M2049" i="1"/>
  <c r="N2049" i="1" s="1"/>
  <c r="M2050" i="1"/>
  <c r="N2050" i="1" s="1"/>
  <c r="M2051" i="1"/>
  <c r="N2051" i="1" s="1"/>
  <c r="M2052" i="1"/>
  <c r="N2052" i="1" s="1"/>
  <c r="M2053" i="1"/>
  <c r="N2053" i="1" s="1"/>
  <c r="M2054" i="1"/>
  <c r="N2054" i="1" s="1"/>
  <c r="M2055" i="1"/>
  <c r="N2055" i="1" s="1"/>
  <c r="M2056" i="1"/>
  <c r="N2056" i="1" s="1"/>
  <c r="M2057" i="1"/>
  <c r="N2057" i="1" s="1"/>
  <c r="M2058" i="1"/>
  <c r="N2058" i="1" s="1"/>
  <c r="M2059" i="1"/>
  <c r="N2059" i="1" s="1"/>
  <c r="M2060" i="1"/>
  <c r="N2060" i="1" s="1"/>
  <c r="M2061" i="1"/>
  <c r="N2061" i="1" s="1"/>
  <c r="M2062" i="1"/>
  <c r="N2062" i="1" s="1"/>
  <c r="M2063" i="1"/>
  <c r="N2063" i="1" s="1"/>
  <c r="M2064" i="1"/>
  <c r="N2064" i="1" s="1"/>
  <c r="M2065" i="1"/>
  <c r="N2065" i="1" s="1"/>
  <c r="M2066" i="1"/>
  <c r="N2066" i="1" s="1"/>
  <c r="M2067" i="1"/>
  <c r="N2067" i="1" s="1"/>
  <c r="M2068" i="1"/>
  <c r="N2068" i="1" s="1"/>
  <c r="M2069" i="1"/>
  <c r="N2069" i="1" s="1"/>
  <c r="M2070" i="1"/>
  <c r="N2070" i="1" s="1"/>
  <c r="M2071" i="1"/>
  <c r="N2071" i="1" s="1"/>
  <c r="M2072" i="1"/>
  <c r="N2072" i="1" s="1"/>
  <c r="M2073" i="1"/>
  <c r="N2073" i="1" s="1"/>
  <c r="M2074" i="1"/>
  <c r="N2074" i="1" s="1"/>
  <c r="M2075" i="1"/>
  <c r="N2075" i="1" s="1"/>
  <c r="M2076" i="1"/>
  <c r="N2076" i="1" s="1"/>
  <c r="M2077" i="1"/>
  <c r="N2077" i="1" s="1"/>
  <c r="M2078" i="1"/>
  <c r="N2078" i="1" s="1"/>
  <c r="M2079" i="1"/>
  <c r="N2079" i="1" s="1"/>
  <c r="M2080" i="1"/>
  <c r="N2080" i="1" s="1"/>
  <c r="M2081" i="1"/>
  <c r="N2081" i="1" s="1"/>
  <c r="M2082" i="1"/>
  <c r="N2082" i="1" s="1"/>
  <c r="M2083" i="1"/>
  <c r="N2083" i="1" s="1"/>
  <c r="M2084" i="1"/>
  <c r="N2084" i="1" s="1"/>
  <c r="M2085" i="1"/>
  <c r="N2085" i="1" s="1"/>
  <c r="M2086" i="1"/>
  <c r="N2086" i="1" s="1"/>
  <c r="M2087" i="1"/>
  <c r="N2087" i="1" s="1"/>
  <c r="M2088" i="1"/>
  <c r="N2088" i="1" s="1"/>
  <c r="M2089" i="1"/>
  <c r="N2089" i="1" s="1"/>
  <c r="M2090" i="1"/>
  <c r="N2090" i="1" s="1"/>
  <c r="M2091" i="1"/>
  <c r="N2091" i="1" s="1"/>
  <c r="M2092" i="1"/>
  <c r="N2092" i="1" s="1"/>
  <c r="M2093" i="1"/>
  <c r="N2093" i="1" s="1"/>
  <c r="M2094" i="1"/>
  <c r="N2094" i="1" s="1"/>
  <c r="M2095" i="1"/>
  <c r="N2095" i="1" s="1"/>
  <c r="M2096" i="1"/>
  <c r="N2096" i="1" s="1"/>
  <c r="M2097" i="1"/>
  <c r="N2097" i="1" s="1"/>
  <c r="M2098" i="1"/>
  <c r="N2098" i="1" s="1"/>
  <c r="M2099" i="1"/>
  <c r="N2099" i="1" s="1"/>
  <c r="M2100" i="1"/>
  <c r="N2100" i="1" s="1"/>
  <c r="M2101" i="1"/>
  <c r="N2101" i="1" s="1"/>
  <c r="M2102" i="1"/>
  <c r="N2102" i="1" s="1"/>
  <c r="M2103" i="1"/>
  <c r="N2103" i="1" s="1"/>
  <c r="M2104" i="1"/>
  <c r="N2104" i="1" s="1"/>
  <c r="M2105" i="1"/>
  <c r="N2105" i="1" s="1"/>
  <c r="M2106" i="1"/>
  <c r="N2106" i="1" s="1"/>
  <c r="M2107" i="1"/>
  <c r="N2107" i="1" s="1"/>
  <c r="M2108" i="1"/>
  <c r="N2108" i="1" s="1"/>
  <c r="M2109" i="1"/>
  <c r="N2109" i="1" s="1"/>
  <c r="M2110" i="1"/>
  <c r="N2110" i="1" s="1"/>
  <c r="M2111" i="1"/>
  <c r="N2111" i="1" s="1"/>
  <c r="M2112" i="1"/>
  <c r="N2112" i="1" s="1"/>
  <c r="M2113" i="1"/>
  <c r="N2113" i="1" s="1"/>
  <c r="M2114" i="1"/>
  <c r="N2114" i="1" s="1"/>
  <c r="M2115" i="1"/>
  <c r="N2115" i="1" s="1"/>
  <c r="M2116" i="1"/>
  <c r="N2116" i="1" s="1"/>
  <c r="M2117" i="1"/>
  <c r="N2117" i="1" s="1"/>
  <c r="M2118" i="1"/>
  <c r="N2118" i="1" s="1"/>
  <c r="M2119" i="1"/>
  <c r="N2119" i="1" s="1"/>
  <c r="M2120" i="1"/>
  <c r="N2120" i="1" s="1"/>
  <c r="M2121" i="1"/>
  <c r="N2121" i="1" s="1"/>
  <c r="M2122" i="1"/>
  <c r="N2122" i="1" s="1"/>
  <c r="M2123" i="1"/>
  <c r="N2123" i="1" s="1"/>
  <c r="M2124" i="1"/>
  <c r="N2124" i="1" s="1"/>
  <c r="M2125" i="1"/>
  <c r="N2125" i="1" s="1"/>
  <c r="M2126" i="1"/>
  <c r="N2126" i="1" s="1"/>
  <c r="M2127" i="1"/>
  <c r="N2127" i="1" s="1"/>
  <c r="M2128" i="1"/>
  <c r="N2128" i="1" s="1"/>
  <c r="M2129" i="1"/>
  <c r="N2129" i="1" s="1"/>
  <c r="M2130" i="1"/>
  <c r="N2130" i="1" s="1"/>
  <c r="M2131" i="1"/>
  <c r="N2131" i="1" s="1"/>
  <c r="M2132" i="1"/>
  <c r="N2132" i="1" s="1"/>
  <c r="M2133" i="1"/>
  <c r="N2133" i="1" s="1"/>
  <c r="M2134" i="1"/>
  <c r="N2134" i="1" s="1"/>
  <c r="M2135" i="1"/>
  <c r="N2135" i="1" s="1"/>
  <c r="M2136" i="1"/>
  <c r="N2136" i="1" s="1"/>
  <c r="M2137" i="1"/>
  <c r="N2137" i="1" s="1"/>
  <c r="M2138" i="1"/>
  <c r="N2138" i="1" s="1"/>
  <c r="M2139" i="1"/>
  <c r="N2139" i="1" s="1"/>
  <c r="M2140" i="1"/>
  <c r="N2140" i="1" s="1"/>
  <c r="M2141" i="1"/>
  <c r="N2141" i="1" s="1"/>
  <c r="M2142" i="1"/>
  <c r="N2142" i="1" s="1"/>
  <c r="M2143" i="1"/>
  <c r="N2143" i="1" s="1"/>
  <c r="M2144" i="1"/>
  <c r="N2144" i="1" s="1"/>
  <c r="M2145" i="1"/>
  <c r="N2145" i="1" s="1"/>
  <c r="M2146" i="1"/>
  <c r="N2146" i="1" s="1"/>
  <c r="M2147" i="1"/>
  <c r="N2147" i="1" s="1"/>
  <c r="M2148" i="1"/>
  <c r="N2148" i="1" s="1"/>
  <c r="M2149" i="1"/>
  <c r="N2149" i="1" s="1"/>
  <c r="M2150" i="1"/>
  <c r="N2150" i="1" s="1"/>
  <c r="M2151" i="1"/>
  <c r="N2151" i="1" s="1"/>
  <c r="M2152" i="1"/>
  <c r="N2152" i="1" s="1"/>
  <c r="M2153" i="1"/>
  <c r="N2153" i="1" s="1"/>
  <c r="M2154" i="1"/>
  <c r="N2154" i="1" s="1"/>
  <c r="M2155" i="1"/>
  <c r="N2155" i="1" s="1"/>
  <c r="M2156" i="1"/>
  <c r="N2156" i="1" s="1"/>
  <c r="M2157" i="1"/>
  <c r="N2157" i="1" s="1"/>
  <c r="M2158" i="1"/>
  <c r="N2158" i="1" s="1"/>
  <c r="M2159" i="1"/>
  <c r="N2159" i="1" s="1"/>
  <c r="M2160" i="1"/>
  <c r="N2160" i="1" s="1"/>
  <c r="M2161" i="1"/>
  <c r="N2161" i="1" s="1"/>
  <c r="M2162" i="1"/>
  <c r="N2162" i="1" s="1"/>
  <c r="M2163" i="1"/>
  <c r="N2163" i="1" s="1"/>
  <c r="M2164" i="1"/>
  <c r="N2164" i="1" s="1"/>
  <c r="M2165" i="1"/>
  <c r="N2165" i="1" s="1"/>
  <c r="M2166" i="1"/>
  <c r="N2166" i="1" s="1"/>
  <c r="M2167" i="1"/>
  <c r="N2167" i="1" s="1"/>
  <c r="M2168" i="1"/>
  <c r="N2168" i="1" s="1"/>
  <c r="M2169" i="1"/>
  <c r="N2169" i="1" s="1"/>
  <c r="M2170" i="1"/>
  <c r="N2170" i="1" s="1"/>
  <c r="M2171" i="1"/>
  <c r="N2171" i="1" s="1"/>
  <c r="M2172" i="1"/>
  <c r="N2172" i="1" s="1"/>
  <c r="M2173" i="1"/>
  <c r="N2173" i="1" s="1"/>
  <c r="M2174" i="1"/>
  <c r="N2174" i="1" s="1"/>
  <c r="M2175" i="1"/>
  <c r="N2175" i="1" s="1"/>
  <c r="M2176" i="1"/>
  <c r="N2176" i="1" s="1"/>
  <c r="M2177" i="1"/>
  <c r="N2177" i="1" s="1"/>
  <c r="M2178" i="1"/>
  <c r="N2178" i="1" s="1"/>
  <c r="M2179" i="1"/>
  <c r="N2179" i="1" s="1"/>
  <c r="M2180" i="1"/>
  <c r="N2180" i="1" s="1"/>
  <c r="M2181" i="1"/>
  <c r="N2181" i="1" s="1"/>
  <c r="M2182" i="1"/>
  <c r="N2182" i="1" s="1"/>
  <c r="M2183" i="1"/>
  <c r="N2183" i="1" s="1"/>
  <c r="M2184" i="1"/>
  <c r="N2184" i="1" s="1"/>
  <c r="M2185" i="1"/>
  <c r="N2185" i="1" s="1"/>
  <c r="M2186" i="1"/>
  <c r="N2186" i="1" s="1"/>
  <c r="M2187" i="1"/>
  <c r="N2187" i="1" s="1"/>
  <c r="M2188" i="1"/>
  <c r="N2188" i="1" s="1"/>
  <c r="M2189" i="1"/>
  <c r="N2189" i="1" s="1"/>
  <c r="M2190" i="1"/>
  <c r="N2190" i="1" s="1"/>
  <c r="M2191" i="1"/>
  <c r="N2191" i="1" s="1"/>
  <c r="M2192" i="1"/>
  <c r="N2192" i="1" s="1"/>
  <c r="M2193" i="1"/>
  <c r="N2193" i="1" s="1"/>
  <c r="M2194" i="1"/>
  <c r="N2194" i="1" s="1"/>
  <c r="M2195" i="1"/>
  <c r="N2195" i="1" s="1"/>
  <c r="M2196" i="1"/>
  <c r="N2196" i="1" s="1"/>
  <c r="M2197" i="1"/>
  <c r="N2197" i="1" s="1"/>
  <c r="M2198" i="1"/>
  <c r="N2198" i="1" s="1"/>
  <c r="M2199" i="1"/>
  <c r="N2199" i="1" s="1"/>
  <c r="M2200" i="1"/>
  <c r="N2200" i="1" s="1"/>
  <c r="M2201" i="1"/>
  <c r="N2201" i="1" s="1"/>
  <c r="M2202" i="1"/>
  <c r="N2202" i="1" s="1"/>
  <c r="M2203" i="1"/>
  <c r="N2203" i="1" s="1"/>
  <c r="M2204" i="1"/>
  <c r="N2204" i="1" s="1"/>
  <c r="M2205" i="1"/>
  <c r="N2205" i="1" s="1"/>
  <c r="M2206" i="1"/>
  <c r="N2206" i="1" s="1"/>
  <c r="M2207" i="1"/>
  <c r="N2207" i="1" s="1"/>
  <c r="M2208" i="1"/>
  <c r="N2208" i="1" s="1"/>
  <c r="M2209" i="1"/>
  <c r="N2209" i="1" s="1"/>
  <c r="M2210" i="1"/>
  <c r="N2210" i="1" s="1"/>
  <c r="M2211" i="1"/>
  <c r="N2211" i="1" s="1"/>
  <c r="M2212" i="1"/>
  <c r="N2212" i="1" s="1"/>
  <c r="M2213" i="1"/>
  <c r="N2213" i="1" s="1"/>
  <c r="M2214" i="1"/>
  <c r="N2214" i="1" s="1"/>
  <c r="M2215" i="1"/>
  <c r="N2215" i="1" s="1"/>
  <c r="M2216" i="1"/>
  <c r="N2216" i="1" s="1"/>
  <c r="M2217" i="1"/>
  <c r="N2217" i="1" s="1"/>
  <c r="M2218" i="1"/>
  <c r="N2218" i="1" s="1"/>
  <c r="M2219" i="1"/>
  <c r="N2219" i="1" s="1"/>
  <c r="M2220" i="1"/>
  <c r="N2220" i="1" s="1"/>
  <c r="M2221" i="1"/>
  <c r="N2221" i="1" s="1"/>
  <c r="M2222" i="1"/>
  <c r="N2222" i="1" s="1"/>
  <c r="M2223" i="1"/>
  <c r="N2223" i="1" s="1"/>
  <c r="M2224" i="1"/>
  <c r="N2224" i="1" s="1"/>
  <c r="M2225" i="1"/>
  <c r="N2225" i="1" s="1"/>
  <c r="M2226" i="1"/>
  <c r="N2226" i="1" s="1"/>
  <c r="M2227" i="1"/>
  <c r="N2227" i="1" s="1"/>
  <c r="M2228" i="1"/>
  <c r="N2228" i="1" s="1"/>
  <c r="M2229" i="1"/>
  <c r="N2229" i="1" s="1"/>
  <c r="M2230" i="1"/>
  <c r="N2230" i="1" s="1"/>
  <c r="M2231" i="1"/>
  <c r="N2231" i="1" s="1"/>
  <c r="M2232" i="1"/>
  <c r="N2232" i="1" s="1"/>
  <c r="M2233" i="1"/>
  <c r="N2233" i="1" s="1"/>
  <c r="M2234" i="1"/>
  <c r="N2234" i="1" s="1"/>
  <c r="M2235" i="1"/>
  <c r="N2235" i="1" s="1"/>
  <c r="M2236" i="1"/>
  <c r="N2236" i="1" s="1"/>
  <c r="M2237" i="1"/>
  <c r="N2237" i="1" s="1"/>
  <c r="M2238" i="1"/>
  <c r="N2238" i="1" s="1"/>
  <c r="M2239" i="1"/>
  <c r="N2239" i="1" s="1"/>
  <c r="M2240" i="1"/>
  <c r="N2240" i="1" s="1"/>
  <c r="M2241" i="1"/>
  <c r="N2241" i="1" s="1"/>
  <c r="M2242" i="1"/>
  <c r="N2242" i="1" s="1"/>
  <c r="M2243" i="1"/>
  <c r="N2243" i="1" s="1"/>
  <c r="M2244" i="1"/>
  <c r="N2244" i="1" s="1"/>
  <c r="M2245" i="1"/>
  <c r="N2245" i="1" s="1"/>
  <c r="M2246" i="1"/>
  <c r="N2246" i="1" s="1"/>
  <c r="M2247" i="1"/>
  <c r="N2247" i="1" s="1"/>
  <c r="M2248" i="1"/>
  <c r="N2248" i="1" s="1"/>
  <c r="M2249" i="1"/>
  <c r="N2249" i="1" s="1"/>
  <c r="M2250" i="1"/>
  <c r="N2250" i="1" s="1"/>
  <c r="M2251" i="1"/>
  <c r="N2251" i="1" s="1"/>
  <c r="M2252" i="1"/>
  <c r="M2253" i="1"/>
  <c r="N2253" i="1" s="1"/>
  <c r="M2254" i="1"/>
  <c r="N2254" i="1" s="1"/>
  <c r="M2255" i="1"/>
  <c r="N2255" i="1" s="1"/>
  <c r="M2256" i="1"/>
  <c r="N2256" i="1" s="1"/>
  <c r="M2257" i="1"/>
  <c r="N2257" i="1" s="1"/>
  <c r="M2258" i="1"/>
  <c r="N2258" i="1" s="1"/>
  <c r="M2259" i="1"/>
  <c r="N2259" i="1" s="1"/>
  <c r="M2260" i="1"/>
  <c r="N2260" i="1" s="1"/>
  <c r="M2261" i="1"/>
  <c r="N2261" i="1" s="1"/>
  <c r="M2262" i="1"/>
  <c r="N2262" i="1" s="1"/>
  <c r="M2263" i="1"/>
  <c r="N2263" i="1" s="1"/>
  <c r="M2264" i="1"/>
  <c r="N2264" i="1" s="1"/>
  <c r="M2265" i="1"/>
  <c r="N2265" i="1" s="1"/>
  <c r="M2266" i="1"/>
  <c r="N2266" i="1" s="1"/>
  <c r="M2267" i="1"/>
  <c r="N2267" i="1" s="1"/>
  <c r="M2268" i="1"/>
  <c r="N2268" i="1" s="1"/>
  <c r="M2269" i="1"/>
  <c r="N2269" i="1" s="1"/>
  <c r="M2270" i="1"/>
  <c r="N2270" i="1" s="1"/>
  <c r="M2271" i="1"/>
  <c r="N2271" i="1" s="1"/>
  <c r="M2272" i="1"/>
  <c r="N2272" i="1" s="1"/>
  <c r="M2273" i="1"/>
  <c r="N2273" i="1" s="1"/>
  <c r="M2274" i="1"/>
  <c r="N2274" i="1" s="1"/>
  <c r="V20" i="15"/>
  <c r="V19" i="15"/>
  <c r="V18" i="15"/>
  <c r="V17" i="15"/>
  <c r="J16" i="15"/>
  <c r="J15" i="15"/>
  <c r="G11" i="15"/>
  <c r="E11" i="15"/>
  <c r="C11" i="15"/>
  <c r="O6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" i="1"/>
  <c r="O3" i="1"/>
  <c r="O4" i="1"/>
  <c r="O5" i="1"/>
</calcChain>
</file>

<file path=xl/sharedStrings.xml><?xml version="1.0" encoding="utf-8"?>
<sst xmlns="http://schemas.openxmlformats.org/spreadsheetml/2006/main" count="9294" uniqueCount="255">
  <si>
    <t>match_id</t>
  </si>
  <si>
    <t>duration</t>
  </si>
  <si>
    <t>radiant_team_id</t>
  </si>
  <si>
    <t>radiant_name</t>
  </si>
  <si>
    <t>dire_team_id</t>
  </si>
  <si>
    <t>dire_name</t>
  </si>
  <si>
    <t>radiant_score</t>
  </si>
  <si>
    <t>dire_score</t>
  </si>
  <si>
    <t>radiant_win</t>
  </si>
  <si>
    <t>radiant</t>
  </si>
  <si>
    <t>leagueid</t>
  </si>
  <si>
    <t>name</t>
  </si>
  <si>
    <t>LGD Gaming</t>
  </si>
  <si>
    <t>iG.Vitality</t>
  </si>
  <si>
    <t>False</t>
  </si>
  <si>
    <t>The International 2017</t>
  </si>
  <si>
    <t>Ascent Esports</t>
  </si>
  <si>
    <t>Moogle</t>
  </si>
  <si>
    <t>True</t>
  </si>
  <si>
    <t>SK-_-'iter (evil)!</t>
  </si>
  <si>
    <t>Alliance</t>
  </si>
  <si>
    <t>Team Secret</t>
  </si>
  <si>
    <t>Cool Beans</t>
  </si>
  <si>
    <t>Union Gaming Bolivia</t>
  </si>
  <si>
    <t xml:space="preserve">Midas Club </t>
  </si>
  <si>
    <t xml:space="preserve">Elite Wolves </t>
  </si>
  <si>
    <t>NoPing Esports</t>
  </si>
  <si>
    <t>AnTHRAX</t>
  </si>
  <si>
    <t>Colombia</t>
  </si>
  <si>
    <t>SG e-sports team</t>
  </si>
  <si>
    <t>KEEN GAMING</t>
  </si>
  <si>
    <t>LGD.Forever Young</t>
  </si>
  <si>
    <t>Geek Fam</t>
  </si>
  <si>
    <t>Clutch Gamers</t>
  </si>
  <si>
    <t>TNC Predator</t>
  </si>
  <si>
    <t>Mineski</t>
  </si>
  <si>
    <t>Vega Squadron</t>
  </si>
  <si>
    <t>Natus Vincere</t>
  </si>
  <si>
    <t>Double Dimension</t>
  </si>
  <si>
    <t>GGGGGGGG</t>
  </si>
  <si>
    <t>Comanche</t>
  </si>
  <si>
    <t>Danish Bears</t>
  </si>
  <si>
    <t>Team Singularity</t>
  </si>
  <si>
    <t>Team. Spirit</t>
  </si>
  <si>
    <t>Faceless</t>
  </si>
  <si>
    <t>Unknown Team</t>
  </si>
  <si>
    <t>MAD KINGS-</t>
  </si>
  <si>
    <t>Guess</t>
  </si>
  <si>
    <t>Team NP</t>
  </si>
  <si>
    <t>Team Red</t>
  </si>
  <si>
    <t>compLexity Gaming</t>
  </si>
  <si>
    <t>w33ha earthspirit</t>
  </si>
  <si>
    <t>OverPower</t>
  </si>
  <si>
    <t>Team Freedom</t>
  </si>
  <si>
    <t>Team Max</t>
  </si>
  <si>
    <t>Vici Gaming</t>
  </si>
  <si>
    <t>MOUZ</t>
  </si>
  <si>
    <t>Planet Dog</t>
  </si>
  <si>
    <t>Wheel Whreck While Whistling</t>
  </si>
  <si>
    <t>Team Empire</t>
  </si>
  <si>
    <t>Shopify Rebellion</t>
  </si>
  <si>
    <t>Virtus.pro</t>
  </si>
  <si>
    <t>Invictus Gaming</t>
  </si>
  <si>
    <t>Newbee</t>
  </si>
  <si>
    <t>OG</t>
  </si>
  <si>
    <t>HellRaisers</t>
  </si>
  <si>
    <t>Team Liquid</t>
  </si>
  <si>
    <t>4 protect five</t>
  </si>
  <si>
    <t>Crescendo</t>
  </si>
  <si>
    <t>FTD.a</t>
  </si>
  <si>
    <t>Happy  Feet</t>
  </si>
  <si>
    <t>APB</t>
  </si>
  <si>
    <t>EHOME</t>
  </si>
  <si>
    <t>STARS e-Sports</t>
  </si>
  <si>
    <t>Gambit Esports</t>
  </si>
  <si>
    <t>Skatemasters</t>
  </si>
  <si>
    <t>Team VGJ</t>
  </si>
  <si>
    <t>Team Radiant</t>
  </si>
  <si>
    <t>Team Dire</t>
  </si>
  <si>
    <t>Immortals</t>
  </si>
  <si>
    <t>The International 2018</t>
  </si>
  <si>
    <t>Espada</t>
  </si>
  <si>
    <t>Team Serenity</t>
  </si>
  <si>
    <t>Winstrike</t>
  </si>
  <si>
    <t>paiN Gaming</t>
  </si>
  <si>
    <t>Midas Club</t>
  </si>
  <si>
    <t>Torus Gaming</t>
  </si>
  <si>
    <t>Thunder Predator</t>
  </si>
  <si>
    <t>Battle Arena Elites</t>
  </si>
  <si>
    <t>Sterling Global Dragons</t>
  </si>
  <si>
    <t>TNC Tigers</t>
  </si>
  <si>
    <t>Entity Gaming</t>
  </si>
  <si>
    <t>Kingdra</t>
  </si>
  <si>
    <t>BOOM ID</t>
  </si>
  <si>
    <t>Wind and Rain</t>
  </si>
  <si>
    <t>The Final Tribe</t>
  </si>
  <si>
    <t>BlinkPool</t>
  </si>
  <si>
    <t>Team Kinguin</t>
  </si>
  <si>
    <t>TEAM Baidu</t>
  </si>
  <si>
    <t>jsut a squad</t>
  </si>
  <si>
    <t>Team Leviathan</t>
  </si>
  <si>
    <t>VGJ Storm</t>
  </si>
  <si>
    <t>VGJ Thunder</t>
  </si>
  <si>
    <t>Infamous</t>
  </si>
  <si>
    <t>Young Dumb</t>
  </si>
  <si>
    <t>2Be.Dota2</t>
  </si>
  <si>
    <t>The International 2019</t>
  </si>
  <si>
    <t>Chaos EC</t>
  </si>
  <si>
    <t>Ninjas in Pyjamas</t>
  </si>
  <si>
    <t>Antarctic Penguins</t>
  </si>
  <si>
    <t>Team EVOS</t>
  </si>
  <si>
    <t>Adroit</t>
  </si>
  <si>
    <t>Nemiga Gaming</t>
  </si>
  <si>
    <t>Team Ham</t>
  </si>
  <si>
    <t>Furia</t>
  </si>
  <si>
    <t>496 Gaming</t>
  </si>
  <si>
    <t>RESURGENCE</t>
  </si>
  <si>
    <t>Team Jinesbrus</t>
  </si>
  <si>
    <t>AMPLFY</t>
  </si>
  <si>
    <t>FlyToMoon</t>
  </si>
  <si>
    <t>Hokori</t>
  </si>
  <si>
    <t>Team Sirius</t>
  </si>
  <si>
    <t>Team Aster</t>
  </si>
  <si>
    <t>six eight two</t>
  </si>
  <si>
    <t>Hippomaniacs</t>
  </si>
  <si>
    <t>Anti-MagE-</t>
  </si>
  <si>
    <t>Bald</t>
  </si>
  <si>
    <t>Team Xolotl</t>
  </si>
  <si>
    <t>Kookaburra</t>
  </si>
  <si>
    <t>J.Storm</t>
  </si>
  <si>
    <t>Old Suck Gaming</t>
  </si>
  <si>
    <t>Black Sheep!</t>
  </si>
  <si>
    <t>Winstrike Team</t>
  </si>
  <si>
    <t>Gorillaz-Pride</t>
  </si>
  <si>
    <t>SG e-sports</t>
  </si>
  <si>
    <t>beastcoast</t>
  </si>
  <si>
    <t>Team Spirit</t>
  </si>
  <si>
    <t>Cignal Ultra</t>
  </si>
  <si>
    <t>Motivate.Trust Gaming</t>
  </si>
  <si>
    <t>The International 2021</t>
  </si>
  <si>
    <t>4 Zoomers</t>
  </si>
  <si>
    <t>bumble bEE's</t>
  </si>
  <si>
    <t>Î©mega Esports</t>
  </si>
  <si>
    <t>Galaxy Racer Esports</t>
  </si>
  <si>
    <t>BLEED</t>
  </si>
  <si>
    <t>The Oversight</t>
  </si>
  <si>
    <t>Neptune Gaming</t>
  </si>
  <si>
    <t>TSM</t>
  </si>
  <si>
    <t>Evil Geniuses</t>
  </si>
  <si>
    <t>Thunder Awaken</t>
  </si>
  <si>
    <t>Spider Pigzs</t>
  </si>
  <si>
    <t>Eternity</t>
  </si>
  <si>
    <t>Neon Esports</t>
  </si>
  <si>
    <t>Execration</t>
  </si>
  <si>
    <t>Team SMG</t>
  </si>
  <si>
    <t>BOOM Esports</t>
  </si>
  <si>
    <t>Team Bald Reborn</t>
  </si>
  <si>
    <t>Infinity</t>
  </si>
  <si>
    <t>Into The Breach</t>
  </si>
  <si>
    <t>Brame</t>
  </si>
  <si>
    <t>Trident Clan</t>
  </si>
  <si>
    <t>SPAWN.496</t>
  </si>
  <si>
    <t>South Built Esports</t>
  </si>
  <si>
    <t xml:space="preserve">Army Geniuses Mansion </t>
  </si>
  <si>
    <t>Noping VPN</t>
  </si>
  <si>
    <t>Old G</t>
  </si>
  <si>
    <t>Fantastic Five</t>
  </si>
  <si>
    <t>Latam Defenders</t>
  </si>
  <si>
    <t>Ukumari</t>
  </si>
  <si>
    <t>Omega Gaming</t>
  </si>
  <si>
    <t>BetBoom Team</t>
  </si>
  <si>
    <t>Interitus</t>
  </si>
  <si>
    <t>B8</t>
  </si>
  <si>
    <t>Wayfarers</t>
  </si>
  <si>
    <t>9Pandas</t>
  </si>
  <si>
    <t>Infamous Gaming</t>
  </si>
  <si>
    <t>ITB.Shuffle</t>
  </si>
  <si>
    <t>Hellbear Smashers</t>
  </si>
  <si>
    <t>Team Saiyan</t>
  </si>
  <si>
    <t>Penguins Squad</t>
  </si>
  <si>
    <t>Aster.Aries</t>
  </si>
  <si>
    <t>NoTechies</t>
  </si>
  <si>
    <t>Tundra Esports</t>
  </si>
  <si>
    <t xml:space="preserve"> EXTREMUM</t>
  </si>
  <si>
    <t>Inverse</t>
  </si>
  <si>
    <t>The Cut</t>
  </si>
  <si>
    <t>DogChamp</t>
  </si>
  <si>
    <t>Arkosh Gaming</t>
  </si>
  <si>
    <t>Team Cloud</t>
  </si>
  <si>
    <t>Kylin Esports Club</t>
  </si>
  <si>
    <t>phoenix gaming</t>
  </si>
  <si>
    <t>No Bounty Hunter</t>
  </si>
  <si>
    <t>Nigma Galaxy</t>
  </si>
  <si>
    <t>Ghost Frogs</t>
  </si>
  <si>
    <t>ViKin.gg</t>
  </si>
  <si>
    <t>Xtreme Gaming</t>
  </si>
  <si>
    <t>felt</t>
  </si>
  <si>
    <t>Ravens</t>
  </si>
  <si>
    <t>Team Mystery</t>
  </si>
  <si>
    <t>Gaimin Gladiators</t>
  </si>
  <si>
    <t>Darkside</t>
  </si>
  <si>
    <t>The International 2022</t>
  </si>
  <si>
    <t>Cloud9</t>
  </si>
  <si>
    <t>Talon</t>
  </si>
  <si>
    <t>The International 2023</t>
  </si>
  <si>
    <t>Azure Ray</t>
  </si>
  <si>
    <t>nouns</t>
  </si>
  <si>
    <t>Vivo Keyd Stars</t>
  </si>
  <si>
    <t>PSG.Quest</t>
  </si>
  <si>
    <t>The International 2024</t>
  </si>
  <si>
    <t>Team Falcons</t>
  </si>
  <si>
    <t>Aurora Gaming</t>
  </si>
  <si>
    <t>HEROIC</t>
  </si>
  <si>
    <t>1w Team</t>
  </si>
  <si>
    <t>Team Zero</t>
  </si>
  <si>
    <t>Ganador</t>
  </si>
  <si>
    <t>Cuenta de match_id</t>
  </si>
  <si>
    <t>Dire</t>
  </si>
  <si>
    <t>Radiant</t>
  </si>
  <si>
    <t>Etiquetas de fila</t>
  </si>
  <si>
    <t>Total general</t>
  </si>
  <si>
    <t>Score Total</t>
  </si>
  <si>
    <t>Duracion</t>
  </si>
  <si>
    <t>Máx. de Duracion</t>
  </si>
  <si>
    <t>Mín. de Duracion</t>
  </si>
  <si>
    <t>Tipo de juego</t>
  </si>
  <si>
    <t>Clasif por kills</t>
  </si>
  <si>
    <t>Ganador2</t>
  </si>
  <si>
    <t>Cuenta de Ganador</t>
  </si>
  <si>
    <t>Porcentaje</t>
  </si>
  <si>
    <t>Zona</t>
  </si>
  <si>
    <t>Promedio de Duracion</t>
  </si>
  <si>
    <t>Año Torneo</t>
  </si>
  <si>
    <t>Promedio de tiempo de juego</t>
  </si>
  <si>
    <t>TI  2017</t>
  </si>
  <si>
    <t>TI  2018</t>
  </si>
  <si>
    <t>TI  2019</t>
  </si>
  <si>
    <t>TI  2020</t>
  </si>
  <si>
    <t>TI  2021</t>
  </si>
  <si>
    <t>TI  2022</t>
  </si>
  <si>
    <t>TI  2023</t>
  </si>
  <si>
    <t>TI  2024</t>
  </si>
  <si>
    <t>Cuenta de Ganador2</t>
  </si>
  <si>
    <t>Cantidad</t>
  </si>
  <si>
    <t>Equipo</t>
  </si>
  <si>
    <t>Early Game</t>
  </si>
  <si>
    <t>Late Game</t>
  </si>
  <si>
    <t>Mid Game</t>
  </si>
  <si>
    <t>Turbo Game</t>
  </si>
  <si>
    <t>Cuenta de Tipo de juego</t>
  </si>
  <si>
    <t>Duracion min</t>
  </si>
  <si>
    <t>[0-20]</t>
  </si>
  <si>
    <t>]20-40]</t>
  </si>
  <si>
    <t>]40-60]</t>
  </si>
  <si>
    <t>]60- 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</si>
</sst>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27AE9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5" borderId="0" xfId="0" applyFill="1"/>
    <xf numFmtId="21" fontId="0" fillId="0" borderId="0" xfId="0" applyNumberFormat="1"/>
    <xf numFmtId="0" fontId="0" fillId="34" borderId="10" xfId="0" applyFont="1" applyFill="1" applyBorder="1"/>
    <xf numFmtId="21" fontId="0" fillId="34" borderId="10" xfId="0" applyNumberFormat="1" applyFont="1" applyFill="1" applyBorder="1"/>
    <xf numFmtId="0" fontId="0" fillId="0" borderId="10" xfId="0" applyFont="1" applyBorder="1"/>
    <xf numFmtId="21" fontId="0" fillId="0" borderId="10" xfId="0" applyNumberFormat="1" applyFont="1" applyBorder="1"/>
    <xf numFmtId="0" fontId="13" fillId="33" borderId="0" xfId="0" applyFont="1" applyFill="1" applyBorder="1"/>
    <xf numFmtId="10" fontId="0" fillId="0" borderId="0" xfId="1" applyNumberFormat="1" applyFont="1" applyAlignment="1">
      <alignment horizontal="center" vertical="center"/>
    </xf>
    <xf numFmtId="0" fontId="19" fillId="35" borderId="0" xfId="0" applyFont="1" applyFill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6" formatCode="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color theme="1"/>
      </font>
      <fill>
        <patternFill>
          <bgColor rgb="FFB4BCD4"/>
        </patternFill>
      </fill>
      <border>
        <bottom style="thin">
          <color theme="4"/>
        </bottom>
        <vertical/>
        <horizontal/>
      </border>
    </dxf>
    <dxf>
      <font>
        <b/>
        <i val="0"/>
        <color theme="1"/>
      </font>
      <fill>
        <patternFill>
          <bgColor rgb="FF656DA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6" formatCode="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1" defaultTableStyle="TableStyleMedium2" defaultPivotStyle="PivotStyleLight16">
    <tableStyle name="SlicerStyleLight1 2" pivot="0" table="0" count="10" xr9:uid="{A07C8C32-0999-4D52-8D34-CCEAA2603F47}">
      <tableStyleElement type="wholeTable" dxfId="2"/>
      <tableStyleElement type="headerRow" dxfId="1"/>
    </tableStyle>
  </tableStyles>
  <colors>
    <mruColors>
      <color rgb="FF27AE9E"/>
      <color rgb="FF656DA2"/>
      <color rgb="FFB4BCD4"/>
      <color rgb="FFB94545"/>
      <color rgb="FFCCE518"/>
      <color rgb="FFCCE5F8"/>
      <color rgb="FF244F62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CCE5F8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995206261684281E-2"/>
          <c:y val="3.2407356167142957E-2"/>
          <c:w val="0.9205365969641226"/>
          <c:h val="0.842045056867891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Analisis!$M$19</c:f>
              <c:strCache>
                <c:ptCount val="1"/>
                <c:pt idx="0">
                  <c:v>Promedio de tiempo de juego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Analisis!$L$20:$L$27</c:f>
              <c:strCache>
                <c:ptCount val="8"/>
                <c:pt idx="0">
                  <c:v>TI  2017</c:v>
                </c:pt>
                <c:pt idx="1">
                  <c:v>TI  2018</c:v>
                </c:pt>
                <c:pt idx="2">
                  <c:v>TI  2019</c:v>
                </c:pt>
                <c:pt idx="3">
                  <c:v>TI  2020</c:v>
                </c:pt>
                <c:pt idx="4">
                  <c:v>TI  2021</c:v>
                </c:pt>
                <c:pt idx="5">
                  <c:v>TI  2022</c:v>
                </c:pt>
                <c:pt idx="6">
                  <c:v>TI  2023</c:v>
                </c:pt>
                <c:pt idx="7">
                  <c:v>TI  2024</c:v>
                </c:pt>
              </c:strCache>
            </c:strRef>
          </c:cat>
          <c:val>
            <c:numRef>
              <c:f>Analisis!$M$20:$M$27</c:f>
              <c:numCache>
                <c:formatCode>h:mm:ss</c:formatCode>
                <c:ptCount val="8"/>
                <c:pt idx="0">
                  <c:v>2.8363185975609766E-2</c:v>
                </c:pt>
                <c:pt idx="1">
                  <c:v>2.7395800169797282E-2</c:v>
                </c:pt>
                <c:pt idx="2">
                  <c:v>2.7643235713088653E-2</c:v>
                </c:pt>
                <c:pt idx="3">
                  <c:v>2.7781746710776472E-2</c:v>
                </c:pt>
                <c:pt idx="4">
                  <c:v>2.7833593875260545E-2</c:v>
                </c:pt>
                <c:pt idx="5">
                  <c:v>2.9515038631346587E-2</c:v>
                </c:pt>
                <c:pt idx="6">
                  <c:v>2.6295244107744122E-2</c:v>
                </c:pt>
                <c:pt idx="7">
                  <c:v>2.7862691662185739E-2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B-4D69-B23A-5F5EE896BC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8154527"/>
        <c:axId val="678143007"/>
      </c:barChart>
      <c:catAx>
        <c:axId val="67815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s-PE"/>
          </a:p>
        </c:txPr>
        <c:crossAx val="678143007"/>
        <c:crosses val="autoZero"/>
        <c:auto val="1"/>
        <c:lblAlgn val="ctr"/>
        <c:lblOffset val="100"/>
        <c:noMultiLvlLbl val="0"/>
      </c:catAx>
      <c:valAx>
        <c:axId val="678143007"/>
        <c:scaling>
          <c:orientation val="minMax"/>
        </c:scaling>
        <c:delete val="1"/>
        <c:axPos val="l"/>
        <c:numFmt formatCode="h:mm:ss" sourceLinked="1"/>
        <c:majorTickMark val="none"/>
        <c:minorTickMark val="none"/>
        <c:tickLblPos val="nextTo"/>
        <c:crossAx val="67815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00" b="1">
          <a:solidFill>
            <a:schemeClr val="bg1"/>
          </a:solidFill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552668416447945"/>
          <c:y val="0.10067056775597893"/>
          <c:w val="0.73658442694663162"/>
          <c:h val="0.725613377336912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Analisis!$S$8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gradFill flip="none" rotWithShape="1">
                <a:gsLst>
                  <a:gs pos="10000">
                    <a:schemeClr val="accent1">
                      <a:lumMod val="40000"/>
                      <a:lumOff val="60000"/>
                    </a:schemeClr>
                  </a:gs>
                  <a:gs pos="46000">
                    <a:schemeClr val="accent1">
                      <a:lumMod val="95000"/>
                      <a:lumOff val="5000"/>
                    </a:schemeClr>
                  </a:gs>
                  <a:gs pos="100000">
                    <a:schemeClr val="accent1">
                      <a:lumMod val="60000"/>
                    </a:schemeClr>
                  </a:gs>
                </a:gsLst>
                <a:path path="circle">
                  <a:fillToRect l="50000" t="130000" r="50000" b="-30000"/>
                </a:path>
                <a:tileRect/>
              </a:gradFill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Analisis!$R$9:$R$14</c:f>
              <c:strCache>
                <c:ptCount val="6"/>
                <c:pt idx="0">
                  <c:v>LGD Gaming</c:v>
                </c:pt>
                <c:pt idx="1">
                  <c:v>Team Liquid</c:v>
                </c:pt>
                <c:pt idx="2">
                  <c:v>OG</c:v>
                </c:pt>
                <c:pt idx="3">
                  <c:v>Team Secret</c:v>
                </c:pt>
                <c:pt idx="4">
                  <c:v>Shopify Rebellion</c:v>
                </c:pt>
                <c:pt idx="5">
                  <c:v>Team Spirit</c:v>
                </c:pt>
              </c:strCache>
            </c:strRef>
          </c:cat>
          <c:val>
            <c:numRef>
              <c:f>Analisis!$S$9:$S$14</c:f>
              <c:numCache>
                <c:formatCode>General</c:formatCode>
                <c:ptCount val="6"/>
                <c:pt idx="0">
                  <c:v>118</c:v>
                </c:pt>
                <c:pt idx="1">
                  <c:v>115</c:v>
                </c:pt>
                <c:pt idx="2">
                  <c:v>98</c:v>
                </c:pt>
                <c:pt idx="3">
                  <c:v>81</c:v>
                </c:pt>
                <c:pt idx="4">
                  <c:v>78</c:v>
                </c:pt>
                <c:pt idx="5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0-4E59-9835-410038AF1C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22"/>
        <c:axId val="522525359"/>
        <c:axId val="522526319"/>
      </c:barChart>
      <c:catAx>
        <c:axId val="522525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gradFill flip="none" rotWithShape="1">
              <a:gsLst>
                <a:gs pos="0">
                  <a:schemeClr val="accent1">
                    <a:lumMod val="40000"/>
                    <a:lumOff val="60000"/>
                  </a:schemeClr>
                </a:gs>
                <a:gs pos="36000">
                  <a:schemeClr val="accent1">
                    <a:lumMod val="95000"/>
                    <a:lumOff val="5000"/>
                  </a:schemeClr>
                </a:gs>
                <a:gs pos="100000">
                  <a:schemeClr val="accent1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s-PE"/>
          </a:p>
        </c:txPr>
        <c:crossAx val="522526319"/>
        <c:crosses val="autoZero"/>
        <c:auto val="1"/>
        <c:lblAlgn val="ctr"/>
        <c:lblOffset val="100"/>
        <c:noMultiLvlLbl val="0"/>
      </c:catAx>
      <c:valAx>
        <c:axId val="5225263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2252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 b="1">
          <a:solidFill>
            <a:schemeClr val="bg1"/>
          </a:solidFill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58117233844614"/>
          <c:y val="7.8055400635123867E-2"/>
          <c:w val="0.57260352928019542"/>
          <c:h val="0.76092624544459075"/>
        </c:manualLayout>
      </c:layout>
      <c:pieChart>
        <c:varyColors val="1"/>
        <c:ser>
          <c:idx val="0"/>
          <c:order val="0"/>
          <c:tx>
            <c:strRef>
              <c:f>Analisis!$J$14</c:f>
              <c:strCache>
                <c:ptCount val="1"/>
                <c:pt idx="0">
                  <c:v>Porcentaje</c:v>
                </c:pt>
              </c:strCache>
            </c:strRef>
          </c:tx>
          <c:dPt>
            <c:idx val="0"/>
            <c:bubble3D val="0"/>
            <c:spPr>
              <a:solidFill>
                <a:srgbClr val="656DA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62-4619-876E-CFC627F3D2D9}"/>
              </c:ext>
            </c:extLst>
          </c:dPt>
          <c:dPt>
            <c:idx val="1"/>
            <c:bubble3D val="0"/>
            <c:explosion val="3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62-4619-876E-CFC627F3D2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s-P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Analisis!$I$15:$I$16</c:f>
              <c:strCache>
                <c:ptCount val="2"/>
                <c:pt idx="0">
                  <c:v>Dire</c:v>
                </c:pt>
                <c:pt idx="1">
                  <c:v>Radiant</c:v>
                </c:pt>
              </c:strCache>
            </c:strRef>
          </c:cat>
          <c:val>
            <c:numRef>
              <c:f>Analisis!$J$15:$J$16</c:f>
              <c:numCache>
                <c:formatCode>0.00%</c:formatCode>
                <c:ptCount val="2"/>
                <c:pt idx="0">
                  <c:v>0.48306203255609326</c:v>
                </c:pt>
                <c:pt idx="1">
                  <c:v>0.51693796744390674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62-4619-876E-CFC627F3D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glow rad="127000">
        <a:schemeClr val="bg1"/>
      </a:glow>
    </a:effectLst>
  </c:spPr>
  <c:txPr>
    <a:bodyPr/>
    <a:lstStyle/>
    <a:p>
      <a:pPr>
        <a:defRPr sz="1400">
          <a:solidFill>
            <a:schemeClr val="bg1"/>
          </a:solidFill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24594206935139"/>
          <c:y val="0.120831645347742"/>
          <c:w val="0.80475405793064858"/>
          <c:h val="0.7212580198308544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Analisis!$V$16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6747950022637756E-2"/>
                  <c:y val="-1.6934209193881332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38-4418-A704-1152339DCD21}"/>
                </c:ext>
              </c:extLst>
            </c:dLbl>
            <c:dLbl>
              <c:idx val="1"/>
              <c:layout>
                <c:manualLayout>
                  <c:x val="-3.4281830016601046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38-4418-A704-1152339DCD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Analisis!$U$17:$U$20</c:f>
              <c:strCache>
                <c:ptCount val="4"/>
                <c:pt idx="0">
                  <c:v>[0-20]</c:v>
                </c:pt>
                <c:pt idx="1">
                  <c:v>]20-40]</c:v>
                </c:pt>
                <c:pt idx="2">
                  <c:v>]40-60]</c:v>
                </c:pt>
                <c:pt idx="3">
                  <c:v>]60-  [</c:v>
                </c:pt>
              </c:strCache>
            </c:strRef>
          </c:cat>
          <c:val>
            <c:numRef>
              <c:f>Analisis!$V$17:$V$20</c:f>
              <c:numCache>
                <c:formatCode>General</c:formatCode>
                <c:ptCount val="4"/>
                <c:pt idx="0">
                  <c:v>33</c:v>
                </c:pt>
                <c:pt idx="1">
                  <c:v>1222</c:v>
                </c:pt>
                <c:pt idx="2">
                  <c:v>891</c:v>
                </c:pt>
                <c:pt idx="3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8-4418-A704-1152339DCD2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18331343"/>
        <c:axId val="718336623"/>
      </c:barChart>
      <c:catAx>
        <c:axId val="718331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s-PE"/>
          </a:p>
        </c:txPr>
        <c:crossAx val="718336623"/>
        <c:crosses val="autoZero"/>
        <c:auto val="1"/>
        <c:lblAlgn val="ctr"/>
        <c:lblOffset val="100"/>
        <c:noMultiLvlLbl val="0"/>
      </c:catAx>
      <c:valAx>
        <c:axId val="7183366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833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bg1"/>
          </a:solidFill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258539</xdr:colOff>
      <xdr:row>23</xdr:row>
      <xdr:rowOff>13252</xdr:rowOff>
    </xdr:from>
    <xdr:to>
      <xdr:col>12</xdr:col>
      <xdr:colOff>13253</xdr:colOff>
      <xdr:row>38</xdr:row>
      <xdr:rowOff>138201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5433731B-C58F-4D8C-9816-9736434CC84F}"/>
            </a:ext>
          </a:extLst>
        </xdr:cNvPr>
        <xdr:cNvSpPr/>
      </xdr:nvSpPr>
      <xdr:spPr>
        <a:xfrm>
          <a:off x="5824452" y="4280452"/>
          <a:ext cx="3730366" cy="2907906"/>
        </a:xfrm>
        <a:prstGeom prst="roundRect">
          <a:avLst/>
        </a:prstGeom>
        <a:solidFill>
          <a:srgbClr val="B4BCD4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000" b="1" i="0" u="none" strike="noStrike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ctr"/>
          <a:endParaRPr lang="en-US" sz="2000" b="1" i="0" u="none" strike="noStrike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278417</xdr:colOff>
      <xdr:row>18</xdr:row>
      <xdr:rowOff>108856</xdr:rowOff>
    </xdr:from>
    <xdr:to>
      <xdr:col>7</xdr:col>
      <xdr:colOff>141514</xdr:colOff>
      <xdr:row>36</xdr:row>
      <xdr:rowOff>87086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2A21059C-DC79-4BC7-94AF-51F7557E0629}"/>
            </a:ext>
          </a:extLst>
        </xdr:cNvPr>
        <xdr:cNvSpPr/>
      </xdr:nvSpPr>
      <xdr:spPr>
        <a:xfrm>
          <a:off x="278417" y="3439885"/>
          <a:ext cx="5425697" cy="3309258"/>
        </a:xfrm>
        <a:prstGeom prst="roundRect">
          <a:avLst/>
        </a:prstGeom>
        <a:solidFill>
          <a:srgbClr val="B4BCD4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000" b="1" i="0" u="none" strike="noStrike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ctr"/>
          <a:endParaRPr lang="en-US" sz="2000" b="1" i="0" u="none" strike="noStrike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104247</xdr:colOff>
      <xdr:row>23</xdr:row>
      <xdr:rowOff>87086</xdr:rowOff>
    </xdr:from>
    <xdr:to>
      <xdr:col>15</xdr:col>
      <xdr:colOff>772887</xdr:colOff>
      <xdr:row>38</xdr:row>
      <xdr:rowOff>65315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F3A9D744-2479-48E3-BFC7-9030AC5B0BE1}"/>
            </a:ext>
          </a:extLst>
        </xdr:cNvPr>
        <xdr:cNvSpPr/>
      </xdr:nvSpPr>
      <xdr:spPr>
        <a:xfrm>
          <a:off x="9640133" y="4343400"/>
          <a:ext cx="3052611" cy="2754086"/>
        </a:xfrm>
        <a:prstGeom prst="roundRect">
          <a:avLst/>
        </a:prstGeom>
        <a:solidFill>
          <a:srgbClr val="B4BCD4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000" b="1" i="0" u="none" strike="noStrike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ctr"/>
          <a:endParaRPr lang="en-US" sz="2000" b="1" i="0" u="none" strike="noStrike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129540</xdr:colOff>
      <xdr:row>1</xdr:row>
      <xdr:rowOff>53340</xdr:rowOff>
    </xdr:from>
    <xdr:to>
      <xdr:col>10</xdr:col>
      <xdr:colOff>293915</xdr:colOff>
      <xdr:row>4</xdr:row>
      <xdr:rowOff>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976090F4-C3A3-2EFD-1C1B-445D2FA632BD}"/>
            </a:ext>
          </a:extLst>
        </xdr:cNvPr>
        <xdr:cNvSpPr/>
      </xdr:nvSpPr>
      <xdr:spPr>
        <a:xfrm>
          <a:off x="129540" y="238397"/>
          <a:ext cx="8110946" cy="501832"/>
        </a:xfrm>
        <a:prstGeom prst="roundRect">
          <a:avLst/>
        </a:prstGeom>
        <a:solidFill>
          <a:srgbClr val="244F62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000" b="1" kern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Análisis</a:t>
          </a:r>
          <a:r>
            <a:rPr lang="es-PE" sz="2000" b="1" kern="1200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Estadisticos del Torneo The International de Dota 2 del 2017-2024</a:t>
          </a:r>
          <a:endParaRPr lang="es-PE" sz="2000" b="1" kern="12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7</xdr:col>
      <xdr:colOff>345077</xdr:colOff>
      <xdr:row>17</xdr:row>
      <xdr:rowOff>60961</xdr:rowOff>
    </xdr:from>
    <xdr:to>
      <xdr:col>9</xdr:col>
      <xdr:colOff>680357</xdr:colOff>
      <xdr:row>21</xdr:row>
      <xdr:rowOff>137160</xdr:rowOff>
    </xdr:to>
    <xdr:sp macro="" textlink="Analisis!C11">
      <xdr:nvSpPr>
        <xdr:cNvPr id="4" name="Rectángulo: esquinas redondeadas 3">
          <a:extLst>
            <a:ext uri="{FF2B5EF4-FFF2-40B4-BE49-F238E27FC236}">
              <a16:creationId xmlns:a16="http://schemas.microsoft.com/office/drawing/2014/main" id="{A2006114-AD44-44EF-AAE7-E0C111A49915}"/>
            </a:ext>
          </a:extLst>
        </xdr:cNvPr>
        <xdr:cNvSpPr/>
      </xdr:nvSpPr>
      <xdr:spPr>
        <a:xfrm>
          <a:off x="5907677" y="3206932"/>
          <a:ext cx="1924594" cy="816428"/>
        </a:xfrm>
        <a:prstGeom prst="roundRect">
          <a:avLst/>
        </a:prstGeom>
        <a:solidFill>
          <a:srgbClr val="244F62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CC127A4-8734-48B6-8D4C-FAA5D20DC66E}" type="TxLink">
            <a:rPr lang="en-US" sz="2000" b="1" i="0" u="none" strike="noStrike" kern="12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2273</a:t>
          </a:fld>
          <a:endParaRPr lang="es-PE" sz="2000" b="1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oneCellAnchor>
    <xdr:from>
      <xdr:col>7</xdr:col>
      <xdr:colOff>634636</xdr:colOff>
      <xdr:row>17</xdr:row>
      <xdr:rowOff>83820</xdr:rowOff>
    </xdr:from>
    <xdr:ext cx="1395638" cy="31149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2A29125-448B-4B61-A0DB-AF0DFE80A63F}"/>
            </a:ext>
          </a:extLst>
        </xdr:cNvPr>
        <xdr:cNvSpPr txBox="1"/>
      </xdr:nvSpPr>
      <xdr:spPr>
        <a:xfrm>
          <a:off x="6197236" y="3229791"/>
          <a:ext cx="13956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400" kern="12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Total de</a:t>
          </a:r>
          <a:r>
            <a:rPr lang="es-PE" sz="1400" kern="1200" baseline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partidas</a:t>
          </a:r>
          <a:endParaRPr lang="es-PE" sz="1400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twoCellAnchor>
    <xdr:from>
      <xdr:col>10</xdr:col>
      <xdr:colOff>169818</xdr:colOff>
      <xdr:row>17</xdr:row>
      <xdr:rowOff>70758</xdr:rowOff>
    </xdr:from>
    <xdr:to>
      <xdr:col>12</xdr:col>
      <xdr:colOff>505097</xdr:colOff>
      <xdr:row>21</xdr:row>
      <xdr:rowOff>146957</xdr:rowOff>
    </xdr:to>
    <xdr:sp macro="" textlink="Analisis!E11">
      <xdr:nvSpPr>
        <xdr:cNvPr id="6" name="Rectángulo: esquinas redondeadas 5">
          <a:extLst>
            <a:ext uri="{FF2B5EF4-FFF2-40B4-BE49-F238E27FC236}">
              <a16:creationId xmlns:a16="http://schemas.microsoft.com/office/drawing/2014/main" id="{1C442151-3931-4924-B004-D0C387D5C690}"/>
            </a:ext>
          </a:extLst>
        </xdr:cNvPr>
        <xdr:cNvSpPr/>
      </xdr:nvSpPr>
      <xdr:spPr>
        <a:xfrm>
          <a:off x="8116389" y="3216729"/>
          <a:ext cx="1924594" cy="816428"/>
        </a:xfrm>
        <a:prstGeom prst="roundRect">
          <a:avLst/>
        </a:prstGeom>
        <a:solidFill>
          <a:srgbClr val="244F62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F16EB626-821F-4E15-845F-EA7854A8709E}" type="TxLink">
            <a:rPr lang="en-US" sz="2000" b="1" i="0" u="none" strike="noStrike" kern="12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2:20:30</a:t>
          </a:fld>
          <a:endParaRPr lang="es-PE" sz="2000" b="1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oneCellAnchor>
    <xdr:from>
      <xdr:col>10</xdr:col>
      <xdr:colOff>444137</xdr:colOff>
      <xdr:row>17</xdr:row>
      <xdr:rowOff>63137</xdr:rowOff>
    </xdr:from>
    <xdr:ext cx="1467389" cy="311496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6EDF0DF8-A359-4C8F-B51A-A8AFA3A05D8C}"/>
            </a:ext>
          </a:extLst>
        </xdr:cNvPr>
        <xdr:cNvSpPr txBox="1"/>
      </xdr:nvSpPr>
      <xdr:spPr>
        <a:xfrm>
          <a:off x="8390708" y="3209108"/>
          <a:ext cx="14673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400" kern="12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Duracion Máxima</a:t>
          </a:r>
        </a:p>
      </xdr:txBody>
    </xdr:sp>
    <xdr:clientData/>
  </xdr:oneCellAnchor>
  <xdr:twoCellAnchor>
    <xdr:from>
      <xdr:col>13</xdr:col>
      <xdr:colOff>178525</xdr:colOff>
      <xdr:row>17</xdr:row>
      <xdr:rowOff>125187</xdr:rowOff>
    </xdr:from>
    <xdr:to>
      <xdr:col>15</xdr:col>
      <xdr:colOff>513805</xdr:colOff>
      <xdr:row>22</xdr:row>
      <xdr:rowOff>16330</xdr:rowOff>
    </xdr:to>
    <xdr:sp macro="" textlink="Analisis!G11">
      <xdr:nvSpPr>
        <xdr:cNvPr id="8" name="Rectángulo: esquinas redondeadas 7">
          <a:extLst>
            <a:ext uri="{FF2B5EF4-FFF2-40B4-BE49-F238E27FC236}">
              <a16:creationId xmlns:a16="http://schemas.microsoft.com/office/drawing/2014/main" id="{8341D558-A47A-432E-A82E-17A3B8501C7D}"/>
            </a:ext>
          </a:extLst>
        </xdr:cNvPr>
        <xdr:cNvSpPr/>
      </xdr:nvSpPr>
      <xdr:spPr>
        <a:xfrm>
          <a:off x="10509068" y="3271158"/>
          <a:ext cx="1924594" cy="816429"/>
        </a:xfrm>
        <a:prstGeom prst="roundRect">
          <a:avLst/>
        </a:prstGeom>
        <a:solidFill>
          <a:srgbClr val="244F62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B17575B-F04B-44F7-BA4A-453FD9CB9AB1}" type="TxLink">
            <a:rPr lang="en-US" sz="2000" b="1" i="0" u="none" strike="noStrike" kern="12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0:09:29</a:t>
          </a:fld>
          <a:endParaRPr lang="es-PE" sz="2000" b="1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oneCellAnchor>
    <xdr:from>
      <xdr:col>13</xdr:col>
      <xdr:colOff>435428</xdr:colOff>
      <xdr:row>17</xdr:row>
      <xdr:rowOff>115388</xdr:rowOff>
    </xdr:from>
    <xdr:ext cx="1440844" cy="311496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AD2F55ED-3506-44DC-AF2D-628BB7DE22CE}"/>
            </a:ext>
          </a:extLst>
        </xdr:cNvPr>
        <xdr:cNvSpPr txBox="1"/>
      </xdr:nvSpPr>
      <xdr:spPr>
        <a:xfrm>
          <a:off x="10765971" y="3261359"/>
          <a:ext cx="144084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400" kern="12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Duracion Mínima</a:t>
          </a:r>
        </a:p>
      </xdr:txBody>
    </xdr:sp>
    <xdr:clientData/>
  </xdr:oneCellAnchor>
  <xdr:twoCellAnchor editAs="oneCell">
    <xdr:from>
      <xdr:col>7</xdr:col>
      <xdr:colOff>379719</xdr:colOff>
      <xdr:row>11</xdr:row>
      <xdr:rowOff>34065</xdr:rowOff>
    </xdr:from>
    <xdr:to>
      <xdr:col>10</xdr:col>
      <xdr:colOff>505226</xdr:colOff>
      <xdr:row>16</xdr:row>
      <xdr:rowOff>134471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Tipo de juego">
              <a:extLst>
                <a:ext uri="{FF2B5EF4-FFF2-40B4-BE49-F238E27FC236}">
                  <a16:creationId xmlns:a16="http://schemas.microsoft.com/office/drawing/2014/main" id="{A9725E0F-5504-4042-8239-8BB88E04EB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jueg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2319" y="2069694"/>
              <a:ext cx="2509478" cy="10256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734273</xdr:colOff>
      <xdr:row>11</xdr:row>
      <xdr:rowOff>56480</xdr:rowOff>
    </xdr:from>
    <xdr:to>
      <xdr:col>12</xdr:col>
      <xdr:colOff>684519</xdr:colOff>
      <xdr:row>16</xdr:row>
      <xdr:rowOff>134472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Ganador">
              <a:extLst>
                <a:ext uri="{FF2B5EF4-FFF2-40B4-BE49-F238E27FC236}">
                  <a16:creationId xmlns:a16="http://schemas.microsoft.com/office/drawing/2014/main" id="{19F20297-47E4-4433-B6D4-95E2FCB0FE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ana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80844" y="2092109"/>
              <a:ext cx="1539561" cy="10032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406612</xdr:colOff>
      <xdr:row>5</xdr:row>
      <xdr:rowOff>35860</xdr:rowOff>
    </xdr:from>
    <xdr:to>
      <xdr:col>15</xdr:col>
      <xdr:colOff>550048</xdr:colOff>
      <xdr:row>10</xdr:row>
      <xdr:rowOff>62753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name">
              <a:extLst>
                <a:ext uri="{FF2B5EF4-FFF2-40B4-BE49-F238E27FC236}">
                  <a16:creationId xmlns:a16="http://schemas.microsoft.com/office/drawing/2014/main" id="{85B95C77-5306-47B9-8AEB-99DA714045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a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9212" y="961146"/>
              <a:ext cx="6500693" cy="9521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290071</xdr:colOff>
      <xdr:row>11</xdr:row>
      <xdr:rowOff>48858</xdr:rowOff>
    </xdr:from>
    <xdr:to>
      <xdr:col>15</xdr:col>
      <xdr:colOff>515534</xdr:colOff>
      <xdr:row>16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Clasif por kills">
              <a:extLst>
                <a:ext uri="{FF2B5EF4-FFF2-40B4-BE49-F238E27FC236}">
                  <a16:creationId xmlns:a16="http://schemas.microsoft.com/office/drawing/2014/main" id="{74EBBC72-223E-4FA6-B099-CC7D734D3B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if por kill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0614" y="2084487"/>
              <a:ext cx="1814777" cy="10288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oneCellAnchor>
    <xdr:from>
      <xdr:col>12</xdr:col>
      <xdr:colOff>293272</xdr:colOff>
      <xdr:row>23</xdr:row>
      <xdr:rowOff>133445</xdr:rowOff>
    </xdr:from>
    <xdr:ext cx="2633863" cy="405432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A6135126-056A-4E3B-970C-9577CF540200}"/>
            </a:ext>
          </a:extLst>
        </xdr:cNvPr>
        <xdr:cNvSpPr txBox="1"/>
      </xdr:nvSpPr>
      <xdr:spPr>
        <a:xfrm>
          <a:off x="9829158" y="4389759"/>
          <a:ext cx="263386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2000" b="0" kern="12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Porcentaje de Victorias</a:t>
          </a:r>
        </a:p>
      </xdr:txBody>
    </xdr:sp>
    <xdr:clientData/>
  </xdr:oneCellAnchor>
  <xdr:twoCellAnchor>
    <xdr:from>
      <xdr:col>0</xdr:col>
      <xdr:colOff>174172</xdr:colOff>
      <xdr:row>4</xdr:row>
      <xdr:rowOff>152399</xdr:rowOff>
    </xdr:from>
    <xdr:to>
      <xdr:col>7</xdr:col>
      <xdr:colOff>141513</xdr:colOff>
      <xdr:row>18</xdr:row>
      <xdr:rowOff>32657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F8253F1F-A662-485F-A812-FD532F486257}"/>
            </a:ext>
          </a:extLst>
        </xdr:cNvPr>
        <xdr:cNvSpPr/>
      </xdr:nvSpPr>
      <xdr:spPr>
        <a:xfrm>
          <a:off x="174172" y="892628"/>
          <a:ext cx="5529941" cy="2471058"/>
        </a:xfrm>
        <a:prstGeom prst="roundRect">
          <a:avLst/>
        </a:prstGeom>
        <a:solidFill>
          <a:srgbClr val="B4BCD4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000" b="1" i="0" u="none" strike="noStrike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ctr"/>
          <a:endParaRPr lang="en-US" sz="2000" b="1" i="0" u="none" strike="noStrike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544285</xdr:colOff>
      <xdr:row>7</xdr:row>
      <xdr:rowOff>152401</xdr:rowOff>
    </xdr:from>
    <xdr:to>
      <xdr:col>6</xdr:col>
      <xdr:colOff>587827</xdr:colOff>
      <xdr:row>17</xdr:row>
      <xdr:rowOff>108858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70A24977-79DD-4498-9936-C7423C540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391887</xdr:colOff>
      <xdr:row>5</xdr:row>
      <xdr:rowOff>54427</xdr:rowOff>
    </xdr:from>
    <xdr:ext cx="3280898" cy="405432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7E7EC4D6-6404-4CE9-9356-19402C24E54E}"/>
            </a:ext>
          </a:extLst>
        </xdr:cNvPr>
        <xdr:cNvSpPr txBox="1"/>
      </xdr:nvSpPr>
      <xdr:spPr>
        <a:xfrm>
          <a:off x="391887" y="979713"/>
          <a:ext cx="328089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2000" b="0" kern="12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Promedio</a:t>
          </a:r>
          <a:r>
            <a:rPr lang="es-PE" sz="2000" b="0" kern="1200" baseline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de tiempo de juego</a:t>
          </a:r>
          <a:endParaRPr lang="es-PE" sz="2000" b="0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twoCellAnchor>
    <xdr:from>
      <xdr:col>0</xdr:col>
      <xdr:colOff>480863</xdr:colOff>
      <xdr:row>20</xdr:row>
      <xdr:rowOff>134888</xdr:rowOff>
    </xdr:from>
    <xdr:to>
      <xdr:col>7</xdr:col>
      <xdr:colOff>665922</xdr:colOff>
      <xdr:row>37</xdr:row>
      <xdr:rowOff>178905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B5813843-3D57-43B5-8A30-10283D852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566058</xdr:colOff>
      <xdr:row>25</xdr:row>
      <xdr:rowOff>97972</xdr:rowOff>
    </xdr:from>
    <xdr:to>
      <xdr:col>16</xdr:col>
      <xdr:colOff>272143</xdr:colOff>
      <xdr:row>38</xdr:row>
      <xdr:rowOff>141516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24C92B22-9CB7-45FC-BEF3-1F49BBF5F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594103</xdr:colOff>
      <xdr:row>19</xdr:row>
      <xdr:rowOff>97971</xdr:rowOff>
    </xdr:from>
    <xdr:ext cx="2876941" cy="405432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F743F0EA-A16D-4541-9F9B-A4C400DCDA01}"/>
            </a:ext>
          </a:extLst>
        </xdr:cNvPr>
        <xdr:cNvSpPr txBox="1"/>
      </xdr:nvSpPr>
      <xdr:spPr>
        <a:xfrm>
          <a:off x="594103" y="3614057"/>
          <a:ext cx="287694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2000" b="0" kern="12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Top 6 número</a:t>
          </a:r>
          <a:r>
            <a:rPr lang="es-PE" sz="2000" b="0" kern="1200" baseline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s-PE" sz="2000" b="0" kern="12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de victorias</a:t>
          </a:r>
        </a:p>
      </xdr:txBody>
    </xdr:sp>
    <xdr:clientData/>
  </xdr:oneCellAnchor>
  <xdr:twoCellAnchor>
    <xdr:from>
      <xdr:col>7</xdr:col>
      <xdr:colOff>318051</xdr:colOff>
      <xdr:row>24</xdr:row>
      <xdr:rowOff>106019</xdr:rowOff>
    </xdr:from>
    <xdr:to>
      <xdr:col>12</xdr:col>
      <xdr:colOff>417444</xdr:colOff>
      <xdr:row>39</xdr:row>
      <xdr:rowOff>26505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F9A6F2C2-F44B-4298-B1B4-36BBFFE08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7</xdr:col>
      <xdr:colOff>645219</xdr:colOff>
      <xdr:row>22</xdr:row>
      <xdr:rowOff>154766</xdr:rowOff>
    </xdr:from>
    <xdr:ext cx="3306296" cy="718530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CA92137B-E7E9-4F5A-A592-82887B47B142}"/>
            </a:ext>
          </a:extLst>
        </xdr:cNvPr>
        <xdr:cNvSpPr txBox="1"/>
      </xdr:nvSpPr>
      <xdr:spPr>
        <a:xfrm>
          <a:off x="6207819" y="4226023"/>
          <a:ext cx="3306296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2000" b="0" kern="12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Número</a:t>
          </a:r>
          <a:r>
            <a:rPr lang="es-PE" sz="2000" b="0" kern="1200" baseline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de partidas por tiempo de juego</a:t>
          </a:r>
          <a:endParaRPr lang="es-PE" sz="2000" b="0" kern="12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nal Gary Pauro Rivera" refreshedDate="45647.83354699074" createdVersion="8" refreshedVersion="8" minRefreshableVersion="3" recordCount="2273" xr:uid="{E3CBDD56-E78F-4EA8-A944-D2C7C879CB8A}">
  <cacheSource type="worksheet">
    <worksheetSource name="datos"/>
  </cacheSource>
  <cacheFields count="21">
    <cacheField name="match_id" numFmtId="0">
      <sharedItems containsSemiMixedTypes="0" containsString="0" containsNumber="1" containsInteger="1" minValue="3274329415" maxValue="7944311818"/>
    </cacheField>
    <cacheField name="duration" numFmtId="0">
      <sharedItems containsSemiMixedTypes="0" containsString="0" containsNumber="1" containsInteger="1" minValue="569" maxValue="8430"/>
    </cacheField>
    <cacheField name="Duracion" numFmtId="21">
      <sharedItems containsSemiMixedTypes="0" containsNonDate="0" containsDate="1" containsString="0" minDate="1899-12-30T00:09:29" maxDate="1899-12-30T02:20:30" count="1463">
        <d v="1899-12-30T00:47:04"/>
        <d v="1899-12-30T00:47:06"/>
        <d v="1899-12-30T00:37:30"/>
        <d v="1899-12-30T00:34:40"/>
        <d v="1899-12-30T00:34:47"/>
        <d v="1899-12-30T00:31:20"/>
        <d v="1899-12-30T00:51:46"/>
        <d v="1899-12-30T00:33:50"/>
        <d v="1899-12-30T00:34:17"/>
        <d v="1899-12-30T01:05:16"/>
        <d v="1899-12-30T00:42:18"/>
        <d v="1899-12-30T00:37:55"/>
        <d v="1899-12-30T00:42:06"/>
        <d v="1899-12-30T00:40:03"/>
        <d v="1899-12-30T00:34:08"/>
        <d v="1899-12-30T00:24:13"/>
        <d v="1899-12-30T01:12:51"/>
        <d v="1899-12-30T00:46:16"/>
        <d v="1899-12-30T00:42:20"/>
        <d v="1899-12-30T00:23:23"/>
        <d v="1899-12-30T00:42:48"/>
        <d v="1899-12-30T01:12:34"/>
        <d v="1899-12-30T00:28:37"/>
        <d v="1899-12-30T00:48:43"/>
        <d v="1899-12-30T00:36:00"/>
        <d v="1899-12-30T00:43:40"/>
        <d v="1899-12-30T00:44:52"/>
        <d v="1899-12-30T01:50:16"/>
        <d v="1899-12-30T00:32:27"/>
        <d v="1899-12-30T01:20:05"/>
        <d v="1899-12-30T00:50:50"/>
        <d v="1899-12-30T00:39:50"/>
        <d v="1899-12-30T00:44:40"/>
        <d v="1899-12-30T00:55:01"/>
        <d v="1899-12-30T00:41:23"/>
        <d v="1899-12-30T00:47:09"/>
        <d v="1899-12-30T00:37:41"/>
        <d v="1899-12-30T00:30:40"/>
        <d v="1899-12-30T00:35:48"/>
        <d v="1899-12-30T00:58:18"/>
        <d v="1899-12-30T00:51:41"/>
        <d v="1899-12-30T00:35:23"/>
        <d v="1899-12-30T00:42:21"/>
        <d v="1899-12-30T00:37:03"/>
        <d v="1899-12-30T00:33:23"/>
        <d v="1899-12-30T00:36:24"/>
        <d v="1899-12-30T00:47:29"/>
        <d v="1899-12-30T00:46:18"/>
        <d v="1899-12-30T00:57:22"/>
        <d v="1899-12-30T00:33:02"/>
        <d v="1899-12-30T00:35:21"/>
        <d v="1899-12-30T00:36:29"/>
        <d v="1899-12-30T00:22:46"/>
        <d v="1899-12-30T00:25:39"/>
        <d v="1899-12-30T00:36:33"/>
        <d v="1899-12-30T00:36:38"/>
        <d v="1899-12-30T00:26:00"/>
        <d v="1899-12-30T00:15:39"/>
        <d v="1899-12-30T00:52:00"/>
        <d v="1899-12-30T00:33:54"/>
        <d v="1899-12-30T00:32:45"/>
        <d v="1899-12-30T00:36:37"/>
        <d v="1899-12-30T00:51:33"/>
        <d v="1899-12-30T00:39:52"/>
        <d v="1899-12-30T00:26:42"/>
        <d v="1899-12-30T00:39:22"/>
        <d v="1899-12-30T00:28:17"/>
        <d v="1899-12-30T00:35:38"/>
        <d v="1899-12-30T00:29:09"/>
        <d v="1899-12-30T00:44:37"/>
        <d v="1899-12-30T00:24:30"/>
        <d v="1899-12-30T00:58:19"/>
        <d v="1899-12-30T00:44:31"/>
        <d v="1899-12-30T00:52:49"/>
        <d v="1899-12-30T00:27:56"/>
        <d v="1899-12-30T01:00:17"/>
        <d v="1899-12-30T00:22:42"/>
        <d v="1899-12-30T00:48:05"/>
        <d v="1899-12-30T00:57:52"/>
        <d v="1899-12-30T00:34:11"/>
        <d v="1899-12-30T00:52:44"/>
        <d v="1899-12-30T02:20:30"/>
        <d v="1899-12-30T00:33:49"/>
        <d v="1899-12-30T00:27:22"/>
        <d v="1899-12-30T00:43:30"/>
        <d v="1899-12-30T00:25:52"/>
        <d v="1899-12-30T00:34:13"/>
        <d v="1899-12-30T00:26:24"/>
        <d v="1899-12-30T00:45:19"/>
        <d v="1899-12-30T00:26:51"/>
        <d v="1899-12-30T00:34:02"/>
        <d v="1899-12-30T02:08:08"/>
        <d v="1899-12-30T00:21:55"/>
        <d v="1899-12-30T00:31:17"/>
        <d v="1899-12-30T00:33:08"/>
        <d v="1899-12-30T00:48:51"/>
        <d v="1899-12-30T00:36:46"/>
        <d v="1899-12-30T00:27:34"/>
        <d v="1899-12-30T00:38:21"/>
        <d v="1899-12-30T01:23:26"/>
        <d v="1899-12-30T00:28:34"/>
        <d v="1899-12-30T00:55:27"/>
        <d v="1899-12-30T00:42:10"/>
        <d v="1899-12-30T00:52:46"/>
        <d v="1899-12-30T01:07:56"/>
        <d v="1899-12-30T00:53:10"/>
        <d v="1899-12-30T00:40:11"/>
        <d v="1899-12-30T00:43:01"/>
        <d v="1899-12-30T00:46:22"/>
        <d v="1899-12-30T00:33:33"/>
        <d v="1899-12-30T00:29:58"/>
        <d v="1899-12-30T00:34:54"/>
        <d v="1899-12-30T00:38:49"/>
        <d v="1899-12-30T00:29:20"/>
        <d v="1899-12-30T00:40:05"/>
        <d v="1899-12-30T00:34:51"/>
        <d v="1899-12-30T00:24:17"/>
        <d v="1899-12-30T00:35:13"/>
        <d v="1899-12-30T00:40:29"/>
        <d v="1899-12-30T00:42:23"/>
        <d v="1899-12-30T00:56:17"/>
        <d v="1899-12-30T00:24:54"/>
        <d v="1899-12-30T00:52:02"/>
        <d v="1899-12-30T00:35:50"/>
        <d v="1899-12-30T00:50:38"/>
        <d v="1899-12-30T00:52:22"/>
        <d v="1899-12-30T01:43:33"/>
        <d v="1899-12-30T00:46:48"/>
        <d v="1899-12-30T00:44:18"/>
        <d v="1899-12-30T00:41:13"/>
        <d v="1899-12-30T00:34:22"/>
        <d v="1899-12-30T00:35:08"/>
        <d v="1899-12-30T00:34:28"/>
        <d v="1899-12-30T00:45:31"/>
        <d v="1899-12-30T00:20:27"/>
        <d v="1899-12-30T00:49:24"/>
        <d v="1899-12-30T00:20:13"/>
        <d v="1899-12-30T00:37:48"/>
        <d v="1899-12-30T00:45:14"/>
        <d v="1899-12-30T00:47:37"/>
        <d v="1899-12-30T00:31:57"/>
        <d v="1899-12-30T00:49:48"/>
        <d v="1899-12-30T00:34:29"/>
        <d v="1899-12-30T00:30:41"/>
        <d v="1899-12-30T00:39:14"/>
        <d v="1899-12-30T00:37:02"/>
        <d v="1899-12-30T00:31:15"/>
        <d v="1899-12-30T00:47:26"/>
        <d v="1899-12-30T00:36:53"/>
        <d v="1899-12-30T01:03:09"/>
        <d v="1899-12-30T00:25:32"/>
        <d v="1899-12-30T00:25:04"/>
        <d v="1899-12-30T00:42:36"/>
        <d v="1899-12-30T00:32:31"/>
        <d v="1899-12-30T01:19:16"/>
        <d v="1899-12-30T01:04:21"/>
        <d v="1899-12-30T00:39:43"/>
        <d v="1899-12-30T00:44:07"/>
        <d v="1899-12-30T00:42:14"/>
        <d v="1899-12-30T00:30:21"/>
        <d v="1899-12-30T00:40:53"/>
        <d v="1899-12-30T00:26:53"/>
        <d v="1899-12-30T00:24:51"/>
        <d v="1899-12-30T00:26:15"/>
        <d v="1899-12-30T00:35:56"/>
        <d v="1899-12-30T00:21:52"/>
        <d v="1899-12-30T00:31:06"/>
        <d v="1899-12-30T00:34:07"/>
        <d v="1899-12-30T00:33:56"/>
        <d v="1899-12-30T01:00:16"/>
        <d v="1899-12-30T00:35:40"/>
        <d v="1899-12-30T00:50:16"/>
        <d v="1899-12-30T00:39:32"/>
        <d v="1899-12-30T00:32:23"/>
        <d v="1899-12-30T00:30:36"/>
        <d v="1899-12-30T00:47:59"/>
        <d v="1899-12-30T00:43:22"/>
        <d v="1899-12-30T00:34:01"/>
        <d v="1899-12-30T00:36:32"/>
        <d v="1899-12-30T00:35:17"/>
        <d v="1899-12-30T00:54:48"/>
        <d v="1899-12-30T00:39:36"/>
        <d v="1899-12-30T00:38:11"/>
        <d v="1899-12-30T00:31:05"/>
        <d v="1899-12-30T00:27:15"/>
        <d v="1899-12-30T00:58:14"/>
        <d v="1899-12-30T00:36:41"/>
        <d v="1899-12-30T00:33:16"/>
        <d v="1899-12-30T00:16:45"/>
        <d v="1899-12-30T00:23:22"/>
        <d v="1899-12-30T00:52:17"/>
        <d v="1899-12-30T00:38:14"/>
        <d v="1899-12-30T00:38:36"/>
        <d v="1899-12-30T00:23:49"/>
        <d v="1899-12-30T00:27:33"/>
        <d v="1899-12-30T00:55:38"/>
        <d v="1899-12-30T00:44:20"/>
        <d v="1899-12-30T00:57:12"/>
        <d v="1899-12-30T00:39:04"/>
        <d v="1899-12-30T00:56:52"/>
        <d v="1899-12-30T01:03:52"/>
        <d v="1899-12-30T00:20:00"/>
        <d v="1899-12-30T00:38:10"/>
        <d v="1899-12-30T00:44:39"/>
        <d v="1899-12-30T00:36:47"/>
        <d v="1899-12-30T01:01:34"/>
        <d v="1899-12-30T00:41:08"/>
        <d v="1899-12-30T00:48:53"/>
        <d v="1899-12-30T00:27:53"/>
        <d v="1899-12-30T00:41:17"/>
        <d v="1899-12-30T00:33:07"/>
        <d v="1899-12-30T00:37:59"/>
        <d v="1899-12-30T01:07:49"/>
        <d v="1899-12-30T00:36:13"/>
        <d v="1899-12-30T00:37:33"/>
        <d v="1899-12-30T00:44:53"/>
        <d v="1899-12-30T00:45:04"/>
        <d v="1899-12-30T00:28:01"/>
        <d v="1899-12-30T00:33:14"/>
        <d v="1899-12-30T00:59:54"/>
        <d v="1899-12-30T00:28:21"/>
        <d v="1899-12-30T00:42:03"/>
        <d v="1899-12-30T00:39:55"/>
        <d v="1899-12-30T00:56:30"/>
        <d v="1899-12-30T00:49:32"/>
        <d v="1899-12-30T00:35:15"/>
        <d v="1899-12-30T00:37:28"/>
        <d v="1899-12-30T00:41:45"/>
        <d v="1899-12-30T00:52:27"/>
        <d v="1899-12-30T01:05:06"/>
        <d v="1899-12-30T00:34:49"/>
        <d v="1899-12-30T00:27:37"/>
        <d v="1899-12-30T00:30:33"/>
        <d v="1899-12-30T00:26:35"/>
        <d v="1899-12-30T00:29:18"/>
        <d v="1899-12-30T00:52:51"/>
        <d v="1899-12-30T01:01:07"/>
        <d v="1899-12-30T00:44:03"/>
        <d v="1899-12-30T00:40:22"/>
        <d v="1899-12-30T00:34:12"/>
        <d v="1899-12-30T00:27:17"/>
        <d v="1899-12-30T00:45:49"/>
        <d v="1899-12-30T00:43:56"/>
        <d v="1899-12-30T00:41:05"/>
        <d v="1899-12-30T00:28:46"/>
        <d v="1899-12-30T00:23:28"/>
        <d v="1899-12-30T00:50:24"/>
        <d v="1899-12-30T00:44:29"/>
        <d v="1899-12-30T00:32:34"/>
        <d v="1899-12-30T00:11:18"/>
        <d v="1899-12-30T00:47:22"/>
        <d v="1899-12-30T00:47:31"/>
        <d v="1899-12-30T00:15:12"/>
        <d v="1899-12-30T00:53:40"/>
        <d v="1899-12-30T00:34:55"/>
        <d v="1899-12-30T00:59:08"/>
        <d v="1899-12-30T00:41:20"/>
        <d v="1899-12-30T00:36:52"/>
        <d v="1899-12-30T00:45:46"/>
        <d v="1899-12-30T00:46:50"/>
        <d v="1899-12-30T00:46:34"/>
        <d v="1899-12-30T00:30:43"/>
        <d v="1899-12-30T00:38:53"/>
        <d v="1899-12-30T00:57:55"/>
        <d v="1899-12-30T00:27:31"/>
        <d v="1899-12-30T00:46:10"/>
        <d v="1899-12-30T00:24:06"/>
        <d v="1899-12-30T00:31:51"/>
        <d v="1899-12-30T00:45:30"/>
        <d v="1899-12-30T01:01:03"/>
        <d v="1899-12-30T00:37:32"/>
        <d v="1899-12-30T00:47:56"/>
        <d v="1899-12-30T00:25:06"/>
        <d v="1899-12-30T00:27:55"/>
        <d v="1899-12-30T01:04:47"/>
        <d v="1899-12-30T00:33:42"/>
        <d v="1899-12-30T00:45:47"/>
        <d v="1899-12-30T00:37:52"/>
        <d v="1899-12-30T00:45:55"/>
        <d v="1899-12-30T00:37:51"/>
        <d v="1899-12-30T00:26:29"/>
        <d v="1899-12-30T00:36:06"/>
        <d v="1899-12-30T00:26:52"/>
        <d v="1899-12-30T00:39:59"/>
        <d v="1899-12-30T00:24:32"/>
        <d v="1899-12-30T00:31:12"/>
        <d v="1899-12-30T00:51:56"/>
        <d v="1899-12-30T00:42:37"/>
        <d v="1899-12-30T00:44:58"/>
        <d v="1899-12-30T00:37:06"/>
        <d v="1899-12-30T00:32:11"/>
        <d v="1899-12-30T00:47:03"/>
        <d v="1899-12-30T00:54:04"/>
        <d v="1899-12-30T00:41:58"/>
        <d v="1899-12-30T01:02:50"/>
        <d v="1899-12-30T00:50:07"/>
        <d v="1899-12-30T00:20:06"/>
        <d v="1899-12-30T00:44:43"/>
        <d v="1899-12-30T00:34:21"/>
        <d v="1899-12-30T00:24:28"/>
        <d v="1899-12-30T00:30:27"/>
        <d v="1899-12-30T00:28:54"/>
        <d v="1899-12-30T00:38:29"/>
        <d v="1899-12-30T00:37:08"/>
        <d v="1899-12-30T00:41:26"/>
        <d v="1899-12-30T00:42:05"/>
        <d v="1899-12-30T00:15:19"/>
        <d v="1899-12-30T01:07:12"/>
        <d v="1899-12-30T00:46:56"/>
        <d v="1899-12-30T00:44:33"/>
        <d v="1899-12-30T00:25:23"/>
        <d v="1899-12-30T00:51:26"/>
        <d v="1899-12-30T00:44:10"/>
        <d v="1899-12-30T00:35:05"/>
        <d v="1899-12-30T00:40:28"/>
        <d v="1899-12-30T00:35:39"/>
        <d v="1899-12-30T00:40:38"/>
        <d v="1899-12-30T00:38:05"/>
        <d v="1899-12-30T00:32:52"/>
        <d v="1899-12-30T00:30:35"/>
        <d v="1899-12-30T00:36:49"/>
        <d v="1899-12-30T00:39:11"/>
        <d v="1899-12-30T00:59:04"/>
        <d v="1899-12-30T00:46:28"/>
        <d v="1899-12-30T00:36:12"/>
        <d v="1899-12-30T00:32:40"/>
        <d v="1899-12-30T00:30:30"/>
        <d v="1899-12-30T00:48:27"/>
        <d v="1899-12-30T00:56:57"/>
        <d v="1899-12-30T00:32:25"/>
        <d v="1899-12-30T00:39:39"/>
        <d v="1899-12-30T00:23:53"/>
        <d v="1899-12-30T00:31:47"/>
        <d v="1899-12-30T00:32:08"/>
        <d v="1899-12-30T00:30:32"/>
        <d v="1899-12-30T00:46:43"/>
        <d v="1899-12-30T00:36:18"/>
        <d v="1899-12-30T00:44:23"/>
        <d v="1899-12-30T00:28:44"/>
        <d v="1899-12-30T00:51:17"/>
        <d v="1899-12-30T00:29:27"/>
        <d v="1899-12-30T00:34:09"/>
        <d v="1899-12-30T00:43:46"/>
        <d v="1899-12-30T00:50:17"/>
        <d v="1899-12-30T00:50:27"/>
        <d v="1899-12-30T00:30:01"/>
        <d v="1899-12-30T00:42:01"/>
        <d v="1899-12-30T00:37:43"/>
        <d v="1899-12-30T00:38:09"/>
        <d v="1899-12-30T00:54:06"/>
        <d v="1899-12-30T00:35:30"/>
        <d v="1899-12-30T00:33:03"/>
        <d v="1899-12-30T00:35:46"/>
        <d v="1899-12-30T00:42:50"/>
        <d v="1899-12-30T00:32:36"/>
        <d v="1899-12-30T00:37:34"/>
        <d v="1899-12-30T00:51:32"/>
        <d v="1899-12-30T00:35:02"/>
        <d v="1899-12-30T00:39:18"/>
        <d v="1899-12-30T00:53:13"/>
        <d v="1899-12-30T00:35:49"/>
        <d v="1899-12-30T00:36:48"/>
        <d v="1899-12-30T00:32:26"/>
        <d v="1899-12-30T00:37:36"/>
        <d v="1899-12-30T00:44:34"/>
        <d v="1899-12-30T00:29:07"/>
        <d v="1899-12-30T00:45:51"/>
        <d v="1899-12-30T01:06:10"/>
        <d v="1899-12-30T00:31:27"/>
        <d v="1899-12-30T00:40:31"/>
        <d v="1899-12-30T00:37:12"/>
        <d v="1899-12-30T00:56:20"/>
        <d v="1899-12-30T00:42:59"/>
        <d v="1899-12-30T00:36:40"/>
        <d v="1899-12-30T00:47:57"/>
        <d v="1899-12-30T00:27:20"/>
        <d v="1899-12-30T00:33:06"/>
        <d v="1899-12-30T00:22:14"/>
        <d v="1899-12-30T00:30:17"/>
        <d v="1899-12-30T01:00:56"/>
        <d v="1899-12-30T00:49:49"/>
        <d v="1899-12-30T00:45:27"/>
        <d v="1899-12-30T00:25:21"/>
        <d v="1899-12-30T00:33:44"/>
        <d v="1899-12-30T01:10:50"/>
        <d v="1899-12-30T00:52:48"/>
        <d v="1899-12-30T00:33:01"/>
        <d v="1899-12-30T00:23:38"/>
        <d v="1899-12-30T00:45:24"/>
        <d v="1899-12-30T01:05:19"/>
        <d v="1899-12-30T00:54:56"/>
        <d v="1899-12-30T00:23:13"/>
        <d v="1899-12-30T00:41:19"/>
        <d v="1899-12-30T00:41:54"/>
        <d v="1899-12-30T00:38:59"/>
        <d v="1899-12-30T00:32:20"/>
        <d v="1899-12-30T00:47:14"/>
        <d v="1899-12-30T00:39:56"/>
        <d v="1899-12-30T00:42:07"/>
        <d v="1899-12-30T00:30:44"/>
        <d v="1899-12-30T00:59:36"/>
        <d v="1899-12-30T00:42:31"/>
        <d v="1899-12-30T00:46:20"/>
        <d v="1899-12-30T00:58:02"/>
        <d v="1899-12-30T00:38:30"/>
        <d v="1899-12-30T00:40:01"/>
        <d v="1899-12-30T00:48:10"/>
        <d v="1899-12-30T00:39:09"/>
        <d v="1899-12-30T00:19:51"/>
        <d v="1899-12-30T00:48:20"/>
        <d v="1899-12-30T00:26:46"/>
        <d v="1899-12-30T00:36:30"/>
        <d v="1899-12-30T00:39:15"/>
        <d v="1899-12-30T00:34:43"/>
        <d v="1899-12-30T00:44:50"/>
        <d v="1899-12-30T00:35:34"/>
        <d v="1899-12-30T01:11:47"/>
        <d v="1899-12-30T01:01:27"/>
        <d v="1899-12-30T00:52:47"/>
        <d v="1899-12-30T00:42:43"/>
        <d v="1899-12-30T01:14:02"/>
        <d v="1899-12-30T00:44:08"/>
        <d v="1899-12-30T01:23:58"/>
        <d v="1899-12-30T00:28:55"/>
        <d v="1899-12-30T00:41:22"/>
        <d v="1899-12-30T00:29:56"/>
        <d v="1899-12-30T00:29:57"/>
        <d v="1899-12-30T00:37:39"/>
        <d v="1899-12-30T00:57:07"/>
        <d v="1899-12-30T00:35:53"/>
        <d v="1899-12-30T00:40:52"/>
        <d v="1899-12-30T00:43:20"/>
        <d v="1899-12-30T00:44:46"/>
        <d v="1899-12-30T00:27:54"/>
        <d v="1899-12-30T01:42:19"/>
        <d v="1899-12-30T00:26:02"/>
        <d v="1899-12-30T00:21:49"/>
        <d v="1899-12-30T00:25:34"/>
        <d v="1899-12-30T00:34:26"/>
        <d v="1899-12-30T00:34:39"/>
        <d v="1899-12-30T00:58:58"/>
        <d v="1899-12-30T00:22:10"/>
        <d v="1899-12-30T00:32:24"/>
        <d v="1899-12-30T00:32:46"/>
        <d v="1899-12-30T00:39:57"/>
        <d v="1899-12-30T00:44:13"/>
        <d v="1899-12-30T00:34:42"/>
        <d v="1899-12-30T00:35:54"/>
        <d v="1899-12-30T00:42:28"/>
        <d v="1899-12-30T00:21:14"/>
        <d v="1899-12-30T00:56:41"/>
        <d v="1899-12-30T00:26:27"/>
        <d v="1899-12-30T00:47:33"/>
        <d v="1899-12-30T00:23:42"/>
        <d v="1899-12-30T00:46:04"/>
        <d v="1899-12-30T00:40:07"/>
        <d v="1899-12-30T00:42:49"/>
        <d v="1899-12-30T00:33:18"/>
        <d v="1899-12-30T00:28:02"/>
        <d v="1899-12-30T00:53:58"/>
        <d v="1899-12-30T00:47:21"/>
        <d v="1899-12-30T00:31:55"/>
        <d v="1899-12-30T00:25:02"/>
        <d v="1899-12-30T00:32:18"/>
        <d v="1899-12-30T00:58:30"/>
        <d v="1899-12-30T01:03:11"/>
        <d v="1899-12-30T00:24:04"/>
        <d v="1899-12-30T00:33:37"/>
        <d v="1899-12-30T00:32:41"/>
        <d v="1899-12-30T00:23:55"/>
        <d v="1899-12-30T00:35:03"/>
        <d v="1899-12-30T00:47:47"/>
        <d v="1899-12-30T00:28:38"/>
        <d v="1899-12-30T00:51:10"/>
        <d v="1899-12-30T00:23:51"/>
        <d v="1899-12-30T00:28:08"/>
        <d v="1899-12-30T00:36:14"/>
        <d v="1899-12-30T00:27:50"/>
        <d v="1899-12-30T00:32:50"/>
        <d v="1899-12-30T01:04:39"/>
        <d v="1899-12-30T00:43:17"/>
        <d v="1899-12-30T00:24:50"/>
        <d v="1899-12-30T00:50:35"/>
        <d v="1899-12-30T00:25:05"/>
        <d v="1899-12-30T00:38:28"/>
        <d v="1899-12-30T00:40:57"/>
        <d v="1899-12-30T00:40:23"/>
        <d v="1899-12-30T00:33:15"/>
        <d v="1899-12-30T00:22:35"/>
        <d v="1899-12-30T01:07:42"/>
        <d v="1899-12-30T00:55:53"/>
        <d v="1899-12-30T00:43:12"/>
        <d v="1899-12-30T00:49:14"/>
        <d v="1899-12-30T00:54:14"/>
        <d v="1899-12-30T00:33:11"/>
        <d v="1899-12-30T00:41:33"/>
        <d v="1899-12-30T00:49:29"/>
        <d v="1899-12-30T00:32:03"/>
        <d v="1899-12-30T00:49:27"/>
        <d v="1899-12-30T00:32:10"/>
        <d v="1899-12-30T00:27:29"/>
        <d v="1899-12-30T00:53:47"/>
        <d v="1899-12-30T00:48:24"/>
        <d v="1899-12-30T00:31:07"/>
        <d v="1899-12-30T00:43:33"/>
        <d v="1899-12-30T00:39:06"/>
        <d v="1899-12-30T00:52:28"/>
        <d v="1899-12-30T00:40:55"/>
        <d v="1899-12-30T00:36:42"/>
        <d v="1899-12-30T00:27:52"/>
        <d v="1899-12-30T00:38:55"/>
        <d v="1899-12-30T00:58:03"/>
        <d v="1899-12-30T00:49:22"/>
        <d v="1899-12-30T00:43:32"/>
        <d v="1899-12-30T00:42:15"/>
        <d v="1899-12-30T00:34:41"/>
        <d v="1899-12-30T00:43:25"/>
        <d v="1899-12-30T00:33:13"/>
        <d v="1899-12-30T00:39:38"/>
        <d v="1899-12-30T00:36:28"/>
        <d v="1899-12-30T00:31:45"/>
        <d v="1899-12-30T00:51:35"/>
        <d v="1899-12-30T00:48:55"/>
        <d v="1899-12-30T00:41:34"/>
        <d v="1899-12-30T01:19:40"/>
        <d v="1899-12-30T00:34:38"/>
        <d v="1899-12-30T00:26:56"/>
        <d v="1899-12-30T00:35:20"/>
        <d v="1899-12-30T00:18:59"/>
        <d v="1899-12-30T00:59:59"/>
        <d v="1899-12-30T00:33:40"/>
        <d v="1899-12-30T00:32:19"/>
        <d v="1899-12-30T00:58:09"/>
        <d v="1899-12-30T00:27:12"/>
        <d v="1899-12-30T00:34:23"/>
        <d v="1899-12-30T00:55:12"/>
        <d v="1899-12-30T00:43:41"/>
        <d v="1899-12-30T01:09:39"/>
        <d v="1899-12-30T00:32:54"/>
        <d v="1899-12-30T00:27:24"/>
        <d v="1899-12-30T00:48:28"/>
        <d v="1899-12-30T00:46:41"/>
        <d v="1899-12-30T00:32:37"/>
        <d v="1899-12-30T00:25:43"/>
        <d v="1899-12-30T01:19:08"/>
        <d v="1899-12-30T01:06:05"/>
        <d v="1899-12-30T01:05:21"/>
        <d v="1899-12-30T00:25:58"/>
        <d v="1899-12-30T00:16:59"/>
        <d v="1899-12-30T01:04:17"/>
        <d v="1899-12-30T00:51:38"/>
        <d v="1899-12-30T00:55:20"/>
        <d v="1899-12-30T00:38:24"/>
        <d v="1899-12-30T00:35:10"/>
        <d v="1899-12-30T00:53:15"/>
        <d v="1899-12-30T00:35:37"/>
        <d v="1899-12-30T00:32:06"/>
        <d v="1899-12-30T00:43:54"/>
        <d v="1899-12-30T00:34:06"/>
        <d v="1899-12-30T00:50:42"/>
        <d v="1899-12-30T00:33:41"/>
        <d v="1899-12-30T00:28:52"/>
        <d v="1899-12-30T00:42:54"/>
        <d v="1899-12-30T01:21:52"/>
        <d v="1899-12-30T00:33:09"/>
        <d v="1899-12-30T00:41:53"/>
        <d v="1899-12-30T00:32:39"/>
        <d v="1899-12-30T00:39:21"/>
        <d v="1899-12-30T00:26:40"/>
        <d v="1899-12-30T00:38:34"/>
        <d v="1899-12-30T00:54:13"/>
        <d v="1899-12-30T00:27:16"/>
        <d v="1899-12-30T00:48:22"/>
        <d v="1899-12-30T00:36:08"/>
        <d v="1899-12-30T00:57:57"/>
        <d v="1899-12-30T00:54:40"/>
        <d v="1899-12-30T00:45:38"/>
        <d v="1899-12-30T00:18:24"/>
        <d v="1899-12-30T00:31:33"/>
        <d v="1899-12-30T00:42:08"/>
        <d v="1899-12-30T00:50:52"/>
        <d v="1899-12-30T00:25:26"/>
        <d v="1899-12-30T01:14:43"/>
        <d v="1899-12-30T00:32:15"/>
        <d v="1899-12-30T00:48:46"/>
        <d v="1899-12-30T00:42:42"/>
        <d v="1899-12-30T01:21:56"/>
        <d v="1899-12-30T00:17:53"/>
        <d v="1899-12-30T00:24:31"/>
        <d v="1899-12-30T00:35:24"/>
        <d v="1899-12-30T00:18:11"/>
        <d v="1899-12-30T00:34:59"/>
        <d v="1899-12-30T00:26:38"/>
        <d v="1899-12-30T00:23:19"/>
        <d v="1899-12-30T00:17:00"/>
        <d v="1899-12-30T00:43:55"/>
        <d v="1899-12-30T00:36:59"/>
        <d v="1899-12-30T00:30:12"/>
        <d v="1899-12-30T00:31:09"/>
        <d v="1899-12-30T00:27:43"/>
        <d v="1899-12-30T00:42:46"/>
        <d v="1899-12-30T00:49:53"/>
        <d v="1899-12-30T00:28:41"/>
        <d v="1899-12-30T00:22:12"/>
        <d v="1899-12-30T00:23:11"/>
        <d v="1899-12-30T00:58:32"/>
        <d v="1899-12-30T00:30:38"/>
        <d v="1899-12-30T00:47:38"/>
        <d v="1899-12-30T00:25:19"/>
        <d v="1899-12-30T00:49:26"/>
        <d v="1899-12-30T00:24:39"/>
        <d v="1899-12-30T00:34:58"/>
        <d v="1899-12-30T00:25:41"/>
        <d v="1899-12-30T00:32:56"/>
        <d v="1899-12-30T00:36:39"/>
        <d v="1899-12-30T00:54:35"/>
        <d v="1899-12-30T00:22:30"/>
        <d v="1899-12-30T00:30:55"/>
        <d v="1899-12-30T01:01:49"/>
        <d v="1899-12-30T00:30:39"/>
        <d v="1899-12-30T00:14:33"/>
        <d v="1899-12-30T00:31:16"/>
        <d v="1899-12-30T00:35:45"/>
        <d v="1899-12-30T00:39:27"/>
        <d v="1899-12-30T01:02:47"/>
        <d v="1899-12-30T00:35:51"/>
        <d v="1899-12-30T00:39:25"/>
        <d v="1899-12-30T00:27:47"/>
        <d v="1899-12-30T00:53:41"/>
        <d v="1899-12-30T00:39:49"/>
        <d v="1899-12-30T00:36:45"/>
        <d v="1899-12-30T00:51:53"/>
        <d v="1899-12-30T00:25:59"/>
        <d v="1899-12-30T00:52:03"/>
        <d v="1899-12-30T00:30:31"/>
        <d v="1899-12-30T00:43:21"/>
        <d v="1899-12-30T00:39:03"/>
        <d v="1899-12-30T00:21:08"/>
        <d v="1899-12-30T00:31:35"/>
        <d v="1899-12-30T00:26:32"/>
        <d v="1899-12-30T00:42:51"/>
        <d v="1899-12-30T00:51:48"/>
        <d v="1899-12-30T00:29:48"/>
        <d v="1899-12-30T00:55:34"/>
        <d v="1899-12-30T00:51:31"/>
        <d v="1899-12-30T00:40:49"/>
        <d v="1899-12-30T00:35:52"/>
        <d v="1899-12-30T00:42:22"/>
        <d v="1899-12-30T00:43:26"/>
        <d v="1899-12-30T01:11:41"/>
        <d v="1899-12-30T00:50:13"/>
        <d v="1899-12-30T00:29:21"/>
        <d v="1899-12-30T00:19:52"/>
        <d v="1899-12-30T00:38:03"/>
        <d v="1899-12-30T00:32:00"/>
        <d v="1899-12-30T00:51:50"/>
        <d v="1899-12-30T00:39:02"/>
        <d v="1899-12-30T00:29:41"/>
        <d v="1899-12-30T00:58:56"/>
        <d v="1899-12-30T00:20:31"/>
        <d v="1899-12-30T00:46:53"/>
        <d v="1899-12-30T00:55:18"/>
        <d v="1899-12-30T00:44:45"/>
        <d v="1899-12-30T00:23:39"/>
        <d v="1899-12-30T00:55:57"/>
        <d v="1899-12-30T00:22:59"/>
        <d v="1899-12-30T00:34:05"/>
        <d v="1899-12-30T00:42:09"/>
        <d v="1899-12-30T00:50:31"/>
        <d v="1899-12-30T00:32:58"/>
        <d v="1899-12-30T00:53:27"/>
        <d v="1899-12-30T00:48:57"/>
        <d v="1899-12-30T00:51:37"/>
        <d v="1899-12-30T00:27:40"/>
        <d v="1899-12-30T00:33:05"/>
        <d v="1899-12-30T00:58:52"/>
        <d v="1899-12-30T00:35:36"/>
        <d v="1899-12-30T00:42:38"/>
        <d v="1899-12-30T00:44:30"/>
        <d v="1899-12-30T00:45:43"/>
        <d v="1899-12-30T00:55:22"/>
        <d v="1899-12-30T00:54:23"/>
        <d v="1899-12-30T00:37:05"/>
        <d v="1899-12-30T00:32:44"/>
        <d v="1899-12-30T00:35:44"/>
        <d v="1899-12-30T00:33:30"/>
        <d v="1899-12-30T00:24:48"/>
        <d v="1899-12-30T00:40:46"/>
        <d v="1899-12-30T00:38:25"/>
        <d v="1899-12-30T00:39:07"/>
        <d v="1899-12-30T00:55:40"/>
        <d v="1899-12-30T00:30:07"/>
        <d v="1899-12-30T00:44:35"/>
        <d v="1899-12-30T00:52:41"/>
        <d v="1899-12-30T00:59:56"/>
        <d v="1899-12-30T00:45:09"/>
        <d v="1899-12-30T00:31:48"/>
        <d v="1899-12-30T00:35:09"/>
        <d v="1899-12-30T00:37:38"/>
        <d v="1899-12-30T01:02:51"/>
        <d v="1899-12-30T00:38:54"/>
        <d v="1899-12-30T00:43:31"/>
        <d v="1899-12-30T00:22:44"/>
        <d v="1899-12-30T00:20:54"/>
        <d v="1899-12-30T01:00:22"/>
        <d v="1899-12-30T00:38:23"/>
        <d v="1899-12-30T00:29:00"/>
        <d v="1899-12-30T00:47:30"/>
        <d v="1899-12-30T00:31:31"/>
        <d v="1899-12-30T00:35:47"/>
        <d v="1899-12-30T00:41:11"/>
        <d v="1899-12-30T00:34:50"/>
        <d v="1899-12-30T00:40:44"/>
        <d v="1899-12-30T00:36:23"/>
        <d v="1899-12-30T00:59:31"/>
        <d v="1899-12-30T00:23:01"/>
        <d v="1899-12-30T00:52:56"/>
        <d v="1899-12-30T00:41:28"/>
        <d v="1899-12-30T00:27:36"/>
        <d v="1899-12-30T00:29:47"/>
        <d v="1899-12-30T00:44:38"/>
        <d v="1899-12-30T00:40:17"/>
        <d v="1899-12-30T00:42:58"/>
        <d v="1899-12-30T00:46:39"/>
        <d v="1899-12-30T00:34:36"/>
        <d v="1899-12-30T00:31:50"/>
        <d v="1899-12-30T00:30:57"/>
        <d v="1899-12-30T00:30:29"/>
        <d v="1899-12-30T00:46:31"/>
        <d v="1899-12-30T00:28:10"/>
        <d v="1899-12-30T00:54:20"/>
        <d v="1899-12-30T00:31:01"/>
        <d v="1899-12-30T00:51:11"/>
        <d v="1899-12-30T00:44:19"/>
        <d v="1899-12-30T00:54:11"/>
        <d v="1899-12-30T00:27:25"/>
        <d v="1899-12-30T00:30:23"/>
        <d v="1899-12-30T00:41:36"/>
        <d v="1899-12-30T00:59:17"/>
        <d v="1899-12-30T00:30:04"/>
        <d v="1899-12-30T00:40:36"/>
        <d v="1899-12-30T00:30:25"/>
        <d v="1899-12-30T00:32:17"/>
        <d v="1899-12-30T00:38:26"/>
        <d v="1899-12-30T00:37:49"/>
        <d v="1899-12-30T00:38:41"/>
        <d v="1899-12-30T00:37:13"/>
        <d v="1899-12-30T00:37:27"/>
        <d v="1899-12-30T00:21:35"/>
        <d v="1899-12-30T00:44:48"/>
        <d v="1899-12-30T00:44:59"/>
        <d v="1899-12-30T00:24:33"/>
        <d v="1899-12-30T00:23:50"/>
        <d v="1899-12-30T00:25:28"/>
        <d v="1899-12-30T00:36:55"/>
        <d v="1899-12-30T00:45:15"/>
        <d v="1899-12-30T00:43:53"/>
        <d v="1899-12-30T00:50:44"/>
        <d v="1899-12-30T00:29:35"/>
        <d v="1899-12-30T00:44:42"/>
        <d v="1899-12-30T00:44:15"/>
        <d v="1899-12-30T00:30:51"/>
        <d v="1899-12-30T00:56:07"/>
        <d v="1899-12-30T00:54:49"/>
        <d v="1899-12-30T00:43:11"/>
        <d v="1899-12-30T00:19:39"/>
        <d v="1899-12-30T00:26:06"/>
        <d v="1899-12-30T00:57:43"/>
        <d v="1899-12-30T00:48:18"/>
        <d v="1899-12-30T00:31:26"/>
        <d v="1899-12-30T00:32:35"/>
        <d v="1899-12-30T00:49:02"/>
        <d v="1899-12-30T00:40:40"/>
        <d v="1899-12-30T00:27:00"/>
        <d v="1899-12-30T00:37:35"/>
        <d v="1899-12-30T00:40:41"/>
        <d v="1899-12-30T00:34:24"/>
        <d v="1899-12-30T01:03:10"/>
        <d v="1899-12-30T00:29:49"/>
        <d v="1899-12-30T00:33:00"/>
        <d v="1899-12-30T00:42:41"/>
        <d v="1899-12-30T00:23:32"/>
        <d v="1899-12-30T00:22:27"/>
        <d v="1899-12-30T00:52:23"/>
        <d v="1899-12-30T00:59:05"/>
        <d v="1899-12-30T00:36:34"/>
        <d v="1899-12-30T00:41:09"/>
        <d v="1899-12-30T00:38:12"/>
        <d v="1899-12-30T01:00:14"/>
        <d v="1899-12-30T00:43:05"/>
        <d v="1899-12-30T01:00:53"/>
        <d v="1899-12-30T00:37:23"/>
        <d v="1899-12-30T00:46:57"/>
        <d v="1899-12-30T00:41:50"/>
        <d v="1899-12-30T01:03:31"/>
        <d v="1899-12-30T00:42:39"/>
        <d v="1899-12-30T00:47:44"/>
        <d v="1899-12-30T00:47:20"/>
        <d v="1899-12-30T00:45:50"/>
        <d v="1899-12-30T00:49:07"/>
        <d v="1899-12-30T01:08:04"/>
        <d v="1899-12-30T00:53:59"/>
        <d v="1899-12-30T00:42:34"/>
        <d v="1899-12-30T00:43:27"/>
        <d v="1899-12-30T00:51:58"/>
        <d v="1899-12-30T00:30:26"/>
        <d v="1899-12-30T00:31:41"/>
        <d v="1899-12-30T01:31:32"/>
        <d v="1899-12-30T00:31:11"/>
        <d v="1899-12-30T00:51:22"/>
        <d v="1899-12-30T00:39:16"/>
        <d v="1899-12-30T00:21:50"/>
        <d v="1899-12-30T00:30:47"/>
        <d v="1899-12-30T01:09:50"/>
        <d v="1899-12-30T00:39:13"/>
        <d v="1899-12-30T01:22:14"/>
        <d v="1899-12-30T00:42:17"/>
        <d v="1899-12-30T01:09:16"/>
        <d v="1899-12-30T00:34:52"/>
        <d v="1899-12-30T01:16:42"/>
        <d v="1899-12-30T00:47:53"/>
        <d v="1899-12-30T00:32:21"/>
        <d v="1899-12-30T00:47:15"/>
        <d v="1899-12-30T00:15:08"/>
        <d v="1899-12-30T01:07:51"/>
        <d v="1899-12-30T00:29:24"/>
        <d v="1899-12-30T00:40:18"/>
        <d v="1899-12-30T01:00:09"/>
        <d v="1899-12-30T01:01:25"/>
        <d v="1899-12-30T00:40:20"/>
        <d v="1899-12-30T00:50:06"/>
        <d v="1899-12-30T00:41:49"/>
        <d v="1899-12-30T00:38:32"/>
        <d v="1899-12-30T00:48:34"/>
        <d v="1899-12-30T00:25:01"/>
        <d v="1899-12-30T00:47:24"/>
        <d v="1899-12-30T00:38:00"/>
        <d v="1899-12-30T00:54:29"/>
        <d v="1899-12-30T00:44:47"/>
        <d v="1899-12-30T00:35:18"/>
        <d v="1899-12-30T00:39:30"/>
        <d v="1899-12-30T00:43:49"/>
        <d v="1899-12-30T00:32:59"/>
        <d v="1899-12-30T00:31:59"/>
        <d v="1899-12-30T00:33:28"/>
        <d v="1899-12-30T01:18:05"/>
        <d v="1899-12-30T00:24:34"/>
        <d v="1899-12-30T00:35:16"/>
        <d v="1899-12-30T00:37:09"/>
        <d v="1899-12-30T00:33:22"/>
        <d v="1899-12-30T00:39:58"/>
        <d v="1899-12-30T00:27:42"/>
        <d v="1899-12-30T00:34:19"/>
        <d v="1899-12-30T00:41:35"/>
        <d v="1899-12-30T00:29:32"/>
        <d v="1899-12-30T00:43:47"/>
        <d v="1899-12-30T00:28:24"/>
        <d v="1899-12-30T00:24:20"/>
        <d v="1899-12-30T00:32:04"/>
        <d v="1899-12-30T00:28:05"/>
        <d v="1899-12-30T00:32:12"/>
        <d v="1899-12-30T00:33:32"/>
        <d v="1899-12-30T00:23:06"/>
        <d v="1899-12-30T00:30:20"/>
        <d v="1899-12-30T00:41:30"/>
        <d v="1899-12-30T00:23:24"/>
        <d v="1899-12-30T00:54:26"/>
        <d v="1899-12-30T00:38:17"/>
        <d v="1899-12-30T00:53:03"/>
        <d v="1899-12-30T00:29:34"/>
        <d v="1899-12-30T00:31:32"/>
        <d v="1899-12-30T01:04:13"/>
        <d v="1899-12-30T00:34:44"/>
        <d v="1899-12-30T00:57:26"/>
        <d v="1899-12-30T00:25:33"/>
        <d v="1899-12-30T00:32:49"/>
        <d v="1899-12-30T00:43:10"/>
        <d v="1899-12-30T00:41:44"/>
        <d v="1899-12-30T00:34:45"/>
        <d v="1899-12-30T00:41:01"/>
        <d v="1899-12-30T00:54:03"/>
        <d v="1899-12-30T00:36:26"/>
        <d v="1899-12-30T00:40:42"/>
        <d v="1899-12-30T00:50:18"/>
        <d v="1899-12-30T00:28:23"/>
        <d v="1899-12-30T00:46:35"/>
        <d v="1899-12-30T00:25:12"/>
        <d v="1899-12-30T00:27:01"/>
        <d v="1899-12-30T00:39:51"/>
        <d v="1899-12-30T00:32:22"/>
        <d v="1899-12-30T00:51:30"/>
        <d v="1899-12-30T00:45:12"/>
        <d v="1899-12-30T00:38:50"/>
        <d v="1899-12-30T00:41:16"/>
        <d v="1899-12-30T00:44:32"/>
        <d v="1899-12-30T00:36:16"/>
        <d v="1899-12-30T00:32:01"/>
        <d v="1899-12-30T00:41:31"/>
        <d v="1899-12-30T00:44:14"/>
        <d v="1899-12-30T00:56:12"/>
        <d v="1899-12-30T00:52:20"/>
        <d v="1899-12-30T00:18:52"/>
        <d v="1899-12-30T00:46:54"/>
        <d v="1899-12-30T01:07:04"/>
        <d v="1899-12-30T00:30:08"/>
        <d v="1899-12-30T00:44:24"/>
        <d v="1899-12-30T00:20:53"/>
        <d v="1899-12-30T00:35:41"/>
        <d v="1899-12-30T00:53:01"/>
        <d v="1899-12-30T00:57:16"/>
        <d v="1899-12-30T00:36:03"/>
        <d v="1899-12-30T00:36:31"/>
        <d v="1899-12-30T00:46:08"/>
        <d v="1899-12-30T01:14:06"/>
        <d v="1899-12-30T00:38:22"/>
        <d v="1899-12-30T00:20:38"/>
        <d v="1899-12-30T00:48:26"/>
        <d v="1899-12-30T00:26:03"/>
        <d v="1899-12-30T00:15:35"/>
        <d v="1899-12-30T01:07:26"/>
        <d v="1899-12-30T00:36:36"/>
        <d v="1899-12-30T00:25:17"/>
        <d v="1899-12-30T00:35:55"/>
        <d v="1899-12-30T01:12:30"/>
        <d v="1899-12-30T00:57:47"/>
        <d v="1899-12-30T00:38:16"/>
        <d v="1899-12-30T00:33:26"/>
        <d v="1899-12-30T00:50:34"/>
        <d v="1899-12-30T00:52:26"/>
        <d v="1899-12-30T00:46:23"/>
        <d v="1899-12-30T00:54:33"/>
        <d v="1899-12-30T00:42:53"/>
        <d v="1899-12-30T00:50:36"/>
        <d v="1899-12-30T01:04:37"/>
        <d v="1899-12-30T00:26:10"/>
        <d v="1899-12-30T00:42:32"/>
        <d v="1899-12-30T00:24:21"/>
        <d v="1899-12-30T00:23:02"/>
        <d v="1899-12-30T00:30:24"/>
        <d v="1899-12-30T00:30:10"/>
        <d v="1899-12-30T00:26:26"/>
        <d v="1899-12-30T00:38:58"/>
        <d v="1899-12-30T01:12:03"/>
        <d v="1899-12-30T00:55:02"/>
        <d v="1899-12-30T00:37:19"/>
        <d v="1899-12-30T00:48:48"/>
        <d v="1899-12-30T00:32:09"/>
        <d v="1899-12-30T00:32:51"/>
        <d v="1899-12-30T00:33:19"/>
        <d v="1899-12-30T00:57:04"/>
        <d v="1899-12-30T00:28:12"/>
        <d v="1899-12-30T00:43:15"/>
        <d v="1899-12-30T00:48:56"/>
        <d v="1899-12-30T00:57:51"/>
        <d v="1899-12-30T00:46:51"/>
        <d v="1899-12-30T00:53:42"/>
        <d v="1899-12-30T00:25:20"/>
        <d v="1899-12-30T00:41:43"/>
        <d v="1899-12-30T01:01:13"/>
        <d v="1899-12-30T00:54:08"/>
        <d v="1899-12-30T00:34:46"/>
        <d v="1899-12-30T00:41:42"/>
        <d v="1899-12-30T01:09:55"/>
        <d v="1899-12-30T00:29:36"/>
        <d v="1899-12-30T00:21:45"/>
        <d v="1899-12-30T00:49:30"/>
        <d v="1899-12-30T00:38:08"/>
        <d v="1899-12-30T00:47:43"/>
        <d v="1899-12-30T01:26:29"/>
        <d v="1899-12-30T00:46:02"/>
        <d v="1899-12-30T00:37:47"/>
        <d v="1899-12-30T01:00:23"/>
        <d v="1899-12-30T00:28:49"/>
        <d v="1899-12-30T00:44:41"/>
        <d v="1899-12-30T00:37:54"/>
        <d v="1899-12-30T00:53:30"/>
        <d v="1899-12-30T00:42:35"/>
        <d v="1899-12-30T00:58:54"/>
        <d v="1899-12-30T00:19:55"/>
        <d v="1899-12-30T00:37:44"/>
        <d v="1899-12-30T00:34:53"/>
        <d v="1899-12-30T00:48:21"/>
        <d v="1899-12-30T01:01:48"/>
        <d v="1899-12-30T00:39:42"/>
        <d v="1899-12-30T00:43:37"/>
        <d v="1899-12-30T00:41:12"/>
        <d v="1899-12-30T00:33:53"/>
        <d v="1899-12-30T00:54:21"/>
        <d v="1899-12-30T00:31:28"/>
        <d v="1899-12-30T00:38:48"/>
        <d v="1899-12-30T00:28:39"/>
        <d v="1899-12-30T00:21:34"/>
        <d v="1899-12-30T00:52:12"/>
        <d v="1899-12-30T01:03:37"/>
        <d v="1899-12-30T00:24:35"/>
        <d v="1899-12-30T00:36:09"/>
        <d v="1899-12-30T01:03:07"/>
        <d v="1899-12-30T00:29:03"/>
        <d v="1899-12-30T00:46:42"/>
        <d v="1899-12-30T00:40:04"/>
        <d v="1899-12-30T00:22:17"/>
        <d v="1899-12-30T00:47:46"/>
        <d v="1899-12-30T00:48:58"/>
        <d v="1899-12-30T00:28:04"/>
        <d v="1899-12-30T00:40:02"/>
        <d v="1899-12-30T01:00:05"/>
        <d v="1899-12-30T00:41:24"/>
        <d v="1899-12-30T00:36:25"/>
        <d v="1899-12-30T00:36:10"/>
        <d v="1899-12-30T00:34:20"/>
        <d v="1899-12-30T00:34:57"/>
        <d v="1899-12-30T00:27:58"/>
        <d v="1899-12-30T00:28:56"/>
        <d v="1899-12-30T01:02:48"/>
        <d v="1899-12-30T00:28:18"/>
        <d v="1899-12-30T00:20:34"/>
        <d v="1899-12-30T00:45:18"/>
        <d v="1899-12-30T00:51:34"/>
        <d v="1899-12-30T00:35:28"/>
        <d v="1899-12-30T00:47:42"/>
        <d v="1899-12-30T00:45:44"/>
        <d v="1899-12-30T00:33:29"/>
        <d v="1899-12-30T00:22:18"/>
        <d v="1899-12-30T00:36:35"/>
        <d v="1899-12-30T01:03:49"/>
        <d v="1899-12-30T00:29:13"/>
        <d v="1899-12-30T00:35:35"/>
        <d v="1899-12-30T00:26:17"/>
        <d v="1899-12-30T00:43:57"/>
        <d v="1899-12-30T00:45:07"/>
        <d v="1899-12-30T00:33:58"/>
        <d v="1899-12-30T00:33:25"/>
        <d v="1899-12-30T00:41:02"/>
        <d v="1899-12-30T00:38:45"/>
        <d v="1899-12-30T00:41:52"/>
        <d v="1899-12-30T00:27:19"/>
        <d v="1899-12-30T00:48:42"/>
        <d v="1899-12-30T00:55:11"/>
        <d v="1899-12-30T00:42:30"/>
        <d v="1899-12-30T00:38:51"/>
        <d v="1899-12-30T00:44:44"/>
        <d v="1899-12-30T00:57:38"/>
        <d v="1899-12-30T00:31:43"/>
        <d v="1899-12-30T00:35:00"/>
        <d v="1899-12-30T00:41:07"/>
        <d v="1899-12-30T00:26:49"/>
        <d v="1899-12-30T00:45:35"/>
        <d v="1899-12-30T00:57:40"/>
        <d v="1899-12-30T00:37:24"/>
        <d v="1899-12-30T00:55:47"/>
        <d v="1899-12-30T00:23:56"/>
        <d v="1899-12-30T00:18:16"/>
        <d v="1899-12-30T00:39:37"/>
        <d v="1899-12-30T00:46:36"/>
        <d v="1899-12-30T00:28:13"/>
        <d v="1899-12-30T00:49:10"/>
        <d v="1899-12-30T01:04:42"/>
        <d v="1899-12-30T00:30:59"/>
        <d v="1899-12-30T00:46:09"/>
        <d v="1899-12-30T00:27:28"/>
        <d v="1899-12-30T00:27:35"/>
        <d v="1899-12-30T00:45:17"/>
        <d v="1899-12-30T00:32:43"/>
        <d v="1899-12-30T00:44:54"/>
        <d v="1899-12-30T00:31:10"/>
        <d v="1899-12-30T00:33:04"/>
        <d v="1899-12-30T00:40:45"/>
        <d v="1899-12-30T00:19:46"/>
        <d v="1899-12-30T00:40:00"/>
        <d v="1899-12-30T00:26:18"/>
        <d v="1899-12-30T00:25:48"/>
        <d v="1899-12-30T00:44:26"/>
        <d v="1899-12-30T00:31:58"/>
        <d v="1899-12-30T00:41:10"/>
        <d v="1899-12-30T00:31:14"/>
        <d v="1899-12-30T00:45:33"/>
        <d v="1899-12-30T00:52:53"/>
        <d v="1899-12-30T00:56:00"/>
        <d v="1899-12-30T00:33:48"/>
        <d v="1899-12-30T00:36:51"/>
        <d v="1899-12-30T00:32:53"/>
        <d v="1899-12-30T00:41:15"/>
        <d v="1899-12-30T00:35:29"/>
        <d v="1899-12-30T00:39:44"/>
        <d v="1899-12-30T00:33:12"/>
        <d v="1899-12-30T00:29:14"/>
        <d v="1899-12-30T00:56:23"/>
        <d v="1899-12-30T00:39:10"/>
        <d v="1899-12-30T00:37:37"/>
        <d v="1899-12-30T00:33:24"/>
        <d v="1899-12-30T01:44:31"/>
        <d v="1899-12-30T01:03:40"/>
        <d v="1899-12-30T00:37:25"/>
        <d v="1899-12-30T00:24:58"/>
        <d v="1899-12-30T00:23:52"/>
        <d v="1899-12-30T00:43:24"/>
        <d v="1899-12-30T00:46:17"/>
        <d v="1899-12-30T00:54:51"/>
        <d v="1899-12-30T00:40:59"/>
        <d v="1899-12-30T00:31:44"/>
        <d v="1899-12-30T00:29:59"/>
        <d v="1899-12-30T00:44:57"/>
        <d v="1899-12-30T00:32:42"/>
        <d v="1899-12-30T00:40:50"/>
        <d v="1899-12-30T00:46:21"/>
        <d v="1899-12-30T00:50:12"/>
        <d v="1899-12-30T00:50:10"/>
        <d v="1899-12-30T00:31:53"/>
        <d v="1899-12-30T00:36:44"/>
        <d v="1899-12-30T00:48:44"/>
        <d v="1899-12-30T00:29:46"/>
        <d v="1899-12-30T00:53:22"/>
        <d v="1899-12-30T00:37:01"/>
        <d v="1899-12-30T00:31:38"/>
        <d v="1899-12-30T00:47:27"/>
        <d v="1899-12-30T00:40:56"/>
        <d v="1899-12-30T00:33:31"/>
        <d v="1899-12-30T00:54:10"/>
        <d v="1899-12-30T00:47:49"/>
        <d v="1899-12-30T00:38:57"/>
        <d v="1899-12-30T00:40:16"/>
        <d v="1899-12-30T01:08:57"/>
        <d v="1899-12-30T00:29:45"/>
        <d v="1899-12-30T00:40:30"/>
        <d v="1899-12-30T00:46:12"/>
        <d v="1899-12-30T00:43:50"/>
        <d v="1899-12-30T00:47:58"/>
        <d v="1899-12-30T00:34:34"/>
        <d v="1899-12-30T00:30:50"/>
        <d v="1899-12-30T00:28:29"/>
        <d v="1899-12-30T00:20:33"/>
        <d v="1899-12-30T00:29:23"/>
        <d v="1899-12-30T00:40:14"/>
        <d v="1899-12-30T00:37:40"/>
        <d v="1899-12-30T00:39:31"/>
        <d v="1899-12-30T00:29:39"/>
        <d v="1899-12-30T00:42:00"/>
        <d v="1899-12-30T00:52:18"/>
        <d v="1899-12-30T00:40:19"/>
        <d v="1899-12-30T00:37:46"/>
        <d v="1899-12-30T00:32:07"/>
        <d v="1899-12-30T01:02:44"/>
        <d v="1899-12-30T00:52:05"/>
        <d v="1899-12-30T00:41:14"/>
        <d v="1899-12-30T00:21:23"/>
        <d v="1899-12-30T00:43:14"/>
        <d v="1899-12-30T00:52:59"/>
        <d v="1899-12-30T00:52:50"/>
        <d v="1899-12-30T00:17:27"/>
        <d v="1899-12-30T00:46:33"/>
        <d v="1899-12-30T00:52:36"/>
        <d v="1899-12-30T00:52:11"/>
        <d v="1899-12-30T00:48:16"/>
        <d v="1899-12-30T00:44:27"/>
        <d v="1899-12-30T00:26:23"/>
        <d v="1899-12-30T00:52:13"/>
        <d v="1899-12-30T00:56:56"/>
        <d v="1899-12-30T00:43:23"/>
        <d v="1899-12-30T01:00:04"/>
        <d v="1899-12-30T01:01:33"/>
        <d v="1899-12-30T00:18:27"/>
        <d v="1899-12-30T00:44:51"/>
        <d v="1899-12-30T00:33:21"/>
        <d v="1899-12-30T00:40:15"/>
        <d v="1899-12-30T00:47:18"/>
        <d v="1899-12-30T00:55:26"/>
        <d v="1899-12-30T00:36:04"/>
        <d v="1899-12-30T00:59:42"/>
        <d v="1899-12-30T00:30:05"/>
        <d v="1899-12-30T00:46:58"/>
        <d v="1899-12-30T00:41:46"/>
        <d v="1899-12-30T00:23:25"/>
        <d v="1899-12-30T00:53:55"/>
        <d v="1899-12-30T00:53:33"/>
        <d v="1899-12-30T00:41:18"/>
        <d v="1899-12-30T00:37:00"/>
        <d v="1899-12-30T00:33:38"/>
        <d v="1899-12-30T00:45:52"/>
        <d v="1899-12-30T00:36:43"/>
        <d v="1899-12-30T00:31:37"/>
        <d v="1899-12-30T00:30:19"/>
        <d v="1899-12-30T00:21:37"/>
        <d v="1899-12-30T00:42:27"/>
        <d v="1899-12-30T00:36:58"/>
        <d v="1899-12-30T00:45:53"/>
        <d v="1899-12-30T00:43:29"/>
        <d v="1899-12-30T00:36:05"/>
        <d v="1899-12-30T00:30:46"/>
        <d v="1899-12-30T01:04:25"/>
        <d v="1899-12-30T00:35:22"/>
        <d v="1899-12-30T01:10:46"/>
        <d v="1899-12-30T00:55:33"/>
        <d v="1899-12-30T00:46:05"/>
        <d v="1899-12-30T00:21:00"/>
        <d v="1899-12-30T00:28:58"/>
        <d v="1899-12-30T00:26:16"/>
        <d v="1899-12-30T00:31:52"/>
        <d v="1899-12-30T00:26:20"/>
        <d v="1899-12-30T00:35:33"/>
        <d v="1899-12-30T00:29:31"/>
        <d v="1899-12-30T01:05:07"/>
        <d v="1899-12-30T00:42:33"/>
        <d v="1899-12-30T00:37:21"/>
        <d v="1899-12-30T00:45:23"/>
        <d v="1899-12-30T00:30:06"/>
        <d v="1899-12-30T00:51:09"/>
        <d v="1899-12-30T00:22:28"/>
        <d v="1899-12-30T00:24:40"/>
        <d v="1899-12-30T00:39:12"/>
        <d v="1899-12-30T00:54:45"/>
        <d v="1899-12-30T00:40:21"/>
        <d v="1899-12-30T00:38:33"/>
        <d v="1899-12-30T00:28:07"/>
        <d v="1899-12-30T00:56:55"/>
        <d v="1899-12-30T00:57:37"/>
        <d v="1899-12-30T00:48:37"/>
        <d v="1899-12-30T00:19:32"/>
        <d v="1899-12-30T01:47:20"/>
        <d v="1899-12-30T00:31:42"/>
        <d v="1899-12-30T00:31:34"/>
        <d v="1899-12-30T00:30:11"/>
        <d v="1899-12-30T00:43:43"/>
        <d v="1899-12-30T00:39:34"/>
        <d v="1899-12-30T00:23:45"/>
        <d v="1899-12-30T00:46:14"/>
        <d v="1899-12-30T00:45:39"/>
        <d v="1899-12-30T00:53:37"/>
        <d v="1899-12-30T00:40:43"/>
        <d v="1899-12-30T00:53:00"/>
        <d v="1899-12-30T00:40:24"/>
        <d v="1899-12-30T00:27:14"/>
        <d v="1899-12-30T00:40:35"/>
        <d v="1899-12-30T00:45:06"/>
        <d v="1899-12-30T00:43:04"/>
        <d v="1899-12-30T00:37:42"/>
        <d v="1899-12-30T00:56:48"/>
        <d v="1899-12-30T00:20:03"/>
        <d v="1899-12-30T00:27:32"/>
        <d v="1899-12-30T00:29:44"/>
        <d v="1899-12-30T00:27:45"/>
        <d v="1899-12-30T00:41:21"/>
        <d v="1899-12-30T00:28:47"/>
        <d v="1899-12-30T00:55:59"/>
        <d v="1899-12-30T00:30:09"/>
        <d v="1899-12-30T00:57:32"/>
        <d v="1899-12-30T00:51:25"/>
        <d v="1899-12-30T00:46:29"/>
        <d v="1899-12-30T00:44:01"/>
        <d v="1899-12-30T00:17:05"/>
        <d v="1899-12-30T00:45:57"/>
        <d v="1899-12-30T01:43:54"/>
        <d v="1899-12-30T00:35:59"/>
        <d v="1899-12-30T00:33:34"/>
        <d v="1899-12-30T00:51:54"/>
        <d v="1899-12-30T00:28:16"/>
        <d v="1899-12-30T00:34:10"/>
        <d v="1899-12-30T01:03:00"/>
        <d v="1899-12-30T01:15:03"/>
        <d v="1899-12-30T01:06:03"/>
        <d v="1899-12-30T00:45:26"/>
        <d v="1899-12-30T00:27:48"/>
        <d v="1899-12-30T00:56:05"/>
        <d v="1899-12-30T00:43:03"/>
        <d v="1899-12-30T00:41:27"/>
        <d v="1899-12-30T00:28:57"/>
        <d v="1899-12-30T00:39:20"/>
        <d v="1899-12-30T01:14:33"/>
        <d v="1899-12-30T00:46:27"/>
        <d v="1899-12-30T00:42:57"/>
        <d v="1899-12-30T01:03:17"/>
        <d v="1899-12-30T00:26:58"/>
        <d v="1899-12-30T00:28:51"/>
        <d v="1899-12-30T00:38:56"/>
        <d v="1899-12-30T00:50:51"/>
        <d v="1899-12-30T00:47:54"/>
        <d v="1899-12-30T00:48:25"/>
        <d v="1899-12-30T00:24:15"/>
        <d v="1899-12-30T00:24:10"/>
        <d v="1899-12-30T00:45:11"/>
        <d v="1899-12-30T00:56:58"/>
        <d v="1899-12-30T00:42:16"/>
        <d v="1899-12-30T00:46:40"/>
        <d v="1899-12-30T00:41:55"/>
        <d v="1899-12-30T00:46:13"/>
        <d v="1899-12-30T00:59:34"/>
        <d v="1899-12-30T00:35:57"/>
        <d v="1899-12-30T00:56:39"/>
        <d v="1899-12-30T00:33:10"/>
        <d v="1899-12-30T00:40:06"/>
        <d v="1899-12-30T00:50:39"/>
        <d v="1899-12-30T00:42:56"/>
        <d v="1899-12-30T00:39:08"/>
        <d v="1899-12-30T00:33:46"/>
        <d v="1899-12-30T00:33:47"/>
        <d v="1899-12-30T00:33:59"/>
        <d v="1899-12-30T01:07:06"/>
        <d v="1899-12-30T00:40:08"/>
        <d v="1899-12-30T00:40:58"/>
        <d v="1899-12-30T00:19:21"/>
        <d v="1899-12-30T01:47:02"/>
        <d v="1899-12-30T00:39:24"/>
        <d v="1899-12-30T00:49:31"/>
        <d v="1899-12-30T00:50:03"/>
        <d v="1899-12-30T00:46:25"/>
        <d v="1899-12-30T00:23:21"/>
        <d v="1899-12-30T00:57:30"/>
        <d v="1899-12-30T00:37:45"/>
        <d v="1899-12-30T00:44:56"/>
        <d v="1899-12-30T00:50:59"/>
        <d v="1899-12-30T00:51:59"/>
        <d v="1899-12-30T00:49:33"/>
        <d v="1899-12-30T00:54:47"/>
        <d v="1899-12-30T00:42:52"/>
        <d v="1899-12-30T00:49:51"/>
        <d v="1899-12-30T00:29:40"/>
        <d v="1899-12-30T00:24:09"/>
        <d v="1899-12-30T00:53:06"/>
        <d v="1899-12-30T00:44:22"/>
        <d v="1899-12-30T00:29:30"/>
        <d v="1899-12-30T00:36:15"/>
        <d v="1899-12-30T00:32:05"/>
        <d v="1899-12-30T00:40:09"/>
        <d v="1899-12-30T00:34:56"/>
        <d v="1899-12-30T00:58:12"/>
        <d v="1899-12-30T00:26:25"/>
        <d v="1899-12-30T00:32:14"/>
        <d v="1899-12-30T00:43:52"/>
        <d v="1899-12-30T00:32:29"/>
        <d v="1899-12-30T01:02:45"/>
        <d v="1899-12-30T00:48:12"/>
        <d v="1899-12-30T00:56:37"/>
        <d v="1899-12-30T00:36:57"/>
        <d v="1899-12-30T01:05:47"/>
        <d v="1899-12-30T00:54:41"/>
        <d v="1899-12-30T00:32:30"/>
        <d v="1899-12-30T00:49:54"/>
        <d v="1899-12-30T00:31:08"/>
        <d v="1899-12-30T00:54:18"/>
        <d v="1899-12-30T00:17:51"/>
        <d v="1899-12-30T00:49:43"/>
        <d v="1899-12-30T00:36:02"/>
        <d v="1899-12-30T00:22:19"/>
        <d v="1899-12-30T00:38:38"/>
        <d v="1899-12-30T00:28:03"/>
        <d v="1899-12-30T00:39:01"/>
        <d v="1899-12-30T00:33:52"/>
        <d v="1899-12-30T00:36:22"/>
        <d v="1899-12-30T01:10:29"/>
        <d v="1899-12-30T00:38:35"/>
        <d v="1899-12-30T00:40:27"/>
        <d v="1899-12-30T00:50:53"/>
        <d v="1899-12-30T00:25:16"/>
        <d v="1899-12-30T00:26:01"/>
        <d v="1899-12-30T00:31:54"/>
        <d v="1899-12-30T01:02:12"/>
        <d v="1899-12-30T00:30:28"/>
        <d v="1899-12-30T00:19:30"/>
        <d v="1899-12-30T00:57:19"/>
        <d v="1899-12-30T00:32:16"/>
        <d v="1899-12-30T00:54:02"/>
        <d v="1899-12-30T00:20:45"/>
        <d v="1899-12-30T00:30:37"/>
        <d v="1899-12-30T00:53:20"/>
        <d v="1899-12-30T00:53:57"/>
        <d v="1899-12-30T00:38:44"/>
        <d v="1899-12-30T00:31:49"/>
        <d v="1899-12-30T00:57:25"/>
        <d v="1899-12-30T00:27:03"/>
        <d v="1899-12-30T00:46:32"/>
        <d v="1899-12-30T00:30:34"/>
        <d v="1899-12-30T01:06:28"/>
        <d v="1899-12-30T00:43:38"/>
        <d v="1899-12-30T00:59:49"/>
        <d v="1899-12-30T00:48:02"/>
        <d v="1899-12-30T00:21:31"/>
        <d v="1899-12-30T00:30:45"/>
        <d v="1899-12-30T00:58:15"/>
        <d v="1899-12-30T00:29:53"/>
        <d v="1899-12-30T00:12:11"/>
        <d v="1899-12-30T01:27:09"/>
        <d v="1899-12-30T01:08:24"/>
        <d v="1899-12-30T00:44:12"/>
        <d v="1899-12-30T00:50:41"/>
        <d v="1899-12-30T01:00:20"/>
        <d v="1899-12-30T00:38:37"/>
        <d v="1899-12-30T00:52:58"/>
        <d v="1899-12-30T00:41:47"/>
        <d v="1899-12-30T00:36:19"/>
        <d v="1899-12-30T00:55:13"/>
        <d v="1899-12-30T01:05:26"/>
        <d v="1899-12-30T00:56:34"/>
        <d v="1899-12-30T00:34:48"/>
        <d v="1899-12-30T00:47:48"/>
        <d v="1899-12-30T01:09:29"/>
        <d v="1899-12-30T01:08:47"/>
        <d v="1899-12-30T00:48:23"/>
        <d v="1899-12-30T01:09:45"/>
        <d v="1899-12-30T01:09:56"/>
        <d v="1899-12-30T00:54:31"/>
        <d v="1899-12-30T01:01:24"/>
        <d v="1899-12-30T00:34:15"/>
        <d v="1899-12-30T00:25:09"/>
        <d v="1899-12-30T01:27:26"/>
        <d v="1899-12-30T00:22:07"/>
        <d v="1899-12-30T01:16:32"/>
        <d v="1899-12-30T00:46:01"/>
        <d v="1899-12-30T00:43:13"/>
        <d v="1899-12-30T01:02:38"/>
        <d v="1899-12-30T00:58:41"/>
        <d v="1899-12-30T00:47:13"/>
        <d v="1899-12-30T00:39:23"/>
        <d v="1899-12-30T00:23:43"/>
        <d v="1899-12-30T00:35:58"/>
        <d v="1899-12-30T00:29:33"/>
        <d v="1899-12-30T00:33:27"/>
        <d v="1899-12-30T00:57:17"/>
        <d v="1899-12-30T00:41:25"/>
        <d v="1899-12-30T01:04:41"/>
        <d v="1899-12-30T00:55:19"/>
        <d v="1899-12-30T00:27:05"/>
        <d v="1899-12-30T00:44:09"/>
        <d v="1899-12-30T01:09:05"/>
        <d v="1899-12-30T00:30:18"/>
        <d v="1899-12-30T00:31:39"/>
        <d v="1899-12-30T00:46:46"/>
        <d v="1899-12-30T00:41:57"/>
        <d v="1899-12-30T00:32:57"/>
        <d v="1899-12-30T00:49:34"/>
        <d v="1899-12-30T00:59:30"/>
        <d v="1899-12-30T00:25:11"/>
        <d v="1899-12-30T00:26:05"/>
        <d v="1899-12-30T00:31:13"/>
        <d v="1899-12-30T00:34:35"/>
        <d v="1899-12-30T00:33:17"/>
        <d v="1899-12-30T00:54:28"/>
        <d v="1899-12-30T00:38:43"/>
        <d v="1899-12-30T00:50:14"/>
        <d v="1899-12-30T00:50:26"/>
        <d v="1899-12-30T00:27:21"/>
        <d v="1899-12-30T00:35:42"/>
        <d v="1899-12-30T00:38:31"/>
        <d v="1899-12-30T00:19:02"/>
        <d v="1899-12-30T00:38:46"/>
        <d v="1899-12-30T00:25:00"/>
        <d v="1899-12-30T00:48:15"/>
        <d v="1899-12-30T00:45:59"/>
        <d v="1899-12-30T01:02:16"/>
        <d v="1899-12-30T00:42:44"/>
        <d v="1899-12-30T00:22:52"/>
        <d v="1899-12-30T00:15:27"/>
        <d v="1899-12-30T00:09:29"/>
        <d v="1899-12-30T00:43:02"/>
        <d v="1899-12-30T00:24:44"/>
        <d v="1899-12-30T00:28:27"/>
        <d v="1899-12-30T00:45:22"/>
        <d v="1899-12-30T00:27:08"/>
        <d v="1899-12-30T00:42:55"/>
        <d v="1899-12-30T00:32:13"/>
        <d v="1899-12-30T00:57:15"/>
        <d v="1899-12-30T00:28:45"/>
        <d v="1899-12-30T00:25:31"/>
        <d v="1899-12-30T00:47:41"/>
        <d v="1899-12-30T00:28:36"/>
      </sharedItems>
      <fieldGroup par="20"/>
    </cacheField>
    <cacheField name="Tipo de juego" numFmtId="21">
      <sharedItems containsNonDate="0" count="4">
        <s v="Mid Game"/>
        <s v="Early Game"/>
        <s v="Late Game"/>
        <s v="Turbo Game"/>
      </sharedItems>
    </cacheField>
    <cacheField name="radiant_team_id" numFmtId="0">
      <sharedItems containsSemiMixedTypes="0" containsString="0" containsNumber="1" containsInteger="1" minValue="3" maxValue="9467224"/>
    </cacheField>
    <cacheField name="radiant_name" numFmtId="0">
      <sharedItems containsMixedTypes="1" containsNumber="1" containsInteger="1" minValue="123" maxValue="123"/>
    </cacheField>
    <cacheField name="dire_team_id" numFmtId="0">
      <sharedItems containsSemiMixedTypes="0" containsString="0" containsNumber="1" containsInteger="1" minValue="3" maxValue="9467224"/>
    </cacheField>
    <cacheField name="dire_name" numFmtId="0">
      <sharedItems containsMixedTypes="1" containsNumber="1" containsInteger="1" minValue="123" maxValue="123"/>
    </cacheField>
    <cacheField name="radiant_score" numFmtId="0">
      <sharedItems containsSemiMixedTypes="0" containsString="0" containsNumber="1" containsInteger="1" minValue="0" maxValue="66"/>
    </cacheField>
    <cacheField name="dire_score" numFmtId="0">
      <sharedItems containsSemiMixedTypes="0" containsString="0" containsNumber="1" containsInteger="1" minValue="0" maxValue="64"/>
    </cacheField>
    <cacheField name="Ganador" numFmtId="0">
      <sharedItems count="2">
        <s v="Dire"/>
        <s v="Radiant"/>
      </sharedItems>
    </cacheField>
    <cacheField name="radiant_win" numFmtId="0">
      <sharedItems/>
    </cacheField>
    <cacheField name="Score Total" numFmtId="0">
      <sharedItems containsSemiMixedTypes="0" containsString="0" containsNumber="1" containsInteger="1" minValue="0" maxValue="111" count="94">
        <n v="44"/>
        <n v="76"/>
        <n v="47"/>
        <n v="48"/>
        <n v="49"/>
        <n v="62"/>
        <n v="45"/>
        <n v="57"/>
        <n v="64"/>
        <n v="58"/>
        <n v="39"/>
        <n v="71"/>
        <n v="74"/>
        <n v="54"/>
        <n v="75"/>
        <n v="25"/>
        <n v="56"/>
        <n v="86"/>
        <n v="42"/>
        <n v="79"/>
        <n v="100"/>
        <n v="51"/>
        <n v="40"/>
        <n v="53"/>
        <n v="55"/>
        <n v="21"/>
        <n v="68"/>
        <n v="46"/>
        <n v="43"/>
        <n v="50"/>
        <n v="19"/>
        <n v="16"/>
        <n v="20"/>
        <n v="72"/>
        <n v="65"/>
        <n v="32"/>
        <n v="59"/>
        <n v="36"/>
        <n v="37"/>
        <n v="28"/>
        <n v="34"/>
        <n v="35"/>
        <n v="52"/>
        <n v="63"/>
        <n v="94"/>
        <n v="38"/>
        <n v="31"/>
        <n v="29"/>
        <n v="90"/>
        <n v="70"/>
        <n v="69"/>
        <n v="88"/>
        <n v="41"/>
        <n v="67"/>
        <n v="89"/>
        <n v="66"/>
        <n v="30"/>
        <n v="33"/>
        <n v="73"/>
        <n v="18"/>
        <n v="60"/>
        <n v="104"/>
        <n v="92"/>
        <n v="26"/>
        <n v="83"/>
        <n v="82"/>
        <n v="80"/>
        <n v="22"/>
        <n v="78"/>
        <n v="61"/>
        <n v="27"/>
        <n v="77"/>
        <n v="24"/>
        <n v="84"/>
        <n v="81"/>
        <n v="15"/>
        <n v="23"/>
        <n v="91"/>
        <n v="85"/>
        <n v="107"/>
        <n v="101"/>
        <n v="109"/>
        <n v="103"/>
        <n v="87"/>
        <n v="111"/>
        <n v="93"/>
        <n v="95"/>
        <n v="108"/>
        <n v="99"/>
        <n v="97"/>
        <n v="96"/>
        <n v="14"/>
        <n v="0"/>
        <n v="17"/>
      </sharedItems>
    </cacheField>
    <cacheField name="Clasif por kills" numFmtId="0">
      <sharedItems count="4">
        <s v="Menor a 48"/>
        <s v="Mayor a 60"/>
        <s v="Menor a 60"/>
        <s v="Menor a 35"/>
      </sharedItems>
    </cacheField>
    <cacheField name="Ganador2" numFmtId="0">
      <sharedItems containsMixedTypes="1" containsNumber="1" containsInteger="1" minValue="123" maxValue="123" count="175">
        <s v="iG.Vitality"/>
        <s v="Ascent Esports"/>
        <s v="Execration"/>
        <s v="SK-_-'iter (evil)!"/>
        <s v="Team Secret"/>
        <s v="Midas Club "/>
        <s v="NoPing Esports"/>
        <s v="AnTHRAX"/>
        <s v="Union Gaming Bolivia"/>
        <s v="Elite Wolves "/>
        <s v="KEEN GAMING"/>
        <s v="Clutch Gamers"/>
        <s v="TNC Predator"/>
        <s v="Mineski"/>
        <s v="Natus Vincere"/>
        <s v="GGGGGGGG"/>
        <s v="Danish Bears"/>
        <s v="Team Singularity"/>
        <s v="Team. Spirit"/>
        <s v="Unknown Team"/>
        <s v="Team NP"/>
        <s v="compLexity Gaming"/>
        <s v="SG e-sports team"/>
        <s v="Vici Gaming"/>
        <s v="MOUZ"/>
        <n v="123"/>
        <s v="Planet Dog"/>
        <s v="Team Empire"/>
        <s v="LGD Gaming"/>
        <s v="Virtus.pro"/>
        <s v="Newbee"/>
        <s v="LGD.Forever Young"/>
        <s v="HellRaisers"/>
        <s v="Team Liquid"/>
        <s v="Shopify Rebellion"/>
        <s v="Invictus Gaming"/>
        <s v="OG"/>
        <s v="Team Freedom"/>
        <s v="Geek Fam"/>
        <s v="Crescendo"/>
        <s v="FTD.a"/>
        <s v="APB"/>
        <s v="w33ha earthspirit"/>
        <s v="Wheel Whreck While Whistling"/>
        <s v="MAD KINGS-"/>
        <s v="Guess"/>
        <s v="Vega Squadron"/>
        <s v="Team Red"/>
        <s v="Gambit Esports"/>
        <s v="Faceless"/>
        <s v="Moogle"/>
        <s v="Alliance"/>
        <s v="4 protect five"/>
        <s v="Happy  Feet"/>
        <s v="STARS e-Sports"/>
        <s v="Double Dimension"/>
        <s v="Comanche"/>
        <s v="Team Max"/>
        <s v="EHOME"/>
        <s v="Team VGJ"/>
        <s v="Team Radiant"/>
        <s v="Cool Beans"/>
        <s v="Espada"/>
        <s v="Team Serenity"/>
        <s v="Winstrike"/>
        <s v="paiN Gaming"/>
        <s v="Battle Arena Elites"/>
        <s v="TNC Tigers"/>
        <s v="Entity Gaming"/>
        <s v="Wind and Rain"/>
        <s v="BlinkPool"/>
        <s v="TEAM Baidu"/>
        <s v="jsut a squad"/>
        <s v="Team Kinguin"/>
        <s v="VGJ Storm"/>
        <s v="Immortals"/>
        <s v="VGJ Thunder"/>
        <s v="Thunder Predator"/>
        <s v="Young Dumb"/>
        <s v="Team Leviathan"/>
        <s v="Sterling Global Dragons"/>
        <s v="2Be.Dota2"/>
        <s v="Kingdra"/>
        <s v="BOOM ID"/>
        <s v="The Final Tribe"/>
        <s v="Torus Gaming"/>
        <s v="Midas Club"/>
        <s v="Adroit"/>
        <s v="Team Ham"/>
        <s v="Furia"/>
        <s v="496 Gaming"/>
        <s v="Team Jinesbrus"/>
        <s v="AMPLFY"/>
        <s v="FlyToMoon"/>
        <s v="Hokori"/>
        <s v="Team Aster"/>
        <s v="Antarctic Penguins"/>
        <s v="Anti-MagE-"/>
        <s v="Kookaburra"/>
        <s v="Hippomaniacs"/>
        <s v="J.Storm"/>
        <s v="Black Sheep!"/>
        <s v="six eight two"/>
        <s v="Chaos EC"/>
        <s v="Ninjas in Pyjamas"/>
        <s v="Winstrike Team"/>
        <s v="Nemiga Gaming"/>
        <s v="Team EVOS"/>
        <s v="Team Spirit"/>
        <s v="beastcoast"/>
        <s v="Team Xolotl"/>
        <s v="Team Sirius"/>
        <s v="Gorillaz-Pride"/>
        <s v="SG e-sports"/>
        <s v="RESURGENCE"/>
        <s v="Motivate.Trust Gaming"/>
        <s v="4 Zoomers"/>
        <s v="Galaxy Racer Esports"/>
        <s v="The Oversight"/>
        <s v="BLEED"/>
        <s v="Eternity"/>
        <s v="Neon Esports"/>
        <s v="Team SMG"/>
        <s v="Spider Pigzs"/>
        <s v="Evil Geniuses"/>
        <s v="Into The Breach"/>
        <s v="SPAWN.496"/>
        <s v="Cignal Ultra"/>
        <s v="BOOM Esports"/>
        <s v="Noping VPN"/>
        <s v="Ukumari"/>
        <s v="TSM"/>
        <s v="Neptune Gaming"/>
        <s v="Infinity"/>
        <s v="BetBoom Team"/>
        <s v="B8"/>
        <s v="9Pandas"/>
        <s v="Old G"/>
        <s v="Wayfarers"/>
        <s v="Fantastic Five"/>
        <s v="ITB.Shuffle"/>
        <s v="Penguins Squad"/>
        <s v="Tundra Esports"/>
        <s v="Infamous Gaming"/>
        <s v=" EXTREMUM"/>
        <s v="DogChamp"/>
        <s v="Arkosh Gaming"/>
        <s v="bumble bEE's"/>
        <s v="Team Saiyan"/>
        <s v="phoenix gaming"/>
        <s v="Nigma Galaxy"/>
        <s v="Ghost Frogs"/>
        <s v="Aster.Aries"/>
        <s v="Team Cloud"/>
        <s v="Hellbear Smashers"/>
        <s v="The Cut"/>
        <s v="Î©mega Esports"/>
        <s v="Team Bald Reborn"/>
        <s v="ViKin.gg"/>
        <s v="Brame"/>
        <s v="Gaimin Gladiators"/>
        <s v="Thunder Awaken"/>
        <s v="Cloud9"/>
        <s v="Darkside"/>
        <s v="Talon"/>
        <s v="Azure Ray"/>
        <s v="nouns"/>
        <s v="Vivo Keyd Stars"/>
        <s v="PSG.Quest"/>
        <s v="Team Falcons"/>
        <s v="Xtreme Gaming"/>
        <s v="Aurora Gaming"/>
        <s v="HEROIC"/>
        <s v="1w Team"/>
        <s v="Team Zero"/>
      </sharedItems>
    </cacheField>
    <cacheField name="radiant" numFmtId="0">
      <sharedItems containsNonDate="0" containsString="0" containsBlank="1"/>
    </cacheField>
    <cacheField name="leagueid" numFmtId="0">
      <sharedItems containsSemiMixedTypes="0" containsString="0" containsNumber="1" containsInteger="1" minValue="5401" maxValue="16935"/>
    </cacheField>
    <cacheField name="name" numFmtId="0">
      <sharedItems count="7">
        <s v="The International 2017"/>
        <s v="The International 2018"/>
        <s v="The International 2019"/>
        <s v="The International 2021"/>
        <s v="The International 2022"/>
        <s v="The International 2023"/>
        <s v="The International 2024"/>
      </sharedItems>
    </cacheField>
    <cacheField name="Segundos (Duracion)" numFmtId="0" databaseField="0">
      <fieldGroup base="2">
        <rangePr groupBy="seconds" startDate="1899-12-30T00:09:29" endDate="1899-12-30T02:20:3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Minutos (Duracion)" numFmtId="0" databaseField="0">
      <fieldGroup base="2">
        <rangePr groupBy="minutes" startDate="1899-12-30T00:09:29" endDate="1899-12-30T02:20:3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ras (Duracion)" numFmtId="0" databaseField="0">
      <fieldGroup base="2">
        <rangePr groupBy="hours" startDate="1899-12-30T00:09:29" endDate="1899-12-30T02:20:30"/>
        <groupItems count="26">
          <s v="&lt;00/01/1900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 pivotCacheId="138212611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3">
  <r>
    <n v="3353901258"/>
    <n v="2824"/>
    <x v="0"/>
    <x v="0"/>
    <n v="15"/>
    <s v="LGD Gaming"/>
    <n v="2640025"/>
    <s v="iG.Vitality"/>
    <n v="15"/>
    <n v="29"/>
    <x v="0"/>
    <s v="False"/>
    <x v="0"/>
    <x v="0"/>
    <x v="0"/>
    <m/>
    <n v="5401"/>
    <x v="0"/>
  </r>
  <r>
    <n v="3356371427"/>
    <n v="2826"/>
    <x v="1"/>
    <x v="0"/>
    <n v="2640025"/>
    <s v="iG.Vitality"/>
    <n v="350190"/>
    <s v="Ascent Esports"/>
    <n v="36"/>
    <n v="40"/>
    <x v="0"/>
    <s v="False"/>
    <x v="1"/>
    <x v="1"/>
    <x v="1"/>
    <m/>
    <n v="5401"/>
    <x v="0"/>
  </r>
  <r>
    <n v="3275206476"/>
    <n v="2250"/>
    <x v="2"/>
    <x v="1"/>
    <n v="2581813"/>
    <s v="Execration"/>
    <n v="4372767"/>
    <s v="Moogle"/>
    <n v="35"/>
    <n v="12"/>
    <x v="1"/>
    <s v="True"/>
    <x v="2"/>
    <x v="0"/>
    <x v="2"/>
    <m/>
    <n v="5401"/>
    <x v="0"/>
  </r>
  <r>
    <n v="3275553729"/>
    <n v="2080"/>
    <x v="3"/>
    <x v="1"/>
    <n v="3704482"/>
    <s v="SK-_-'iter (evil)!"/>
    <n v="111474"/>
    <s v="Alliance"/>
    <n v="34"/>
    <n v="14"/>
    <x v="1"/>
    <s v="True"/>
    <x v="3"/>
    <x v="0"/>
    <x v="3"/>
    <m/>
    <n v="5401"/>
    <x v="0"/>
  </r>
  <r>
    <n v="3275563733"/>
    <n v="2087"/>
    <x v="4"/>
    <x v="1"/>
    <n v="1838315"/>
    <s v="Team Secret"/>
    <n v="4703773"/>
    <s v="Cool Beans"/>
    <n v="32"/>
    <n v="15"/>
    <x v="1"/>
    <s v="True"/>
    <x v="2"/>
    <x v="0"/>
    <x v="4"/>
    <m/>
    <n v="5401"/>
    <x v="0"/>
  </r>
  <r>
    <n v="3275825273"/>
    <n v="1880"/>
    <x v="5"/>
    <x v="1"/>
    <n v="3747060"/>
    <s v="Union Gaming Bolivia"/>
    <n v="3477208"/>
    <s v="Midas Club "/>
    <n v="17"/>
    <n v="32"/>
    <x v="0"/>
    <s v="False"/>
    <x v="4"/>
    <x v="2"/>
    <x v="5"/>
    <m/>
    <n v="5401"/>
    <x v="0"/>
  </r>
  <r>
    <n v="3276156941"/>
    <n v="3106"/>
    <x v="6"/>
    <x v="0"/>
    <n v="4151852"/>
    <s v="Elite Wolves "/>
    <n v="2672298"/>
    <s v="NoPing Esports"/>
    <n v="35"/>
    <n v="27"/>
    <x v="0"/>
    <s v="False"/>
    <x v="5"/>
    <x v="1"/>
    <x v="6"/>
    <m/>
    <n v="5401"/>
    <x v="0"/>
  </r>
  <r>
    <n v="3276294301"/>
    <n v="2030"/>
    <x v="7"/>
    <x v="1"/>
    <n v="3786981"/>
    <s v="AnTHRAX"/>
    <n v="3747060"/>
    <s v="Union Gaming Bolivia"/>
    <n v="32"/>
    <n v="13"/>
    <x v="1"/>
    <s v="True"/>
    <x v="6"/>
    <x v="0"/>
    <x v="7"/>
    <m/>
    <n v="5401"/>
    <x v="0"/>
  </r>
  <r>
    <n v="3276365045"/>
    <n v="2057"/>
    <x v="8"/>
    <x v="1"/>
    <n v="3747060"/>
    <s v="Union Gaming Bolivia"/>
    <n v="4652711"/>
    <s v="Colombia"/>
    <n v="27"/>
    <n v="30"/>
    <x v="1"/>
    <s v="True"/>
    <x v="7"/>
    <x v="2"/>
    <x v="8"/>
    <m/>
    <n v="5401"/>
    <x v="0"/>
  </r>
  <r>
    <n v="3276432556"/>
    <n v="3916"/>
    <x v="9"/>
    <x v="2"/>
    <n v="4151852"/>
    <s v="Elite Wolves "/>
    <n v="3715574"/>
    <s v="SG e-sports team"/>
    <n v="39"/>
    <n v="25"/>
    <x v="1"/>
    <s v="True"/>
    <x v="8"/>
    <x v="1"/>
    <x v="9"/>
    <m/>
    <n v="5401"/>
    <x v="0"/>
  </r>
  <r>
    <n v="3276519753"/>
    <n v="2538"/>
    <x v="10"/>
    <x v="0"/>
    <n v="2640025"/>
    <s v="iG.Vitality"/>
    <n v="2626685"/>
    <s v="KEEN GAMING"/>
    <n v="32"/>
    <n v="15"/>
    <x v="1"/>
    <s v="True"/>
    <x v="2"/>
    <x v="0"/>
    <x v="0"/>
    <m/>
    <n v="5401"/>
    <x v="0"/>
  </r>
  <r>
    <n v="3276616978"/>
    <n v="2275"/>
    <x v="11"/>
    <x v="1"/>
    <n v="2626685"/>
    <s v="KEEN GAMING"/>
    <n v="3331948"/>
    <s v="LGD.Forever Young"/>
    <n v="38"/>
    <n v="20"/>
    <x v="1"/>
    <s v="True"/>
    <x v="9"/>
    <x v="2"/>
    <x v="10"/>
    <m/>
    <n v="5401"/>
    <x v="0"/>
  </r>
  <r>
    <n v="3276727833"/>
    <n v="2526"/>
    <x v="12"/>
    <x v="0"/>
    <n v="4425527"/>
    <s v="Geek Fam"/>
    <n v="3659536"/>
    <s v="Clutch Gamers"/>
    <n v="21"/>
    <n v="27"/>
    <x v="0"/>
    <s v="False"/>
    <x v="3"/>
    <x v="0"/>
    <x v="11"/>
    <m/>
    <n v="5401"/>
    <x v="0"/>
  </r>
  <r>
    <n v="3276779761"/>
    <n v="2403"/>
    <x v="13"/>
    <x v="0"/>
    <n v="2581813"/>
    <s v="Execration"/>
    <n v="2108395"/>
    <s v="TNC Predator"/>
    <n v="18"/>
    <n v="27"/>
    <x v="0"/>
    <s v="False"/>
    <x v="6"/>
    <x v="0"/>
    <x v="12"/>
    <m/>
    <n v="5401"/>
    <x v="0"/>
  </r>
  <r>
    <n v="3276828390"/>
    <n v="2048"/>
    <x v="14"/>
    <x v="1"/>
    <n v="543897"/>
    <s v="Mineski"/>
    <n v="4372767"/>
    <s v="Moogle"/>
    <n v="20"/>
    <n v="19"/>
    <x v="1"/>
    <s v="True"/>
    <x v="10"/>
    <x v="0"/>
    <x v="13"/>
    <m/>
    <n v="5401"/>
    <x v="0"/>
  </r>
  <r>
    <n v="3277286209"/>
    <n v="1453"/>
    <x v="15"/>
    <x v="1"/>
    <n v="36"/>
    <s v="Natus Vincere"/>
    <n v="4592777"/>
    <s v="Double Dimension"/>
    <n v="36"/>
    <n v="8"/>
    <x v="1"/>
    <s v="True"/>
    <x v="0"/>
    <x v="0"/>
    <x v="14"/>
    <m/>
    <n v="5401"/>
    <x v="0"/>
  </r>
  <r>
    <n v="3277312254"/>
    <n v="4371"/>
    <x v="16"/>
    <x v="2"/>
    <n v="15"/>
    <s v="LGD Gaming"/>
    <n v="1520578"/>
    <s v="GGGGGGGG"/>
    <n v="30"/>
    <n v="41"/>
    <x v="0"/>
    <s v="False"/>
    <x v="11"/>
    <x v="1"/>
    <x v="15"/>
    <m/>
    <n v="5401"/>
    <x v="0"/>
  </r>
  <r>
    <n v="3277383440"/>
    <n v="2776"/>
    <x v="17"/>
    <x v="0"/>
    <n v="36"/>
    <s v="Natus Vincere"/>
    <n v="1964407"/>
    <s v="Comanche"/>
    <n v="47"/>
    <n v="27"/>
    <x v="1"/>
    <s v="True"/>
    <x v="12"/>
    <x v="1"/>
    <x v="14"/>
    <m/>
    <n v="5401"/>
    <x v="0"/>
  </r>
  <r>
    <n v="3277565388"/>
    <n v="2540"/>
    <x v="18"/>
    <x v="0"/>
    <n v="464103"/>
    <s v="Danish Bears"/>
    <n v="3704482"/>
    <s v="SK-_-'iter (evil)!"/>
    <n v="33"/>
    <n v="14"/>
    <x v="1"/>
    <s v="True"/>
    <x v="2"/>
    <x v="0"/>
    <x v="16"/>
    <m/>
    <n v="5401"/>
    <x v="0"/>
  </r>
  <r>
    <n v="3277585436"/>
    <n v="1403"/>
    <x v="19"/>
    <x v="1"/>
    <n v="4186376"/>
    <s v="Team Singularity"/>
    <n v="4703773"/>
    <s v="Cool Beans"/>
    <n v="29"/>
    <n v="10"/>
    <x v="1"/>
    <s v="True"/>
    <x v="10"/>
    <x v="0"/>
    <x v="17"/>
    <m/>
    <n v="5401"/>
    <x v="0"/>
  </r>
  <r>
    <n v="3277642650"/>
    <n v="2568"/>
    <x v="20"/>
    <x v="0"/>
    <n v="4592777"/>
    <s v="Double Dimension"/>
    <n v="2621843"/>
    <s v="Team. Spirit"/>
    <n v="19"/>
    <n v="35"/>
    <x v="0"/>
    <s v="False"/>
    <x v="13"/>
    <x v="2"/>
    <x v="18"/>
    <m/>
    <n v="5401"/>
    <x v="0"/>
  </r>
  <r>
    <n v="3277744144"/>
    <n v="4354"/>
    <x v="21"/>
    <x v="2"/>
    <n v="2581813"/>
    <s v="Execration"/>
    <n v="3326875"/>
    <s v="Faceless"/>
    <n v="40"/>
    <n v="35"/>
    <x v="1"/>
    <s v="True"/>
    <x v="14"/>
    <x v="1"/>
    <x v="2"/>
    <m/>
    <n v="5401"/>
    <x v="0"/>
  </r>
  <r>
    <n v="3277816670"/>
    <n v="1717"/>
    <x v="22"/>
    <x v="1"/>
    <n v="3786981"/>
    <s v="AnTHRAX"/>
    <n v="2967569"/>
    <s v="Unknown Team"/>
    <n v="6"/>
    <n v="19"/>
    <x v="0"/>
    <s v="False"/>
    <x v="15"/>
    <x v="3"/>
    <x v="19"/>
    <m/>
    <n v="5401"/>
    <x v="0"/>
  </r>
  <r>
    <n v="3277897323"/>
    <n v="2923"/>
    <x v="23"/>
    <x v="0"/>
    <n v="4704126"/>
    <s v="MAD KINGS-"/>
    <n v="2672298"/>
    <s v="NoPing Esports"/>
    <n v="28"/>
    <n v="28"/>
    <x v="0"/>
    <s v="False"/>
    <x v="16"/>
    <x v="2"/>
    <x v="6"/>
    <m/>
    <n v="5401"/>
    <x v="0"/>
  </r>
  <r>
    <n v="3277914056"/>
    <n v="2160"/>
    <x v="24"/>
    <x v="1"/>
    <n v="4653139"/>
    <s v="Guess"/>
    <n v="3214108"/>
    <s v="Team NP"/>
    <n v="17"/>
    <n v="30"/>
    <x v="0"/>
    <s v="False"/>
    <x v="2"/>
    <x v="0"/>
    <x v="20"/>
    <m/>
    <n v="5401"/>
    <x v="0"/>
  </r>
  <r>
    <n v="3277934674"/>
    <n v="2620"/>
    <x v="25"/>
    <x v="0"/>
    <n v="4186376"/>
    <s v="Team Singularity"/>
    <n v="111474"/>
    <s v="Alliance"/>
    <n v="49"/>
    <n v="27"/>
    <x v="1"/>
    <s v="True"/>
    <x v="1"/>
    <x v="1"/>
    <x v="17"/>
    <m/>
    <n v="5401"/>
    <x v="0"/>
  </r>
  <r>
    <n v="3278010775"/>
    <n v="2692"/>
    <x v="26"/>
    <x v="0"/>
    <n v="3724222"/>
    <s v="Team Red"/>
    <n v="3"/>
    <s v="compLexity Gaming"/>
    <n v="10"/>
    <n v="39"/>
    <x v="0"/>
    <s v="False"/>
    <x v="4"/>
    <x v="2"/>
    <x v="21"/>
    <m/>
    <n v="5401"/>
    <x v="0"/>
  </r>
  <r>
    <n v="3278326373"/>
    <n v="6616"/>
    <x v="27"/>
    <x v="2"/>
    <n v="4251435"/>
    <s v="w33ha earthspirit"/>
    <n v="3214108"/>
    <s v="Team NP"/>
    <n v="32"/>
    <n v="54"/>
    <x v="0"/>
    <s v="False"/>
    <x v="17"/>
    <x v="1"/>
    <x v="20"/>
    <m/>
    <n v="5401"/>
    <x v="0"/>
  </r>
  <r>
    <n v="3278441447"/>
    <n v="1947"/>
    <x v="28"/>
    <x v="1"/>
    <n v="3714164"/>
    <s v="OverPower"/>
    <n v="3"/>
    <s v="compLexity Gaming"/>
    <n v="6"/>
    <n v="36"/>
    <x v="0"/>
    <s v="False"/>
    <x v="18"/>
    <x v="0"/>
    <x v="21"/>
    <m/>
    <n v="5401"/>
    <x v="0"/>
  </r>
  <r>
    <n v="3278449546"/>
    <n v="4805"/>
    <x v="29"/>
    <x v="2"/>
    <n v="3715574"/>
    <s v="SG e-sports team"/>
    <n v="2967569"/>
    <s v="Unknown Team"/>
    <n v="40"/>
    <n v="39"/>
    <x v="1"/>
    <s v="True"/>
    <x v="19"/>
    <x v="1"/>
    <x v="22"/>
    <m/>
    <n v="5401"/>
    <x v="0"/>
  </r>
  <r>
    <n v="3278458053"/>
    <n v="3050"/>
    <x v="30"/>
    <x v="0"/>
    <n v="350190"/>
    <s v="Ascent Esports"/>
    <n v="2581813"/>
    <s v="Execration"/>
    <n v="55"/>
    <n v="45"/>
    <x v="1"/>
    <s v="True"/>
    <x v="20"/>
    <x v="1"/>
    <x v="1"/>
    <m/>
    <n v="5401"/>
    <x v="0"/>
  </r>
  <r>
    <n v="3278470259"/>
    <n v="2390"/>
    <x v="31"/>
    <x v="1"/>
    <n v="3214108"/>
    <s v="Team NP"/>
    <n v="3724222"/>
    <s v="Team Red"/>
    <n v="34"/>
    <n v="17"/>
    <x v="1"/>
    <s v="True"/>
    <x v="21"/>
    <x v="2"/>
    <x v="20"/>
    <m/>
    <n v="5401"/>
    <x v="0"/>
  </r>
  <r>
    <n v="3278604624"/>
    <n v="2680"/>
    <x v="32"/>
    <x v="0"/>
    <n v="543897"/>
    <s v="Mineski"/>
    <n v="3659536"/>
    <s v="Clutch Gamers"/>
    <n v="16"/>
    <n v="24"/>
    <x v="0"/>
    <s v="False"/>
    <x v="22"/>
    <x v="0"/>
    <x v="11"/>
    <m/>
    <n v="5401"/>
    <x v="0"/>
  </r>
  <r>
    <n v="3278690226"/>
    <n v="3301"/>
    <x v="33"/>
    <x v="0"/>
    <n v="4372042"/>
    <s v="Team Freedom"/>
    <n v="3214108"/>
    <s v="Team NP"/>
    <n v="15"/>
    <n v="32"/>
    <x v="0"/>
    <s v="False"/>
    <x v="2"/>
    <x v="0"/>
    <x v="20"/>
    <m/>
    <n v="5401"/>
    <x v="0"/>
  </r>
  <r>
    <n v="3278913507"/>
    <n v="2483"/>
    <x v="34"/>
    <x v="0"/>
    <n v="464103"/>
    <s v="Danish Bears"/>
    <n v="4186376"/>
    <s v="Team Singularity"/>
    <n v="12"/>
    <n v="41"/>
    <x v="0"/>
    <s v="False"/>
    <x v="23"/>
    <x v="2"/>
    <x v="17"/>
    <m/>
    <n v="5401"/>
    <x v="0"/>
  </r>
  <r>
    <n v="3279158362"/>
    <n v="2829"/>
    <x v="35"/>
    <x v="0"/>
    <n v="3325252"/>
    <s v="Team Max"/>
    <n v="726228"/>
    <s v="Vici Gaming"/>
    <n v="22"/>
    <n v="40"/>
    <x v="0"/>
    <s v="False"/>
    <x v="5"/>
    <x v="1"/>
    <x v="23"/>
    <m/>
    <n v="5401"/>
    <x v="0"/>
  </r>
  <r>
    <n v="3279564078"/>
    <n v="2261"/>
    <x v="36"/>
    <x v="1"/>
    <n v="26"/>
    <s v="MOUZ"/>
    <n v="4593831"/>
    <s v="Planet Dog"/>
    <n v="34"/>
    <n v="21"/>
    <x v="1"/>
    <s v="True"/>
    <x v="24"/>
    <x v="2"/>
    <x v="24"/>
    <m/>
    <n v="5401"/>
    <x v="0"/>
  </r>
  <r>
    <n v="3279814904"/>
    <n v="1840"/>
    <x v="37"/>
    <x v="1"/>
    <n v="4704126"/>
    <s v="MAD KINGS-"/>
    <n v="3477208"/>
    <s v="Midas Club "/>
    <n v="7"/>
    <n v="14"/>
    <x v="0"/>
    <s v="False"/>
    <x v="25"/>
    <x v="3"/>
    <x v="5"/>
    <m/>
    <n v="5401"/>
    <x v="0"/>
  </r>
  <r>
    <n v="3279862926"/>
    <n v="2148"/>
    <x v="38"/>
    <x v="1"/>
    <n v="464103"/>
    <s v="Danish Bears"/>
    <n v="26"/>
    <s v="MOUZ"/>
    <n v="29"/>
    <n v="13"/>
    <x v="1"/>
    <s v="True"/>
    <x v="18"/>
    <x v="0"/>
    <x v="16"/>
    <m/>
    <n v="5401"/>
    <x v="0"/>
  </r>
  <r>
    <n v="3279990287"/>
    <n v="3498"/>
    <x v="39"/>
    <x v="0"/>
    <n v="1905619"/>
    <s v="Wheel Whreck While Whistling"/>
    <n v="2512249"/>
    <n v="123"/>
    <n v="24"/>
    <n v="31"/>
    <x v="0"/>
    <s v="False"/>
    <x v="24"/>
    <x v="2"/>
    <x v="25"/>
    <m/>
    <n v="5401"/>
    <x v="0"/>
  </r>
  <r>
    <n v="3280868403"/>
    <n v="2160"/>
    <x v="24"/>
    <x v="1"/>
    <n v="3659536"/>
    <s v="Clutch Gamers"/>
    <n v="2581813"/>
    <s v="Execration"/>
    <n v="19"/>
    <n v="32"/>
    <x v="0"/>
    <s v="False"/>
    <x v="21"/>
    <x v="2"/>
    <x v="2"/>
    <m/>
    <n v="5401"/>
    <x v="0"/>
  </r>
  <r>
    <n v="3281439600"/>
    <n v="3101"/>
    <x v="40"/>
    <x v="0"/>
    <n v="4593831"/>
    <s v="Planet Dog"/>
    <n v="464103"/>
    <s v="Danish Bears"/>
    <n v="38"/>
    <n v="30"/>
    <x v="1"/>
    <s v="True"/>
    <x v="26"/>
    <x v="1"/>
    <x v="26"/>
    <m/>
    <n v="5401"/>
    <x v="0"/>
  </r>
  <r>
    <n v="3281703281"/>
    <n v="2123"/>
    <x v="41"/>
    <x v="1"/>
    <n v="4593831"/>
    <s v="Planet Dog"/>
    <n v="26"/>
    <s v="MOUZ"/>
    <n v="34"/>
    <n v="13"/>
    <x v="1"/>
    <s v="True"/>
    <x v="2"/>
    <x v="0"/>
    <x v="26"/>
    <m/>
    <n v="5401"/>
    <x v="0"/>
  </r>
  <r>
    <n v="3281780707"/>
    <n v="2541"/>
    <x v="42"/>
    <x v="0"/>
    <n v="46"/>
    <s v="Team Empire"/>
    <n v="2621843"/>
    <s v="Team. Spirit"/>
    <n v="26"/>
    <n v="20"/>
    <x v="1"/>
    <s v="True"/>
    <x v="27"/>
    <x v="0"/>
    <x v="27"/>
    <m/>
    <n v="5401"/>
    <x v="0"/>
  </r>
  <r>
    <n v="3281806883"/>
    <n v="2223"/>
    <x v="43"/>
    <x v="1"/>
    <n v="26"/>
    <s v="MOUZ"/>
    <n v="4593831"/>
    <s v="Planet Dog"/>
    <n v="36"/>
    <n v="15"/>
    <x v="1"/>
    <s v="True"/>
    <x v="21"/>
    <x v="2"/>
    <x v="24"/>
    <m/>
    <n v="5401"/>
    <x v="0"/>
  </r>
  <r>
    <n v="3281917774"/>
    <n v="2003"/>
    <x v="44"/>
    <x v="1"/>
    <n v="26"/>
    <s v="MOUZ"/>
    <n v="4593831"/>
    <s v="Planet Dog"/>
    <n v="16"/>
    <n v="32"/>
    <x v="0"/>
    <s v="False"/>
    <x v="3"/>
    <x v="0"/>
    <x v="26"/>
    <m/>
    <n v="5401"/>
    <x v="0"/>
  </r>
  <r>
    <n v="3281979282"/>
    <n v="2184"/>
    <x v="45"/>
    <x v="1"/>
    <n v="3477208"/>
    <s v="Midas Club "/>
    <n v="3715574"/>
    <s v="SG e-sports team"/>
    <n v="14"/>
    <n v="28"/>
    <x v="0"/>
    <s v="False"/>
    <x v="18"/>
    <x v="0"/>
    <x v="22"/>
    <m/>
    <n v="5401"/>
    <x v="0"/>
  </r>
  <r>
    <n v="3282010340"/>
    <n v="2849"/>
    <x v="46"/>
    <x v="0"/>
    <n v="3"/>
    <s v="compLexity Gaming"/>
    <n v="4251435"/>
    <s v="w33ha earthspirit"/>
    <n v="26"/>
    <n v="17"/>
    <x v="1"/>
    <s v="True"/>
    <x v="28"/>
    <x v="0"/>
    <x v="21"/>
    <m/>
    <n v="5401"/>
    <x v="0"/>
  </r>
  <r>
    <n v="3282062366"/>
    <n v="2778"/>
    <x v="47"/>
    <x v="0"/>
    <n v="3715574"/>
    <s v="SG e-sports team"/>
    <n v="3477208"/>
    <s v="Midas Club "/>
    <n v="30"/>
    <n v="23"/>
    <x v="1"/>
    <s v="True"/>
    <x v="23"/>
    <x v="2"/>
    <x v="22"/>
    <m/>
    <n v="5401"/>
    <x v="0"/>
  </r>
  <r>
    <n v="3282263076"/>
    <n v="3442"/>
    <x v="48"/>
    <x v="0"/>
    <n v="2512249"/>
    <n v="123"/>
    <n v="3"/>
    <s v="compLexity Gaming"/>
    <n v="37"/>
    <n v="27"/>
    <x v="1"/>
    <s v="True"/>
    <x v="8"/>
    <x v="1"/>
    <x v="25"/>
    <m/>
    <n v="5401"/>
    <x v="0"/>
  </r>
  <r>
    <n v="3282839690"/>
    <n v="1982"/>
    <x v="49"/>
    <x v="1"/>
    <n v="15"/>
    <s v="LGD Gaming"/>
    <n v="2626685"/>
    <s v="KEEN GAMING"/>
    <n v="27"/>
    <n v="16"/>
    <x v="1"/>
    <s v="True"/>
    <x v="28"/>
    <x v="0"/>
    <x v="28"/>
    <m/>
    <n v="5401"/>
    <x v="0"/>
  </r>
  <r>
    <n v="3351973181"/>
    <n v="2121"/>
    <x v="50"/>
    <x v="1"/>
    <n v="15"/>
    <s v="LGD Gaming"/>
    <n v="350190"/>
    <s v="Ascent Esports"/>
    <n v="35"/>
    <n v="15"/>
    <x v="1"/>
    <s v="True"/>
    <x v="29"/>
    <x v="2"/>
    <x v="28"/>
    <m/>
    <n v="5401"/>
    <x v="0"/>
  </r>
  <r>
    <n v="3352043080"/>
    <n v="2189"/>
    <x v="51"/>
    <x v="1"/>
    <n v="2108395"/>
    <s v="TNC Predator"/>
    <n v="39"/>
    <s v="Shopify Rebellion"/>
    <n v="31"/>
    <n v="23"/>
    <x v="1"/>
    <s v="True"/>
    <x v="13"/>
    <x v="2"/>
    <x v="12"/>
    <m/>
    <n v="5401"/>
    <x v="0"/>
  </r>
  <r>
    <n v="3352100275"/>
    <n v="1366"/>
    <x v="52"/>
    <x v="1"/>
    <n v="1883502"/>
    <s v="Virtus.pro"/>
    <n v="2512249"/>
    <n v="123"/>
    <n v="13"/>
    <n v="6"/>
    <x v="1"/>
    <s v="True"/>
    <x v="30"/>
    <x v="3"/>
    <x v="29"/>
    <m/>
    <n v="5401"/>
    <x v="0"/>
  </r>
  <r>
    <n v="3352140562"/>
    <n v="1539"/>
    <x v="53"/>
    <x v="1"/>
    <n v="5"/>
    <s v="Invictus Gaming"/>
    <n v="1375614"/>
    <s v="Newbee"/>
    <n v="2"/>
    <n v="14"/>
    <x v="0"/>
    <s v="False"/>
    <x v="31"/>
    <x v="3"/>
    <x v="30"/>
    <m/>
    <n v="5401"/>
    <x v="0"/>
  </r>
  <r>
    <n v="3352363731"/>
    <n v="2193"/>
    <x v="54"/>
    <x v="1"/>
    <n v="2586976"/>
    <s v="OG"/>
    <n v="2512249"/>
    <n v="123"/>
    <n v="9"/>
    <n v="36"/>
    <x v="0"/>
    <s v="False"/>
    <x v="6"/>
    <x v="0"/>
    <x v="25"/>
    <m/>
    <n v="5401"/>
    <x v="0"/>
  </r>
  <r>
    <n v="3352383050"/>
    <n v="2198"/>
    <x v="55"/>
    <x v="1"/>
    <n v="2581813"/>
    <s v="Execration"/>
    <n v="1883502"/>
    <s v="Virtus.pro"/>
    <n v="16"/>
    <n v="34"/>
    <x v="0"/>
    <s v="False"/>
    <x v="29"/>
    <x v="2"/>
    <x v="29"/>
    <m/>
    <n v="5401"/>
    <x v="0"/>
  </r>
  <r>
    <n v="3352427223"/>
    <n v="1560"/>
    <x v="56"/>
    <x v="1"/>
    <n v="2108395"/>
    <s v="TNC Predator"/>
    <n v="350190"/>
    <s v="Ascent Esports"/>
    <n v="29"/>
    <n v="11"/>
    <x v="1"/>
    <s v="True"/>
    <x v="22"/>
    <x v="0"/>
    <x v="12"/>
    <m/>
    <n v="5401"/>
    <x v="0"/>
  </r>
  <r>
    <n v="3353838092"/>
    <n v="939"/>
    <x v="57"/>
    <x v="3"/>
    <n v="1883502"/>
    <s v="Virtus.pro"/>
    <n v="3331948"/>
    <s v="LGD.Forever Young"/>
    <n v="3"/>
    <n v="17"/>
    <x v="0"/>
    <s v="False"/>
    <x v="32"/>
    <x v="3"/>
    <x v="31"/>
    <m/>
    <n v="5401"/>
    <x v="0"/>
  </r>
  <r>
    <n v="3353841477"/>
    <n v="3120"/>
    <x v="58"/>
    <x v="0"/>
    <n v="2581813"/>
    <s v="Execration"/>
    <n v="1846548"/>
    <s v="HellRaisers"/>
    <n v="28"/>
    <n v="44"/>
    <x v="0"/>
    <s v="False"/>
    <x v="33"/>
    <x v="1"/>
    <x v="32"/>
    <m/>
    <n v="5401"/>
    <x v="0"/>
  </r>
  <r>
    <n v="3353935410"/>
    <n v="2034"/>
    <x v="59"/>
    <x v="1"/>
    <n v="2163"/>
    <s v="Team Liquid"/>
    <n v="2672298"/>
    <s v="NoPing Esports"/>
    <n v="33"/>
    <n v="32"/>
    <x v="1"/>
    <s v="True"/>
    <x v="34"/>
    <x v="1"/>
    <x v="33"/>
    <m/>
    <n v="5401"/>
    <x v="0"/>
  </r>
  <r>
    <n v="3354210396"/>
    <n v="1965"/>
    <x v="60"/>
    <x v="1"/>
    <n v="15"/>
    <s v="LGD Gaming"/>
    <n v="2163"/>
    <s v="Team Liquid"/>
    <n v="29"/>
    <n v="14"/>
    <x v="1"/>
    <s v="True"/>
    <x v="28"/>
    <x v="0"/>
    <x v="28"/>
    <m/>
    <n v="5401"/>
    <x v="0"/>
  </r>
  <r>
    <n v="3355653623"/>
    <n v="2197"/>
    <x v="61"/>
    <x v="1"/>
    <n v="46"/>
    <s v="Team Empire"/>
    <n v="350190"/>
    <s v="Ascent Esports"/>
    <n v="33"/>
    <n v="21"/>
    <x v="1"/>
    <s v="True"/>
    <x v="13"/>
    <x v="2"/>
    <x v="27"/>
    <m/>
    <n v="5401"/>
    <x v="0"/>
  </r>
  <r>
    <n v="3355760651"/>
    <n v="3093"/>
    <x v="62"/>
    <x v="0"/>
    <n v="1838315"/>
    <s v="Team Secret"/>
    <n v="39"/>
    <s v="Shopify Rebellion"/>
    <n v="39"/>
    <n v="25"/>
    <x v="1"/>
    <s v="True"/>
    <x v="8"/>
    <x v="1"/>
    <x v="4"/>
    <m/>
    <n v="5401"/>
    <x v="0"/>
  </r>
  <r>
    <n v="3356035808"/>
    <n v="2392"/>
    <x v="63"/>
    <x v="1"/>
    <n v="2672298"/>
    <s v="NoPing Esports"/>
    <n v="39"/>
    <s v="Shopify Rebellion"/>
    <n v="7"/>
    <n v="33"/>
    <x v="0"/>
    <s v="False"/>
    <x v="22"/>
    <x v="0"/>
    <x v="34"/>
    <m/>
    <n v="5401"/>
    <x v="0"/>
  </r>
  <r>
    <n v="3356160859"/>
    <n v="1602"/>
    <x v="64"/>
    <x v="1"/>
    <n v="3331948"/>
    <s v="LGD.Forever Young"/>
    <n v="2512249"/>
    <n v="123"/>
    <n v="23"/>
    <n v="9"/>
    <x v="1"/>
    <s v="True"/>
    <x v="35"/>
    <x v="3"/>
    <x v="31"/>
    <m/>
    <n v="5401"/>
    <x v="0"/>
  </r>
  <r>
    <n v="3356251885"/>
    <n v="2362"/>
    <x v="65"/>
    <x v="1"/>
    <n v="46"/>
    <s v="Team Empire"/>
    <n v="2163"/>
    <s v="Team Liquid"/>
    <n v="18"/>
    <n v="41"/>
    <x v="0"/>
    <s v="False"/>
    <x v="36"/>
    <x v="2"/>
    <x v="33"/>
    <m/>
    <n v="5401"/>
    <x v="0"/>
  </r>
  <r>
    <n v="3356461133"/>
    <n v="1697"/>
    <x v="66"/>
    <x v="1"/>
    <n v="350190"/>
    <s v="Ascent Esports"/>
    <n v="2640025"/>
    <s v="iG.Vitality"/>
    <n v="10"/>
    <n v="26"/>
    <x v="0"/>
    <s v="False"/>
    <x v="37"/>
    <x v="0"/>
    <x v="0"/>
    <m/>
    <n v="5401"/>
    <x v="0"/>
  </r>
  <r>
    <n v="3357766680"/>
    <n v="2138"/>
    <x v="67"/>
    <x v="1"/>
    <n v="1375614"/>
    <s v="Newbee"/>
    <n v="1883502"/>
    <s v="Virtus.pro"/>
    <n v="26"/>
    <n v="11"/>
    <x v="1"/>
    <s v="True"/>
    <x v="38"/>
    <x v="0"/>
    <x v="30"/>
    <m/>
    <n v="5401"/>
    <x v="0"/>
  </r>
  <r>
    <n v="3357776843"/>
    <n v="1749"/>
    <x v="68"/>
    <x v="1"/>
    <n v="5"/>
    <s v="Invictus Gaming"/>
    <n v="1846548"/>
    <s v="HellRaisers"/>
    <n v="19"/>
    <n v="9"/>
    <x v="1"/>
    <s v="True"/>
    <x v="39"/>
    <x v="3"/>
    <x v="35"/>
    <m/>
    <n v="5401"/>
    <x v="0"/>
  </r>
  <r>
    <n v="3357892393"/>
    <n v="2677"/>
    <x v="69"/>
    <x v="0"/>
    <n v="1883502"/>
    <s v="Virtus.pro"/>
    <n v="1375614"/>
    <s v="Newbee"/>
    <n v="30"/>
    <n v="19"/>
    <x v="1"/>
    <s v="True"/>
    <x v="4"/>
    <x v="2"/>
    <x v="29"/>
    <m/>
    <n v="5401"/>
    <x v="0"/>
  </r>
  <r>
    <n v="3357974421"/>
    <n v="1470"/>
    <x v="70"/>
    <x v="1"/>
    <n v="350190"/>
    <s v="Ascent Esports"/>
    <n v="39"/>
    <s v="Shopify Rebellion"/>
    <n v="4"/>
    <n v="30"/>
    <x v="0"/>
    <s v="False"/>
    <x v="40"/>
    <x v="3"/>
    <x v="34"/>
    <m/>
    <n v="5401"/>
    <x v="0"/>
  </r>
  <r>
    <n v="3358105051"/>
    <n v="3499"/>
    <x v="71"/>
    <x v="0"/>
    <n v="1375614"/>
    <s v="Newbee"/>
    <n v="2512249"/>
    <n v="123"/>
    <n v="28"/>
    <n v="37"/>
    <x v="1"/>
    <s v="True"/>
    <x v="34"/>
    <x v="1"/>
    <x v="30"/>
    <m/>
    <n v="5401"/>
    <x v="0"/>
  </r>
  <r>
    <n v="3358299746"/>
    <n v="2671"/>
    <x v="72"/>
    <x v="0"/>
    <n v="1883502"/>
    <s v="Virtus.pro"/>
    <n v="5"/>
    <s v="Invictus Gaming"/>
    <n v="29"/>
    <n v="24"/>
    <x v="1"/>
    <s v="True"/>
    <x v="23"/>
    <x v="2"/>
    <x v="29"/>
    <m/>
    <n v="5401"/>
    <x v="0"/>
  </r>
  <r>
    <n v="3362390555"/>
    <n v="3169"/>
    <x v="73"/>
    <x v="0"/>
    <n v="39"/>
    <s v="Shopify Rebellion"/>
    <n v="1375614"/>
    <s v="Newbee"/>
    <n v="28"/>
    <n v="25"/>
    <x v="0"/>
    <s v="False"/>
    <x v="23"/>
    <x v="2"/>
    <x v="30"/>
    <m/>
    <n v="5401"/>
    <x v="0"/>
  </r>
  <r>
    <n v="3364267872"/>
    <n v="1676"/>
    <x v="74"/>
    <x v="1"/>
    <n v="1838315"/>
    <s v="Team Secret"/>
    <n v="2163"/>
    <s v="Team Liquid"/>
    <n v="30"/>
    <n v="7"/>
    <x v="1"/>
    <s v="True"/>
    <x v="38"/>
    <x v="0"/>
    <x v="4"/>
    <m/>
    <n v="5401"/>
    <x v="0"/>
  </r>
  <r>
    <n v="3364409216"/>
    <n v="3617"/>
    <x v="75"/>
    <x v="2"/>
    <n v="46"/>
    <s v="Team Empire"/>
    <n v="39"/>
    <s v="Shopify Rebellion"/>
    <n v="41"/>
    <n v="18"/>
    <x v="1"/>
    <s v="True"/>
    <x v="36"/>
    <x v="2"/>
    <x v="27"/>
    <m/>
    <n v="5401"/>
    <x v="0"/>
  </r>
  <r>
    <n v="3366042233"/>
    <n v="1362"/>
    <x v="76"/>
    <x v="1"/>
    <n v="15"/>
    <s v="LGD Gaming"/>
    <n v="2512249"/>
    <n v="123"/>
    <n v="20"/>
    <n v="15"/>
    <x v="1"/>
    <s v="True"/>
    <x v="41"/>
    <x v="0"/>
    <x v="28"/>
    <m/>
    <n v="5401"/>
    <x v="0"/>
  </r>
  <r>
    <n v="3366166505"/>
    <n v="2885"/>
    <x v="77"/>
    <x v="0"/>
    <n v="5"/>
    <s v="Invictus Gaming"/>
    <n v="1375614"/>
    <s v="Newbee"/>
    <n v="21"/>
    <n v="31"/>
    <x v="0"/>
    <s v="False"/>
    <x v="42"/>
    <x v="2"/>
    <x v="30"/>
    <m/>
    <n v="5401"/>
    <x v="0"/>
  </r>
  <r>
    <n v="3372269708"/>
    <n v="3472"/>
    <x v="78"/>
    <x v="0"/>
    <n v="3331948"/>
    <s v="LGD.Forever Young"/>
    <n v="2163"/>
    <s v="Team Liquid"/>
    <n v="48"/>
    <n v="17"/>
    <x v="1"/>
    <s v="True"/>
    <x v="34"/>
    <x v="1"/>
    <x v="31"/>
    <m/>
    <n v="5401"/>
    <x v="0"/>
  </r>
  <r>
    <n v="3372386596"/>
    <n v="1880"/>
    <x v="5"/>
    <x v="1"/>
    <n v="2163"/>
    <s v="Team Liquid"/>
    <n v="3331948"/>
    <s v="LGD.Forever Young"/>
    <n v="31"/>
    <n v="17"/>
    <x v="1"/>
    <s v="True"/>
    <x v="3"/>
    <x v="0"/>
    <x v="33"/>
    <m/>
    <n v="5401"/>
    <x v="0"/>
  </r>
  <r>
    <n v="3372676225"/>
    <n v="2051"/>
    <x v="79"/>
    <x v="1"/>
    <n v="2163"/>
    <s v="Team Liquid"/>
    <n v="1375614"/>
    <s v="Newbee"/>
    <n v="21"/>
    <n v="22"/>
    <x v="1"/>
    <s v="True"/>
    <x v="28"/>
    <x v="0"/>
    <x v="33"/>
    <m/>
    <n v="5401"/>
    <x v="0"/>
  </r>
  <r>
    <n v="3364482110"/>
    <n v="3164"/>
    <x v="80"/>
    <x v="0"/>
    <n v="46"/>
    <s v="Team Empire"/>
    <n v="39"/>
    <s v="Shopify Rebellion"/>
    <n v="33"/>
    <n v="30"/>
    <x v="1"/>
    <s v="True"/>
    <x v="43"/>
    <x v="1"/>
    <x v="27"/>
    <m/>
    <n v="5401"/>
    <x v="0"/>
  </r>
  <r>
    <n v="3279800052"/>
    <n v="8430"/>
    <x v="81"/>
    <x v="2"/>
    <n v="46"/>
    <s v="Team Empire"/>
    <n v="2006913"/>
    <s v="Vega Squadron"/>
    <n v="43"/>
    <n v="51"/>
    <x v="1"/>
    <s v="True"/>
    <x v="44"/>
    <x v="1"/>
    <x v="27"/>
    <m/>
    <n v="5401"/>
    <x v="0"/>
  </r>
  <r>
    <n v="3355859622"/>
    <n v="2029"/>
    <x v="82"/>
    <x v="1"/>
    <n v="3331948"/>
    <s v="LGD.Forever Young"/>
    <n v="1375614"/>
    <s v="Newbee"/>
    <n v="34"/>
    <n v="11"/>
    <x v="1"/>
    <s v="True"/>
    <x v="6"/>
    <x v="0"/>
    <x v="31"/>
    <m/>
    <n v="5401"/>
    <x v="0"/>
  </r>
  <r>
    <n v="3275810358"/>
    <n v="2261"/>
    <x v="36"/>
    <x v="1"/>
    <n v="464103"/>
    <s v="Danish Bears"/>
    <n v="3152713"/>
    <s v="4 protect five"/>
    <n v="29"/>
    <n v="15"/>
    <x v="1"/>
    <s v="True"/>
    <x v="0"/>
    <x v="0"/>
    <x v="16"/>
    <m/>
    <n v="5401"/>
    <x v="0"/>
  </r>
  <r>
    <n v="3357885749"/>
    <n v="1642"/>
    <x v="83"/>
    <x v="1"/>
    <n v="2586976"/>
    <s v="OG"/>
    <n v="2581813"/>
    <s v="Execration"/>
    <n v="19"/>
    <n v="9"/>
    <x v="1"/>
    <s v="True"/>
    <x v="39"/>
    <x v="3"/>
    <x v="36"/>
    <m/>
    <n v="5401"/>
    <x v="0"/>
  </r>
  <r>
    <n v="3279449712"/>
    <n v="2610"/>
    <x v="84"/>
    <x v="0"/>
    <n v="2626685"/>
    <s v="KEEN GAMING"/>
    <n v="1520578"/>
    <s v="GGGGGGGG"/>
    <n v="11"/>
    <n v="27"/>
    <x v="0"/>
    <s v="False"/>
    <x v="45"/>
    <x v="0"/>
    <x v="15"/>
    <m/>
    <n v="5401"/>
    <x v="0"/>
  </r>
  <r>
    <n v="3278279523"/>
    <n v="1552"/>
    <x v="85"/>
    <x v="1"/>
    <n v="4372042"/>
    <s v="Team Freedom"/>
    <n v="2512249"/>
    <n v="123"/>
    <n v="28"/>
    <n v="4"/>
    <x v="1"/>
    <s v="True"/>
    <x v="35"/>
    <x v="3"/>
    <x v="37"/>
    <m/>
    <n v="5401"/>
    <x v="0"/>
  </r>
  <r>
    <n v="3278114602"/>
    <n v="2053"/>
    <x v="86"/>
    <x v="1"/>
    <n v="3786981"/>
    <s v="AnTHRAX"/>
    <n v="4151852"/>
    <s v="Elite Wolves "/>
    <n v="19"/>
    <n v="28"/>
    <x v="0"/>
    <s v="False"/>
    <x v="2"/>
    <x v="0"/>
    <x v="9"/>
    <m/>
    <n v="5401"/>
    <x v="0"/>
  </r>
  <r>
    <n v="3358109772"/>
    <n v="1584"/>
    <x v="87"/>
    <x v="1"/>
    <n v="2163"/>
    <s v="Team Liquid"/>
    <n v="1838315"/>
    <s v="Team Secret"/>
    <n v="29"/>
    <n v="16"/>
    <x v="1"/>
    <s v="True"/>
    <x v="6"/>
    <x v="0"/>
    <x v="33"/>
    <m/>
    <n v="5401"/>
    <x v="0"/>
  </r>
  <r>
    <n v="3372726385"/>
    <n v="2719"/>
    <x v="88"/>
    <x v="0"/>
    <n v="1375614"/>
    <s v="Newbee"/>
    <n v="2163"/>
    <s v="Team Liquid"/>
    <n v="17"/>
    <n v="27"/>
    <x v="0"/>
    <s v="False"/>
    <x v="0"/>
    <x v="0"/>
    <x v="33"/>
    <m/>
    <n v="5401"/>
    <x v="0"/>
  </r>
  <r>
    <n v="3355640875"/>
    <n v="1611"/>
    <x v="89"/>
    <x v="1"/>
    <n v="15"/>
    <s v="LGD Gaming"/>
    <n v="2672298"/>
    <s v="NoPing Esports"/>
    <n v="23"/>
    <n v="9"/>
    <x v="1"/>
    <s v="True"/>
    <x v="35"/>
    <x v="3"/>
    <x v="28"/>
    <m/>
    <n v="5401"/>
    <x v="0"/>
  </r>
  <r>
    <n v="3367820228"/>
    <n v="2042"/>
    <x v="90"/>
    <x v="1"/>
    <n v="46"/>
    <s v="Team Empire"/>
    <n v="2163"/>
    <s v="Team Liquid"/>
    <n v="25"/>
    <n v="24"/>
    <x v="0"/>
    <s v="False"/>
    <x v="4"/>
    <x v="2"/>
    <x v="33"/>
    <m/>
    <n v="5401"/>
    <x v="0"/>
  </r>
  <r>
    <n v="3356083896"/>
    <n v="7688"/>
    <x v="91"/>
    <x v="2"/>
    <n v="46"/>
    <s v="Team Empire"/>
    <n v="2640025"/>
    <s v="iG.Vitality"/>
    <n v="46"/>
    <n v="54"/>
    <x v="0"/>
    <s v="False"/>
    <x v="20"/>
    <x v="1"/>
    <x v="0"/>
    <m/>
    <n v="5401"/>
    <x v="0"/>
  </r>
  <r>
    <n v="3356007093"/>
    <n v="1315"/>
    <x v="92"/>
    <x v="1"/>
    <n v="1838315"/>
    <s v="Team Secret"/>
    <n v="350190"/>
    <s v="Ascent Esports"/>
    <n v="29"/>
    <n v="2"/>
    <x v="1"/>
    <s v="True"/>
    <x v="46"/>
    <x v="3"/>
    <x v="4"/>
    <m/>
    <n v="5401"/>
    <x v="0"/>
  </r>
  <r>
    <n v="3275011120"/>
    <n v="1877"/>
    <x v="93"/>
    <x v="1"/>
    <n v="1838315"/>
    <s v="Team Secret"/>
    <n v="4328182"/>
    <s v="Crescendo"/>
    <n v="18"/>
    <n v="11"/>
    <x v="1"/>
    <s v="True"/>
    <x v="47"/>
    <x v="3"/>
    <x v="4"/>
    <m/>
    <n v="5401"/>
    <x v="0"/>
  </r>
  <r>
    <n v="3274393974"/>
    <n v="1988"/>
    <x v="94"/>
    <x v="1"/>
    <n v="2581813"/>
    <s v="Execration"/>
    <n v="350190"/>
    <s v="Ascent Esports"/>
    <n v="17"/>
    <n v="37"/>
    <x v="0"/>
    <s v="False"/>
    <x v="13"/>
    <x v="2"/>
    <x v="1"/>
    <m/>
    <n v="5401"/>
    <x v="0"/>
  </r>
  <r>
    <n v="3372455628"/>
    <n v="2931"/>
    <x v="95"/>
    <x v="0"/>
    <n v="2163"/>
    <s v="Team Liquid"/>
    <n v="3331948"/>
    <s v="LGD.Forever Young"/>
    <n v="34"/>
    <n v="41"/>
    <x v="1"/>
    <s v="True"/>
    <x v="14"/>
    <x v="1"/>
    <x v="33"/>
    <m/>
    <n v="5401"/>
    <x v="0"/>
  </r>
  <r>
    <n v="3356260301"/>
    <n v="2206"/>
    <x v="96"/>
    <x v="1"/>
    <n v="15"/>
    <s v="LGD Gaming"/>
    <n v="39"/>
    <s v="Shopify Rebellion"/>
    <n v="13"/>
    <n v="32"/>
    <x v="0"/>
    <s v="False"/>
    <x v="6"/>
    <x v="0"/>
    <x v="34"/>
    <m/>
    <n v="5401"/>
    <x v="0"/>
  </r>
  <r>
    <n v="3372622939"/>
    <n v="1654"/>
    <x v="97"/>
    <x v="1"/>
    <n v="1375614"/>
    <s v="Newbee"/>
    <n v="2163"/>
    <s v="Team Liquid"/>
    <n v="13"/>
    <n v="29"/>
    <x v="0"/>
    <s v="False"/>
    <x v="18"/>
    <x v="0"/>
    <x v="33"/>
    <m/>
    <n v="5401"/>
    <x v="0"/>
  </r>
  <r>
    <n v="3356321398"/>
    <n v="2301"/>
    <x v="98"/>
    <x v="1"/>
    <n v="15"/>
    <s v="LGD Gaming"/>
    <n v="39"/>
    <s v="Shopify Rebellion"/>
    <n v="31"/>
    <n v="13"/>
    <x v="1"/>
    <s v="True"/>
    <x v="0"/>
    <x v="0"/>
    <x v="28"/>
    <m/>
    <n v="5401"/>
    <x v="0"/>
  </r>
  <r>
    <n v="3356245174"/>
    <n v="5006"/>
    <x v="99"/>
    <x v="2"/>
    <n v="2672298"/>
    <s v="NoPing Esports"/>
    <n v="2108395"/>
    <s v="TNC Predator"/>
    <n v="34"/>
    <n v="56"/>
    <x v="0"/>
    <s v="False"/>
    <x v="48"/>
    <x v="1"/>
    <x v="12"/>
    <m/>
    <n v="5401"/>
    <x v="0"/>
  </r>
  <r>
    <n v="3369930606"/>
    <n v="1714"/>
    <x v="100"/>
    <x v="1"/>
    <n v="15"/>
    <s v="LGD Gaming"/>
    <n v="5"/>
    <s v="Invictus Gaming"/>
    <n v="17"/>
    <n v="8"/>
    <x v="1"/>
    <s v="True"/>
    <x v="15"/>
    <x v="3"/>
    <x v="28"/>
    <m/>
    <n v="5401"/>
    <x v="0"/>
  </r>
  <r>
    <n v="3367983348"/>
    <n v="3327"/>
    <x v="101"/>
    <x v="0"/>
    <n v="15"/>
    <s v="LGD Gaming"/>
    <n v="2586976"/>
    <s v="OG"/>
    <n v="33"/>
    <n v="37"/>
    <x v="1"/>
    <s v="True"/>
    <x v="49"/>
    <x v="1"/>
    <x v="28"/>
    <m/>
    <n v="5401"/>
    <x v="0"/>
  </r>
  <r>
    <n v="3279029922"/>
    <n v="2530"/>
    <x v="102"/>
    <x v="0"/>
    <n v="4186376"/>
    <s v="Team Singularity"/>
    <n v="464103"/>
    <s v="Danish Bears"/>
    <n v="18"/>
    <n v="38"/>
    <x v="0"/>
    <s v="False"/>
    <x v="16"/>
    <x v="2"/>
    <x v="16"/>
    <m/>
    <n v="5401"/>
    <x v="0"/>
  </r>
  <r>
    <n v="3366419778"/>
    <n v="3166"/>
    <x v="103"/>
    <x v="0"/>
    <n v="1883502"/>
    <s v="Virtus.pro"/>
    <n v="3331948"/>
    <s v="LGD.Forever Young"/>
    <n v="30"/>
    <n v="39"/>
    <x v="0"/>
    <s v="False"/>
    <x v="50"/>
    <x v="1"/>
    <x v="31"/>
    <m/>
    <n v="5401"/>
    <x v="0"/>
  </r>
  <r>
    <n v="3354345479"/>
    <n v="4076"/>
    <x v="104"/>
    <x v="2"/>
    <n v="1883502"/>
    <s v="Virtus.pro"/>
    <n v="2586976"/>
    <s v="OG"/>
    <n v="63"/>
    <n v="25"/>
    <x v="1"/>
    <s v="True"/>
    <x v="51"/>
    <x v="1"/>
    <x v="29"/>
    <m/>
    <n v="5401"/>
    <x v="0"/>
  </r>
  <r>
    <n v="3352200165"/>
    <n v="3190"/>
    <x v="105"/>
    <x v="0"/>
    <n v="1375614"/>
    <s v="Newbee"/>
    <n v="5"/>
    <s v="Invictus Gaming"/>
    <n v="28"/>
    <n v="46"/>
    <x v="0"/>
    <s v="False"/>
    <x v="12"/>
    <x v="1"/>
    <x v="35"/>
    <m/>
    <n v="5401"/>
    <x v="0"/>
  </r>
  <r>
    <n v="3353837163"/>
    <n v="2411"/>
    <x v="106"/>
    <x v="0"/>
    <n v="2512249"/>
    <n v="123"/>
    <n v="5"/>
    <s v="Invictus Gaming"/>
    <n v="10"/>
    <n v="21"/>
    <x v="0"/>
    <s v="False"/>
    <x v="46"/>
    <x v="3"/>
    <x v="35"/>
    <m/>
    <n v="5401"/>
    <x v="0"/>
  </r>
  <r>
    <n v="3282475291"/>
    <n v="2581"/>
    <x v="107"/>
    <x v="0"/>
    <n v="4372042"/>
    <s v="Team Freedom"/>
    <n v="2512249"/>
    <n v="123"/>
    <n v="15"/>
    <n v="32"/>
    <x v="0"/>
    <s v="False"/>
    <x v="2"/>
    <x v="0"/>
    <x v="25"/>
    <m/>
    <n v="5401"/>
    <x v="0"/>
  </r>
  <r>
    <n v="3277457495"/>
    <n v="2782"/>
    <x v="108"/>
    <x v="0"/>
    <n v="3326875"/>
    <s v="Faceless"/>
    <n v="4425527"/>
    <s v="Geek Fam"/>
    <n v="30"/>
    <n v="38"/>
    <x v="0"/>
    <s v="False"/>
    <x v="26"/>
    <x v="1"/>
    <x v="38"/>
    <m/>
    <n v="5401"/>
    <x v="0"/>
  </r>
  <r>
    <n v="3277928310"/>
    <n v="2013"/>
    <x v="109"/>
    <x v="1"/>
    <n v="3704482"/>
    <s v="SK-_-'iter (evil)!"/>
    <n v="4328182"/>
    <s v="Crescendo"/>
    <n v="15"/>
    <n v="39"/>
    <x v="0"/>
    <s v="False"/>
    <x v="13"/>
    <x v="2"/>
    <x v="39"/>
    <m/>
    <n v="5401"/>
    <x v="0"/>
  </r>
  <r>
    <n v="3278401845"/>
    <n v="1798"/>
    <x v="110"/>
    <x v="1"/>
    <n v="4646830"/>
    <s v="FTD.a"/>
    <n v="3325252"/>
    <s v="Team Max"/>
    <n v="26"/>
    <n v="8"/>
    <x v="1"/>
    <s v="True"/>
    <x v="40"/>
    <x v="3"/>
    <x v="40"/>
    <m/>
    <n v="5401"/>
    <x v="0"/>
  </r>
  <r>
    <n v="3276013632"/>
    <n v="1717"/>
    <x v="22"/>
    <x v="1"/>
    <n v="36"/>
    <s v="Natus Vincere"/>
    <n v="46"/>
    <s v="Team Empire"/>
    <n v="14"/>
    <n v="27"/>
    <x v="0"/>
    <s v="False"/>
    <x v="52"/>
    <x v="0"/>
    <x v="27"/>
    <m/>
    <n v="5401"/>
    <x v="0"/>
  </r>
  <r>
    <n v="3275933008"/>
    <n v="2094"/>
    <x v="111"/>
    <x v="1"/>
    <n v="3152713"/>
    <s v="4 protect five"/>
    <n v="3704482"/>
    <s v="SK-_-'iter (evil)!"/>
    <n v="10"/>
    <n v="26"/>
    <x v="0"/>
    <s v="False"/>
    <x v="37"/>
    <x v="0"/>
    <x v="3"/>
    <m/>
    <n v="5401"/>
    <x v="0"/>
  </r>
  <r>
    <n v="3278082996"/>
    <n v="2329"/>
    <x v="112"/>
    <x v="1"/>
    <n v="464103"/>
    <s v="Danish Bears"/>
    <n v="4703773"/>
    <s v="Cool Beans"/>
    <n v="41"/>
    <n v="26"/>
    <x v="1"/>
    <s v="True"/>
    <x v="53"/>
    <x v="1"/>
    <x v="16"/>
    <m/>
    <n v="5401"/>
    <x v="0"/>
  </r>
  <r>
    <n v="3274329415"/>
    <n v="1760"/>
    <x v="113"/>
    <x v="1"/>
    <n v="3725701"/>
    <s v="Happy  Feet"/>
    <n v="4425527"/>
    <s v="Geek Fam"/>
    <n v="12"/>
    <n v="25"/>
    <x v="0"/>
    <s v="False"/>
    <x v="38"/>
    <x v="0"/>
    <x v="38"/>
    <m/>
    <n v="5401"/>
    <x v="0"/>
  </r>
  <r>
    <n v="3362247584"/>
    <n v="2405"/>
    <x v="114"/>
    <x v="0"/>
    <n v="2163"/>
    <s v="Team Liquid"/>
    <n v="5"/>
    <s v="Invictus Gaming"/>
    <n v="14"/>
    <n v="42"/>
    <x v="0"/>
    <s v="False"/>
    <x v="16"/>
    <x v="2"/>
    <x v="35"/>
    <m/>
    <n v="5401"/>
    <x v="0"/>
  </r>
  <r>
    <n v="3277054034"/>
    <n v="2091"/>
    <x v="115"/>
    <x v="1"/>
    <n v="1964407"/>
    <s v="Comanche"/>
    <n v="4100699"/>
    <s v="APB"/>
    <n v="31"/>
    <n v="34"/>
    <x v="0"/>
    <s v="False"/>
    <x v="34"/>
    <x v="1"/>
    <x v="41"/>
    <m/>
    <n v="5401"/>
    <x v="0"/>
  </r>
  <r>
    <n v="3278008510"/>
    <n v="1457"/>
    <x v="116"/>
    <x v="1"/>
    <n v="1838315"/>
    <s v="Team Secret"/>
    <n v="3704482"/>
    <s v="SK-_-'iter (evil)!"/>
    <n v="29"/>
    <n v="14"/>
    <x v="1"/>
    <s v="True"/>
    <x v="28"/>
    <x v="0"/>
    <x v="4"/>
    <m/>
    <n v="5401"/>
    <x v="0"/>
  </r>
  <r>
    <n v="3276393537"/>
    <n v="2113"/>
    <x v="117"/>
    <x v="1"/>
    <n v="2581813"/>
    <s v="Execration"/>
    <n v="3326875"/>
    <s v="Faceless"/>
    <n v="33"/>
    <n v="18"/>
    <x v="1"/>
    <s v="True"/>
    <x v="21"/>
    <x v="2"/>
    <x v="2"/>
    <m/>
    <n v="5401"/>
    <x v="0"/>
  </r>
  <r>
    <n v="3275405570"/>
    <n v="2429"/>
    <x v="118"/>
    <x v="0"/>
    <n v="3326875"/>
    <s v="Faceless"/>
    <n v="2108395"/>
    <s v="TNC Predator"/>
    <n v="14"/>
    <n v="40"/>
    <x v="0"/>
    <s v="False"/>
    <x v="13"/>
    <x v="2"/>
    <x v="12"/>
    <m/>
    <n v="5401"/>
    <x v="0"/>
  </r>
  <r>
    <n v="3280962519"/>
    <n v="2538"/>
    <x v="10"/>
    <x v="0"/>
    <n v="3331948"/>
    <s v="LGD.Forever Young"/>
    <n v="2626685"/>
    <s v="KEEN GAMING"/>
    <n v="35"/>
    <n v="13"/>
    <x v="1"/>
    <s v="True"/>
    <x v="3"/>
    <x v="0"/>
    <x v="31"/>
    <m/>
    <n v="5401"/>
    <x v="0"/>
  </r>
  <r>
    <n v="3278815320"/>
    <n v="2543"/>
    <x v="119"/>
    <x v="0"/>
    <n v="3659536"/>
    <s v="Clutch Gamers"/>
    <n v="350190"/>
    <s v="Ascent Esports"/>
    <n v="17"/>
    <n v="41"/>
    <x v="0"/>
    <s v="False"/>
    <x v="9"/>
    <x v="2"/>
    <x v="1"/>
    <m/>
    <n v="5401"/>
    <x v="0"/>
  </r>
  <r>
    <n v="3279270347"/>
    <n v="3377"/>
    <x v="120"/>
    <x v="0"/>
    <n v="46"/>
    <s v="Team Empire"/>
    <n v="2621843"/>
    <s v="Team. Spirit"/>
    <n v="33"/>
    <n v="23"/>
    <x v="1"/>
    <s v="True"/>
    <x v="16"/>
    <x v="2"/>
    <x v="27"/>
    <m/>
    <n v="5401"/>
    <x v="0"/>
  </r>
  <r>
    <n v="3278707616"/>
    <n v="1494"/>
    <x v="121"/>
    <x v="1"/>
    <n v="2640025"/>
    <s v="iG.Vitality"/>
    <n v="4"/>
    <s v="EHOME"/>
    <n v="19"/>
    <n v="10"/>
    <x v="1"/>
    <s v="True"/>
    <x v="47"/>
    <x v="3"/>
    <x v="0"/>
    <m/>
    <n v="5401"/>
    <x v="0"/>
  </r>
  <r>
    <n v="3280002255"/>
    <n v="3122"/>
    <x v="122"/>
    <x v="0"/>
    <n v="3715574"/>
    <s v="SG e-sports team"/>
    <n v="2672298"/>
    <s v="NoPing Esports"/>
    <n v="21"/>
    <n v="34"/>
    <x v="0"/>
    <s v="False"/>
    <x v="24"/>
    <x v="2"/>
    <x v="6"/>
    <m/>
    <n v="5401"/>
    <x v="0"/>
  </r>
  <r>
    <n v="3352275698"/>
    <n v="2150"/>
    <x v="123"/>
    <x v="1"/>
    <n v="46"/>
    <s v="Team Empire"/>
    <n v="15"/>
    <s v="LGD Gaming"/>
    <n v="20"/>
    <n v="24"/>
    <x v="0"/>
    <s v="False"/>
    <x v="0"/>
    <x v="0"/>
    <x v="28"/>
    <m/>
    <n v="5401"/>
    <x v="0"/>
  </r>
  <r>
    <n v="3276692247"/>
    <n v="3038"/>
    <x v="124"/>
    <x v="0"/>
    <n v="2640025"/>
    <s v="iG.Vitality"/>
    <n v="4646830"/>
    <s v="FTD.a"/>
    <n v="29"/>
    <n v="27"/>
    <x v="1"/>
    <s v="True"/>
    <x v="16"/>
    <x v="2"/>
    <x v="0"/>
    <m/>
    <n v="5401"/>
    <x v="0"/>
  </r>
  <r>
    <n v="3370054178"/>
    <n v="3142"/>
    <x v="125"/>
    <x v="0"/>
    <n v="3331948"/>
    <s v="LGD.Forever Young"/>
    <n v="1375614"/>
    <s v="Newbee"/>
    <n v="24"/>
    <n v="28"/>
    <x v="0"/>
    <s v="False"/>
    <x v="42"/>
    <x v="2"/>
    <x v="30"/>
    <m/>
    <n v="5401"/>
    <x v="0"/>
  </r>
  <r>
    <n v="3354031843"/>
    <n v="2530"/>
    <x v="102"/>
    <x v="0"/>
    <n v="1838315"/>
    <s v="Team Secret"/>
    <n v="2108395"/>
    <s v="TNC Predator"/>
    <n v="18"/>
    <n v="36"/>
    <x v="0"/>
    <s v="False"/>
    <x v="13"/>
    <x v="2"/>
    <x v="12"/>
    <m/>
    <n v="5401"/>
    <x v="0"/>
  </r>
  <r>
    <n v="3368158118"/>
    <n v="6213"/>
    <x v="126"/>
    <x v="2"/>
    <n v="1883502"/>
    <s v="Virtus.pro"/>
    <n v="2163"/>
    <s v="Team Liquid"/>
    <n v="43"/>
    <n v="46"/>
    <x v="0"/>
    <s v="False"/>
    <x v="54"/>
    <x v="1"/>
    <x v="33"/>
    <m/>
    <n v="5401"/>
    <x v="0"/>
  </r>
  <r>
    <n v="3280710379"/>
    <n v="2808"/>
    <x v="127"/>
    <x v="0"/>
    <n v="726228"/>
    <s v="Vici Gaming"/>
    <n v="3331948"/>
    <s v="LGD.Forever Young"/>
    <n v="31"/>
    <n v="17"/>
    <x v="1"/>
    <s v="True"/>
    <x v="3"/>
    <x v="0"/>
    <x v="23"/>
    <m/>
    <n v="5401"/>
    <x v="0"/>
  </r>
  <r>
    <n v="3356203915"/>
    <n v="2198"/>
    <x v="55"/>
    <x v="1"/>
    <n v="3331948"/>
    <s v="LGD.Forever Young"/>
    <n v="2512249"/>
    <n v="123"/>
    <n v="10"/>
    <n v="35"/>
    <x v="0"/>
    <s v="False"/>
    <x v="6"/>
    <x v="0"/>
    <x v="25"/>
    <m/>
    <n v="5401"/>
    <x v="0"/>
  </r>
  <r>
    <n v="3356189302"/>
    <n v="2658"/>
    <x v="128"/>
    <x v="0"/>
    <n v="2586976"/>
    <s v="OG"/>
    <n v="5"/>
    <s v="Invictus Gaming"/>
    <n v="13"/>
    <n v="44"/>
    <x v="0"/>
    <s v="False"/>
    <x v="7"/>
    <x v="2"/>
    <x v="35"/>
    <m/>
    <n v="5401"/>
    <x v="0"/>
  </r>
  <r>
    <n v="3356102779"/>
    <n v="2473"/>
    <x v="129"/>
    <x v="0"/>
    <n v="2163"/>
    <s v="Team Liquid"/>
    <n v="2108395"/>
    <s v="TNC Predator"/>
    <n v="22"/>
    <n v="44"/>
    <x v="0"/>
    <s v="False"/>
    <x v="55"/>
    <x v="1"/>
    <x v="12"/>
    <m/>
    <n v="5401"/>
    <x v="0"/>
  </r>
  <r>
    <n v="3356100221"/>
    <n v="2062"/>
    <x v="130"/>
    <x v="1"/>
    <n v="1375614"/>
    <s v="Newbee"/>
    <n v="1846548"/>
    <s v="HellRaisers"/>
    <n v="21"/>
    <n v="9"/>
    <x v="1"/>
    <s v="True"/>
    <x v="56"/>
    <x v="3"/>
    <x v="30"/>
    <m/>
    <n v="5401"/>
    <x v="0"/>
  </r>
  <r>
    <n v="3356044327"/>
    <n v="2108"/>
    <x v="131"/>
    <x v="1"/>
    <n v="2108395"/>
    <s v="TNC Predator"/>
    <n v="2163"/>
    <s v="Team Liquid"/>
    <n v="30"/>
    <n v="40"/>
    <x v="0"/>
    <s v="False"/>
    <x v="49"/>
    <x v="1"/>
    <x v="33"/>
    <m/>
    <n v="5401"/>
    <x v="0"/>
  </r>
  <r>
    <n v="3356308437"/>
    <n v="2068"/>
    <x v="132"/>
    <x v="1"/>
    <n v="2163"/>
    <s v="Team Liquid"/>
    <n v="46"/>
    <s v="Team Empire"/>
    <n v="31"/>
    <n v="28"/>
    <x v="1"/>
    <s v="True"/>
    <x v="36"/>
    <x v="2"/>
    <x v="33"/>
    <m/>
    <n v="5401"/>
    <x v="0"/>
  </r>
  <r>
    <n v="3356009819"/>
    <n v="2731"/>
    <x v="133"/>
    <x v="0"/>
    <n v="2640025"/>
    <s v="iG.Vitality"/>
    <n v="46"/>
    <s v="Team Empire"/>
    <n v="17"/>
    <n v="32"/>
    <x v="0"/>
    <s v="False"/>
    <x v="4"/>
    <x v="2"/>
    <x v="27"/>
    <m/>
    <n v="5401"/>
    <x v="0"/>
  </r>
  <r>
    <n v="3355938154"/>
    <n v="2568"/>
    <x v="20"/>
    <x v="0"/>
    <n v="2581813"/>
    <s v="Execration"/>
    <n v="2512249"/>
    <n v="123"/>
    <n v="7"/>
    <n v="29"/>
    <x v="0"/>
    <s v="False"/>
    <x v="37"/>
    <x v="0"/>
    <x v="25"/>
    <m/>
    <n v="5401"/>
    <x v="0"/>
  </r>
  <r>
    <n v="3358183864"/>
    <n v="1227"/>
    <x v="134"/>
    <x v="1"/>
    <n v="2586976"/>
    <s v="OG"/>
    <n v="3331948"/>
    <s v="LGD.Forever Young"/>
    <n v="4"/>
    <n v="29"/>
    <x v="0"/>
    <s v="False"/>
    <x v="57"/>
    <x v="3"/>
    <x v="31"/>
    <m/>
    <n v="5401"/>
    <x v="0"/>
  </r>
  <r>
    <n v="3356066834"/>
    <n v="2964"/>
    <x v="135"/>
    <x v="0"/>
    <n v="1838315"/>
    <s v="Team Secret"/>
    <n v="350190"/>
    <s v="Ascent Esports"/>
    <n v="49"/>
    <n v="24"/>
    <x v="1"/>
    <s v="True"/>
    <x v="58"/>
    <x v="1"/>
    <x v="4"/>
    <m/>
    <n v="5401"/>
    <x v="0"/>
  </r>
  <r>
    <n v="3355980143"/>
    <n v="1213"/>
    <x v="136"/>
    <x v="1"/>
    <n v="2672298"/>
    <s v="NoPing Esports"/>
    <n v="39"/>
    <s v="Shopify Rebellion"/>
    <n v="3"/>
    <n v="15"/>
    <x v="0"/>
    <s v="False"/>
    <x v="59"/>
    <x v="3"/>
    <x v="34"/>
    <m/>
    <n v="5401"/>
    <x v="0"/>
  </r>
  <r>
    <n v="3357890369"/>
    <n v="2268"/>
    <x v="137"/>
    <x v="1"/>
    <n v="1846548"/>
    <s v="HellRaisers"/>
    <n v="5"/>
    <s v="Invictus Gaming"/>
    <n v="11"/>
    <n v="27"/>
    <x v="0"/>
    <s v="False"/>
    <x v="45"/>
    <x v="0"/>
    <x v="35"/>
    <m/>
    <n v="5401"/>
    <x v="0"/>
  </r>
  <r>
    <n v="3355838924"/>
    <n v="2714"/>
    <x v="138"/>
    <x v="0"/>
    <n v="2581813"/>
    <s v="Execration"/>
    <n v="2512249"/>
    <n v="123"/>
    <n v="20"/>
    <n v="31"/>
    <x v="0"/>
    <s v="False"/>
    <x v="21"/>
    <x v="2"/>
    <x v="25"/>
    <m/>
    <n v="5401"/>
    <x v="0"/>
  </r>
  <r>
    <n v="3355887483"/>
    <n v="2857"/>
    <x v="139"/>
    <x v="0"/>
    <n v="1883502"/>
    <s v="Virtus.pro"/>
    <n v="1846548"/>
    <s v="HellRaisers"/>
    <n v="26"/>
    <n v="31"/>
    <x v="1"/>
    <s v="True"/>
    <x v="7"/>
    <x v="2"/>
    <x v="29"/>
    <m/>
    <n v="5401"/>
    <x v="0"/>
  </r>
  <r>
    <n v="3356148145"/>
    <n v="1917"/>
    <x v="140"/>
    <x v="1"/>
    <n v="1375614"/>
    <s v="Newbee"/>
    <n v="1846548"/>
    <s v="HellRaisers"/>
    <n v="24"/>
    <n v="17"/>
    <x v="1"/>
    <s v="True"/>
    <x v="52"/>
    <x v="0"/>
    <x v="30"/>
    <m/>
    <n v="5401"/>
    <x v="0"/>
  </r>
  <r>
    <n v="3355751343"/>
    <n v="2988"/>
    <x v="141"/>
    <x v="0"/>
    <n v="2108395"/>
    <s v="TNC Predator"/>
    <n v="2640025"/>
    <s v="iG.Vitality"/>
    <n v="23"/>
    <n v="35"/>
    <x v="0"/>
    <s v="False"/>
    <x v="9"/>
    <x v="2"/>
    <x v="0"/>
    <m/>
    <n v="5401"/>
    <x v="0"/>
  </r>
  <r>
    <n v="3355657953"/>
    <n v="2069"/>
    <x v="142"/>
    <x v="1"/>
    <n v="2640025"/>
    <s v="iG.Vitality"/>
    <n v="2108395"/>
    <s v="TNC Predator"/>
    <n v="8"/>
    <n v="27"/>
    <x v="0"/>
    <s v="False"/>
    <x v="41"/>
    <x v="0"/>
    <x v="12"/>
    <m/>
    <n v="5401"/>
    <x v="0"/>
  </r>
  <r>
    <n v="3356203606"/>
    <n v="1841"/>
    <x v="143"/>
    <x v="1"/>
    <n v="2672298"/>
    <s v="NoPing Esports"/>
    <n v="2108395"/>
    <s v="TNC Predator"/>
    <n v="14"/>
    <n v="24"/>
    <x v="0"/>
    <s v="False"/>
    <x v="45"/>
    <x v="0"/>
    <x v="12"/>
    <m/>
    <n v="5401"/>
    <x v="0"/>
  </r>
  <r>
    <n v="3355751279"/>
    <n v="2354"/>
    <x v="144"/>
    <x v="1"/>
    <n v="46"/>
    <s v="Team Empire"/>
    <n v="350190"/>
    <s v="Ascent Esports"/>
    <n v="48"/>
    <n v="16"/>
    <x v="1"/>
    <s v="True"/>
    <x v="8"/>
    <x v="1"/>
    <x v="27"/>
    <m/>
    <n v="5401"/>
    <x v="0"/>
  </r>
  <r>
    <n v="3355805274"/>
    <n v="2222"/>
    <x v="145"/>
    <x v="1"/>
    <n v="1883502"/>
    <s v="Virtus.pro"/>
    <n v="1846548"/>
    <s v="HellRaisers"/>
    <n v="30"/>
    <n v="6"/>
    <x v="1"/>
    <s v="True"/>
    <x v="37"/>
    <x v="0"/>
    <x v="29"/>
    <m/>
    <n v="5401"/>
    <x v="0"/>
  </r>
  <r>
    <n v="3356137447"/>
    <n v="1875"/>
    <x v="146"/>
    <x v="1"/>
    <n v="2586976"/>
    <s v="OG"/>
    <n v="5"/>
    <s v="Invictus Gaming"/>
    <n v="23"/>
    <n v="9"/>
    <x v="1"/>
    <s v="True"/>
    <x v="35"/>
    <x v="3"/>
    <x v="36"/>
    <m/>
    <n v="5401"/>
    <x v="0"/>
  </r>
  <r>
    <n v="3355646788"/>
    <n v="2846"/>
    <x v="147"/>
    <x v="0"/>
    <n v="39"/>
    <s v="Shopify Rebellion"/>
    <n v="1838315"/>
    <s v="Team Secret"/>
    <n v="28"/>
    <n v="18"/>
    <x v="1"/>
    <s v="True"/>
    <x v="27"/>
    <x v="0"/>
    <x v="34"/>
    <m/>
    <n v="5401"/>
    <x v="0"/>
  </r>
  <r>
    <n v="3355934709"/>
    <n v="2213"/>
    <x v="148"/>
    <x v="1"/>
    <n v="1375614"/>
    <s v="Newbee"/>
    <n v="3331948"/>
    <s v="LGD.Forever Young"/>
    <n v="16"/>
    <n v="31"/>
    <x v="0"/>
    <s v="False"/>
    <x v="2"/>
    <x v="0"/>
    <x v="31"/>
    <m/>
    <n v="5401"/>
    <x v="0"/>
  </r>
  <r>
    <n v="3354297698"/>
    <n v="3789"/>
    <x v="149"/>
    <x v="2"/>
    <n v="2512249"/>
    <n v="123"/>
    <n v="1846548"/>
    <s v="HellRaisers"/>
    <n v="30"/>
    <n v="30"/>
    <x v="1"/>
    <s v="True"/>
    <x v="60"/>
    <x v="2"/>
    <x v="25"/>
    <m/>
    <n v="5401"/>
    <x v="0"/>
  </r>
  <r>
    <n v="3370363807"/>
    <n v="1532"/>
    <x v="150"/>
    <x v="1"/>
    <n v="15"/>
    <s v="LGD Gaming"/>
    <n v="2163"/>
    <s v="Team Liquid"/>
    <n v="8"/>
    <n v="20"/>
    <x v="0"/>
    <s v="False"/>
    <x v="39"/>
    <x v="3"/>
    <x v="33"/>
    <m/>
    <n v="5401"/>
    <x v="0"/>
  </r>
  <r>
    <n v="3355741305"/>
    <n v="1504"/>
    <x v="151"/>
    <x v="1"/>
    <n v="2672298"/>
    <s v="NoPing Esports"/>
    <n v="15"/>
    <s v="LGD Gaming"/>
    <n v="7"/>
    <n v="29"/>
    <x v="0"/>
    <s v="False"/>
    <x v="37"/>
    <x v="0"/>
    <x v="28"/>
    <m/>
    <n v="5401"/>
    <x v="0"/>
  </r>
  <r>
    <n v="3354286673"/>
    <n v="2556"/>
    <x v="152"/>
    <x v="0"/>
    <n v="1883502"/>
    <s v="Virtus.pro"/>
    <n v="2586976"/>
    <s v="OG"/>
    <n v="32"/>
    <n v="12"/>
    <x v="1"/>
    <s v="True"/>
    <x v="0"/>
    <x v="0"/>
    <x v="29"/>
    <m/>
    <n v="5401"/>
    <x v="0"/>
  </r>
  <r>
    <n v="3354292598"/>
    <n v="1951"/>
    <x v="153"/>
    <x v="1"/>
    <n v="2581813"/>
    <s v="Execration"/>
    <n v="5"/>
    <s v="Invictus Gaming"/>
    <n v="24"/>
    <n v="14"/>
    <x v="1"/>
    <s v="True"/>
    <x v="45"/>
    <x v="0"/>
    <x v="2"/>
    <m/>
    <n v="5401"/>
    <x v="0"/>
  </r>
  <r>
    <n v="3354219214"/>
    <n v="4756"/>
    <x v="154"/>
    <x v="2"/>
    <n v="46"/>
    <s v="Team Empire"/>
    <n v="2108395"/>
    <s v="TNC Predator"/>
    <n v="61"/>
    <n v="43"/>
    <x v="1"/>
    <s v="True"/>
    <x v="61"/>
    <x v="1"/>
    <x v="27"/>
    <m/>
    <n v="5401"/>
    <x v="0"/>
  </r>
  <r>
    <n v="3354220626"/>
    <n v="3861"/>
    <x v="155"/>
    <x v="2"/>
    <n v="2640025"/>
    <s v="iG.Vitality"/>
    <n v="1838315"/>
    <s v="Team Secret"/>
    <n v="44"/>
    <n v="24"/>
    <x v="1"/>
    <s v="True"/>
    <x v="26"/>
    <x v="1"/>
    <x v="0"/>
    <m/>
    <n v="5401"/>
    <x v="0"/>
  </r>
  <r>
    <n v="3354249527"/>
    <n v="2383"/>
    <x v="156"/>
    <x v="1"/>
    <n v="1846548"/>
    <s v="HellRaisers"/>
    <n v="2512249"/>
    <n v="123"/>
    <n v="8"/>
    <n v="34"/>
    <x v="0"/>
    <s v="False"/>
    <x v="18"/>
    <x v="0"/>
    <x v="25"/>
    <m/>
    <n v="5401"/>
    <x v="0"/>
  </r>
  <r>
    <n v="3354341710"/>
    <n v="2647"/>
    <x v="157"/>
    <x v="0"/>
    <n v="2581813"/>
    <s v="Execration"/>
    <n v="5"/>
    <s v="Invictus Gaming"/>
    <n v="8"/>
    <n v="26"/>
    <x v="0"/>
    <s v="False"/>
    <x v="40"/>
    <x v="3"/>
    <x v="35"/>
    <m/>
    <n v="5401"/>
    <x v="0"/>
  </r>
  <r>
    <n v="3354167956"/>
    <n v="2534"/>
    <x v="158"/>
    <x v="0"/>
    <n v="2108395"/>
    <s v="TNC Predator"/>
    <n v="46"/>
    <s v="Team Empire"/>
    <n v="31"/>
    <n v="15"/>
    <x v="1"/>
    <s v="True"/>
    <x v="27"/>
    <x v="0"/>
    <x v="12"/>
    <m/>
    <n v="5401"/>
    <x v="0"/>
  </r>
  <r>
    <n v="3354247448"/>
    <n v="1821"/>
    <x v="159"/>
    <x v="1"/>
    <n v="15"/>
    <s v="LGD Gaming"/>
    <n v="2163"/>
    <s v="Team Liquid"/>
    <n v="20"/>
    <n v="36"/>
    <x v="0"/>
    <s v="False"/>
    <x v="16"/>
    <x v="2"/>
    <x v="33"/>
    <m/>
    <n v="5401"/>
    <x v="0"/>
  </r>
  <r>
    <n v="3354162376"/>
    <n v="2453"/>
    <x v="160"/>
    <x v="0"/>
    <n v="2672298"/>
    <s v="NoPing Esports"/>
    <n v="350190"/>
    <s v="Ascent Esports"/>
    <n v="51"/>
    <n v="41"/>
    <x v="1"/>
    <s v="True"/>
    <x v="62"/>
    <x v="1"/>
    <x v="6"/>
    <m/>
    <n v="5401"/>
    <x v="0"/>
  </r>
  <r>
    <n v="3354214459"/>
    <n v="1613"/>
    <x v="161"/>
    <x v="1"/>
    <n v="350190"/>
    <s v="Ascent Esports"/>
    <n v="2672298"/>
    <s v="NoPing Esports"/>
    <n v="31"/>
    <n v="21"/>
    <x v="1"/>
    <s v="True"/>
    <x v="42"/>
    <x v="2"/>
    <x v="1"/>
    <m/>
    <n v="5401"/>
    <x v="0"/>
  </r>
  <r>
    <n v="3354180190"/>
    <n v="1491"/>
    <x v="162"/>
    <x v="1"/>
    <n v="1838315"/>
    <s v="Team Secret"/>
    <n v="2640025"/>
    <s v="iG.Vitality"/>
    <n v="22"/>
    <n v="13"/>
    <x v="1"/>
    <s v="True"/>
    <x v="41"/>
    <x v="0"/>
    <x v="4"/>
    <m/>
    <n v="5401"/>
    <x v="0"/>
  </r>
  <r>
    <n v="3354120039"/>
    <n v="1575"/>
    <x v="163"/>
    <x v="1"/>
    <n v="2581813"/>
    <s v="Execration"/>
    <n v="1375614"/>
    <s v="Newbee"/>
    <n v="13"/>
    <n v="25"/>
    <x v="0"/>
    <s v="False"/>
    <x v="45"/>
    <x v="0"/>
    <x v="30"/>
    <m/>
    <n v="5401"/>
    <x v="0"/>
  </r>
  <r>
    <n v="3354063346"/>
    <n v="2156"/>
    <x v="164"/>
    <x v="1"/>
    <n v="2581813"/>
    <s v="Execration"/>
    <n v="1375614"/>
    <s v="Newbee"/>
    <n v="16"/>
    <n v="40"/>
    <x v="0"/>
    <s v="False"/>
    <x v="16"/>
    <x v="2"/>
    <x v="30"/>
    <m/>
    <n v="5401"/>
    <x v="0"/>
  </r>
  <r>
    <n v="3354118306"/>
    <n v="1312"/>
    <x v="165"/>
    <x v="1"/>
    <n v="2586976"/>
    <s v="OG"/>
    <n v="1846548"/>
    <s v="HellRaisers"/>
    <n v="19"/>
    <n v="7"/>
    <x v="1"/>
    <s v="True"/>
    <x v="63"/>
    <x v="3"/>
    <x v="36"/>
    <m/>
    <n v="5401"/>
    <x v="0"/>
  </r>
  <r>
    <n v="3354000170"/>
    <n v="1866"/>
    <x v="166"/>
    <x v="1"/>
    <n v="2672298"/>
    <s v="NoPing Esports"/>
    <n v="2163"/>
    <s v="Team Liquid"/>
    <n v="11"/>
    <n v="32"/>
    <x v="0"/>
    <s v="False"/>
    <x v="28"/>
    <x v="0"/>
    <x v="33"/>
    <m/>
    <n v="5401"/>
    <x v="0"/>
  </r>
  <r>
    <n v="3353916502"/>
    <n v="2610"/>
    <x v="84"/>
    <x v="0"/>
    <n v="46"/>
    <s v="Team Empire"/>
    <n v="39"/>
    <s v="Shopify Rebellion"/>
    <n v="16"/>
    <n v="38"/>
    <x v="0"/>
    <s v="False"/>
    <x v="13"/>
    <x v="2"/>
    <x v="34"/>
    <m/>
    <n v="5401"/>
    <x v="0"/>
  </r>
  <r>
    <n v="3353994974"/>
    <n v="2047"/>
    <x v="167"/>
    <x v="1"/>
    <n v="2640025"/>
    <s v="iG.Vitality"/>
    <n v="15"/>
    <s v="LGD Gaming"/>
    <n v="31"/>
    <n v="21"/>
    <x v="1"/>
    <s v="True"/>
    <x v="42"/>
    <x v="2"/>
    <x v="0"/>
    <m/>
    <n v="5401"/>
    <x v="0"/>
  </r>
  <r>
    <n v="3353989523"/>
    <n v="2036"/>
    <x v="168"/>
    <x v="1"/>
    <n v="46"/>
    <s v="Team Empire"/>
    <n v="39"/>
    <s v="Shopify Rebellion"/>
    <n v="11"/>
    <n v="40"/>
    <x v="0"/>
    <s v="False"/>
    <x v="21"/>
    <x v="2"/>
    <x v="34"/>
    <m/>
    <n v="5401"/>
    <x v="0"/>
  </r>
  <r>
    <n v="3353935010"/>
    <n v="3616"/>
    <x v="169"/>
    <x v="2"/>
    <n v="2108395"/>
    <s v="TNC Predator"/>
    <n v="1838315"/>
    <s v="Team Secret"/>
    <n v="20"/>
    <n v="17"/>
    <x v="0"/>
    <s v="False"/>
    <x v="38"/>
    <x v="0"/>
    <x v="4"/>
    <m/>
    <n v="5401"/>
    <x v="0"/>
  </r>
  <r>
    <n v="3354057627"/>
    <n v="2140"/>
    <x v="170"/>
    <x v="1"/>
    <n v="3331948"/>
    <s v="LGD.Forever Young"/>
    <n v="5"/>
    <s v="Invictus Gaming"/>
    <n v="29"/>
    <n v="11"/>
    <x v="1"/>
    <s v="True"/>
    <x v="22"/>
    <x v="0"/>
    <x v="31"/>
    <m/>
    <n v="5401"/>
    <x v="0"/>
  </r>
  <r>
    <n v="3353738510"/>
    <n v="3016"/>
    <x v="171"/>
    <x v="0"/>
    <n v="1846548"/>
    <s v="HellRaisers"/>
    <n v="2581813"/>
    <s v="Execration"/>
    <n v="33"/>
    <n v="50"/>
    <x v="0"/>
    <s v="False"/>
    <x v="64"/>
    <x v="1"/>
    <x v="2"/>
    <m/>
    <n v="5401"/>
    <x v="0"/>
  </r>
  <r>
    <n v="3353742932"/>
    <n v="2372"/>
    <x v="172"/>
    <x v="1"/>
    <n v="2512249"/>
    <n v="123"/>
    <n v="5"/>
    <s v="Invictus Gaming"/>
    <n v="18"/>
    <n v="24"/>
    <x v="0"/>
    <s v="False"/>
    <x v="18"/>
    <x v="0"/>
    <x v="35"/>
    <m/>
    <n v="5401"/>
    <x v="0"/>
  </r>
  <r>
    <n v="3352501269"/>
    <n v="1943"/>
    <x v="173"/>
    <x v="1"/>
    <n v="46"/>
    <s v="Team Empire"/>
    <n v="2672298"/>
    <s v="NoPing Esports"/>
    <n v="18"/>
    <n v="38"/>
    <x v="0"/>
    <s v="False"/>
    <x v="16"/>
    <x v="2"/>
    <x v="6"/>
    <m/>
    <n v="5401"/>
    <x v="0"/>
  </r>
  <r>
    <n v="3352509754"/>
    <n v="1836"/>
    <x v="174"/>
    <x v="1"/>
    <n v="1838315"/>
    <s v="Team Secret"/>
    <n v="15"/>
    <s v="LGD Gaming"/>
    <n v="12"/>
    <n v="21"/>
    <x v="0"/>
    <s v="False"/>
    <x v="57"/>
    <x v="3"/>
    <x v="28"/>
    <m/>
    <n v="5401"/>
    <x v="0"/>
  </r>
  <r>
    <n v="3352505678"/>
    <n v="2879"/>
    <x v="175"/>
    <x v="0"/>
    <n v="2163"/>
    <s v="Team Liquid"/>
    <n v="39"/>
    <s v="Shopify Rebellion"/>
    <n v="24"/>
    <n v="39"/>
    <x v="0"/>
    <s v="False"/>
    <x v="43"/>
    <x v="1"/>
    <x v="34"/>
    <m/>
    <n v="5401"/>
    <x v="0"/>
  </r>
  <r>
    <n v="3353737967"/>
    <n v="2602"/>
    <x v="176"/>
    <x v="0"/>
    <n v="3331948"/>
    <s v="LGD.Forever Young"/>
    <n v="1883502"/>
    <s v="Virtus.pro"/>
    <n v="26"/>
    <n v="18"/>
    <x v="1"/>
    <s v="True"/>
    <x v="0"/>
    <x v="0"/>
    <x v="31"/>
    <m/>
    <n v="5401"/>
    <x v="0"/>
  </r>
  <r>
    <n v="3352464853"/>
    <n v="2041"/>
    <x v="177"/>
    <x v="1"/>
    <n v="350190"/>
    <s v="Ascent Esports"/>
    <n v="2108395"/>
    <s v="TNC Predator"/>
    <n v="16"/>
    <n v="29"/>
    <x v="0"/>
    <s v="False"/>
    <x v="6"/>
    <x v="0"/>
    <x v="12"/>
    <m/>
    <n v="5401"/>
    <x v="0"/>
  </r>
  <r>
    <n v="3352462460"/>
    <n v="2192"/>
    <x v="178"/>
    <x v="1"/>
    <n v="2163"/>
    <s v="Team Liquid"/>
    <n v="39"/>
    <s v="Shopify Rebellion"/>
    <n v="22"/>
    <n v="16"/>
    <x v="1"/>
    <s v="True"/>
    <x v="45"/>
    <x v="0"/>
    <x v="33"/>
    <m/>
    <n v="5401"/>
    <x v="0"/>
  </r>
  <r>
    <n v="3352461389"/>
    <n v="2117"/>
    <x v="179"/>
    <x v="1"/>
    <n v="15"/>
    <s v="LGD Gaming"/>
    <n v="1838315"/>
    <s v="Team Secret"/>
    <n v="26"/>
    <n v="15"/>
    <x v="1"/>
    <s v="True"/>
    <x v="52"/>
    <x v="0"/>
    <x v="28"/>
    <m/>
    <n v="5401"/>
    <x v="0"/>
  </r>
  <r>
    <n v="3352405556"/>
    <n v="3288"/>
    <x v="180"/>
    <x v="0"/>
    <n v="2586976"/>
    <s v="OG"/>
    <n v="2512249"/>
    <n v="123"/>
    <n v="43"/>
    <n v="39"/>
    <x v="1"/>
    <s v="True"/>
    <x v="65"/>
    <x v="1"/>
    <x v="36"/>
    <m/>
    <n v="5401"/>
    <x v="0"/>
  </r>
  <r>
    <n v="3352455755"/>
    <n v="2376"/>
    <x v="181"/>
    <x v="1"/>
    <n v="46"/>
    <s v="Team Empire"/>
    <n v="2672298"/>
    <s v="NoPing Esports"/>
    <n v="37"/>
    <n v="16"/>
    <x v="1"/>
    <s v="True"/>
    <x v="23"/>
    <x v="2"/>
    <x v="27"/>
    <m/>
    <n v="5401"/>
    <x v="0"/>
  </r>
  <r>
    <n v="3352367990"/>
    <n v="2291"/>
    <x v="182"/>
    <x v="1"/>
    <n v="3331948"/>
    <s v="LGD.Forever Young"/>
    <n v="1846548"/>
    <s v="HellRaisers"/>
    <n v="25"/>
    <n v="11"/>
    <x v="1"/>
    <s v="True"/>
    <x v="37"/>
    <x v="0"/>
    <x v="31"/>
    <m/>
    <n v="5401"/>
    <x v="0"/>
  </r>
  <r>
    <n v="3352328440"/>
    <n v="1865"/>
    <x v="183"/>
    <x v="1"/>
    <n v="2640025"/>
    <s v="iG.Vitality"/>
    <n v="39"/>
    <s v="Shopify Rebellion"/>
    <n v="37"/>
    <n v="12"/>
    <x v="1"/>
    <s v="True"/>
    <x v="4"/>
    <x v="2"/>
    <x v="0"/>
    <m/>
    <n v="5401"/>
    <x v="0"/>
  </r>
  <r>
    <n v="3352327788"/>
    <n v="1635"/>
    <x v="184"/>
    <x v="1"/>
    <n v="2163"/>
    <s v="Team Liquid"/>
    <n v="350190"/>
    <s v="Ascent Esports"/>
    <n v="30"/>
    <n v="20"/>
    <x v="1"/>
    <s v="True"/>
    <x v="29"/>
    <x v="2"/>
    <x v="33"/>
    <m/>
    <n v="5401"/>
    <x v="0"/>
  </r>
  <r>
    <n v="3352320088"/>
    <n v="3494"/>
    <x v="185"/>
    <x v="0"/>
    <n v="2672298"/>
    <s v="NoPing Esports"/>
    <n v="1838315"/>
    <s v="Team Secret"/>
    <n v="32"/>
    <n v="37"/>
    <x v="1"/>
    <s v="True"/>
    <x v="50"/>
    <x v="1"/>
    <x v="6"/>
    <m/>
    <n v="5401"/>
    <x v="0"/>
  </r>
  <r>
    <n v="3352237075"/>
    <n v="2201"/>
    <x v="186"/>
    <x v="1"/>
    <n v="3331948"/>
    <s v="LGD.Forever Young"/>
    <n v="2581813"/>
    <s v="Execration"/>
    <n v="31"/>
    <n v="12"/>
    <x v="1"/>
    <s v="True"/>
    <x v="28"/>
    <x v="0"/>
    <x v="31"/>
    <m/>
    <n v="5401"/>
    <x v="0"/>
  </r>
  <r>
    <n v="3352267755"/>
    <n v="1996"/>
    <x v="187"/>
    <x v="1"/>
    <n v="1838315"/>
    <s v="Team Secret"/>
    <n v="2672298"/>
    <s v="NoPing Esports"/>
    <n v="28"/>
    <n v="9"/>
    <x v="1"/>
    <s v="True"/>
    <x v="38"/>
    <x v="0"/>
    <x v="4"/>
    <m/>
    <n v="5401"/>
    <x v="0"/>
  </r>
  <r>
    <n v="3352291980"/>
    <n v="1005"/>
    <x v="188"/>
    <x v="3"/>
    <n v="2640025"/>
    <s v="iG.Vitality"/>
    <n v="39"/>
    <s v="Shopify Rebellion"/>
    <n v="3"/>
    <n v="18"/>
    <x v="0"/>
    <s v="False"/>
    <x v="25"/>
    <x v="3"/>
    <x v="34"/>
    <m/>
    <n v="5401"/>
    <x v="0"/>
  </r>
  <r>
    <n v="3352286942"/>
    <n v="1402"/>
    <x v="189"/>
    <x v="1"/>
    <n v="2163"/>
    <s v="Team Liquid"/>
    <n v="350190"/>
    <s v="Ascent Esports"/>
    <n v="20"/>
    <n v="6"/>
    <x v="1"/>
    <s v="True"/>
    <x v="63"/>
    <x v="3"/>
    <x v="33"/>
    <m/>
    <n v="5401"/>
    <x v="0"/>
  </r>
  <r>
    <n v="3352163167"/>
    <n v="2782"/>
    <x v="108"/>
    <x v="0"/>
    <n v="2581813"/>
    <s v="Execration"/>
    <n v="3331948"/>
    <s v="LGD.Forever Young"/>
    <n v="21"/>
    <n v="45"/>
    <x v="0"/>
    <s v="False"/>
    <x v="55"/>
    <x v="1"/>
    <x v="31"/>
    <m/>
    <n v="5401"/>
    <x v="0"/>
  </r>
  <r>
    <n v="3352061045"/>
    <n v="3137"/>
    <x v="190"/>
    <x v="0"/>
    <n v="2163"/>
    <s v="Team Liquid"/>
    <n v="2640025"/>
    <s v="iG.Vitality"/>
    <n v="36"/>
    <n v="44"/>
    <x v="1"/>
    <s v="True"/>
    <x v="66"/>
    <x v="1"/>
    <x v="33"/>
    <m/>
    <n v="5401"/>
    <x v="0"/>
  </r>
  <r>
    <n v="3352153962"/>
    <n v="2294"/>
    <x v="191"/>
    <x v="1"/>
    <n v="1883502"/>
    <s v="Virtus.pro"/>
    <n v="2512249"/>
    <n v="123"/>
    <n v="27"/>
    <n v="15"/>
    <x v="1"/>
    <s v="True"/>
    <x v="18"/>
    <x v="0"/>
    <x v="29"/>
    <m/>
    <n v="5401"/>
    <x v="0"/>
  </r>
  <r>
    <n v="3352104337"/>
    <n v="2316"/>
    <x v="192"/>
    <x v="1"/>
    <n v="46"/>
    <s v="Team Empire"/>
    <n v="1838315"/>
    <s v="Team Secret"/>
    <n v="17"/>
    <n v="24"/>
    <x v="0"/>
    <s v="False"/>
    <x v="52"/>
    <x v="0"/>
    <x v="4"/>
    <m/>
    <n v="5401"/>
    <x v="0"/>
  </r>
  <r>
    <n v="3352045427"/>
    <n v="1429"/>
    <x v="193"/>
    <x v="1"/>
    <n v="15"/>
    <s v="LGD Gaming"/>
    <n v="350190"/>
    <s v="Ascent Esports"/>
    <n v="27"/>
    <n v="6"/>
    <x v="1"/>
    <s v="True"/>
    <x v="57"/>
    <x v="3"/>
    <x v="28"/>
    <m/>
    <n v="5401"/>
    <x v="0"/>
  </r>
  <r>
    <n v="3352220260"/>
    <n v="1653"/>
    <x v="194"/>
    <x v="1"/>
    <n v="15"/>
    <s v="LGD Gaming"/>
    <n v="46"/>
    <s v="Team Empire"/>
    <n v="23"/>
    <n v="8"/>
    <x v="1"/>
    <s v="True"/>
    <x v="46"/>
    <x v="3"/>
    <x v="28"/>
    <m/>
    <n v="5401"/>
    <x v="0"/>
  </r>
  <r>
    <n v="3352323980"/>
    <n v="3338"/>
    <x v="195"/>
    <x v="0"/>
    <n v="1883502"/>
    <s v="Virtus.pro"/>
    <n v="2581813"/>
    <s v="Execration"/>
    <n v="28"/>
    <n v="23"/>
    <x v="0"/>
    <s v="False"/>
    <x v="21"/>
    <x v="2"/>
    <x v="2"/>
    <m/>
    <n v="5401"/>
    <x v="0"/>
  </r>
  <r>
    <n v="3351961375"/>
    <n v="2660"/>
    <x v="196"/>
    <x v="0"/>
    <n v="2640025"/>
    <s v="iG.Vitality"/>
    <n v="2163"/>
    <s v="Team Liquid"/>
    <n v="30"/>
    <n v="34"/>
    <x v="0"/>
    <s v="False"/>
    <x v="8"/>
    <x v="1"/>
    <x v="33"/>
    <m/>
    <n v="5401"/>
    <x v="0"/>
  </r>
  <r>
    <n v="3353737069"/>
    <n v="3432"/>
    <x v="197"/>
    <x v="0"/>
    <n v="1375614"/>
    <s v="Newbee"/>
    <n v="2586976"/>
    <s v="OG"/>
    <n v="40"/>
    <n v="22"/>
    <x v="1"/>
    <s v="True"/>
    <x v="5"/>
    <x v="1"/>
    <x v="30"/>
    <m/>
    <n v="5401"/>
    <x v="0"/>
  </r>
  <r>
    <n v="3354123160"/>
    <n v="2344"/>
    <x v="198"/>
    <x v="1"/>
    <n v="3331948"/>
    <s v="LGD.Forever Young"/>
    <n v="5"/>
    <s v="Invictus Gaming"/>
    <n v="41"/>
    <n v="21"/>
    <x v="1"/>
    <s v="True"/>
    <x v="5"/>
    <x v="1"/>
    <x v="31"/>
    <m/>
    <n v="5401"/>
    <x v="0"/>
  </r>
  <r>
    <n v="3351993496"/>
    <n v="3412"/>
    <x v="199"/>
    <x v="0"/>
    <n v="1838315"/>
    <s v="Team Secret"/>
    <n v="46"/>
    <s v="Team Empire"/>
    <n v="31"/>
    <n v="23"/>
    <x v="0"/>
    <s v="False"/>
    <x v="13"/>
    <x v="2"/>
    <x v="27"/>
    <m/>
    <n v="5401"/>
    <x v="0"/>
  </r>
  <r>
    <n v="3278498607"/>
    <n v="3832"/>
    <x v="200"/>
    <x v="2"/>
    <n v="4372042"/>
    <s v="Team Freedom"/>
    <n v="4251435"/>
    <s v="w33ha earthspirit"/>
    <n v="56"/>
    <n v="36"/>
    <x v="1"/>
    <s v="True"/>
    <x v="62"/>
    <x v="1"/>
    <x v="37"/>
    <m/>
    <n v="5401"/>
    <x v="0"/>
  </r>
  <r>
    <n v="3281304392"/>
    <n v="1200"/>
    <x v="201"/>
    <x v="1"/>
    <n v="2621843"/>
    <s v="Team. Spirit"/>
    <n v="2006913"/>
    <s v="Vega Squadron"/>
    <n v="19"/>
    <n v="3"/>
    <x v="1"/>
    <s v="True"/>
    <x v="67"/>
    <x v="3"/>
    <x v="18"/>
    <m/>
    <n v="5401"/>
    <x v="0"/>
  </r>
  <r>
    <n v="3281023107"/>
    <n v="2290"/>
    <x v="202"/>
    <x v="1"/>
    <n v="4593831"/>
    <s v="Planet Dog"/>
    <n v="4186376"/>
    <s v="Team Singularity"/>
    <n v="34"/>
    <n v="17"/>
    <x v="1"/>
    <s v="True"/>
    <x v="21"/>
    <x v="2"/>
    <x v="26"/>
    <m/>
    <n v="5401"/>
    <x v="0"/>
  </r>
  <r>
    <n v="3281132641"/>
    <n v="2679"/>
    <x v="203"/>
    <x v="0"/>
    <n v="4593831"/>
    <s v="Planet Dog"/>
    <n v="4186376"/>
    <s v="Team Singularity"/>
    <n v="33"/>
    <n v="21"/>
    <x v="1"/>
    <s v="True"/>
    <x v="13"/>
    <x v="2"/>
    <x v="26"/>
    <m/>
    <n v="5401"/>
    <x v="0"/>
  </r>
  <r>
    <n v="3280779062"/>
    <n v="2207"/>
    <x v="204"/>
    <x v="1"/>
    <n v="2581813"/>
    <s v="Execration"/>
    <n v="3659536"/>
    <s v="Clutch Gamers"/>
    <n v="13"/>
    <n v="25"/>
    <x v="0"/>
    <s v="False"/>
    <x v="45"/>
    <x v="0"/>
    <x v="11"/>
    <m/>
    <n v="5401"/>
    <x v="0"/>
  </r>
  <r>
    <n v="3363973439"/>
    <n v="3694"/>
    <x v="205"/>
    <x v="2"/>
    <n v="3331948"/>
    <s v="LGD.Forever Young"/>
    <n v="2108395"/>
    <s v="TNC Predator"/>
    <n v="35"/>
    <n v="21"/>
    <x v="1"/>
    <s v="True"/>
    <x v="16"/>
    <x v="2"/>
    <x v="31"/>
    <m/>
    <n v="5401"/>
    <x v="0"/>
  </r>
  <r>
    <n v="3280916901"/>
    <n v="2468"/>
    <x v="206"/>
    <x v="0"/>
    <n v="4593831"/>
    <s v="Planet Dog"/>
    <n v="4186376"/>
    <s v="Team Singularity"/>
    <n v="33"/>
    <n v="33"/>
    <x v="0"/>
    <s v="False"/>
    <x v="55"/>
    <x v="1"/>
    <x v="17"/>
    <m/>
    <n v="5401"/>
    <x v="0"/>
  </r>
  <r>
    <n v="3281467339"/>
    <n v="2933"/>
    <x v="207"/>
    <x v="0"/>
    <n v="46"/>
    <s v="Team Empire"/>
    <n v="2621843"/>
    <s v="Team. Spirit"/>
    <n v="27"/>
    <n v="20"/>
    <x v="1"/>
    <s v="True"/>
    <x v="2"/>
    <x v="0"/>
    <x v="27"/>
    <m/>
    <n v="5401"/>
    <x v="0"/>
  </r>
  <r>
    <n v="3280678605"/>
    <n v="1673"/>
    <x v="208"/>
    <x v="1"/>
    <n v="2581813"/>
    <s v="Execration"/>
    <n v="543897"/>
    <s v="Mineski"/>
    <n v="24"/>
    <n v="10"/>
    <x v="1"/>
    <s v="True"/>
    <x v="40"/>
    <x v="3"/>
    <x v="2"/>
    <m/>
    <n v="5401"/>
    <x v="0"/>
  </r>
  <r>
    <n v="3282203829"/>
    <n v="2477"/>
    <x v="209"/>
    <x v="0"/>
    <n v="3"/>
    <s v="compLexity Gaming"/>
    <n v="2512249"/>
    <n v="123"/>
    <n v="23"/>
    <n v="12"/>
    <x v="1"/>
    <s v="True"/>
    <x v="41"/>
    <x v="0"/>
    <x v="21"/>
    <m/>
    <n v="5401"/>
    <x v="0"/>
  </r>
  <r>
    <n v="3364084016"/>
    <n v="1987"/>
    <x v="210"/>
    <x v="1"/>
    <n v="3331948"/>
    <s v="LGD.Forever Young"/>
    <n v="2108395"/>
    <s v="TNC Predator"/>
    <n v="28"/>
    <n v="15"/>
    <x v="1"/>
    <s v="True"/>
    <x v="28"/>
    <x v="0"/>
    <x v="31"/>
    <m/>
    <n v="5401"/>
    <x v="0"/>
  </r>
  <r>
    <n v="3280569987"/>
    <n v="2279"/>
    <x v="211"/>
    <x v="1"/>
    <n v="4372042"/>
    <s v="Team Freedom"/>
    <n v="2512249"/>
    <n v="123"/>
    <n v="32"/>
    <n v="14"/>
    <x v="1"/>
    <s v="True"/>
    <x v="27"/>
    <x v="0"/>
    <x v="37"/>
    <m/>
    <n v="5401"/>
    <x v="0"/>
  </r>
  <r>
    <n v="3280219317"/>
    <n v="4069"/>
    <x v="212"/>
    <x v="2"/>
    <n v="4251435"/>
    <s v="w33ha earthspirit"/>
    <n v="2512249"/>
    <n v="123"/>
    <n v="24"/>
    <n v="35"/>
    <x v="0"/>
    <s v="False"/>
    <x v="36"/>
    <x v="2"/>
    <x v="25"/>
    <m/>
    <n v="5401"/>
    <x v="0"/>
  </r>
  <r>
    <n v="3280507299"/>
    <n v="2173"/>
    <x v="213"/>
    <x v="1"/>
    <n v="543897"/>
    <s v="Mineski"/>
    <n v="2581813"/>
    <s v="Execration"/>
    <n v="23"/>
    <n v="8"/>
    <x v="1"/>
    <s v="True"/>
    <x v="46"/>
    <x v="3"/>
    <x v="13"/>
    <m/>
    <n v="5401"/>
    <x v="0"/>
  </r>
  <r>
    <n v="3280349437"/>
    <n v="2253"/>
    <x v="214"/>
    <x v="1"/>
    <n v="4251435"/>
    <s v="w33ha earthspirit"/>
    <n v="2512249"/>
    <n v="123"/>
    <n v="11"/>
    <n v="23"/>
    <x v="0"/>
    <s v="False"/>
    <x v="40"/>
    <x v="3"/>
    <x v="25"/>
    <m/>
    <n v="5401"/>
    <x v="0"/>
  </r>
  <r>
    <n v="3280290578"/>
    <n v="2693"/>
    <x v="215"/>
    <x v="0"/>
    <n v="4251435"/>
    <s v="w33ha earthspirit"/>
    <n v="2512249"/>
    <n v="123"/>
    <n v="28"/>
    <n v="13"/>
    <x v="1"/>
    <s v="True"/>
    <x v="52"/>
    <x v="0"/>
    <x v="42"/>
    <m/>
    <n v="5401"/>
    <x v="0"/>
  </r>
  <r>
    <n v="3280581397"/>
    <n v="2704"/>
    <x v="216"/>
    <x v="0"/>
    <n v="2581813"/>
    <s v="Execration"/>
    <n v="543897"/>
    <s v="Mineski"/>
    <n v="31"/>
    <n v="23"/>
    <x v="1"/>
    <s v="True"/>
    <x v="13"/>
    <x v="2"/>
    <x v="2"/>
    <m/>
    <n v="5401"/>
    <x v="0"/>
  </r>
  <r>
    <n v="3280437500"/>
    <n v="1681"/>
    <x v="217"/>
    <x v="1"/>
    <n v="4372042"/>
    <s v="Team Freedom"/>
    <n v="2512249"/>
    <n v="123"/>
    <n v="9"/>
    <n v="25"/>
    <x v="0"/>
    <s v="False"/>
    <x v="40"/>
    <x v="3"/>
    <x v="25"/>
    <m/>
    <n v="5401"/>
    <x v="0"/>
  </r>
  <r>
    <n v="3362609879"/>
    <n v="1994"/>
    <x v="218"/>
    <x v="1"/>
    <n v="2672298"/>
    <s v="NoPing Esports"/>
    <n v="2586976"/>
    <s v="OG"/>
    <n v="15"/>
    <n v="26"/>
    <x v="0"/>
    <s v="False"/>
    <x v="52"/>
    <x v="0"/>
    <x v="36"/>
    <m/>
    <n v="5401"/>
    <x v="0"/>
  </r>
  <r>
    <n v="3280170927"/>
    <n v="3594"/>
    <x v="219"/>
    <x v="0"/>
    <n v="3477208"/>
    <s v="Midas Club "/>
    <n v="2672298"/>
    <s v="NoPing Esports"/>
    <n v="20"/>
    <n v="21"/>
    <x v="0"/>
    <s v="False"/>
    <x v="52"/>
    <x v="0"/>
    <x v="6"/>
    <m/>
    <n v="5401"/>
    <x v="0"/>
  </r>
  <r>
    <n v="3280092629"/>
    <n v="2556"/>
    <x v="152"/>
    <x v="0"/>
    <n v="4372042"/>
    <s v="Team Freedom"/>
    <n v="3"/>
    <s v="compLexity Gaming"/>
    <n v="37"/>
    <n v="19"/>
    <x v="1"/>
    <s v="True"/>
    <x v="16"/>
    <x v="2"/>
    <x v="37"/>
    <m/>
    <n v="5401"/>
    <x v="0"/>
  </r>
  <r>
    <n v="3280117786"/>
    <n v="1701"/>
    <x v="220"/>
    <x v="1"/>
    <n v="2672298"/>
    <s v="NoPing Esports"/>
    <n v="3477208"/>
    <s v="Midas Club "/>
    <n v="20"/>
    <n v="10"/>
    <x v="1"/>
    <s v="True"/>
    <x v="56"/>
    <x v="3"/>
    <x v="6"/>
    <m/>
    <n v="5401"/>
    <x v="0"/>
  </r>
  <r>
    <n v="3279907240"/>
    <n v="2523"/>
    <x v="221"/>
    <x v="0"/>
    <n v="2672298"/>
    <s v="NoPing Esports"/>
    <n v="3715574"/>
    <s v="SG e-sports team"/>
    <n v="22"/>
    <n v="11"/>
    <x v="1"/>
    <s v="True"/>
    <x v="57"/>
    <x v="3"/>
    <x v="6"/>
    <m/>
    <n v="5401"/>
    <x v="0"/>
  </r>
  <r>
    <n v="3280169747"/>
    <n v="1821"/>
    <x v="159"/>
    <x v="1"/>
    <n v="4372042"/>
    <s v="Team Freedom"/>
    <n v="3"/>
    <s v="compLexity Gaming"/>
    <n v="29"/>
    <n v="12"/>
    <x v="1"/>
    <s v="True"/>
    <x v="52"/>
    <x v="0"/>
    <x v="37"/>
    <m/>
    <n v="5401"/>
    <x v="0"/>
  </r>
  <r>
    <n v="3362675038"/>
    <n v="1996"/>
    <x v="187"/>
    <x v="1"/>
    <n v="2640025"/>
    <s v="iG.Vitality"/>
    <n v="2512249"/>
    <n v="123"/>
    <n v="8"/>
    <n v="24"/>
    <x v="0"/>
    <s v="False"/>
    <x v="35"/>
    <x v="3"/>
    <x v="25"/>
    <m/>
    <n v="5401"/>
    <x v="0"/>
  </r>
  <r>
    <n v="3279901754"/>
    <n v="2395"/>
    <x v="222"/>
    <x v="1"/>
    <n v="1905619"/>
    <s v="Wheel Whreck While Whistling"/>
    <n v="3"/>
    <s v="compLexity Gaming"/>
    <n v="14"/>
    <n v="32"/>
    <x v="0"/>
    <s v="False"/>
    <x v="27"/>
    <x v="0"/>
    <x v="21"/>
    <m/>
    <n v="5401"/>
    <x v="0"/>
  </r>
  <r>
    <n v="3279723634"/>
    <n v="3390"/>
    <x v="223"/>
    <x v="0"/>
    <n v="26"/>
    <s v="MOUZ"/>
    <n v="464103"/>
    <s v="Danish Bears"/>
    <n v="45"/>
    <n v="28"/>
    <x v="1"/>
    <s v="True"/>
    <x v="58"/>
    <x v="1"/>
    <x v="24"/>
    <m/>
    <n v="5401"/>
    <x v="0"/>
  </r>
  <r>
    <n v="3279683317"/>
    <n v="2972"/>
    <x v="224"/>
    <x v="0"/>
    <n v="46"/>
    <s v="Team Empire"/>
    <n v="2006913"/>
    <s v="Vega Squadron"/>
    <n v="35"/>
    <n v="29"/>
    <x v="1"/>
    <s v="True"/>
    <x v="8"/>
    <x v="1"/>
    <x v="27"/>
    <m/>
    <n v="5401"/>
    <x v="0"/>
  </r>
  <r>
    <n v="3279718819"/>
    <n v="2115"/>
    <x v="225"/>
    <x v="1"/>
    <n v="4704126"/>
    <s v="MAD KINGS-"/>
    <n v="3477208"/>
    <s v="Midas Club "/>
    <n v="12"/>
    <n v="17"/>
    <x v="0"/>
    <s v="False"/>
    <x v="47"/>
    <x v="3"/>
    <x v="5"/>
    <m/>
    <n v="5401"/>
    <x v="0"/>
  </r>
  <r>
    <n v="3362331228"/>
    <n v="2248"/>
    <x v="226"/>
    <x v="1"/>
    <n v="1375614"/>
    <s v="Newbee"/>
    <n v="39"/>
    <s v="Shopify Rebellion"/>
    <n v="19"/>
    <n v="12"/>
    <x v="1"/>
    <s v="True"/>
    <x v="46"/>
    <x v="3"/>
    <x v="30"/>
    <m/>
    <n v="5401"/>
    <x v="0"/>
  </r>
  <r>
    <n v="3362175204"/>
    <n v="2505"/>
    <x v="227"/>
    <x v="0"/>
    <n v="2163"/>
    <s v="Team Liquid"/>
    <n v="5"/>
    <s v="Invictus Gaming"/>
    <n v="27"/>
    <n v="33"/>
    <x v="1"/>
    <s v="True"/>
    <x v="60"/>
    <x v="2"/>
    <x v="33"/>
    <m/>
    <n v="5401"/>
    <x v="0"/>
  </r>
  <r>
    <n v="3279441980"/>
    <n v="3147"/>
    <x v="228"/>
    <x v="0"/>
    <n v="2621843"/>
    <s v="Team. Spirit"/>
    <n v="46"/>
    <s v="Team Empire"/>
    <n v="31"/>
    <n v="27"/>
    <x v="0"/>
    <s v="False"/>
    <x v="9"/>
    <x v="2"/>
    <x v="27"/>
    <m/>
    <n v="5401"/>
    <x v="0"/>
  </r>
  <r>
    <n v="3279352903"/>
    <n v="3906"/>
    <x v="229"/>
    <x v="2"/>
    <n v="4593831"/>
    <s v="Planet Dog"/>
    <n v="26"/>
    <s v="MOUZ"/>
    <n v="44"/>
    <n v="36"/>
    <x v="1"/>
    <s v="True"/>
    <x v="66"/>
    <x v="1"/>
    <x v="26"/>
    <m/>
    <n v="5401"/>
    <x v="0"/>
  </r>
  <r>
    <n v="3282333669"/>
    <n v="2089"/>
    <x v="230"/>
    <x v="1"/>
    <n v="3"/>
    <s v="compLexity Gaming"/>
    <n v="2512249"/>
    <n v="123"/>
    <n v="9"/>
    <n v="33"/>
    <x v="0"/>
    <s v="False"/>
    <x v="18"/>
    <x v="0"/>
    <x v="25"/>
    <m/>
    <n v="5401"/>
    <x v="0"/>
  </r>
  <r>
    <n v="3279245214"/>
    <n v="1657"/>
    <x v="231"/>
    <x v="1"/>
    <n v="26"/>
    <s v="MOUZ"/>
    <n v="4593831"/>
    <s v="Planet Dog"/>
    <n v="35"/>
    <n v="14"/>
    <x v="1"/>
    <s v="True"/>
    <x v="4"/>
    <x v="2"/>
    <x v="24"/>
    <m/>
    <n v="5401"/>
    <x v="0"/>
  </r>
  <r>
    <n v="3362113115"/>
    <n v="1833"/>
    <x v="232"/>
    <x v="1"/>
    <n v="5"/>
    <s v="Invictus Gaming"/>
    <n v="2163"/>
    <s v="Team Liquid"/>
    <n v="31"/>
    <n v="12"/>
    <x v="1"/>
    <s v="True"/>
    <x v="28"/>
    <x v="0"/>
    <x v="35"/>
    <m/>
    <n v="5401"/>
    <x v="0"/>
  </r>
  <r>
    <n v="3279141603"/>
    <n v="1595"/>
    <x v="233"/>
    <x v="1"/>
    <n v="4186376"/>
    <s v="Team Singularity"/>
    <n v="464103"/>
    <s v="Danish Bears"/>
    <n v="9"/>
    <n v="28"/>
    <x v="0"/>
    <s v="False"/>
    <x v="38"/>
    <x v="0"/>
    <x v="16"/>
    <m/>
    <n v="5401"/>
    <x v="0"/>
  </r>
  <r>
    <n v="3278950978"/>
    <n v="1758"/>
    <x v="234"/>
    <x v="1"/>
    <n v="350190"/>
    <s v="Ascent Esports"/>
    <n v="3659536"/>
    <s v="Clutch Gamers"/>
    <n v="30"/>
    <n v="19"/>
    <x v="1"/>
    <s v="True"/>
    <x v="4"/>
    <x v="2"/>
    <x v="1"/>
    <m/>
    <n v="5401"/>
    <x v="0"/>
  </r>
  <r>
    <n v="3278898021"/>
    <n v="3171"/>
    <x v="235"/>
    <x v="0"/>
    <n v="1905619"/>
    <s v="Wheel Whreck While Whistling"/>
    <n v="3"/>
    <s v="compLexity Gaming"/>
    <n v="28"/>
    <n v="11"/>
    <x v="1"/>
    <s v="True"/>
    <x v="10"/>
    <x v="0"/>
    <x v="43"/>
    <m/>
    <n v="5401"/>
    <x v="0"/>
  </r>
  <r>
    <n v="3278675143"/>
    <n v="3667"/>
    <x v="236"/>
    <x v="2"/>
    <n v="2512249"/>
    <n v="123"/>
    <n v="3"/>
    <s v="compLexity Gaming"/>
    <n v="27"/>
    <n v="51"/>
    <x v="0"/>
    <s v="False"/>
    <x v="68"/>
    <x v="1"/>
    <x v="21"/>
    <m/>
    <n v="5401"/>
    <x v="0"/>
  </r>
  <r>
    <n v="3278794972"/>
    <n v="2643"/>
    <x v="237"/>
    <x v="0"/>
    <n v="1905619"/>
    <s v="Wheel Whreck While Whistling"/>
    <n v="2512249"/>
    <n v="123"/>
    <n v="18"/>
    <n v="32"/>
    <x v="0"/>
    <s v="False"/>
    <x v="29"/>
    <x v="2"/>
    <x v="25"/>
    <m/>
    <n v="5401"/>
    <x v="0"/>
  </r>
  <r>
    <n v="3278691461"/>
    <n v="2422"/>
    <x v="238"/>
    <x v="0"/>
    <n v="543897"/>
    <s v="Mineski"/>
    <n v="3659536"/>
    <s v="Clutch Gamers"/>
    <n v="18"/>
    <n v="31"/>
    <x v="0"/>
    <s v="False"/>
    <x v="4"/>
    <x v="2"/>
    <x v="11"/>
    <m/>
    <n v="5401"/>
    <x v="0"/>
  </r>
  <r>
    <n v="3358232771"/>
    <n v="2052"/>
    <x v="239"/>
    <x v="1"/>
    <n v="5"/>
    <s v="Invictus Gaming"/>
    <n v="1883502"/>
    <s v="Virtus.pro"/>
    <n v="29"/>
    <n v="14"/>
    <x v="1"/>
    <s v="True"/>
    <x v="28"/>
    <x v="0"/>
    <x v="35"/>
    <m/>
    <n v="5401"/>
    <x v="0"/>
  </r>
  <r>
    <n v="3358237109"/>
    <n v="1637"/>
    <x v="240"/>
    <x v="1"/>
    <n v="3331948"/>
    <s v="LGD.Forever Young"/>
    <n v="2586976"/>
    <s v="OG"/>
    <n v="11"/>
    <n v="28"/>
    <x v="0"/>
    <s v="False"/>
    <x v="10"/>
    <x v="0"/>
    <x v="36"/>
    <m/>
    <n v="5401"/>
    <x v="0"/>
  </r>
  <r>
    <n v="3358153024"/>
    <n v="2749"/>
    <x v="241"/>
    <x v="0"/>
    <n v="2108395"/>
    <s v="TNC Predator"/>
    <n v="15"/>
    <s v="LGD Gaming"/>
    <n v="34"/>
    <n v="33"/>
    <x v="0"/>
    <s v="False"/>
    <x v="53"/>
    <x v="1"/>
    <x v="28"/>
    <m/>
    <n v="5401"/>
    <x v="0"/>
  </r>
  <r>
    <n v="3278590724"/>
    <n v="2636"/>
    <x v="242"/>
    <x v="0"/>
    <n v="2512249"/>
    <n v="123"/>
    <n v="3214108"/>
    <s v="Team NP"/>
    <n v="4"/>
    <n v="16"/>
    <x v="0"/>
    <s v="False"/>
    <x v="32"/>
    <x v="3"/>
    <x v="20"/>
    <m/>
    <n v="5401"/>
    <x v="0"/>
  </r>
  <r>
    <n v="3278554450"/>
    <n v="2465"/>
    <x v="243"/>
    <x v="0"/>
    <n v="3786981"/>
    <s v="AnTHRAX"/>
    <n v="2672298"/>
    <s v="NoPing Esports"/>
    <n v="18"/>
    <n v="35"/>
    <x v="0"/>
    <s v="False"/>
    <x v="23"/>
    <x v="2"/>
    <x v="6"/>
    <m/>
    <n v="5401"/>
    <x v="0"/>
  </r>
  <r>
    <n v="3364210383"/>
    <n v="1726"/>
    <x v="244"/>
    <x v="1"/>
    <n v="1883502"/>
    <s v="Virtus.pro"/>
    <n v="15"/>
    <s v="LGD Gaming"/>
    <n v="24"/>
    <n v="8"/>
    <x v="1"/>
    <s v="True"/>
    <x v="35"/>
    <x v="3"/>
    <x v="29"/>
    <m/>
    <n v="5401"/>
    <x v="0"/>
  </r>
  <r>
    <n v="3278536469"/>
    <n v="1408"/>
    <x v="245"/>
    <x v="1"/>
    <n v="2581813"/>
    <s v="Execration"/>
    <n v="350190"/>
    <s v="Ascent Esports"/>
    <n v="9"/>
    <n v="35"/>
    <x v="0"/>
    <s v="False"/>
    <x v="0"/>
    <x v="0"/>
    <x v="1"/>
    <m/>
    <n v="5401"/>
    <x v="0"/>
  </r>
  <r>
    <n v="3278370778"/>
    <n v="3024"/>
    <x v="246"/>
    <x v="0"/>
    <n v="2967569"/>
    <s v="Unknown Team"/>
    <n v="2672298"/>
    <s v="NoPing Esports"/>
    <n v="35"/>
    <n v="20"/>
    <x v="1"/>
    <s v="True"/>
    <x v="24"/>
    <x v="2"/>
    <x v="19"/>
    <m/>
    <n v="5401"/>
    <x v="0"/>
  </r>
  <r>
    <n v="3358068997"/>
    <n v="2669"/>
    <x v="247"/>
    <x v="0"/>
    <n v="2672298"/>
    <s v="NoPing Esports"/>
    <n v="2640025"/>
    <s v="iG.Vitality"/>
    <n v="24"/>
    <n v="27"/>
    <x v="1"/>
    <s v="True"/>
    <x v="21"/>
    <x v="2"/>
    <x v="6"/>
    <m/>
    <n v="5401"/>
    <x v="0"/>
  </r>
  <r>
    <n v="3278365944"/>
    <n v="1954"/>
    <x v="248"/>
    <x v="1"/>
    <n v="2512249"/>
    <n v="123"/>
    <n v="1905619"/>
    <s v="Wheel Whreck While Whistling"/>
    <n v="24"/>
    <n v="10"/>
    <x v="1"/>
    <s v="True"/>
    <x v="40"/>
    <x v="3"/>
    <x v="25"/>
    <m/>
    <n v="5401"/>
    <x v="0"/>
  </r>
  <r>
    <n v="3278387472"/>
    <n v="678"/>
    <x v="249"/>
    <x v="3"/>
    <n v="4704126"/>
    <s v="MAD KINGS-"/>
    <n v="3747060"/>
    <s v="Union Gaming Bolivia"/>
    <n v="19"/>
    <n v="1"/>
    <x v="1"/>
    <s v="True"/>
    <x v="32"/>
    <x v="3"/>
    <x v="44"/>
    <m/>
    <n v="5401"/>
    <x v="0"/>
  </r>
  <r>
    <n v="3358011344"/>
    <n v="2842"/>
    <x v="250"/>
    <x v="0"/>
    <n v="1838315"/>
    <s v="Team Secret"/>
    <n v="2163"/>
    <s v="Team Liquid"/>
    <n v="23"/>
    <n v="20"/>
    <x v="0"/>
    <s v="False"/>
    <x v="28"/>
    <x v="0"/>
    <x v="33"/>
    <m/>
    <n v="5401"/>
    <x v="0"/>
  </r>
  <r>
    <n v="3278313560"/>
    <n v="2851"/>
    <x v="251"/>
    <x v="0"/>
    <n v="3477208"/>
    <s v="Midas Club "/>
    <n v="3715574"/>
    <s v="SG e-sports team"/>
    <n v="25"/>
    <n v="15"/>
    <x v="1"/>
    <s v="True"/>
    <x v="22"/>
    <x v="0"/>
    <x v="5"/>
    <m/>
    <n v="5401"/>
    <x v="0"/>
  </r>
  <r>
    <n v="3358044227"/>
    <n v="912"/>
    <x v="252"/>
    <x v="3"/>
    <n v="39"/>
    <s v="Shopify Rebellion"/>
    <n v="350190"/>
    <s v="Ascent Esports"/>
    <n v="24"/>
    <n v="7"/>
    <x v="1"/>
    <s v="True"/>
    <x v="46"/>
    <x v="3"/>
    <x v="34"/>
    <m/>
    <n v="5401"/>
    <x v="0"/>
  </r>
  <r>
    <n v="3278246661"/>
    <n v="3220"/>
    <x v="253"/>
    <x v="0"/>
    <n v="4704126"/>
    <s v="MAD KINGS-"/>
    <n v="3715574"/>
    <s v="SG e-sports team"/>
    <n v="16"/>
    <n v="18"/>
    <x v="0"/>
    <s v="False"/>
    <x v="40"/>
    <x v="3"/>
    <x v="22"/>
    <m/>
    <n v="5401"/>
    <x v="0"/>
  </r>
  <r>
    <n v="3278320383"/>
    <n v="2095"/>
    <x v="254"/>
    <x v="1"/>
    <n v="4653139"/>
    <s v="Guess"/>
    <n v="1905619"/>
    <s v="Wheel Whreck While Whistling"/>
    <n v="9"/>
    <n v="22"/>
    <x v="0"/>
    <s v="False"/>
    <x v="46"/>
    <x v="3"/>
    <x v="43"/>
    <m/>
    <n v="5401"/>
    <x v="0"/>
  </r>
  <r>
    <n v="3278304193"/>
    <n v="3548"/>
    <x v="255"/>
    <x v="0"/>
    <n v="4704126"/>
    <s v="MAD KINGS-"/>
    <n v="4324365"/>
    <s v="STARS e-Sports"/>
    <n v="42"/>
    <n v="32"/>
    <x v="1"/>
    <s v="True"/>
    <x v="12"/>
    <x v="1"/>
    <x v="44"/>
    <m/>
    <n v="5401"/>
    <x v="0"/>
  </r>
  <r>
    <n v="3281159627"/>
    <n v="2480"/>
    <x v="256"/>
    <x v="0"/>
    <n v="2006913"/>
    <s v="Vega Squadron"/>
    <n v="2621843"/>
    <s v="Team. Spirit"/>
    <n v="15"/>
    <n v="40"/>
    <x v="0"/>
    <s v="False"/>
    <x v="24"/>
    <x v="2"/>
    <x v="18"/>
    <m/>
    <n v="5401"/>
    <x v="0"/>
  </r>
  <r>
    <n v="3358069339"/>
    <n v="2212"/>
    <x v="257"/>
    <x v="1"/>
    <n v="15"/>
    <s v="LGD Gaming"/>
    <n v="2108395"/>
    <s v="TNC Predator"/>
    <n v="30"/>
    <n v="20"/>
    <x v="1"/>
    <s v="True"/>
    <x v="29"/>
    <x v="2"/>
    <x v="28"/>
    <m/>
    <n v="5401"/>
    <x v="0"/>
  </r>
  <r>
    <n v="3278238643"/>
    <n v="1865"/>
    <x v="183"/>
    <x v="1"/>
    <n v="4653139"/>
    <s v="Guess"/>
    <n v="3714164"/>
    <s v="OverPower"/>
    <n v="18"/>
    <n v="11"/>
    <x v="1"/>
    <s v="True"/>
    <x v="47"/>
    <x v="3"/>
    <x v="45"/>
    <m/>
    <n v="5401"/>
    <x v="0"/>
  </r>
  <r>
    <n v="3278176063"/>
    <n v="2140"/>
    <x v="170"/>
    <x v="1"/>
    <n v="4372042"/>
    <s v="Team Freedom"/>
    <n v="4653139"/>
    <s v="Guess"/>
    <n v="40"/>
    <n v="14"/>
    <x v="1"/>
    <s v="True"/>
    <x v="13"/>
    <x v="2"/>
    <x v="37"/>
    <m/>
    <n v="5401"/>
    <x v="0"/>
  </r>
  <r>
    <n v="3278177232"/>
    <n v="2746"/>
    <x v="258"/>
    <x v="0"/>
    <n v="1905619"/>
    <s v="Wheel Whreck While Whistling"/>
    <n v="3"/>
    <s v="compLexity Gaming"/>
    <n v="18"/>
    <n v="15"/>
    <x v="1"/>
    <s v="True"/>
    <x v="57"/>
    <x v="3"/>
    <x v="43"/>
    <m/>
    <n v="5401"/>
    <x v="0"/>
  </r>
  <r>
    <n v="3278239231"/>
    <n v="1657"/>
    <x v="231"/>
    <x v="1"/>
    <n v="3477208"/>
    <s v="Midas Club "/>
    <n v="4324365"/>
    <s v="STARS e-Sports"/>
    <n v="35"/>
    <n v="13"/>
    <x v="1"/>
    <s v="True"/>
    <x v="3"/>
    <x v="0"/>
    <x v="5"/>
    <m/>
    <n v="5401"/>
    <x v="0"/>
  </r>
  <r>
    <n v="3278137461"/>
    <n v="2810"/>
    <x v="259"/>
    <x v="0"/>
    <n v="36"/>
    <s v="Natus Vincere"/>
    <n v="2006913"/>
    <s v="Vega Squadron"/>
    <n v="11"/>
    <n v="29"/>
    <x v="0"/>
    <s v="False"/>
    <x v="22"/>
    <x v="0"/>
    <x v="46"/>
    <m/>
    <n v="5401"/>
    <x v="0"/>
  </r>
  <r>
    <n v="3278171855"/>
    <n v="2794"/>
    <x v="260"/>
    <x v="0"/>
    <n v="3477208"/>
    <s v="Midas Club "/>
    <n v="2672298"/>
    <s v="NoPing Esports"/>
    <n v="27"/>
    <n v="37"/>
    <x v="0"/>
    <s v="False"/>
    <x v="8"/>
    <x v="1"/>
    <x v="6"/>
    <m/>
    <n v="5401"/>
    <x v="0"/>
  </r>
  <r>
    <n v="3278118753"/>
    <n v="1843"/>
    <x v="261"/>
    <x v="1"/>
    <n v="3724222"/>
    <s v="Team Red"/>
    <n v="3714164"/>
    <s v="OverPower"/>
    <n v="34"/>
    <n v="13"/>
    <x v="1"/>
    <s v="True"/>
    <x v="2"/>
    <x v="0"/>
    <x v="47"/>
    <m/>
    <n v="5401"/>
    <x v="0"/>
  </r>
  <r>
    <n v="3357986778"/>
    <n v="2333"/>
    <x v="262"/>
    <x v="1"/>
    <n v="2672298"/>
    <s v="NoPing Esports"/>
    <n v="2640025"/>
    <s v="iG.Vitality"/>
    <n v="31"/>
    <n v="17"/>
    <x v="1"/>
    <s v="True"/>
    <x v="3"/>
    <x v="0"/>
    <x v="6"/>
    <m/>
    <n v="5401"/>
    <x v="0"/>
  </r>
  <r>
    <n v="3278080836"/>
    <n v="3475"/>
    <x v="263"/>
    <x v="0"/>
    <n v="4372042"/>
    <s v="Team Freedom"/>
    <n v="1905619"/>
    <s v="Wheel Whreck While Whistling"/>
    <n v="33"/>
    <n v="21"/>
    <x v="1"/>
    <s v="True"/>
    <x v="13"/>
    <x v="2"/>
    <x v="37"/>
    <m/>
    <n v="5401"/>
    <x v="0"/>
  </r>
  <r>
    <n v="3278014140"/>
    <n v="1651"/>
    <x v="264"/>
    <x v="1"/>
    <n v="46"/>
    <s v="Team Empire"/>
    <n v="4425117"/>
    <s v="Gambit Esports"/>
    <n v="14"/>
    <n v="31"/>
    <x v="0"/>
    <s v="False"/>
    <x v="6"/>
    <x v="0"/>
    <x v="48"/>
    <m/>
    <n v="5401"/>
    <x v="0"/>
  </r>
  <r>
    <n v="3368300783"/>
    <n v="2770"/>
    <x v="265"/>
    <x v="0"/>
    <n v="1883502"/>
    <s v="Virtus.pro"/>
    <n v="2163"/>
    <s v="Team Liquid"/>
    <n v="32"/>
    <n v="29"/>
    <x v="0"/>
    <s v="False"/>
    <x v="69"/>
    <x v="1"/>
    <x v="33"/>
    <m/>
    <n v="5401"/>
    <x v="0"/>
  </r>
  <r>
    <n v="3277937287"/>
    <n v="1446"/>
    <x v="266"/>
    <x v="1"/>
    <n v="36"/>
    <s v="Natus Vincere"/>
    <n v="2621843"/>
    <s v="Team. Spirit"/>
    <n v="5"/>
    <n v="22"/>
    <x v="0"/>
    <s v="False"/>
    <x v="70"/>
    <x v="3"/>
    <x v="18"/>
    <m/>
    <n v="5401"/>
    <x v="0"/>
  </r>
  <r>
    <n v="3277853682"/>
    <n v="1911"/>
    <x v="267"/>
    <x v="1"/>
    <n v="4100699"/>
    <s v="APB"/>
    <n v="46"/>
    <s v="Team Empire"/>
    <n v="13"/>
    <n v="28"/>
    <x v="0"/>
    <s v="False"/>
    <x v="52"/>
    <x v="0"/>
    <x v="27"/>
    <m/>
    <n v="5401"/>
    <x v="0"/>
  </r>
  <r>
    <n v="3277905327"/>
    <n v="2730"/>
    <x v="268"/>
    <x v="0"/>
    <n v="3747060"/>
    <s v="Union Gaming Bolivia"/>
    <n v="3715574"/>
    <s v="SG e-sports team"/>
    <n v="26"/>
    <n v="49"/>
    <x v="0"/>
    <s v="False"/>
    <x v="14"/>
    <x v="1"/>
    <x v="22"/>
    <m/>
    <n v="5401"/>
    <x v="0"/>
  </r>
  <r>
    <n v="3277799119"/>
    <n v="3663"/>
    <x v="269"/>
    <x v="2"/>
    <n v="4593831"/>
    <s v="Planet Dog"/>
    <n v="4703773"/>
    <s v="Cool Beans"/>
    <n v="35"/>
    <n v="29"/>
    <x v="1"/>
    <s v="True"/>
    <x v="8"/>
    <x v="1"/>
    <x v="26"/>
    <m/>
    <n v="5401"/>
    <x v="0"/>
  </r>
  <r>
    <n v="3281300755"/>
    <n v="2252"/>
    <x v="270"/>
    <x v="1"/>
    <n v="4593831"/>
    <s v="Planet Dog"/>
    <n v="464103"/>
    <s v="Danish Bears"/>
    <n v="23"/>
    <n v="20"/>
    <x v="1"/>
    <s v="True"/>
    <x v="28"/>
    <x v="0"/>
    <x v="26"/>
    <m/>
    <n v="5401"/>
    <x v="0"/>
  </r>
  <r>
    <n v="3277867284"/>
    <n v="2876"/>
    <x v="271"/>
    <x v="0"/>
    <n v="1964407"/>
    <s v="Comanche"/>
    <n v="4425117"/>
    <s v="Gambit Esports"/>
    <n v="25"/>
    <n v="41"/>
    <x v="0"/>
    <s v="False"/>
    <x v="55"/>
    <x v="1"/>
    <x v="48"/>
    <m/>
    <n v="5401"/>
    <x v="0"/>
  </r>
  <r>
    <n v="3277831396"/>
    <n v="1506"/>
    <x v="272"/>
    <x v="1"/>
    <n v="4372042"/>
    <s v="Team Freedom"/>
    <n v="3"/>
    <s v="compLexity Gaming"/>
    <n v="22"/>
    <n v="9"/>
    <x v="1"/>
    <s v="True"/>
    <x v="46"/>
    <x v="3"/>
    <x v="37"/>
    <m/>
    <n v="5401"/>
    <x v="0"/>
  </r>
  <r>
    <n v="3277830387"/>
    <n v="1675"/>
    <x v="273"/>
    <x v="1"/>
    <n v="4251435"/>
    <s v="w33ha earthspirit"/>
    <n v="3724222"/>
    <s v="Team Red"/>
    <n v="35"/>
    <n v="14"/>
    <x v="1"/>
    <s v="True"/>
    <x v="4"/>
    <x v="2"/>
    <x v="42"/>
    <m/>
    <n v="5401"/>
    <x v="0"/>
  </r>
  <r>
    <n v="3277794775"/>
    <n v="3887"/>
    <x v="274"/>
    <x v="2"/>
    <n v="1838315"/>
    <s v="Team Secret"/>
    <n v="464103"/>
    <s v="Danish Bears"/>
    <n v="46"/>
    <n v="31"/>
    <x v="1"/>
    <s v="True"/>
    <x v="71"/>
    <x v="1"/>
    <x v="4"/>
    <m/>
    <n v="5401"/>
    <x v="0"/>
  </r>
  <r>
    <n v="3357781916"/>
    <n v="1987"/>
    <x v="210"/>
    <x v="1"/>
    <n v="2581813"/>
    <s v="Execration"/>
    <n v="2586976"/>
    <s v="OG"/>
    <n v="33"/>
    <n v="19"/>
    <x v="1"/>
    <s v="True"/>
    <x v="42"/>
    <x v="2"/>
    <x v="2"/>
    <m/>
    <n v="5401"/>
    <x v="0"/>
  </r>
  <r>
    <n v="3277769947"/>
    <n v="2022"/>
    <x v="275"/>
    <x v="1"/>
    <n v="2006913"/>
    <s v="Vega Squadron"/>
    <n v="2621843"/>
    <s v="Team. Spirit"/>
    <n v="1"/>
    <n v="23"/>
    <x v="0"/>
    <s v="False"/>
    <x v="72"/>
    <x v="3"/>
    <x v="18"/>
    <m/>
    <n v="5401"/>
    <x v="0"/>
  </r>
  <r>
    <n v="3274557442"/>
    <n v="2747"/>
    <x v="276"/>
    <x v="0"/>
    <n v="4593848"/>
    <s v="Skatemasters"/>
    <n v="350190"/>
    <s v="Ascent Esports"/>
    <n v="40"/>
    <n v="44"/>
    <x v="0"/>
    <s v="False"/>
    <x v="73"/>
    <x v="1"/>
    <x v="1"/>
    <m/>
    <n v="5401"/>
    <x v="0"/>
  </r>
  <r>
    <n v="3274564960"/>
    <n v="2272"/>
    <x v="277"/>
    <x v="1"/>
    <n v="3659536"/>
    <s v="Clutch Gamers"/>
    <n v="3326875"/>
    <s v="Faceless"/>
    <n v="13"/>
    <n v="20"/>
    <x v="0"/>
    <s v="False"/>
    <x v="57"/>
    <x v="3"/>
    <x v="49"/>
    <m/>
    <n v="5401"/>
    <x v="0"/>
  </r>
  <r>
    <n v="3274667512"/>
    <n v="2755"/>
    <x v="278"/>
    <x v="0"/>
    <n v="3725701"/>
    <s v="Happy  Feet"/>
    <n v="4372767"/>
    <s v="Moogle"/>
    <n v="22"/>
    <n v="39"/>
    <x v="0"/>
    <s v="False"/>
    <x v="69"/>
    <x v="1"/>
    <x v="50"/>
    <m/>
    <n v="5401"/>
    <x v="0"/>
  </r>
  <r>
    <n v="3274794292"/>
    <n v="2755"/>
    <x v="278"/>
    <x v="0"/>
    <n v="4593831"/>
    <s v="Planet Dog"/>
    <n v="111474"/>
    <s v="Alliance"/>
    <n v="21"/>
    <n v="20"/>
    <x v="0"/>
    <s v="False"/>
    <x v="52"/>
    <x v="0"/>
    <x v="51"/>
    <m/>
    <n v="5401"/>
    <x v="0"/>
  </r>
  <r>
    <n v="3274794810"/>
    <n v="2271"/>
    <x v="279"/>
    <x v="1"/>
    <n v="3152713"/>
    <s v="4 protect five"/>
    <n v="4328182"/>
    <s v="Crescendo"/>
    <n v="29"/>
    <n v="11"/>
    <x v="1"/>
    <s v="True"/>
    <x v="22"/>
    <x v="0"/>
    <x v="52"/>
    <m/>
    <n v="5401"/>
    <x v="0"/>
  </r>
  <r>
    <n v="3274800531"/>
    <n v="1589"/>
    <x v="280"/>
    <x v="1"/>
    <n v="4593848"/>
    <s v="Skatemasters"/>
    <n v="543897"/>
    <s v="Mineski"/>
    <n v="11"/>
    <n v="26"/>
    <x v="0"/>
    <s v="False"/>
    <x v="38"/>
    <x v="0"/>
    <x v="13"/>
    <m/>
    <n v="5401"/>
    <x v="0"/>
  </r>
  <r>
    <n v="3274904832"/>
    <n v="2166"/>
    <x v="281"/>
    <x v="1"/>
    <n v="4186376"/>
    <s v="Team Singularity"/>
    <n v="3152713"/>
    <s v="4 protect five"/>
    <n v="29"/>
    <n v="12"/>
    <x v="1"/>
    <s v="True"/>
    <x v="52"/>
    <x v="0"/>
    <x v="17"/>
    <m/>
    <n v="5401"/>
    <x v="0"/>
  </r>
  <r>
    <n v="3274927926"/>
    <n v="1612"/>
    <x v="282"/>
    <x v="1"/>
    <n v="350190"/>
    <s v="Ascent Esports"/>
    <n v="3659536"/>
    <s v="Clutch Gamers"/>
    <n v="22"/>
    <n v="8"/>
    <x v="1"/>
    <s v="True"/>
    <x v="56"/>
    <x v="3"/>
    <x v="1"/>
    <m/>
    <n v="5401"/>
    <x v="0"/>
  </r>
  <r>
    <n v="3275045676"/>
    <n v="2692"/>
    <x v="26"/>
    <x v="0"/>
    <n v="4100699"/>
    <s v="APB"/>
    <n v="4592777"/>
    <s v="Double Dimension"/>
    <n v="42"/>
    <n v="8"/>
    <x v="1"/>
    <s v="True"/>
    <x v="29"/>
    <x v="2"/>
    <x v="41"/>
    <m/>
    <n v="5401"/>
    <x v="0"/>
  </r>
  <r>
    <n v="3275183011"/>
    <n v="2399"/>
    <x v="283"/>
    <x v="1"/>
    <n v="46"/>
    <s v="Team Empire"/>
    <n v="2006913"/>
    <s v="Vega Squadron"/>
    <n v="30"/>
    <n v="26"/>
    <x v="0"/>
    <s v="False"/>
    <x v="16"/>
    <x v="2"/>
    <x v="46"/>
    <m/>
    <n v="5401"/>
    <x v="0"/>
  </r>
  <r>
    <n v="3277677016"/>
    <n v="1965"/>
    <x v="60"/>
    <x v="1"/>
    <n v="3152713"/>
    <s v="4 protect five"/>
    <n v="26"/>
    <s v="MOUZ"/>
    <n v="15"/>
    <n v="41"/>
    <x v="0"/>
    <s v="False"/>
    <x v="16"/>
    <x v="2"/>
    <x v="24"/>
    <m/>
    <n v="5401"/>
    <x v="0"/>
  </r>
  <r>
    <n v="3277730855"/>
    <n v="1472"/>
    <x v="284"/>
    <x v="1"/>
    <n v="4324365"/>
    <s v="STARS e-Sports"/>
    <n v="3715574"/>
    <s v="SG e-sports team"/>
    <n v="10"/>
    <n v="27"/>
    <x v="0"/>
    <s v="False"/>
    <x v="38"/>
    <x v="0"/>
    <x v="22"/>
    <m/>
    <n v="5401"/>
    <x v="0"/>
  </r>
  <r>
    <n v="3277691703"/>
    <n v="1872"/>
    <x v="285"/>
    <x v="1"/>
    <n v="1838315"/>
    <s v="Team Secret"/>
    <n v="4593831"/>
    <s v="Planet Dog"/>
    <n v="29"/>
    <n v="14"/>
    <x v="1"/>
    <s v="True"/>
    <x v="28"/>
    <x v="0"/>
    <x v="4"/>
    <m/>
    <n v="5401"/>
    <x v="0"/>
  </r>
  <r>
    <n v="3277445396"/>
    <n v="2212"/>
    <x v="257"/>
    <x v="1"/>
    <n v="4328182"/>
    <s v="Crescendo"/>
    <n v="26"/>
    <s v="MOUZ"/>
    <n v="25"/>
    <n v="36"/>
    <x v="0"/>
    <s v="False"/>
    <x v="69"/>
    <x v="1"/>
    <x v="24"/>
    <m/>
    <n v="5401"/>
    <x v="0"/>
  </r>
  <r>
    <n v="3277430053"/>
    <n v="3116"/>
    <x v="286"/>
    <x v="0"/>
    <n v="3152713"/>
    <s v="4 protect five"/>
    <n v="111474"/>
    <s v="Alliance"/>
    <n v="32"/>
    <n v="9"/>
    <x v="1"/>
    <s v="True"/>
    <x v="52"/>
    <x v="0"/>
    <x v="52"/>
    <m/>
    <n v="5401"/>
    <x v="0"/>
  </r>
  <r>
    <n v="3277209959"/>
    <n v="2557"/>
    <x v="287"/>
    <x v="0"/>
    <n v="46"/>
    <s v="Team Empire"/>
    <n v="2621843"/>
    <s v="Team. Spirit"/>
    <n v="34"/>
    <n v="20"/>
    <x v="1"/>
    <s v="True"/>
    <x v="13"/>
    <x v="2"/>
    <x v="27"/>
    <m/>
    <n v="5401"/>
    <x v="0"/>
  </r>
  <r>
    <n v="3277285990"/>
    <n v="2698"/>
    <x v="288"/>
    <x v="0"/>
    <n v="26"/>
    <s v="MOUZ"/>
    <n v="111474"/>
    <s v="Alliance"/>
    <n v="30"/>
    <n v="25"/>
    <x v="1"/>
    <s v="True"/>
    <x v="24"/>
    <x v="2"/>
    <x v="24"/>
    <m/>
    <n v="5401"/>
    <x v="0"/>
  </r>
  <r>
    <n v="3274481930"/>
    <n v="2226"/>
    <x v="289"/>
    <x v="1"/>
    <n v="4372767"/>
    <s v="Moogle"/>
    <n v="3326875"/>
    <s v="Faceless"/>
    <n v="7"/>
    <n v="31"/>
    <x v="0"/>
    <s v="False"/>
    <x v="45"/>
    <x v="0"/>
    <x v="49"/>
    <m/>
    <n v="5401"/>
    <x v="0"/>
  </r>
  <r>
    <n v="3274481444"/>
    <n v="1681"/>
    <x v="217"/>
    <x v="1"/>
    <n v="2581813"/>
    <s v="Execration"/>
    <n v="543897"/>
    <s v="Mineski"/>
    <n v="25"/>
    <n v="6"/>
    <x v="1"/>
    <s v="True"/>
    <x v="46"/>
    <x v="3"/>
    <x v="2"/>
    <m/>
    <n v="5401"/>
    <x v="0"/>
  </r>
  <r>
    <n v="3274330770"/>
    <n v="2030"/>
    <x v="7"/>
    <x v="1"/>
    <n v="4593848"/>
    <s v="Skatemasters"/>
    <n v="3659536"/>
    <s v="Clutch Gamers"/>
    <n v="15"/>
    <n v="17"/>
    <x v="0"/>
    <s v="False"/>
    <x v="35"/>
    <x v="3"/>
    <x v="11"/>
    <m/>
    <n v="5401"/>
    <x v="0"/>
  </r>
  <r>
    <n v="3275549361"/>
    <n v="1931"/>
    <x v="290"/>
    <x v="1"/>
    <n v="1964407"/>
    <s v="Comanche"/>
    <n v="2621843"/>
    <s v="Team. Spirit"/>
    <n v="10"/>
    <n v="33"/>
    <x v="0"/>
    <s v="False"/>
    <x v="28"/>
    <x v="0"/>
    <x v="18"/>
    <m/>
    <n v="5401"/>
    <x v="0"/>
  </r>
  <r>
    <n v="3276630734"/>
    <n v="2823"/>
    <x v="291"/>
    <x v="0"/>
    <n v="2108395"/>
    <s v="TNC Predator"/>
    <n v="3659536"/>
    <s v="Clutch Gamers"/>
    <n v="23"/>
    <n v="31"/>
    <x v="0"/>
    <s v="False"/>
    <x v="13"/>
    <x v="2"/>
    <x v="11"/>
    <m/>
    <n v="5401"/>
    <x v="0"/>
  </r>
  <r>
    <n v="3275248394"/>
    <n v="3244"/>
    <x v="292"/>
    <x v="0"/>
    <n v="543897"/>
    <s v="Mineski"/>
    <n v="350190"/>
    <s v="Ascent Esports"/>
    <n v="46"/>
    <n v="35"/>
    <x v="1"/>
    <s v="True"/>
    <x v="74"/>
    <x v="1"/>
    <x v="13"/>
    <m/>
    <n v="5401"/>
    <x v="0"/>
  </r>
  <r>
    <n v="3276678806"/>
    <n v="2518"/>
    <x v="293"/>
    <x v="0"/>
    <n v="4593848"/>
    <s v="Skatemasters"/>
    <n v="3725701"/>
    <s v="Happy  Feet"/>
    <n v="12"/>
    <n v="37"/>
    <x v="0"/>
    <s v="False"/>
    <x v="4"/>
    <x v="2"/>
    <x v="53"/>
    <m/>
    <n v="5401"/>
    <x v="0"/>
  </r>
  <r>
    <n v="3274904857"/>
    <n v="3770"/>
    <x v="294"/>
    <x v="2"/>
    <n v="3725701"/>
    <s v="Happy  Feet"/>
    <n v="3326875"/>
    <s v="Faceless"/>
    <n v="14"/>
    <n v="31"/>
    <x v="0"/>
    <s v="False"/>
    <x v="6"/>
    <x v="0"/>
    <x v="49"/>
    <m/>
    <n v="5401"/>
    <x v="0"/>
  </r>
  <r>
    <n v="3274804698"/>
    <n v="3007"/>
    <x v="295"/>
    <x v="0"/>
    <n v="2006913"/>
    <s v="Vega Squadron"/>
    <n v="4100699"/>
    <s v="APB"/>
    <n v="15"/>
    <n v="13"/>
    <x v="1"/>
    <s v="True"/>
    <x v="39"/>
    <x v="3"/>
    <x v="46"/>
    <m/>
    <n v="5401"/>
    <x v="0"/>
  </r>
  <r>
    <n v="3276619671"/>
    <n v="1206"/>
    <x v="296"/>
    <x v="1"/>
    <n v="4593848"/>
    <s v="Skatemasters"/>
    <n v="3326875"/>
    <s v="Faceless"/>
    <n v="5"/>
    <n v="21"/>
    <x v="0"/>
    <s v="False"/>
    <x v="63"/>
    <x v="3"/>
    <x v="49"/>
    <m/>
    <n v="5401"/>
    <x v="0"/>
  </r>
  <r>
    <n v="3276550251"/>
    <n v="2372"/>
    <x v="172"/>
    <x v="1"/>
    <n v="2581813"/>
    <s v="Execration"/>
    <n v="3725701"/>
    <s v="Happy  Feet"/>
    <n v="20"/>
    <n v="27"/>
    <x v="0"/>
    <s v="False"/>
    <x v="2"/>
    <x v="0"/>
    <x v="53"/>
    <m/>
    <n v="5401"/>
    <x v="0"/>
  </r>
  <r>
    <n v="3370307979"/>
    <n v="2173"/>
    <x v="213"/>
    <x v="1"/>
    <n v="15"/>
    <s v="LGD Gaming"/>
    <n v="2163"/>
    <s v="Team Liquid"/>
    <n v="13"/>
    <n v="27"/>
    <x v="0"/>
    <s v="False"/>
    <x v="22"/>
    <x v="0"/>
    <x v="33"/>
    <m/>
    <n v="5401"/>
    <x v="0"/>
  </r>
  <r>
    <n v="3352409888"/>
    <n v="2683"/>
    <x v="297"/>
    <x v="0"/>
    <n v="1846548"/>
    <s v="HellRaisers"/>
    <n v="3331948"/>
    <s v="LGD.Forever Young"/>
    <n v="15"/>
    <n v="30"/>
    <x v="0"/>
    <s v="False"/>
    <x v="6"/>
    <x v="0"/>
    <x v="31"/>
    <m/>
    <n v="5401"/>
    <x v="0"/>
  </r>
  <r>
    <n v="3282412777"/>
    <n v="2061"/>
    <x v="298"/>
    <x v="1"/>
    <n v="4372042"/>
    <s v="Team Freedom"/>
    <n v="2512249"/>
    <n v="123"/>
    <n v="23"/>
    <n v="18"/>
    <x v="0"/>
    <s v="False"/>
    <x v="52"/>
    <x v="0"/>
    <x v="25"/>
    <m/>
    <n v="5401"/>
    <x v="0"/>
  </r>
  <r>
    <n v="3364162010"/>
    <n v="1468"/>
    <x v="299"/>
    <x v="1"/>
    <n v="1883502"/>
    <s v="Virtus.pro"/>
    <n v="15"/>
    <s v="LGD Gaming"/>
    <n v="26"/>
    <n v="5"/>
    <x v="1"/>
    <s v="True"/>
    <x v="46"/>
    <x v="3"/>
    <x v="29"/>
    <m/>
    <n v="5401"/>
    <x v="0"/>
  </r>
  <r>
    <n v="3367897602"/>
    <n v="1827"/>
    <x v="300"/>
    <x v="1"/>
    <n v="2163"/>
    <s v="Team Liquid"/>
    <n v="46"/>
    <s v="Team Empire"/>
    <n v="22"/>
    <n v="12"/>
    <x v="1"/>
    <s v="True"/>
    <x v="40"/>
    <x v="3"/>
    <x v="33"/>
    <m/>
    <n v="5401"/>
    <x v="0"/>
  </r>
  <r>
    <n v="3276550380"/>
    <n v="1734"/>
    <x v="301"/>
    <x v="1"/>
    <n v="3786981"/>
    <s v="AnTHRAX"/>
    <n v="3477208"/>
    <s v="Midas Club "/>
    <n v="11"/>
    <n v="31"/>
    <x v="0"/>
    <s v="False"/>
    <x v="18"/>
    <x v="0"/>
    <x v="5"/>
    <m/>
    <n v="5401"/>
    <x v="0"/>
  </r>
  <r>
    <n v="3276543914"/>
    <n v="2309"/>
    <x v="302"/>
    <x v="1"/>
    <n v="1905619"/>
    <s v="Wheel Whreck While Whistling"/>
    <n v="3214108"/>
    <s v="Team NP"/>
    <n v="10"/>
    <n v="37"/>
    <x v="0"/>
    <s v="False"/>
    <x v="2"/>
    <x v="0"/>
    <x v="20"/>
    <m/>
    <n v="5401"/>
    <x v="0"/>
  </r>
  <r>
    <n v="3276481968"/>
    <n v="2228"/>
    <x v="303"/>
    <x v="1"/>
    <n v="2108395"/>
    <s v="TNC Predator"/>
    <n v="3725701"/>
    <s v="Happy  Feet"/>
    <n v="23"/>
    <n v="20"/>
    <x v="1"/>
    <s v="True"/>
    <x v="28"/>
    <x v="0"/>
    <x v="12"/>
    <m/>
    <n v="5401"/>
    <x v="0"/>
  </r>
  <r>
    <n v="3276455223"/>
    <n v="2486"/>
    <x v="304"/>
    <x v="0"/>
    <n v="4372767"/>
    <s v="Moogle"/>
    <n v="350190"/>
    <s v="Ascent Esports"/>
    <n v="23"/>
    <n v="39"/>
    <x v="0"/>
    <s v="False"/>
    <x v="5"/>
    <x v="1"/>
    <x v="1"/>
    <m/>
    <n v="5401"/>
    <x v="0"/>
  </r>
  <r>
    <n v="3276531419"/>
    <n v="1595"/>
    <x v="233"/>
    <x v="1"/>
    <n v="2512249"/>
    <n v="123"/>
    <n v="3714164"/>
    <s v="OverPower"/>
    <n v="25"/>
    <n v="11"/>
    <x v="1"/>
    <s v="True"/>
    <x v="37"/>
    <x v="0"/>
    <x v="25"/>
    <m/>
    <n v="5401"/>
    <x v="0"/>
  </r>
  <r>
    <n v="3276548322"/>
    <n v="2525"/>
    <x v="305"/>
    <x v="0"/>
    <n v="4425527"/>
    <s v="Geek Fam"/>
    <n v="543897"/>
    <s v="Mineski"/>
    <n v="24"/>
    <n v="27"/>
    <x v="0"/>
    <s v="False"/>
    <x v="21"/>
    <x v="2"/>
    <x v="13"/>
    <m/>
    <n v="5401"/>
    <x v="0"/>
  </r>
  <r>
    <n v="3276529430"/>
    <n v="919"/>
    <x v="306"/>
    <x v="3"/>
    <n v="4324365"/>
    <s v="STARS e-Sports"/>
    <n v="2672298"/>
    <s v="NoPing Esports"/>
    <n v="5"/>
    <n v="10"/>
    <x v="0"/>
    <s v="False"/>
    <x v="75"/>
    <x v="3"/>
    <x v="6"/>
    <m/>
    <n v="5401"/>
    <x v="0"/>
  </r>
  <r>
    <n v="3276395433"/>
    <n v="4032"/>
    <x v="307"/>
    <x v="2"/>
    <n v="543897"/>
    <s v="Mineski"/>
    <n v="3659536"/>
    <s v="Clutch Gamers"/>
    <n v="41"/>
    <n v="24"/>
    <x v="1"/>
    <s v="True"/>
    <x v="34"/>
    <x v="1"/>
    <x v="13"/>
    <m/>
    <n v="5401"/>
    <x v="0"/>
  </r>
  <r>
    <n v="3276456688"/>
    <n v="2816"/>
    <x v="308"/>
    <x v="0"/>
    <n v="4372042"/>
    <s v="Team Freedom"/>
    <n v="3214108"/>
    <s v="Team NP"/>
    <n v="34"/>
    <n v="21"/>
    <x v="1"/>
    <s v="True"/>
    <x v="24"/>
    <x v="2"/>
    <x v="37"/>
    <m/>
    <n v="5401"/>
    <x v="0"/>
  </r>
  <r>
    <n v="3276431065"/>
    <n v="2673"/>
    <x v="309"/>
    <x v="0"/>
    <n v="4704126"/>
    <s v="MAD KINGS-"/>
    <n v="3786981"/>
    <s v="AnTHRAX"/>
    <n v="32"/>
    <n v="12"/>
    <x v="1"/>
    <s v="True"/>
    <x v="0"/>
    <x v="0"/>
    <x v="44"/>
    <m/>
    <n v="5401"/>
    <x v="0"/>
  </r>
  <r>
    <n v="3276494966"/>
    <n v="1523"/>
    <x v="310"/>
    <x v="1"/>
    <n v="2967569"/>
    <s v="Unknown Team"/>
    <n v="3477208"/>
    <s v="Midas Club "/>
    <n v="5"/>
    <n v="18"/>
    <x v="0"/>
    <s v="False"/>
    <x v="76"/>
    <x v="3"/>
    <x v="5"/>
    <m/>
    <n v="5401"/>
    <x v="0"/>
  </r>
  <r>
    <n v="3277270406"/>
    <n v="3086"/>
    <x v="311"/>
    <x v="0"/>
    <n v="4328182"/>
    <s v="Crescendo"/>
    <n v="464103"/>
    <s v="Danish Bears"/>
    <n v="37"/>
    <n v="42"/>
    <x v="0"/>
    <s v="False"/>
    <x v="19"/>
    <x v="1"/>
    <x v="16"/>
    <m/>
    <n v="5401"/>
    <x v="0"/>
  </r>
  <r>
    <n v="3277147265"/>
    <n v="2540"/>
    <x v="18"/>
    <x v="0"/>
    <n v="4593831"/>
    <s v="Planet Dog"/>
    <n v="3704482"/>
    <s v="SK-_-'iter (evil)!"/>
    <n v="18"/>
    <n v="23"/>
    <x v="0"/>
    <s v="False"/>
    <x v="52"/>
    <x v="0"/>
    <x v="3"/>
    <m/>
    <n v="5401"/>
    <x v="0"/>
  </r>
  <r>
    <n v="3276384723"/>
    <n v="2193"/>
    <x v="54"/>
    <x v="1"/>
    <n v="2512249"/>
    <n v="123"/>
    <n v="3724222"/>
    <s v="Team Red"/>
    <n v="31"/>
    <n v="13"/>
    <x v="1"/>
    <s v="True"/>
    <x v="0"/>
    <x v="0"/>
    <x v="25"/>
    <m/>
    <n v="5401"/>
    <x v="0"/>
  </r>
  <r>
    <n v="3276281606"/>
    <n v="2650"/>
    <x v="312"/>
    <x v="0"/>
    <n v="1905619"/>
    <s v="Wheel Whreck While Whistling"/>
    <n v="3714164"/>
    <s v="OverPower"/>
    <n v="38"/>
    <n v="27"/>
    <x v="1"/>
    <s v="True"/>
    <x v="34"/>
    <x v="1"/>
    <x v="43"/>
    <m/>
    <n v="5401"/>
    <x v="0"/>
  </r>
  <r>
    <n v="3276376431"/>
    <n v="2105"/>
    <x v="313"/>
    <x v="1"/>
    <n v="4151852"/>
    <s v="Elite Wolves "/>
    <n v="3477208"/>
    <s v="Midas Club "/>
    <n v="12"/>
    <n v="28"/>
    <x v="0"/>
    <s v="False"/>
    <x v="22"/>
    <x v="0"/>
    <x v="5"/>
    <m/>
    <n v="5401"/>
    <x v="0"/>
  </r>
  <r>
    <n v="3276333514"/>
    <n v="2428"/>
    <x v="314"/>
    <x v="0"/>
    <n v="4251435"/>
    <s v="w33ha earthspirit"/>
    <n v="2512249"/>
    <n v="123"/>
    <n v="11"/>
    <n v="38"/>
    <x v="0"/>
    <s v="False"/>
    <x v="4"/>
    <x v="2"/>
    <x v="25"/>
    <m/>
    <n v="5401"/>
    <x v="0"/>
  </r>
  <r>
    <n v="3276229201"/>
    <n v="2139"/>
    <x v="315"/>
    <x v="1"/>
    <n v="3214108"/>
    <s v="Team NP"/>
    <n v="3"/>
    <s v="compLexity Gaming"/>
    <n v="26"/>
    <n v="6"/>
    <x v="1"/>
    <s v="True"/>
    <x v="35"/>
    <x v="3"/>
    <x v="20"/>
    <m/>
    <n v="5401"/>
    <x v="0"/>
  </r>
  <r>
    <n v="3276169834"/>
    <n v="2438"/>
    <x v="316"/>
    <x v="0"/>
    <n v="1905619"/>
    <s v="Wheel Whreck While Whistling"/>
    <n v="3724222"/>
    <s v="Team Red"/>
    <n v="31"/>
    <n v="18"/>
    <x v="1"/>
    <s v="True"/>
    <x v="4"/>
    <x v="2"/>
    <x v="43"/>
    <m/>
    <n v="5401"/>
    <x v="0"/>
  </r>
  <r>
    <n v="3276111372"/>
    <n v="2285"/>
    <x v="317"/>
    <x v="1"/>
    <n v="464103"/>
    <s v="Danish Bears"/>
    <n v="4186376"/>
    <s v="Team Singularity"/>
    <n v="18"/>
    <n v="31"/>
    <x v="0"/>
    <s v="False"/>
    <x v="4"/>
    <x v="2"/>
    <x v="17"/>
    <m/>
    <n v="5401"/>
    <x v="0"/>
  </r>
  <r>
    <n v="3276278414"/>
    <n v="1972"/>
    <x v="318"/>
    <x v="1"/>
    <n v="4324365"/>
    <s v="STARS e-Sports"/>
    <n v="4652711"/>
    <s v="Colombia"/>
    <n v="25"/>
    <n v="13"/>
    <x v="1"/>
    <s v="True"/>
    <x v="45"/>
    <x v="0"/>
    <x v="54"/>
    <m/>
    <n v="5401"/>
    <x v="0"/>
  </r>
  <r>
    <n v="3276246388"/>
    <n v="1835"/>
    <x v="319"/>
    <x v="1"/>
    <n v="2672298"/>
    <s v="NoPing Esports"/>
    <n v="3715574"/>
    <s v="SG e-sports team"/>
    <n v="13"/>
    <n v="18"/>
    <x v="0"/>
    <s v="False"/>
    <x v="46"/>
    <x v="3"/>
    <x v="22"/>
    <m/>
    <n v="5401"/>
    <x v="0"/>
  </r>
  <r>
    <n v="3276129449"/>
    <n v="2209"/>
    <x v="320"/>
    <x v="1"/>
    <n v="2967569"/>
    <s v="Unknown Team"/>
    <n v="3747060"/>
    <s v="Union Gaming Bolivia"/>
    <n v="33"/>
    <n v="19"/>
    <x v="1"/>
    <s v="True"/>
    <x v="42"/>
    <x v="2"/>
    <x v="19"/>
    <m/>
    <n v="5401"/>
    <x v="0"/>
  </r>
  <r>
    <n v="3276226816"/>
    <n v="2351"/>
    <x v="321"/>
    <x v="1"/>
    <n v="2967569"/>
    <s v="Unknown Team"/>
    <n v="4704126"/>
    <s v="MAD KINGS-"/>
    <n v="10"/>
    <n v="34"/>
    <x v="0"/>
    <s v="False"/>
    <x v="0"/>
    <x v="0"/>
    <x v="44"/>
    <m/>
    <n v="5401"/>
    <x v="0"/>
  </r>
  <r>
    <n v="3275808794"/>
    <n v="3544"/>
    <x v="322"/>
    <x v="0"/>
    <n v="1905619"/>
    <s v="Wheel Whreck While Whistling"/>
    <n v="4251435"/>
    <s v="w33ha earthspirit"/>
    <n v="19"/>
    <n v="34"/>
    <x v="0"/>
    <s v="False"/>
    <x v="23"/>
    <x v="2"/>
    <x v="42"/>
    <m/>
    <n v="5401"/>
    <x v="0"/>
  </r>
  <r>
    <n v="3275695734"/>
    <n v="2788"/>
    <x v="323"/>
    <x v="0"/>
    <n v="4704126"/>
    <s v="MAD KINGS-"/>
    <n v="4151852"/>
    <s v="Elite Wolves "/>
    <n v="35"/>
    <n v="24"/>
    <x v="1"/>
    <s v="True"/>
    <x v="36"/>
    <x v="2"/>
    <x v="44"/>
    <m/>
    <n v="5401"/>
    <x v="0"/>
  </r>
  <r>
    <n v="3351963840"/>
    <n v="2172"/>
    <x v="324"/>
    <x v="1"/>
    <n v="2108395"/>
    <s v="TNC Predator"/>
    <n v="39"/>
    <s v="Shopify Rebellion"/>
    <n v="14"/>
    <n v="25"/>
    <x v="0"/>
    <s v="False"/>
    <x v="10"/>
    <x v="0"/>
    <x v="34"/>
    <m/>
    <n v="5401"/>
    <x v="0"/>
  </r>
  <r>
    <n v="3282553363"/>
    <n v="1960"/>
    <x v="325"/>
    <x v="1"/>
    <n v="4372042"/>
    <s v="Team Freedom"/>
    <n v="2512249"/>
    <n v="123"/>
    <n v="10"/>
    <n v="27"/>
    <x v="0"/>
    <s v="False"/>
    <x v="38"/>
    <x v="0"/>
    <x v="25"/>
    <m/>
    <n v="5401"/>
    <x v="0"/>
  </r>
  <r>
    <n v="3282193242"/>
    <n v="1830"/>
    <x v="326"/>
    <x v="1"/>
    <n v="3715574"/>
    <s v="SG e-sports team"/>
    <n v="2672298"/>
    <s v="NoPing Esports"/>
    <n v="8"/>
    <n v="24"/>
    <x v="0"/>
    <s v="False"/>
    <x v="35"/>
    <x v="3"/>
    <x v="6"/>
    <m/>
    <n v="5401"/>
    <x v="0"/>
  </r>
  <r>
    <n v="3282300073"/>
    <n v="2907"/>
    <x v="327"/>
    <x v="0"/>
    <n v="3715574"/>
    <s v="SG e-sports team"/>
    <n v="2672298"/>
    <s v="NoPing Esports"/>
    <n v="30"/>
    <n v="37"/>
    <x v="0"/>
    <s v="False"/>
    <x v="53"/>
    <x v="1"/>
    <x v="6"/>
    <m/>
    <n v="5401"/>
    <x v="0"/>
  </r>
  <r>
    <n v="3281628099"/>
    <n v="3417"/>
    <x v="328"/>
    <x v="0"/>
    <n v="46"/>
    <s v="Team Empire"/>
    <n v="2621843"/>
    <s v="Team. Spirit"/>
    <n v="23"/>
    <n v="12"/>
    <x v="1"/>
    <s v="True"/>
    <x v="41"/>
    <x v="0"/>
    <x v="27"/>
    <m/>
    <n v="5401"/>
    <x v="0"/>
  </r>
  <r>
    <n v="3281724378"/>
    <n v="2788"/>
    <x v="323"/>
    <x v="0"/>
    <n v="4704126"/>
    <s v="MAD KINGS-"/>
    <n v="3715574"/>
    <s v="SG e-sports team"/>
    <n v="16"/>
    <n v="28"/>
    <x v="0"/>
    <s v="False"/>
    <x v="0"/>
    <x v="0"/>
    <x v="22"/>
    <m/>
    <n v="5401"/>
    <x v="0"/>
  </r>
  <r>
    <n v="3281992071"/>
    <n v="2846"/>
    <x v="147"/>
    <x v="0"/>
    <n v="26"/>
    <s v="MOUZ"/>
    <n v="4593831"/>
    <s v="Planet Dog"/>
    <n v="10"/>
    <n v="36"/>
    <x v="0"/>
    <s v="False"/>
    <x v="27"/>
    <x v="0"/>
    <x v="26"/>
    <m/>
    <n v="5401"/>
    <x v="0"/>
  </r>
  <r>
    <n v="3281853891"/>
    <n v="1945"/>
    <x v="329"/>
    <x v="1"/>
    <n v="4704126"/>
    <s v="MAD KINGS-"/>
    <n v="3715574"/>
    <s v="SG e-sports team"/>
    <n v="14"/>
    <n v="35"/>
    <x v="0"/>
    <s v="False"/>
    <x v="4"/>
    <x v="2"/>
    <x v="22"/>
    <m/>
    <n v="5401"/>
    <x v="0"/>
  </r>
  <r>
    <n v="3282102427"/>
    <n v="2379"/>
    <x v="330"/>
    <x v="1"/>
    <n v="3"/>
    <s v="compLexity Gaming"/>
    <n v="4251435"/>
    <s v="w33ha earthspirit"/>
    <n v="30"/>
    <n v="17"/>
    <x v="1"/>
    <s v="True"/>
    <x v="2"/>
    <x v="0"/>
    <x v="21"/>
    <m/>
    <n v="5401"/>
    <x v="0"/>
  </r>
  <r>
    <n v="3275738929"/>
    <n v="1433"/>
    <x v="331"/>
    <x v="1"/>
    <n v="4652711"/>
    <s v="Colombia"/>
    <n v="2672298"/>
    <s v="NoPing Esports"/>
    <n v="6"/>
    <n v="25"/>
    <x v="0"/>
    <s v="False"/>
    <x v="46"/>
    <x v="3"/>
    <x v="6"/>
    <m/>
    <n v="5401"/>
    <x v="0"/>
  </r>
  <r>
    <n v="3282243909"/>
    <n v="1907"/>
    <x v="332"/>
    <x v="1"/>
    <n v="2672298"/>
    <s v="NoPing Esports"/>
    <n v="3715574"/>
    <s v="SG e-sports team"/>
    <n v="31"/>
    <n v="17"/>
    <x v="1"/>
    <s v="True"/>
    <x v="3"/>
    <x v="0"/>
    <x v="6"/>
    <m/>
    <n v="5401"/>
    <x v="0"/>
  </r>
  <r>
    <n v="3275683703"/>
    <n v="2770"/>
    <x v="265"/>
    <x v="0"/>
    <n v="1838315"/>
    <s v="Team Secret"/>
    <n v="111474"/>
    <s v="Alliance"/>
    <n v="22"/>
    <n v="22"/>
    <x v="1"/>
    <s v="True"/>
    <x v="0"/>
    <x v="0"/>
    <x v="4"/>
    <m/>
    <n v="5401"/>
    <x v="0"/>
  </r>
  <r>
    <n v="3275686186"/>
    <n v="1928"/>
    <x v="333"/>
    <x v="1"/>
    <n v="46"/>
    <s v="Team Empire"/>
    <n v="4592777"/>
    <s v="Double Dimension"/>
    <n v="33"/>
    <n v="13"/>
    <x v="1"/>
    <s v="True"/>
    <x v="27"/>
    <x v="0"/>
    <x v="27"/>
    <m/>
    <n v="5401"/>
    <x v="0"/>
  </r>
  <r>
    <n v="3275667950"/>
    <n v="1832"/>
    <x v="334"/>
    <x v="1"/>
    <n v="3704482"/>
    <s v="SK-_-'iter (evil)!"/>
    <n v="26"/>
    <s v="MOUZ"/>
    <n v="8"/>
    <n v="30"/>
    <x v="0"/>
    <s v="False"/>
    <x v="45"/>
    <x v="0"/>
    <x v="24"/>
    <m/>
    <n v="5401"/>
    <x v="0"/>
  </r>
  <r>
    <n v="3275546909"/>
    <n v="2803"/>
    <x v="335"/>
    <x v="0"/>
    <n v="36"/>
    <s v="Natus Vincere"/>
    <n v="4100699"/>
    <s v="APB"/>
    <n v="28"/>
    <n v="22"/>
    <x v="1"/>
    <s v="True"/>
    <x v="29"/>
    <x v="2"/>
    <x v="14"/>
    <m/>
    <n v="5401"/>
    <x v="0"/>
  </r>
  <r>
    <n v="3275412980"/>
    <n v="2857"/>
    <x v="139"/>
    <x v="0"/>
    <n v="464103"/>
    <s v="Danish Bears"/>
    <n v="26"/>
    <s v="MOUZ"/>
    <n v="39"/>
    <n v="37"/>
    <x v="1"/>
    <s v="True"/>
    <x v="1"/>
    <x v="1"/>
    <x v="16"/>
    <m/>
    <n v="5401"/>
    <x v="0"/>
  </r>
  <r>
    <n v="3275492852"/>
    <n v="2178"/>
    <x v="336"/>
    <x v="1"/>
    <n v="350190"/>
    <s v="Ascent Esports"/>
    <n v="4425527"/>
    <s v="Geek Fam"/>
    <n v="34"/>
    <n v="12"/>
    <x v="1"/>
    <s v="True"/>
    <x v="27"/>
    <x v="0"/>
    <x v="1"/>
    <m/>
    <n v="5401"/>
    <x v="0"/>
  </r>
  <r>
    <n v="3275399089"/>
    <n v="2663"/>
    <x v="337"/>
    <x v="0"/>
    <n v="4593831"/>
    <s v="Planet Dog"/>
    <n v="3152713"/>
    <s v="4 protect five"/>
    <n v="35"/>
    <n v="17"/>
    <x v="1"/>
    <s v="True"/>
    <x v="42"/>
    <x v="2"/>
    <x v="26"/>
    <m/>
    <n v="5401"/>
    <x v="0"/>
  </r>
  <r>
    <n v="3277009111"/>
    <n v="1724"/>
    <x v="338"/>
    <x v="1"/>
    <n v="1838315"/>
    <s v="Team Secret"/>
    <n v="4186376"/>
    <s v="Team Singularity"/>
    <n v="26"/>
    <n v="5"/>
    <x v="1"/>
    <s v="True"/>
    <x v="46"/>
    <x v="3"/>
    <x v="4"/>
    <m/>
    <n v="5401"/>
    <x v="0"/>
  </r>
  <r>
    <n v="3275340129"/>
    <n v="3077"/>
    <x v="339"/>
    <x v="0"/>
    <n v="4372767"/>
    <s v="Moogle"/>
    <n v="4593848"/>
    <s v="Skatemasters"/>
    <n v="51"/>
    <n v="39"/>
    <x v="1"/>
    <s v="True"/>
    <x v="48"/>
    <x v="1"/>
    <x v="50"/>
    <m/>
    <n v="5401"/>
    <x v="0"/>
  </r>
  <r>
    <n v="3276820653"/>
    <n v="1767"/>
    <x v="340"/>
    <x v="1"/>
    <n v="1838315"/>
    <s v="Team Secret"/>
    <n v="3152713"/>
    <s v="4 protect five"/>
    <n v="26"/>
    <n v="6"/>
    <x v="1"/>
    <s v="True"/>
    <x v="35"/>
    <x v="3"/>
    <x v="4"/>
    <m/>
    <n v="5401"/>
    <x v="0"/>
  </r>
  <r>
    <n v="3362458643"/>
    <n v="2049"/>
    <x v="341"/>
    <x v="1"/>
    <n v="2581813"/>
    <s v="Execration"/>
    <n v="1838315"/>
    <s v="Team Secret"/>
    <n v="8"/>
    <n v="31"/>
    <x v="0"/>
    <s v="False"/>
    <x v="10"/>
    <x v="0"/>
    <x v="4"/>
    <m/>
    <n v="5401"/>
    <x v="0"/>
  </r>
  <r>
    <n v="3275297767"/>
    <n v="2626"/>
    <x v="342"/>
    <x v="0"/>
    <n v="4592777"/>
    <s v="Double Dimension"/>
    <n v="4425117"/>
    <s v="Gambit Esports"/>
    <n v="30"/>
    <n v="12"/>
    <x v="1"/>
    <s v="True"/>
    <x v="18"/>
    <x v="0"/>
    <x v="55"/>
    <m/>
    <n v="5401"/>
    <x v="0"/>
  </r>
  <r>
    <n v="3276819345"/>
    <n v="3017"/>
    <x v="343"/>
    <x v="0"/>
    <n v="1964407"/>
    <s v="Comanche"/>
    <n v="4592777"/>
    <s v="Double Dimension"/>
    <n v="32"/>
    <n v="27"/>
    <x v="1"/>
    <s v="True"/>
    <x v="36"/>
    <x v="2"/>
    <x v="56"/>
    <m/>
    <n v="5401"/>
    <x v="0"/>
  </r>
  <r>
    <n v="3278015358"/>
    <n v="3027"/>
    <x v="344"/>
    <x v="0"/>
    <n v="4151852"/>
    <s v="Elite Wolves "/>
    <n v="4324365"/>
    <s v="STARS e-Sports"/>
    <n v="40"/>
    <n v="27"/>
    <x v="1"/>
    <s v="True"/>
    <x v="53"/>
    <x v="1"/>
    <x v="9"/>
    <m/>
    <n v="5401"/>
    <x v="0"/>
  </r>
  <r>
    <n v="3278110163"/>
    <n v="1801"/>
    <x v="345"/>
    <x v="1"/>
    <n v="3747060"/>
    <s v="Union Gaming Bolivia"/>
    <n v="4324365"/>
    <s v="STARS e-Sports"/>
    <n v="35"/>
    <n v="18"/>
    <x v="1"/>
    <s v="True"/>
    <x v="23"/>
    <x v="2"/>
    <x v="8"/>
    <m/>
    <n v="5401"/>
    <x v="0"/>
  </r>
  <r>
    <n v="3275056852"/>
    <n v="2521"/>
    <x v="346"/>
    <x v="0"/>
    <n v="3725701"/>
    <s v="Happy  Feet"/>
    <n v="3659536"/>
    <s v="Clutch Gamers"/>
    <n v="12"/>
    <n v="29"/>
    <x v="0"/>
    <s v="False"/>
    <x v="52"/>
    <x v="0"/>
    <x v="11"/>
    <m/>
    <n v="5401"/>
    <x v="0"/>
  </r>
  <r>
    <n v="3275066534"/>
    <n v="2263"/>
    <x v="347"/>
    <x v="1"/>
    <n v="1964407"/>
    <s v="Comanche"/>
    <n v="46"/>
    <s v="Team Empire"/>
    <n v="17"/>
    <n v="22"/>
    <x v="0"/>
    <s v="False"/>
    <x v="10"/>
    <x v="0"/>
    <x v="27"/>
    <m/>
    <n v="5401"/>
    <x v="0"/>
  </r>
  <r>
    <n v="3275276589"/>
    <n v="2289"/>
    <x v="348"/>
    <x v="1"/>
    <n v="464103"/>
    <s v="Danish Bears"/>
    <n v="111474"/>
    <s v="Alliance"/>
    <n v="35"/>
    <n v="12"/>
    <x v="1"/>
    <s v="True"/>
    <x v="2"/>
    <x v="0"/>
    <x v="16"/>
    <m/>
    <n v="5401"/>
    <x v="0"/>
  </r>
  <r>
    <n v="3274669416"/>
    <n v="3246"/>
    <x v="349"/>
    <x v="0"/>
    <n v="2108395"/>
    <s v="TNC Predator"/>
    <n v="4425527"/>
    <s v="Geek Fam"/>
    <n v="36"/>
    <n v="22"/>
    <x v="1"/>
    <s v="True"/>
    <x v="9"/>
    <x v="2"/>
    <x v="12"/>
    <m/>
    <n v="5401"/>
    <x v="0"/>
  </r>
  <r>
    <n v="3278019014"/>
    <n v="2130"/>
    <x v="350"/>
    <x v="1"/>
    <n v="4186376"/>
    <s v="Team Singularity"/>
    <n v="26"/>
    <s v="MOUZ"/>
    <n v="25"/>
    <n v="11"/>
    <x v="1"/>
    <s v="True"/>
    <x v="37"/>
    <x v="0"/>
    <x v="17"/>
    <m/>
    <n v="5401"/>
    <x v="0"/>
  </r>
  <r>
    <n v="3275124185"/>
    <n v="1983"/>
    <x v="351"/>
    <x v="1"/>
    <n v="4593848"/>
    <s v="Skatemasters"/>
    <n v="4425527"/>
    <s v="Geek Fam"/>
    <n v="8"/>
    <n v="28"/>
    <x v="0"/>
    <s v="False"/>
    <x v="37"/>
    <x v="0"/>
    <x v="38"/>
    <m/>
    <n v="5401"/>
    <x v="0"/>
  </r>
  <r>
    <n v="3275108399"/>
    <n v="2068"/>
    <x v="132"/>
    <x v="1"/>
    <n v="4328182"/>
    <s v="Crescendo"/>
    <n v="4186376"/>
    <s v="Team Singularity"/>
    <n v="20"/>
    <n v="21"/>
    <x v="0"/>
    <s v="False"/>
    <x v="52"/>
    <x v="0"/>
    <x v="17"/>
    <m/>
    <n v="5401"/>
    <x v="0"/>
  </r>
  <r>
    <n v="3276819192"/>
    <n v="2146"/>
    <x v="352"/>
    <x v="1"/>
    <n v="4186376"/>
    <s v="Team Singularity"/>
    <n v="3704482"/>
    <s v="SK-_-'iter (evil)!"/>
    <n v="26"/>
    <n v="11"/>
    <x v="1"/>
    <s v="True"/>
    <x v="38"/>
    <x v="0"/>
    <x v="17"/>
    <m/>
    <n v="5401"/>
    <x v="0"/>
  </r>
  <r>
    <n v="3276392063"/>
    <n v="2570"/>
    <x v="353"/>
    <x v="0"/>
    <n v="4251435"/>
    <s v="w33ha earthspirit"/>
    <n v="3"/>
    <s v="compLexity Gaming"/>
    <n v="42"/>
    <n v="17"/>
    <x v="1"/>
    <s v="True"/>
    <x v="36"/>
    <x v="2"/>
    <x v="42"/>
    <m/>
    <n v="5401"/>
    <x v="0"/>
  </r>
  <r>
    <n v="3275012710"/>
    <n v="1956"/>
    <x v="354"/>
    <x v="1"/>
    <n v="2581813"/>
    <s v="Execration"/>
    <n v="4425527"/>
    <s v="Geek Fam"/>
    <n v="29"/>
    <n v="4"/>
    <x v="1"/>
    <s v="True"/>
    <x v="57"/>
    <x v="3"/>
    <x v="2"/>
    <m/>
    <n v="5401"/>
    <x v="0"/>
  </r>
  <r>
    <n v="3274908009"/>
    <n v="2254"/>
    <x v="355"/>
    <x v="1"/>
    <n v="26"/>
    <s v="MOUZ"/>
    <n v="4593831"/>
    <s v="Planet Dog"/>
    <n v="19"/>
    <n v="28"/>
    <x v="0"/>
    <s v="False"/>
    <x v="2"/>
    <x v="0"/>
    <x v="26"/>
    <m/>
    <n v="5401"/>
    <x v="0"/>
  </r>
  <r>
    <n v="3277169467"/>
    <n v="3092"/>
    <x v="356"/>
    <x v="0"/>
    <n v="543897"/>
    <s v="Mineski"/>
    <n v="3326875"/>
    <s v="Faceless"/>
    <n v="27"/>
    <n v="37"/>
    <x v="0"/>
    <s v="False"/>
    <x v="8"/>
    <x v="1"/>
    <x v="49"/>
    <m/>
    <n v="5401"/>
    <x v="0"/>
  </r>
  <r>
    <n v="3277297305"/>
    <n v="2102"/>
    <x v="357"/>
    <x v="1"/>
    <n v="4372767"/>
    <s v="Moogle"/>
    <n v="3659536"/>
    <s v="Clutch Gamers"/>
    <n v="19"/>
    <n v="34"/>
    <x v="0"/>
    <s v="False"/>
    <x v="23"/>
    <x v="2"/>
    <x v="11"/>
    <m/>
    <n v="5401"/>
    <x v="0"/>
  </r>
  <r>
    <n v="3274946646"/>
    <n v="2358"/>
    <x v="358"/>
    <x v="1"/>
    <n v="2006913"/>
    <s v="Vega Squadron"/>
    <n v="4425117"/>
    <s v="Gambit Esports"/>
    <n v="12"/>
    <n v="23"/>
    <x v="0"/>
    <s v="False"/>
    <x v="41"/>
    <x v="0"/>
    <x v="48"/>
    <m/>
    <n v="5401"/>
    <x v="0"/>
  </r>
  <r>
    <n v="3274394099"/>
    <n v="3193"/>
    <x v="359"/>
    <x v="0"/>
    <n v="543897"/>
    <s v="Mineski"/>
    <n v="2108395"/>
    <s v="TNC Predator"/>
    <n v="21"/>
    <n v="37"/>
    <x v="0"/>
    <s v="False"/>
    <x v="9"/>
    <x v="2"/>
    <x v="12"/>
    <m/>
    <n v="5401"/>
    <x v="0"/>
  </r>
  <r>
    <n v="3280495952"/>
    <n v="2149"/>
    <x v="360"/>
    <x v="1"/>
    <n v="4372042"/>
    <s v="Team Freedom"/>
    <n v="2512249"/>
    <n v="123"/>
    <n v="27"/>
    <n v="10"/>
    <x v="1"/>
    <s v="True"/>
    <x v="38"/>
    <x v="0"/>
    <x v="37"/>
    <m/>
    <n v="5401"/>
    <x v="0"/>
  </r>
  <r>
    <n v="3353852872"/>
    <n v="2208"/>
    <x v="361"/>
    <x v="1"/>
    <n v="1375614"/>
    <s v="Newbee"/>
    <n v="2586976"/>
    <s v="OG"/>
    <n v="19"/>
    <n v="32"/>
    <x v="0"/>
    <s v="False"/>
    <x v="21"/>
    <x v="2"/>
    <x v="36"/>
    <m/>
    <n v="5401"/>
    <x v="0"/>
  </r>
  <r>
    <n v="3354058128"/>
    <n v="1946"/>
    <x v="362"/>
    <x v="1"/>
    <n v="1846548"/>
    <s v="HellRaisers"/>
    <n v="2586976"/>
    <s v="OG"/>
    <n v="5"/>
    <n v="26"/>
    <x v="0"/>
    <s v="False"/>
    <x v="46"/>
    <x v="3"/>
    <x v="36"/>
    <m/>
    <n v="5401"/>
    <x v="0"/>
  </r>
  <r>
    <n v="3277032932"/>
    <n v="2256"/>
    <x v="363"/>
    <x v="1"/>
    <n v="4593831"/>
    <s v="Planet Dog"/>
    <n v="464103"/>
    <s v="Danish Bears"/>
    <n v="35"/>
    <n v="16"/>
    <x v="1"/>
    <s v="True"/>
    <x v="21"/>
    <x v="2"/>
    <x v="26"/>
    <m/>
    <n v="5401"/>
    <x v="0"/>
  </r>
  <r>
    <n v="3276084732"/>
    <n v="2674"/>
    <x v="364"/>
    <x v="0"/>
    <n v="4100699"/>
    <s v="APB"/>
    <n v="2621843"/>
    <s v="Team. Spirit"/>
    <n v="17"/>
    <n v="26"/>
    <x v="0"/>
    <s v="False"/>
    <x v="28"/>
    <x v="0"/>
    <x v="18"/>
    <m/>
    <n v="5401"/>
    <x v="0"/>
  </r>
  <r>
    <n v="3274816116"/>
    <n v="2226"/>
    <x v="289"/>
    <x v="1"/>
    <n v="4372767"/>
    <s v="Moogle"/>
    <n v="2108395"/>
    <s v="TNC Predator"/>
    <n v="20"/>
    <n v="30"/>
    <x v="0"/>
    <s v="False"/>
    <x v="29"/>
    <x v="2"/>
    <x v="12"/>
    <m/>
    <n v="5401"/>
    <x v="0"/>
  </r>
  <r>
    <n v="3276279242"/>
    <n v="1747"/>
    <x v="365"/>
    <x v="1"/>
    <n v="4653139"/>
    <s v="Guess"/>
    <n v="3724222"/>
    <s v="Team Red"/>
    <n v="21"/>
    <n v="9"/>
    <x v="1"/>
    <s v="True"/>
    <x v="56"/>
    <x v="3"/>
    <x v="45"/>
    <m/>
    <n v="5401"/>
    <x v="0"/>
  </r>
  <r>
    <n v="3358205135"/>
    <n v="2751"/>
    <x v="366"/>
    <x v="0"/>
    <n v="1375614"/>
    <s v="Newbee"/>
    <n v="2512249"/>
    <n v="123"/>
    <n v="28"/>
    <n v="28"/>
    <x v="1"/>
    <s v="True"/>
    <x v="16"/>
    <x v="2"/>
    <x v="30"/>
    <m/>
    <n v="5401"/>
    <x v="0"/>
  </r>
  <r>
    <n v="3282621169"/>
    <n v="3970"/>
    <x v="367"/>
    <x v="2"/>
    <n v="15"/>
    <s v="LGD Gaming"/>
    <n v="726228"/>
    <s v="Vici Gaming"/>
    <n v="43"/>
    <n v="48"/>
    <x v="1"/>
    <s v="True"/>
    <x v="77"/>
    <x v="1"/>
    <x v="28"/>
    <m/>
    <n v="5401"/>
    <x v="0"/>
  </r>
  <r>
    <n v="3281076896"/>
    <n v="1887"/>
    <x v="368"/>
    <x v="1"/>
    <n v="2626685"/>
    <s v="KEEN GAMING"/>
    <n v="3331948"/>
    <s v="LGD.Forever Young"/>
    <n v="6"/>
    <n v="23"/>
    <x v="0"/>
    <s v="False"/>
    <x v="47"/>
    <x v="3"/>
    <x v="31"/>
    <m/>
    <n v="5401"/>
    <x v="0"/>
  </r>
  <r>
    <n v="3280816387"/>
    <n v="2431"/>
    <x v="369"/>
    <x v="0"/>
    <n v="3331948"/>
    <s v="LGD.Forever Young"/>
    <n v="726228"/>
    <s v="Vici Gaming"/>
    <n v="26"/>
    <n v="10"/>
    <x v="1"/>
    <s v="True"/>
    <x v="37"/>
    <x v="0"/>
    <x v="31"/>
    <m/>
    <n v="5401"/>
    <x v="0"/>
  </r>
  <r>
    <n v="3280624478"/>
    <n v="2232"/>
    <x v="370"/>
    <x v="1"/>
    <n v="3331948"/>
    <s v="LGD.Forever Young"/>
    <n v="726228"/>
    <s v="Vici Gaming"/>
    <n v="28"/>
    <n v="14"/>
    <x v="1"/>
    <s v="True"/>
    <x v="18"/>
    <x v="0"/>
    <x v="31"/>
    <m/>
    <n v="5401"/>
    <x v="0"/>
  </r>
  <r>
    <n v="3280520447"/>
    <n v="3380"/>
    <x v="371"/>
    <x v="0"/>
    <n v="2626685"/>
    <s v="KEEN GAMING"/>
    <n v="15"/>
    <s v="LGD Gaming"/>
    <n v="49"/>
    <n v="36"/>
    <x v="1"/>
    <s v="True"/>
    <x v="78"/>
    <x v="1"/>
    <x v="10"/>
    <m/>
    <n v="5401"/>
    <x v="0"/>
  </r>
  <r>
    <n v="3279952775"/>
    <n v="2579"/>
    <x v="372"/>
    <x v="0"/>
    <n v="464103"/>
    <s v="Danish Bears"/>
    <n v="26"/>
    <s v="MOUZ"/>
    <n v="11"/>
    <n v="30"/>
    <x v="0"/>
    <s v="False"/>
    <x v="52"/>
    <x v="0"/>
    <x v="24"/>
    <m/>
    <n v="5401"/>
    <x v="0"/>
  </r>
  <r>
    <n v="3282551966"/>
    <n v="2200"/>
    <x v="373"/>
    <x v="1"/>
    <n v="726228"/>
    <s v="Vici Gaming"/>
    <n v="15"/>
    <s v="LGD Gaming"/>
    <n v="20"/>
    <n v="30"/>
    <x v="0"/>
    <s v="False"/>
    <x v="29"/>
    <x v="2"/>
    <x v="28"/>
    <m/>
    <n v="5401"/>
    <x v="0"/>
  </r>
  <r>
    <n v="3280440654"/>
    <n v="2877"/>
    <x v="374"/>
    <x v="0"/>
    <n v="15"/>
    <s v="LGD Gaming"/>
    <n v="2626685"/>
    <s v="KEEN GAMING"/>
    <n v="30"/>
    <n v="30"/>
    <x v="0"/>
    <s v="False"/>
    <x v="60"/>
    <x v="2"/>
    <x v="10"/>
    <m/>
    <n v="5401"/>
    <x v="0"/>
  </r>
  <r>
    <n v="3282763119"/>
    <n v="1640"/>
    <x v="375"/>
    <x v="1"/>
    <n v="2626685"/>
    <s v="KEEN GAMING"/>
    <n v="15"/>
    <s v="LGD Gaming"/>
    <n v="6"/>
    <n v="26"/>
    <x v="0"/>
    <s v="False"/>
    <x v="35"/>
    <x v="3"/>
    <x v="28"/>
    <m/>
    <n v="5401"/>
    <x v="0"/>
  </r>
  <r>
    <n v="3279586792"/>
    <n v="1986"/>
    <x v="376"/>
    <x v="1"/>
    <n v="1520578"/>
    <s v="GGGGGGGG"/>
    <n v="3325252"/>
    <s v="Team Max"/>
    <n v="10"/>
    <n v="27"/>
    <x v="0"/>
    <s v="False"/>
    <x v="38"/>
    <x v="0"/>
    <x v="57"/>
    <m/>
    <n v="5401"/>
    <x v="0"/>
  </r>
  <r>
    <n v="3279392401"/>
    <n v="1334"/>
    <x v="377"/>
    <x v="1"/>
    <n v="2640025"/>
    <s v="iG.Vitality"/>
    <n v="3547682"/>
    <s v="Team VGJ"/>
    <n v="18"/>
    <n v="4"/>
    <x v="1"/>
    <s v="True"/>
    <x v="67"/>
    <x v="3"/>
    <x v="0"/>
    <m/>
    <n v="5401"/>
    <x v="0"/>
  </r>
  <r>
    <n v="3279344693"/>
    <n v="1817"/>
    <x v="378"/>
    <x v="1"/>
    <n v="4"/>
    <s v="EHOME"/>
    <n v="726228"/>
    <s v="Vici Gaming"/>
    <n v="33"/>
    <n v="8"/>
    <x v="1"/>
    <s v="True"/>
    <x v="52"/>
    <x v="0"/>
    <x v="58"/>
    <m/>
    <n v="5401"/>
    <x v="0"/>
  </r>
  <r>
    <n v="3279048358"/>
    <n v="3656"/>
    <x v="379"/>
    <x v="2"/>
    <n v="15"/>
    <s v="LGD Gaming"/>
    <n v="2640025"/>
    <s v="iG.Vitality"/>
    <n v="25"/>
    <n v="46"/>
    <x v="0"/>
    <s v="False"/>
    <x v="11"/>
    <x v="1"/>
    <x v="0"/>
    <m/>
    <n v="5401"/>
    <x v="0"/>
  </r>
  <r>
    <n v="3279022993"/>
    <n v="3086"/>
    <x v="311"/>
    <x v="0"/>
    <n v="4646830"/>
    <s v="FTD.a"/>
    <n v="3547682"/>
    <s v="Team VGJ"/>
    <n v="46"/>
    <n v="61"/>
    <x v="0"/>
    <s v="False"/>
    <x v="79"/>
    <x v="1"/>
    <x v="59"/>
    <m/>
    <n v="5401"/>
    <x v="0"/>
  </r>
  <r>
    <n v="3279200648"/>
    <n v="2989"/>
    <x v="380"/>
    <x v="0"/>
    <n v="3331948"/>
    <s v="LGD.Forever Young"/>
    <n v="15"/>
    <s v="LGD Gaming"/>
    <n v="38"/>
    <n v="35"/>
    <x v="0"/>
    <s v="False"/>
    <x v="58"/>
    <x v="1"/>
    <x v="28"/>
    <m/>
    <n v="5401"/>
    <x v="0"/>
  </r>
  <r>
    <n v="3278779071"/>
    <n v="2727"/>
    <x v="381"/>
    <x v="0"/>
    <n v="3331948"/>
    <s v="LGD.Forever Young"/>
    <n v="3325252"/>
    <s v="Team Max"/>
    <n v="48"/>
    <n v="19"/>
    <x v="1"/>
    <s v="True"/>
    <x v="53"/>
    <x v="1"/>
    <x v="31"/>
    <m/>
    <n v="5401"/>
    <x v="0"/>
  </r>
  <r>
    <n v="3279296457"/>
    <n v="1521"/>
    <x v="382"/>
    <x v="1"/>
    <n v="2626685"/>
    <s v="KEEN GAMING"/>
    <n v="4646830"/>
    <s v="FTD.a"/>
    <n v="34"/>
    <n v="14"/>
    <x v="1"/>
    <s v="True"/>
    <x v="3"/>
    <x v="0"/>
    <x v="10"/>
    <m/>
    <n v="5401"/>
    <x v="0"/>
  </r>
  <r>
    <n v="3278764475"/>
    <n v="2024"/>
    <x v="383"/>
    <x v="1"/>
    <n v="15"/>
    <s v="LGD Gaming"/>
    <n v="4646830"/>
    <s v="FTD.a"/>
    <n v="31"/>
    <n v="16"/>
    <x v="1"/>
    <s v="True"/>
    <x v="2"/>
    <x v="0"/>
    <x v="28"/>
    <m/>
    <n v="5401"/>
    <x v="0"/>
  </r>
  <r>
    <n v="3278894409"/>
    <n v="4250"/>
    <x v="384"/>
    <x v="2"/>
    <n v="4"/>
    <s v="EHOME"/>
    <n v="3331948"/>
    <s v="LGD.Forever Young"/>
    <n v="31"/>
    <n v="59"/>
    <x v="0"/>
    <s v="False"/>
    <x v="48"/>
    <x v="1"/>
    <x v="31"/>
    <m/>
    <n v="5401"/>
    <x v="0"/>
  </r>
  <r>
    <n v="3278885465"/>
    <n v="3168"/>
    <x v="385"/>
    <x v="0"/>
    <n v="2626685"/>
    <s v="KEEN GAMING"/>
    <n v="3547682"/>
    <s v="Team VGJ"/>
    <n v="31"/>
    <n v="15"/>
    <x v="1"/>
    <s v="True"/>
    <x v="27"/>
    <x v="0"/>
    <x v="10"/>
    <m/>
    <n v="5401"/>
    <x v="0"/>
  </r>
  <r>
    <n v="3278691759"/>
    <n v="1981"/>
    <x v="386"/>
    <x v="1"/>
    <n v="1520578"/>
    <s v="GGGGGGGG"/>
    <n v="726228"/>
    <s v="Vici Gaming"/>
    <n v="14"/>
    <n v="25"/>
    <x v="0"/>
    <s v="False"/>
    <x v="10"/>
    <x v="0"/>
    <x v="23"/>
    <m/>
    <n v="5401"/>
    <x v="0"/>
  </r>
  <r>
    <n v="3278648453"/>
    <n v="1418"/>
    <x v="387"/>
    <x v="1"/>
    <n v="4646830"/>
    <s v="FTD.a"/>
    <n v="4"/>
    <s v="EHOME"/>
    <n v="4"/>
    <n v="27"/>
    <x v="0"/>
    <s v="False"/>
    <x v="46"/>
    <x v="3"/>
    <x v="58"/>
    <m/>
    <n v="5401"/>
    <x v="0"/>
  </r>
  <r>
    <n v="3278601446"/>
    <n v="2724"/>
    <x v="388"/>
    <x v="0"/>
    <n v="1520578"/>
    <s v="GGGGGGGG"/>
    <n v="3547682"/>
    <s v="Team VGJ"/>
    <n v="17"/>
    <n v="38"/>
    <x v="0"/>
    <s v="False"/>
    <x v="24"/>
    <x v="2"/>
    <x v="59"/>
    <m/>
    <n v="5401"/>
    <x v="0"/>
  </r>
  <r>
    <n v="3278548190"/>
    <n v="3919"/>
    <x v="389"/>
    <x v="2"/>
    <n v="2640025"/>
    <s v="iG.Vitality"/>
    <n v="3325252"/>
    <s v="Team Max"/>
    <n v="37"/>
    <n v="29"/>
    <x v="1"/>
    <s v="True"/>
    <x v="55"/>
    <x v="1"/>
    <x v="0"/>
    <m/>
    <n v="5401"/>
    <x v="0"/>
  </r>
  <r>
    <n v="3278455612"/>
    <n v="3296"/>
    <x v="390"/>
    <x v="0"/>
    <n v="15"/>
    <s v="LGD Gaming"/>
    <n v="2626685"/>
    <s v="KEEN GAMING"/>
    <n v="23"/>
    <n v="36"/>
    <x v="0"/>
    <s v="False"/>
    <x v="36"/>
    <x v="2"/>
    <x v="10"/>
    <m/>
    <n v="5401"/>
    <x v="0"/>
  </r>
  <r>
    <n v="3278458756"/>
    <n v="3656"/>
    <x v="379"/>
    <x v="2"/>
    <n v="2640025"/>
    <s v="iG.Vitality"/>
    <n v="726228"/>
    <s v="Vici Gaming"/>
    <n v="21"/>
    <n v="27"/>
    <x v="0"/>
    <s v="False"/>
    <x v="3"/>
    <x v="0"/>
    <x v="23"/>
    <m/>
    <n v="5401"/>
    <x v="0"/>
  </r>
  <r>
    <n v="3278549233"/>
    <n v="1393"/>
    <x v="391"/>
    <x v="1"/>
    <n v="3331948"/>
    <s v="LGD.Forever Young"/>
    <n v="726228"/>
    <s v="Vici Gaming"/>
    <n v="23"/>
    <n v="5"/>
    <x v="1"/>
    <s v="True"/>
    <x v="39"/>
    <x v="3"/>
    <x v="31"/>
    <m/>
    <n v="5401"/>
    <x v="0"/>
  </r>
  <r>
    <n v="3277530246"/>
    <n v="2479"/>
    <x v="392"/>
    <x v="0"/>
    <n v="4"/>
    <s v="EHOME"/>
    <n v="2626685"/>
    <s v="KEEN GAMING"/>
    <n v="33"/>
    <n v="25"/>
    <x v="1"/>
    <s v="True"/>
    <x v="9"/>
    <x v="2"/>
    <x v="58"/>
    <m/>
    <n v="5401"/>
    <x v="0"/>
  </r>
  <r>
    <n v="3277526459"/>
    <n v="2514"/>
    <x v="393"/>
    <x v="0"/>
    <n v="1520578"/>
    <s v="GGGGGGGG"/>
    <n v="3331948"/>
    <s v="LGD.Forever Young"/>
    <n v="22"/>
    <n v="27"/>
    <x v="0"/>
    <s v="False"/>
    <x v="4"/>
    <x v="2"/>
    <x v="31"/>
    <m/>
    <n v="5401"/>
    <x v="0"/>
  </r>
  <r>
    <n v="3277331491"/>
    <n v="2339"/>
    <x v="394"/>
    <x v="1"/>
    <n v="543897"/>
    <s v="Mineski"/>
    <n v="3725701"/>
    <s v="Happy  Feet"/>
    <n v="26"/>
    <n v="8"/>
    <x v="1"/>
    <s v="True"/>
    <x v="40"/>
    <x v="3"/>
    <x v="13"/>
    <m/>
    <n v="5401"/>
    <x v="0"/>
  </r>
  <r>
    <n v="3278401709"/>
    <n v="1940"/>
    <x v="395"/>
    <x v="1"/>
    <n v="15"/>
    <s v="LGD Gaming"/>
    <n v="3547682"/>
    <s v="Team VGJ"/>
    <n v="16"/>
    <n v="24"/>
    <x v="1"/>
    <s v="True"/>
    <x v="22"/>
    <x v="0"/>
    <x v="28"/>
    <m/>
    <n v="5401"/>
    <x v="0"/>
  </r>
  <r>
    <n v="3277283501"/>
    <n v="2834"/>
    <x v="396"/>
    <x v="0"/>
    <n v="726228"/>
    <s v="Vici Gaming"/>
    <n v="4646830"/>
    <s v="FTD.a"/>
    <n v="43"/>
    <n v="21"/>
    <x v="1"/>
    <s v="True"/>
    <x v="8"/>
    <x v="1"/>
    <x v="23"/>
    <m/>
    <n v="5401"/>
    <x v="0"/>
  </r>
  <r>
    <n v="3277141049"/>
    <n v="2396"/>
    <x v="397"/>
    <x v="1"/>
    <n v="3331948"/>
    <s v="LGD.Forever Young"/>
    <n v="2640025"/>
    <s v="iG.Vitality"/>
    <n v="9"/>
    <n v="25"/>
    <x v="0"/>
    <s v="False"/>
    <x v="40"/>
    <x v="3"/>
    <x v="0"/>
    <m/>
    <n v="5401"/>
    <x v="0"/>
  </r>
  <r>
    <n v="3277175546"/>
    <n v="2527"/>
    <x v="398"/>
    <x v="0"/>
    <n v="3325252"/>
    <s v="Team Max"/>
    <n v="2626685"/>
    <s v="KEEN GAMING"/>
    <n v="32"/>
    <n v="29"/>
    <x v="0"/>
    <s v="False"/>
    <x v="69"/>
    <x v="1"/>
    <x v="10"/>
    <m/>
    <n v="5401"/>
    <x v="0"/>
  </r>
  <r>
    <n v="3277076708"/>
    <n v="1844"/>
    <x v="399"/>
    <x v="1"/>
    <n v="3547682"/>
    <s v="Team VGJ"/>
    <n v="4"/>
    <s v="EHOME"/>
    <n v="5"/>
    <n v="24"/>
    <x v="0"/>
    <s v="False"/>
    <x v="47"/>
    <x v="3"/>
    <x v="58"/>
    <m/>
    <n v="5401"/>
    <x v="0"/>
  </r>
  <r>
    <n v="3276816257"/>
    <n v="3576"/>
    <x v="400"/>
    <x v="0"/>
    <n v="3547682"/>
    <s v="Team VGJ"/>
    <n v="3325252"/>
    <s v="Team Max"/>
    <n v="43"/>
    <n v="46"/>
    <x v="0"/>
    <s v="False"/>
    <x v="54"/>
    <x v="1"/>
    <x v="57"/>
    <m/>
    <n v="5401"/>
    <x v="0"/>
  </r>
  <r>
    <n v="3276680686"/>
    <n v="2551"/>
    <x v="401"/>
    <x v="0"/>
    <n v="15"/>
    <s v="LGD Gaming"/>
    <n v="3325252"/>
    <s v="Team Max"/>
    <n v="24"/>
    <n v="13"/>
    <x v="1"/>
    <s v="True"/>
    <x v="38"/>
    <x v="0"/>
    <x v="28"/>
    <m/>
    <n v="5401"/>
    <x v="0"/>
  </r>
  <r>
    <n v="3277010065"/>
    <n v="2780"/>
    <x v="402"/>
    <x v="0"/>
    <n v="726228"/>
    <s v="Vici Gaming"/>
    <n v="2626685"/>
    <s v="KEEN GAMING"/>
    <n v="24"/>
    <n v="24"/>
    <x v="1"/>
    <s v="True"/>
    <x v="3"/>
    <x v="0"/>
    <x v="23"/>
    <m/>
    <n v="5401"/>
    <x v="0"/>
  </r>
  <r>
    <n v="3276799406"/>
    <n v="1637"/>
    <x v="240"/>
    <x v="1"/>
    <n v="3331948"/>
    <s v="LGD.Forever Young"/>
    <n v="4646830"/>
    <s v="FTD.a"/>
    <n v="12"/>
    <n v="31"/>
    <x v="0"/>
    <s v="False"/>
    <x v="28"/>
    <x v="0"/>
    <x v="40"/>
    <m/>
    <n v="5401"/>
    <x v="0"/>
  </r>
  <r>
    <n v="3276594961"/>
    <n v="2747"/>
    <x v="276"/>
    <x v="0"/>
    <n v="4"/>
    <s v="EHOME"/>
    <n v="1520578"/>
    <s v="GGGGGGGG"/>
    <n v="21"/>
    <n v="22"/>
    <x v="0"/>
    <s v="False"/>
    <x v="28"/>
    <x v="0"/>
    <x v="15"/>
    <m/>
    <n v="5401"/>
    <x v="0"/>
  </r>
  <r>
    <n v="3276522925"/>
    <n v="3482"/>
    <x v="403"/>
    <x v="0"/>
    <n v="726228"/>
    <s v="Vici Gaming"/>
    <n v="3547682"/>
    <s v="Team VGJ"/>
    <n v="18"/>
    <n v="49"/>
    <x v="0"/>
    <s v="False"/>
    <x v="53"/>
    <x v="1"/>
    <x v="59"/>
    <m/>
    <n v="5401"/>
    <x v="0"/>
  </r>
  <r>
    <n v="3276461749"/>
    <n v="2310"/>
    <x v="404"/>
    <x v="1"/>
    <n v="4"/>
    <s v="EHOME"/>
    <n v="3325252"/>
    <s v="Team Max"/>
    <n v="23"/>
    <n v="27"/>
    <x v="0"/>
    <s v="False"/>
    <x v="29"/>
    <x v="2"/>
    <x v="57"/>
    <m/>
    <n v="5401"/>
    <x v="0"/>
  </r>
  <r>
    <n v="3276393725"/>
    <n v="2401"/>
    <x v="405"/>
    <x v="0"/>
    <n v="15"/>
    <s v="LGD Gaming"/>
    <n v="726228"/>
    <s v="Vici Gaming"/>
    <n v="25"/>
    <n v="14"/>
    <x v="1"/>
    <s v="True"/>
    <x v="10"/>
    <x v="0"/>
    <x v="28"/>
    <m/>
    <n v="5401"/>
    <x v="0"/>
  </r>
  <r>
    <n v="3276393333"/>
    <n v="2890"/>
    <x v="406"/>
    <x v="0"/>
    <n v="1520578"/>
    <s v="GGGGGGGG"/>
    <n v="4646830"/>
    <s v="FTD.a"/>
    <n v="9"/>
    <n v="24"/>
    <x v="0"/>
    <s v="False"/>
    <x v="57"/>
    <x v="3"/>
    <x v="40"/>
    <m/>
    <n v="5401"/>
    <x v="0"/>
  </r>
  <r>
    <n v="3276453310"/>
    <n v="2349"/>
    <x v="407"/>
    <x v="1"/>
    <n v="3331948"/>
    <s v="LGD.Forever Young"/>
    <n v="3547682"/>
    <s v="Team VGJ"/>
    <n v="30"/>
    <n v="17"/>
    <x v="1"/>
    <s v="True"/>
    <x v="2"/>
    <x v="0"/>
    <x v="31"/>
    <m/>
    <n v="5401"/>
    <x v="0"/>
  </r>
  <r>
    <n v="3276896729"/>
    <n v="2521"/>
    <x v="346"/>
    <x v="0"/>
    <n v="15"/>
    <s v="LGD Gaming"/>
    <n v="4"/>
    <s v="EHOME"/>
    <n v="30"/>
    <n v="21"/>
    <x v="1"/>
    <s v="True"/>
    <x v="21"/>
    <x v="2"/>
    <x v="28"/>
    <m/>
    <n v="5401"/>
    <x v="0"/>
  </r>
  <r>
    <n v="3370213472"/>
    <n v="2890"/>
    <x v="406"/>
    <x v="0"/>
    <n v="3331948"/>
    <s v="LGD.Forever Young"/>
    <n v="1375614"/>
    <s v="Newbee"/>
    <n v="14"/>
    <n v="41"/>
    <x v="0"/>
    <s v="False"/>
    <x v="24"/>
    <x v="2"/>
    <x v="30"/>
    <m/>
    <n v="5401"/>
    <x v="0"/>
  </r>
  <r>
    <n v="3370154221"/>
    <n v="2034"/>
    <x v="59"/>
    <x v="1"/>
    <n v="3331948"/>
    <s v="LGD.Forever Young"/>
    <n v="1375614"/>
    <s v="Newbee"/>
    <n v="37"/>
    <n v="15"/>
    <x v="1"/>
    <s v="True"/>
    <x v="42"/>
    <x v="2"/>
    <x v="31"/>
    <m/>
    <n v="5401"/>
    <x v="0"/>
  </r>
  <r>
    <n v="3368387319"/>
    <n v="2173"/>
    <x v="213"/>
    <x v="1"/>
    <n v="824543"/>
    <s v="Team Radiant"/>
    <n v="824639"/>
    <s v="Team Dire"/>
    <n v="53"/>
    <n v="23"/>
    <x v="1"/>
    <s v="True"/>
    <x v="1"/>
    <x v="1"/>
    <x v="60"/>
    <m/>
    <n v="5401"/>
    <x v="0"/>
  </r>
  <r>
    <n v="3368249009"/>
    <n v="2208"/>
    <x v="361"/>
    <x v="1"/>
    <n v="2163"/>
    <s v="Team Liquid"/>
    <n v="1883502"/>
    <s v="Virtus.pro"/>
    <n v="13"/>
    <n v="19"/>
    <x v="0"/>
    <s v="False"/>
    <x v="35"/>
    <x v="3"/>
    <x v="29"/>
    <m/>
    <n v="5401"/>
    <x v="0"/>
  </r>
  <r>
    <n v="3369858045"/>
    <n v="1191"/>
    <x v="408"/>
    <x v="3"/>
    <n v="15"/>
    <s v="LGD Gaming"/>
    <n v="5"/>
    <s v="Invictus Gaming"/>
    <n v="15"/>
    <n v="3"/>
    <x v="1"/>
    <s v="True"/>
    <x v="59"/>
    <x v="3"/>
    <x v="28"/>
    <m/>
    <n v="5401"/>
    <x v="0"/>
  </r>
  <r>
    <n v="3366289447"/>
    <n v="2900"/>
    <x v="409"/>
    <x v="0"/>
    <n v="5"/>
    <s v="Invictus Gaming"/>
    <n v="1375614"/>
    <s v="Newbee"/>
    <n v="13"/>
    <n v="29"/>
    <x v="0"/>
    <s v="False"/>
    <x v="18"/>
    <x v="0"/>
    <x v="30"/>
    <m/>
    <n v="5401"/>
    <x v="0"/>
  </r>
  <r>
    <n v="3366236403"/>
    <n v="2358"/>
    <x v="358"/>
    <x v="1"/>
    <n v="5"/>
    <s v="Invictus Gaming"/>
    <n v="1375614"/>
    <s v="Newbee"/>
    <n v="28"/>
    <n v="11"/>
    <x v="1"/>
    <s v="True"/>
    <x v="10"/>
    <x v="0"/>
    <x v="35"/>
    <m/>
    <n v="5401"/>
    <x v="0"/>
  </r>
  <r>
    <n v="3366363258"/>
    <n v="1606"/>
    <x v="410"/>
    <x v="1"/>
    <n v="1883502"/>
    <s v="Virtus.pro"/>
    <n v="3331948"/>
    <s v="LGD.Forever Young"/>
    <n v="8"/>
    <n v="17"/>
    <x v="0"/>
    <s v="False"/>
    <x v="15"/>
    <x v="3"/>
    <x v="31"/>
    <m/>
    <n v="5401"/>
    <x v="0"/>
  </r>
  <r>
    <n v="3365858882"/>
    <n v="2190"/>
    <x v="411"/>
    <x v="1"/>
    <n v="2586976"/>
    <s v="OG"/>
    <n v="2108395"/>
    <s v="TNC Predator"/>
    <n v="26"/>
    <n v="16"/>
    <x v="1"/>
    <s v="True"/>
    <x v="18"/>
    <x v="0"/>
    <x v="36"/>
    <m/>
    <n v="5401"/>
    <x v="0"/>
  </r>
  <r>
    <n v="3366096005"/>
    <n v="1954"/>
    <x v="248"/>
    <x v="1"/>
    <n v="15"/>
    <s v="LGD Gaming"/>
    <n v="2512249"/>
    <n v="123"/>
    <n v="21"/>
    <n v="14"/>
    <x v="1"/>
    <s v="True"/>
    <x v="41"/>
    <x v="0"/>
    <x v="28"/>
    <m/>
    <n v="5401"/>
    <x v="0"/>
  </r>
  <r>
    <n v="3365946637"/>
    <n v="2355"/>
    <x v="412"/>
    <x v="1"/>
    <n v="2108395"/>
    <s v="TNC Predator"/>
    <n v="2586976"/>
    <s v="OG"/>
    <n v="19"/>
    <n v="37"/>
    <x v="0"/>
    <s v="False"/>
    <x v="16"/>
    <x v="2"/>
    <x v="36"/>
    <m/>
    <n v="5401"/>
    <x v="0"/>
  </r>
  <r>
    <n v="3364308762"/>
    <n v="2083"/>
    <x v="413"/>
    <x v="1"/>
    <n v="2163"/>
    <s v="Team Liquid"/>
    <n v="1838315"/>
    <s v="Team Secret"/>
    <n v="19"/>
    <n v="16"/>
    <x v="1"/>
    <s v="True"/>
    <x v="41"/>
    <x v="0"/>
    <x v="33"/>
    <m/>
    <n v="5401"/>
    <x v="0"/>
  </r>
  <r>
    <n v="3368083254"/>
    <n v="2690"/>
    <x v="414"/>
    <x v="0"/>
    <n v="15"/>
    <s v="LGD Gaming"/>
    <n v="2586976"/>
    <s v="OG"/>
    <n v="51"/>
    <n v="29"/>
    <x v="1"/>
    <s v="True"/>
    <x v="66"/>
    <x v="1"/>
    <x v="28"/>
    <m/>
    <n v="5401"/>
    <x v="0"/>
  </r>
  <r>
    <n v="3364351128"/>
    <n v="2134"/>
    <x v="415"/>
    <x v="1"/>
    <n v="1838315"/>
    <s v="Team Secret"/>
    <n v="2163"/>
    <s v="Team Liquid"/>
    <n v="19"/>
    <n v="28"/>
    <x v="0"/>
    <s v="False"/>
    <x v="2"/>
    <x v="0"/>
    <x v="33"/>
    <m/>
    <n v="5401"/>
    <x v="0"/>
  </r>
  <r>
    <n v="3280960198"/>
    <n v="4307"/>
    <x v="416"/>
    <x v="2"/>
    <n v="2581813"/>
    <s v="Execration"/>
    <n v="3659536"/>
    <s v="Clutch Gamers"/>
    <n v="33"/>
    <n v="32"/>
    <x v="1"/>
    <s v="True"/>
    <x v="34"/>
    <x v="1"/>
    <x v="2"/>
    <m/>
    <n v="5401"/>
    <x v="0"/>
  </r>
  <r>
    <n v="3276585443"/>
    <n v="3687"/>
    <x v="417"/>
    <x v="2"/>
    <n v="4151852"/>
    <s v="Elite Wolves "/>
    <n v="2967569"/>
    <s v="Unknown Team"/>
    <n v="22"/>
    <n v="30"/>
    <x v="0"/>
    <s v="False"/>
    <x v="42"/>
    <x v="2"/>
    <x v="19"/>
    <m/>
    <n v="5401"/>
    <x v="0"/>
  </r>
  <r>
    <n v="3277122831"/>
    <n v="3167"/>
    <x v="418"/>
    <x v="0"/>
    <n v="4703773"/>
    <s v="Cool Beans"/>
    <n v="3152713"/>
    <s v="4 protect five"/>
    <n v="19"/>
    <n v="38"/>
    <x v="0"/>
    <s v="False"/>
    <x v="7"/>
    <x v="2"/>
    <x v="52"/>
    <m/>
    <n v="5401"/>
    <x v="0"/>
  </r>
  <r>
    <n v="3276940060"/>
    <n v="2563"/>
    <x v="419"/>
    <x v="0"/>
    <n v="350190"/>
    <s v="Ascent Esports"/>
    <n v="3326875"/>
    <s v="Faceless"/>
    <n v="34"/>
    <n v="21"/>
    <x v="1"/>
    <s v="True"/>
    <x v="24"/>
    <x v="2"/>
    <x v="1"/>
    <m/>
    <n v="5401"/>
    <x v="0"/>
  </r>
  <r>
    <n v="3276027917"/>
    <n v="4442"/>
    <x v="420"/>
    <x v="2"/>
    <n v="3786981"/>
    <s v="AnTHRAX"/>
    <n v="4324365"/>
    <s v="STARS e-Sports"/>
    <n v="42"/>
    <n v="36"/>
    <x v="0"/>
    <s v="False"/>
    <x v="68"/>
    <x v="1"/>
    <x v="54"/>
    <m/>
    <n v="5401"/>
    <x v="0"/>
  </r>
  <r>
    <n v="3276098324"/>
    <n v="2648"/>
    <x v="421"/>
    <x v="0"/>
    <n v="2512249"/>
    <n v="123"/>
    <n v="3"/>
    <s v="compLexity Gaming"/>
    <n v="11"/>
    <n v="19"/>
    <x v="0"/>
    <s v="False"/>
    <x v="56"/>
    <x v="3"/>
    <x v="21"/>
    <m/>
    <n v="5401"/>
    <x v="0"/>
  </r>
  <r>
    <n v="3275764122"/>
    <n v="5038"/>
    <x v="422"/>
    <x v="2"/>
    <n v="4186376"/>
    <s v="Team Singularity"/>
    <n v="4593831"/>
    <s v="Planet Dog"/>
    <n v="51"/>
    <n v="50"/>
    <x v="0"/>
    <s v="False"/>
    <x v="80"/>
    <x v="1"/>
    <x v="26"/>
    <m/>
    <n v="5401"/>
    <x v="0"/>
  </r>
  <r>
    <n v="3277066837"/>
    <n v="1735"/>
    <x v="423"/>
    <x v="1"/>
    <n v="2581813"/>
    <s v="Execration"/>
    <n v="3659536"/>
    <s v="Clutch Gamers"/>
    <n v="12"/>
    <n v="33"/>
    <x v="0"/>
    <s v="False"/>
    <x v="6"/>
    <x v="0"/>
    <x v="11"/>
    <m/>
    <n v="5401"/>
    <x v="0"/>
  </r>
  <r>
    <n v="3276104603"/>
    <n v="1606"/>
    <x v="410"/>
    <x v="1"/>
    <n v="4328182"/>
    <s v="Crescendo"/>
    <n v="4593831"/>
    <s v="Planet Dog"/>
    <n v="9"/>
    <n v="33"/>
    <x v="0"/>
    <s v="False"/>
    <x v="18"/>
    <x v="0"/>
    <x v="26"/>
    <m/>
    <n v="5401"/>
    <x v="0"/>
  </r>
  <r>
    <n v="3276025150"/>
    <n v="2482"/>
    <x v="424"/>
    <x v="0"/>
    <n v="1838315"/>
    <s v="Team Secret"/>
    <n v="26"/>
    <s v="MOUZ"/>
    <n v="17"/>
    <n v="50"/>
    <x v="0"/>
    <s v="False"/>
    <x v="53"/>
    <x v="1"/>
    <x v="24"/>
    <m/>
    <n v="5401"/>
    <x v="0"/>
  </r>
  <r>
    <n v="3276090822"/>
    <n v="1796"/>
    <x v="425"/>
    <x v="1"/>
    <n v="4251435"/>
    <s v="w33ha earthspirit"/>
    <n v="4653139"/>
    <s v="Guess"/>
    <n v="29"/>
    <n v="12"/>
    <x v="1"/>
    <s v="True"/>
    <x v="52"/>
    <x v="0"/>
    <x v="42"/>
    <m/>
    <n v="5401"/>
    <x v="0"/>
  </r>
  <r>
    <n v="3276054262"/>
    <n v="1797"/>
    <x v="426"/>
    <x v="1"/>
    <n v="3715574"/>
    <s v="SG e-sports team"/>
    <n v="4652711"/>
    <s v="Colombia"/>
    <n v="28"/>
    <n v="14"/>
    <x v="1"/>
    <s v="True"/>
    <x v="18"/>
    <x v="0"/>
    <x v="22"/>
    <m/>
    <n v="5401"/>
    <x v="0"/>
  </r>
  <r>
    <n v="3276025580"/>
    <n v="1988"/>
    <x v="94"/>
    <x v="1"/>
    <n v="4372042"/>
    <s v="Team Freedom"/>
    <n v="3714164"/>
    <s v="OverPower"/>
    <n v="37"/>
    <n v="9"/>
    <x v="1"/>
    <s v="True"/>
    <x v="27"/>
    <x v="0"/>
    <x v="37"/>
    <m/>
    <n v="5401"/>
    <x v="0"/>
  </r>
  <r>
    <n v="3276025304"/>
    <n v="2259"/>
    <x v="427"/>
    <x v="1"/>
    <n v="111474"/>
    <s v="Alliance"/>
    <n v="4703773"/>
    <s v="Cool Beans"/>
    <n v="32"/>
    <n v="18"/>
    <x v="1"/>
    <s v="True"/>
    <x v="29"/>
    <x v="2"/>
    <x v="51"/>
    <m/>
    <n v="5401"/>
    <x v="0"/>
  </r>
  <r>
    <n v="3275935059"/>
    <n v="3427"/>
    <x v="428"/>
    <x v="0"/>
    <n v="4704126"/>
    <s v="MAD KINGS-"/>
    <n v="3477208"/>
    <s v="Midas Club "/>
    <n v="29"/>
    <n v="39"/>
    <x v="0"/>
    <s v="False"/>
    <x v="26"/>
    <x v="1"/>
    <x v="5"/>
    <m/>
    <n v="5401"/>
    <x v="0"/>
  </r>
  <r>
    <n v="3276934942"/>
    <n v="2003"/>
    <x v="44"/>
    <x v="1"/>
    <n v="4703773"/>
    <s v="Cool Beans"/>
    <n v="26"/>
    <s v="MOUZ"/>
    <n v="13"/>
    <n v="27"/>
    <x v="0"/>
    <s v="False"/>
    <x v="22"/>
    <x v="0"/>
    <x v="24"/>
    <m/>
    <n v="5401"/>
    <x v="0"/>
  </r>
  <r>
    <n v="3276908672"/>
    <n v="2153"/>
    <x v="429"/>
    <x v="1"/>
    <n v="4328182"/>
    <s v="Crescendo"/>
    <n v="111474"/>
    <s v="Alliance"/>
    <n v="6"/>
    <n v="21"/>
    <x v="0"/>
    <s v="False"/>
    <x v="70"/>
    <x v="3"/>
    <x v="51"/>
    <m/>
    <n v="5401"/>
    <x v="0"/>
  </r>
  <r>
    <n v="3276010559"/>
    <n v="2399"/>
    <x v="283"/>
    <x v="1"/>
    <n v="2512249"/>
    <n v="123"/>
    <n v="4653139"/>
    <s v="Guess"/>
    <n v="31"/>
    <n v="17"/>
    <x v="1"/>
    <s v="True"/>
    <x v="3"/>
    <x v="0"/>
    <x v="25"/>
    <m/>
    <n v="5401"/>
    <x v="0"/>
  </r>
  <r>
    <n v="3276957488"/>
    <n v="2452"/>
    <x v="430"/>
    <x v="0"/>
    <n v="2640025"/>
    <s v="iG.Vitality"/>
    <n v="1520578"/>
    <s v="GGGGGGGG"/>
    <n v="14"/>
    <n v="29"/>
    <x v="0"/>
    <s v="False"/>
    <x v="28"/>
    <x v="0"/>
    <x v="15"/>
    <m/>
    <n v="5401"/>
    <x v="0"/>
  </r>
  <r>
    <n v="3275927474"/>
    <n v="2600"/>
    <x v="431"/>
    <x v="0"/>
    <n v="2967569"/>
    <s v="Unknown Team"/>
    <n v="4324365"/>
    <s v="STARS e-Sports"/>
    <n v="20"/>
    <n v="35"/>
    <x v="0"/>
    <s v="False"/>
    <x v="24"/>
    <x v="2"/>
    <x v="54"/>
    <m/>
    <n v="5401"/>
    <x v="0"/>
  </r>
  <r>
    <n v="3275929302"/>
    <n v="2686"/>
    <x v="432"/>
    <x v="0"/>
    <n v="4372042"/>
    <s v="Team Freedom"/>
    <n v="3724222"/>
    <s v="Team Red"/>
    <n v="27"/>
    <n v="35"/>
    <x v="0"/>
    <s v="False"/>
    <x v="5"/>
    <x v="1"/>
    <x v="47"/>
    <m/>
    <n v="5401"/>
    <x v="0"/>
  </r>
  <r>
    <n v="3275931259"/>
    <n v="1674"/>
    <x v="433"/>
    <x v="1"/>
    <n v="4592777"/>
    <s v="Double Dimension"/>
    <n v="2006913"/>
    <s v="Vega Squadron"/>
    <n v="9"/>
    <n v="23"/>
    <x v="0"/>
    <s v="False"/>
    <x v="35"/>
    <x v="3"/>
    <x v="46"/>
    <m/>
    <n v="5401"/>
    <x v="0"/>
  </r>
  <r>
    <n v="3275921467"/>
    <n v="2301"/>
    <x v="98"/>
    <x v="1"/>
    <n v="36"/>
    <s v="Natus Vincere"/>
    <n v="4425117"/>
    <s v="Gambit Esports"/>
    <n v="31"/>
    <n v="18"/>
    <x v="1"/>
    <s v="True"/>
    <x v="4"/>
    <x v="2"/>
    <x v="14"/>
    <m/>
    <n v="5401"/>
    <x v="0"/>
  </r>
  <r>
    <n v="3275918851"/>
    <n v="3086"/>
    <x v="311"/>
    <x v="0"/>
    <n v="4328182"/>
    <s v="Crescendo"/>
    <n v="4703773"/>
    <s v="Cool Beans"/>
    <n v="41"/>
    <n v="15"/>
    <x v="1"/>
    <s v="True"/>
    <x v="16"/>
    <x v="2"/>
    <x v="39"/>
    <m/>
    <n v="5401"/>
    <x v="0"/>
  </r>
  <r>
    <n v="3275038059"/>
    <n v="6139"/>
    <x v="434"/>
    <x v="2"/>
    <n v="4703773"/>
    <s v="Cool Beans"/>
    <n v="3704482"/>
    <s v="SK-_-'iter (evil)!"/>
    <n v="55"/>
    <n v="54"/>
    <x v="1"/>
    <s v="True"/>
    <x v="81"/>
    <x v="1"/>
    <x v="61"/>
    <m/>
    <n v="5401"/>
    <x v="0"/>
  </r>
  <r>
    <n v="3275918719"/>
    <n v="1562"/>
    <x v="435"/>
    <x v="1"/>
    <n v="3214108"/>
    <s v="Team NP"/>
    <n v="3714164"/>
    <s v="OverPower"/>
    <n v="19"/>
    <n v="3"/>
    <x v="1"/>
    <s v="True"/>
    <x v="67"/>
    <x v="3"/>
    <x v="20"/>
    <m/>
    <n v="5401"/>
    <x v="0"/>
  </r>
  <r>
    <n v="3275836033"/>
    <n v="1309"/>
    <x v="436"/>
    <x v="1"/>
    <n v="2006913"/>
    <s v="Vega Squadron"/>
    <n v="1964407"/>
    <s v="Comanche"/>
    <n v="26"/>
    <n v="8"/>
    <x v="1"/>
    <s v="True"/>
    <x v="40"/>
    <x v="3"/>
    <x v="46"/>
    <m/>
    <n v="5401"/>
    <x v="0"/>
  </r>
  <r>
    <n v="3275824679"/>
    <n v="2117"/>
    <x v="179"/>
    <x v="1"/>
    <n v="3786981"/>
    <s v="AnTHRAX"/>
    <n v="3715574"/>
    <s v="SG e-sports team"/>
    <n v="23"/>
    <n v="23"/>
    <x v="0"/>
    <s v="False"/>
    <x v="27"/>
    <x v="0"/>
    <x v="22"/>
    <m/>
    <n v="5401"/>
    <x v="0"/>
  </r>
  <r>
    <n v="3277609129"/>
    <n v="1875"/>
    <x v="146"/>
    <x v="1"/>
    <n v="2108395"/>
    <s v="TNC Predator"/>
    <n v="350190"/>
    <s v="Ascent Esports"/>
    <n v="38"/>
    <n v="15"/>
    <x v="1"/>
    <s v="True"/>
    <x v="23"/>
    <x v="2"/>
    <x v="12"/>
    <m/>
    <n v="5401"/>
    <x v="0"/>
  </r>
  <r>
    <n v="3277922412"/>
    <n v="1534"/>
    <x v="437"/>
    <x v="1"/>
    <n v="3714164"/>
    <s v="OverPower"/>
    <n v="4251435"/>
    <s v="w33ha earthspirit"/>
    <n v="11"/>
    <n v="38"/>
    <x v="0"/>
    <s v="False"/>
    <x v="4"/>
    <x v="2"/>
    <x v="42"/>
    <m/>
    <n v="5401"/>
    <x v="0"/>
  </r>
  <r>
    <n v="3276935233"/>
    <n v="2066"/>
    <x v="438"/>
    <x v="1"/>
    <n v="2621843"/>
    <s v="Team. Spirit"/>
    <n v="4425117"/>
    <s v="Gambit Esports"/>
    <n v="28"/>
    <n v="11"/>
    <x v="1"/>
    <s v="True"/>
    <x v="10"/>
    <x v="0"/>
    <x v="18"/>
    <m/>
    <n v="5401"/>
    <x v="0"/>
  </r>
  <r>
    <n v="3969305067"/>
    <n v="2079"/>
    <x v="439"/>
    <x v="1"/>
    <n v="39"/>
    <s v="Shopify Rebellion"/>
    <n v="5051649"/>
    <s v="Immortals"/>
    <n v="36"/>
    <n v="25"/>
    <x v="1"/>
    <s v="True"/>
    <x v="69"/>
    <x v="1"/>
    <x v="34"/>
    <m/>
    <n v="9870"/>
    <x v="1"/>
  </r>
  <r>
    <n v="3960615221"/>
    <n v="3538"/>
    <x v="440"/>
    <x v="0"/>
    <n v="5680524"/>
    <s v="Espada"/>
    <n v="4425117"/>
    <s v="Gambit Esports"/>
    <n v="47"/>
    <n v="42"/>
    <x v="1"/>
    <s v="True"/>
    <x v="54"/>
    <x v="1"/>
    <x v="62"/>
    <m/>
    <n v="9870"/>
    <x v="1"/>
  </r>
  <r>
    <n v="3960988841"/>
    <n v="1330"/>
    <x v="441"/>
    <x v="1"/>
    <n v="5"/>
    <s v="Invictus Gaming"/>
    <n v="2640025"/>
    <s v="iG.Vitality"/>
    <n v="23"/>
    <n v="2"/>
    <x v="1"/>
    <s v="True"/>
    <x v="15"/>
    <x v="3"/>
    <x v="35"/>
    <m/>
    <n v="9870"/>
    <x v="1"/>
  </r>
  <r>
    <n v="3961040985"/>
    <n v="1944"/>
    <x v="442"/>
    <x v="1"/>
    <n v="5066616"/>
    <s v="Team Serenity"/>
    <n v="3331948"/>
    <s v="LGD.Forever Young"/>
    <n v="27"/>
    <n v="16"/>
    <x v="1"/>
    <s v="True"/>
    <x v="28"/>
    <x v="0"/>
    <x v="63"/>
    <m/>
    <n v="9870"/>
    <x v="1"/>
  </r>
  <r>
    <n v="3961373359"/>
    <n v="1983"/>
    <x v="351"/>
    <x v="1"/>
    <n v="2621843"/>
    <s v="Team. Spirit"/>
    <n v="2006913"/>
    <s v="Vega Squadron"/>
    <n v="46"/>
    <n v="25"/>
    <x v="1"/>
    <s v="True"/>
    <x v="11"/>
    <x v="1"/>
    <x v="18"/>
    <m/>
    <n v="9870"/>
    <x v="1"/>
  </r>
  <r>
    <n v="3961425002"/>
    <n v="1966"/>
    <x v="443"/>
    <x v="1"/>
    <n v="2626685"/>
    <s v="KEEN GAMING"/>
    <n v="3331948"/>
    <s v="LGD.Forever Young"/>
    <n v="21"/>
    <n v="35"/>
    <x v="0"/>
    <s v="False"/>
    <x v="16"/>
    <x v="2"/>
    <x v="31"/>
    <m/>
    <n v="9870"/>
    <x v="1"/>
  </r>
  <r>
    <n v="3961454929"/>
    <n v="2397"/>
    <x v="444"/>
    <x v="1"/>
    <n v="5229127"/>
    <s v="Winstrike"/>
    <n v="5680524"/>
    <s v="Espada"/>
    <n v="33"/>
    <n v="30"/>
    <x v="1"/>
    <s v="True"/>
    <x v="43"/>
    <x v="1"/>
    <x v="64"/>
    <m/>
    <n v="9870"/>
    <x v="1"/>
  </r>
  <r>
    <n v="3961665955"/>
    <n v="2653"/>
    <x v="445"/>
    <x v="0"/>
    <n v="5"/>
    <s v="Invictus Gaming"/>
    <n v="3331948"/>
    <s v="LGD.Forever Young"/>
    <n v="25"/>
    <n v="28"/>
    <x v="0"/>
    <s v="False"/>
    <x v="23"/>
    <x v="2"/>
    <x v="31"/>
    <m/>
    <n v="9870"/>
    <x v="1"/>
  </r>
  <r>
    <n v="3962815128"/>
    <n v="2024"/>
    <x v="383"/>
    <x v="1"/>
    <n v="5066616"/>
    <s v="Team Serenity"/>
    <n v="3331948"/>
    <s v="LGD.Forever Young"/>
    <n v="38"/>
    <n v="21"/>
    <x v="1"/>
    <s v="True"/>
    <x v="36"/>
    <x v="2"/>
    <x v="63"/>
    <m/>
    <n v="9870"/>
    <x v="1"/>
  </r>
  <r>
    <n v="3962997393"/>
    <n v="2082"/>
    <x v="446"/>
    <x v="1"/>
    <n v="5066616"/>
    <s v="Team Serenity"/>
    <n v="5"/>
    <s v="Invictus Gaming"/>
    <n v="6"/>
    <n v="36"/>
    <x v="0"/>
    <s v="False"/>
    <x v="18"/>
    <x v="0"/>
    <x v="35"/>
    <m/>
    <n v="9870"/>
    <x v="1"/>
  </r>
  <r>
    <n v="3963082795"/>
    <n v="2154"/>
    <x v="447"/>
    <x v="1"/>
    <n v="5"/>
    <s v="Invictus Gaming"/>
    <n v="5066616"/>
    <s v="Team Serenity"/>
    <n v="10"/>
    <n v="26"/>
    <x v="0"/>
    <s v="False"/>
    <x v="37"/>
    <x v="0"/>
    <x v="63"/>
    <m/>
    <n v="9870"/>
    <x v="1"/>
  </r>
  <r>
    <n v="3963141136"/>
    <n v="2548"/>
    <x v="448"/>
    <x v="0"/>
    <n v="2621843"/>
    <s v="Team. Spirit"/>
    <n v="5680524"/>
    <s v="Espada"/>
    <n v="21"/>
    <n v="17"/>
    <x v="1"/>
    <s v="True"/>
    <x v="45"/>
    <x v="0"/>
    <x v="18"/>
    <m/>
    <n v="9870"/>
    <x v="1"/>
  </r>
  <r>
    <n v="3963766315"/>
    <n v="1274"/>
    <x v="449"/>
    <x v="1"/>
    <n v="67"/>
    <s v="paiN Gaming"/>
    <n v="5587909"/>
    <s v="Midas Club"/>
    <n v="26"/>
    <n v="11"/>
    <x v="1"/>
    <s v="True"/>
    <x v="38"/>
    <x v="0"/>
    <x v="65"/>
    <m/>
    <n v="9870"/>
    <x v="1"/>
  </r>
  <r>
    <n v="3965388783"/>
    <n v="3401"/>
    <x v="450"/>
    <x v="0"/>
    <n v="3320810"/>
    <s v="Torus Gaming"/>
    <n v="3715574"/>
    <s v="SG e-sports team"/>
    <n v="30"/>
    <n v="36"/>
    <x v="0"/>
    <s v="False"/>
    <x v="55"/>
    <x v="1"/>
    <x v="22"/>
    <m/>
    <n v="9870"/>
    <x v="1"/>
  </r>
  <r>
    <n v="3965452132"/>
    <n v="1587"/>
    <x v="451"/>
    <x v="1"/>
    <n v="5229127"/>
    <s v="Winstrike"/>
    <n v="5680524"/>
    <s v="Espada"/>
    <n v="27"/>
    <n v="11"/>
    <x v="1"/>
    <s v="True"/>
    <x v="45"/>
    <x v="0"/>
    <x v="64"/>
    <m/>
    <n v="9870"/>
    <x v="1"/>
  </r>
  <r>
    <n v="3965513793"/>
    <n v="1956"/>
    <x v="354"/>
    <x v="1"/>
    <n v="3320810"/>
    <s v="Torus Gaming"/>
    <n v="3715574"/>
    <s v="SG e-sports team"/>
    <n v="14"/>
    <n v="29"/>
    <x v="0"/>
    <s v="False"/>
    <x v="28"/>
    <x v="0"/>
    <x v="22"/>
    <m/>
    <n v="9870"/>
    <x v="1"/>
  </r>
  <r>
    <n v="3965640129"/>
    <n v="2853"/>
    <x v="452"/>
    <x v="0"/>
    <n v="5229127"/>
    <s v="Winstrike"/>
    <n v="5680524"/>
    <s v="Espada"/>
    <n v="40"/>
    <n v="17"/>
    <x v="1"/>
    <s v="True"/>
    <x v="7"/>
    <x v="2"/>
    <x v="64"/>
    <m/>
    <n v="9870"/>
    <x v="1"/>
  </r>
  <r>
    <n v="3965854761"/>
    <n v="1422"/>
    <x v="453"/>
    <x v="1"/>
    <n v="5327206"/>
    <s v="Thunder Predator"/>
    <n v="3715574"/>
    <s v="SG e-sports team"/>
    <n v="4"/>
    <n v="20"/>
    <x v="0"/>
    <s v="False"/>
    <x v="72"/>
    <x v="3"/>
    <x v="22"/>
    <m/>
    <n v="9870"/>
    <x v="1"/>
  </r>
  <r>
    <n v="3966088418"/>
    <n v="2764"/>
    <x v="454"/>
    <x v="0"/>
    <n v="5896956"/>
    <s v="Battle Arena Elites"/>
    <n v="5896332"/>
    <s v="Sterling Global Dragons"/>
    <n v="43"/>
    <n v="34"/>
    <x v="1"/>
    <s v="True"/>
    <x v="71"/>
    <x v="1"/>
    <x v="66"/>
    <m/>
    <n v="9870"/>
    <x v="1"/>
  </r>
  <r>
    <n v="3966161147"/>
    <n v="2407"/>
    <x v="455"/>
    <x v="0"/>
    <n v="2108395"/>
    <s v="TNC Predator"/>
    <n v="5896956"/>
    <s v="Battle Arena Elites"/>
    <n v="18"/>
    <n v="30"/>
    <x v="0"/>
    <s v="False"/>
    <x v="3"/>
    <x v="0"/>
    <x v="66"/>
    <m/>
    <n v="9870"/>
    <x v="1"/>
  </r>
  <r>
    <n v="3966302839"/>
    <n v="2569"/>
    <x v="456"/>
    <x v="0"/>
    <n v="5896956"/>
    <s v="Battle Arena Elites"/>
    <n v="5407259"/>
    <s v="TNC Tigers"/>
    <n v="25"/>
    <n v="30"/>
    <x v="0"/>
    <s v="False"/>
    <x v="24"/>
    <x v="2"/>
    <x v="67"/>
    <m/>
    <n v="9870"/>
    <x v="1"/>
  </r>
  <r>
    <n v="3966406239"/>
    <n v="1998"/>
    <x v="457"/>
    <x v="1"/>
    <n v="4369633"/>
    <s v="Entity Gaming"/>
    <n v="5896332"/>
    <s v="Sterling Global Dragons"/>
    <n v="36"/>
    <n v="20"/>
    <x v="1"/>
    <s v="True"/>
    <x v="16"/>
    <x v="2"/>
    <x v="68"/>
    <m/>
    <n v="9870"/>
    <x v="1"/>
  </r>
  <r>
    <n v="3966411393"/>
    <n v="2192"/>
    <x v="178"/>
    <x v="1"/>
    <n v="350190"/>
    <s v="Ascent Esports"/>
    <n v="5407259"/>
    <s v="TNC Tigers"/>
    <n v="10"/>
    <n v="19"/>
    <x v="0"/>
    <s v="False"/>
    <x v="47"/>
    <x v="3"/>
    <x v="67"/>
    <m/>
    <n v="9870"/>
    <x v="1"/>
  </r>
  <r>
    <n v="3966484283"/>
    <n v="1682"/>
    <x v="458"/>
    <x v="1"/>
    <n v="2786652"/>
    <s v="Kingdra"/>
    <n v="111474"/>
    <s v="Alliance"/>
    <n v="12"/>
    <n v="25"/>
    <x v="0"/>
    <s v="False"/>
    <x v="38"/>
    <x v="0"/>
    <x v="51"/>
    <m/>
    <n v="9870"/>
    <x v="1"/>
  </r>
  <r>
    <n v="3966581710"/>
    <n v="3238"/>
    <x v="459"/>
    <x v="0"/>
    <n v="350190"/>
    <s v="Ascent Esports"/>
    <n v="2108395"/>
    <s v="TNC Predator"/>
    <n v="13"/>
    <n v="32"/>
    <x v="0"/>
    <s v="False"/>
    <x v="6"/>
    <x v="0"/>
    <x v="12"/>
    <m/>
    <n v="9870"/>
    <x v="1"/>
  </r>
  <r>
    <n v="3966626627"/>
    <n v="2841"/>
    <x v="460"/>
    <x v="0"/>
    <n v="5407259"/>
    <s v="TNC Tigers"/>
    <n v="3785359"/>
    <s v="BOOM ID"/>
    <n v="28"/>
    <n v="14"/>
    <x v="1"/>
    <s v="True"/>
    <x v="18"/>
    <x v="0"/>
    <x v="67"/>
    <m/>
    <n v="9870"/>
    <x v="1"/>
  </r>
  <r>
    <n v="3966744537"/>
    <n v="1915"/>
    <x v="461"/>
    <x v="1"/>
    <n v="2108395"/>
    <s v="TNC Predator"/>
    <n v="3785359"/>
    <s v="BOOM ID"/>
    <n v="37"/>
    <n v="12"/>
    <x v="1"/>
    <s v="True"/>
    <x v="4"/>
    <x v="2"/>
    <x v="12"/>
    <m/>
    <n v="9870"/>
    <x v="1"/>
  </r>
  <r>
    <n v="3966788182"/>
    <n v="1502"/>
    <x v="462"/>
    <x v="1"/>
    <n v="2586976"/>
    <s v="OG"/>
    <n v="4541043"/>
    <s v="Team Singularity"/>
    <n v="32"/>
    <n v="16"/>
    <x v="1"/>
    <s v="True"/>
    <x v="3"/>
    <x v="0"/>
    <x v="36"/>
    <m/>
    <n v="9870"/>
    <x v="1"/>
  </r>
  <r>
    <n v="3966866578"/>
    <n v="1938"/>
    <x v="463"/>
    <x v="1"/>
    <n v="5896956"/>
    <s v="Battle Arena Elites"/>
    <n v="350190"/>
    <s v="Ascent Esports"/>
    <n v="4"/>
    <n v="33"/>
    <x v="0"/>
    <s v="False"/>
    <x v="38"/>
    <x v="0"/>
    <x v="1"/>
    <m/>
    <n v="9870"/>
    <x v="1"/>
  </r>
  <r>
    <n v="3966957407"/>
    <n v="1676"/>
    <x v="74"/>
    <x v="1"/>
    <n v="5725202"/>
    <s v="Wind and Rain"/>
    <n v="5059375"/>
    <s v="The Final Tribe"/>
    <n v="32"/>
    <n v="11"/>
    <x v="1"/>
    <s v="True"/>
    <x v="28"/>
    <x v="0"/>
    <x v="69"/>
    <m/>
    <n v="9870"/>
    <x v="1"/>
  </r>
  <r>
    <n v="3966977095"/>
    <n v="3510"/>
    <x v="464"/>
    <x v="0"/>
    <n v="111474"/>
    <s v="Alliance"/>
    <n v="5870144"/>
    <s v="BlinkPool"/>
    <n v="27"/>
    <n v="36"/>
    <x v="0"/>
    <s v="False"/>
    <x v="43"/>
    <x v="1"/>
    <x v="70"/>
    <m/>
    <n v="9870"/>
    <x v="1"/>
  </r>
  <r>
    <n v="3967062172"/>
    <n v="3791"/>
    <x v="465"/>
    <x v="2"/>
    <n v="2586976"/>
    <s v="OG"/>
    <n v="5039050"/>
    <s v="Team Kinguin"/>
    <n v="52"/>
    <n v="51"/>
    <x v="1"/>
    <s v="True"/>
    <x v="82"/>
    <x v="1"/>
    <x v="36"/>
    <m/>
    <n v="9870"/>
    <x v="1"/>
  </r>
  <r>
    <n v="3967285140"/>
    <n v="1444"/>
    <x v="466"/>
    <x v="1"/>
    <n v="2586976"/>
    <s v="OG"/>
    <n v="2786652"/>
    <s v="Kingdra"/>
    <n v="30"/>
    <n v="20"/>
    <x v="1"/>
    <s v="True"/>
    <x v="29"/>
    <x v="2"/>
    <x v="36"/>
    <m/>
    <n v="9870"/>
    <x v="1"/>
  </r>
  <r>
    <n v="3967311583"/>
    <n v="2808"/>
    <x v="127"/>
    <x v="0"/>
    <n v="5465317"/>
    <s v="TEAM Baidu"/>
    <n v="5466110"/>
    <s v="jsut a squad"/>
    <n v="36"/>
    <n v="20"/>
    <x v="1"/>
    <s v="True"/>
    <x v="16"/>
    <x v="2"/>
    <x v="71"/>
    <m/>
    <n v="9870"/>
    <x v="1"/>
  </r>
  <r>
    <n v="3967391784"/>
    <n v="2017"/>
    <x v="467"/>
    <x v="1"/>
    <n v="67"/>
    <s v="paiN Gaming"/>
    <n v="3715574"/>
    <s v="SG e-sports team"/>
    <n v="27"/>
    <n v="38"/>
    <x v="1"/>
    <s v="True"/>
    <x v="34"/>
    <x v="1"/>
    <x v="65"/>
    <m/>
    <n v="9870"/>
    <x v="1"/>
  </r>
  <r>
    <n v="3967396766"/>
    <n v="2714"/>
    <x v="138"/>
    <x v="0"/>
    <n v="5051765"/>
    <s v="Team Leviathan"/>
    <n v="5466110"/>
    <s v="jsut a squad"/>
    <n v="32"/>
    <n v="40"/>
    <x v="0"/>
    <s v="False"/>
    <x v="33"/>
    <x v="1"/>
    <x v="72"/>
    <m/>
    <n v="9870"/>
    <x v="1"/>
  </r>
  <r>
    <n v="3967435213"/>
    <n v="2390"/>
    <x v="31"/>
    <x v="1"/>
    <n v="4541043"/>
    <s v="Team Singularity"/>
    <n v="5039050"/>
    <s v="Team Kinguin"/>
    <n v="16"/>
    <n v="44"/>
    <x v="0"/>
    <s v="False"/>
    <x v="60"/>
    <x v="2"/>
    <x v="73"/>
    <m/>
    <n v="9870"/>
    <x v="1"/>
  </r>
  <r>
    <n v="3967446758"/>
    <n v="1961"/>
    <x v="468"/>
    <x v="1"/>
    <n v="2586976"/>
    <s v="OG"/>
    <n v="111474"/>
    <s v="Alliance"/>
    <n v="47"/>
    <n v="20"/>
    <x v="1"/>
    <s v="True"/>
    <x v="53"/>
    <x v="1"/>
    <x v="36"/>
    <m/>
    <n v="9870"/>
    <x v="1"/>
  </r>
  <r>
    <n v="3967478661"/>
    <n v="2256"/>
    <x v="363"/>
    <x v="1"/>
    <n v="5466110"/>
    <s v="jsut a squad"/>
    <n v="5228654"/>
    <s v="VGJ Storm"/>
    <n v="25"/>
    <n v="43"/>
    <x v="0"/>
    <s v="False"/>
    <x v="26"/>
    <x v="1"/>
    <x v="74"/>
    <m/>
    <n v="9870"/>
    <x v="1"/>
  </r>
  <r>
    <n v="3967562562"/>
    <n v="1435"/>
    <x v="469"/>
    <x v="1"/>
    <n v="3715574"/>
    <s v="SG e-sports team"/>
    <n v="3320810"/>
    <s v="Torus Gaming"/>
    <n v="25"/>
    <n v="9"/>
    <x v="1"/>
    <s v="True"/>
    <x v="40"/>
    <x v="3"/>
    <x v="22"/>
    <m/>
    <n v="9870"/>
    <x v="1"/>
  </r>
  <r>
    <n v="3967618847"/>
    <n v="2660"/>
    <x v="196"/>
    <x v="0"/>
    <n v="3"/>
    <s v="compLexity Gaming"/>
    <n v="5051649"/>
    <s v="Immortals"/>
    <n v="31"/>
    <n v="21"/>
    <x v="1"/>
    <s v="True"/>
    <x v="42"/>
    <x v="2"/>
    <x v="21"/>
    <m/>
    <n v="9870"/>
    <x v="1"/>
  </r>
  <r>
    <n v="3967805803"/>
    <n v="2103"/>
    <x v="470"/>
    <x v="1"/>
    <n v="5466110"/>
    <s v="jsut a squad"/>
    <n v="5051649"/>
    <s v="Immortals"/>
    <n v="11"/>
    <n v="44"/>
    <x v="0"/>
    <s v="False"/>
    <x v="24"/>
    <x v="2"/>
    <x v="75"/>
    <m/>
    <n v="9870"/>
    <x v="1"/>
  </r>
  <r>
    <n v="3968700910"/>
    <n v="2867"/>
    <x v="471"/>
    <x v="0"/>
    <n v="5725202"/>
    <s v="Wind and Rain"/>
    <n v="4541043"/>
    <s v="Team Singularity"/>
    <n v="44"/>
    <n v="35"/>
    <x v="1"/>
    <s v="True"/>
    <x v="19"/>
    <x v="1"/>
    <x v="69"/>
    <m/>
    <n v="9870"/>
    <x v="1"/>
  </r>
  <r>
    <n v="3968863152"/>
    <n v="2403"/>
    <x v="13"/>
    <x v="0"/>
    <n v="5870144"/>
    <s v="BlinkPool"/>
    <n v="5039050"/>
    <s v="Team Kinguin"/>
    <n v="21"/>
    <n v="9"/>
    <x v="1"/>
    <s v="True"/>
    <x v="56"/>
    <x v="3"/>
    <x v="70"/>
    <m/>
    <n v="9870"/>
    <x v="1"/>
  </r>
  <r>
    <n v="3969605634"/>
    <n v="1718"/>
    <x v="472"/>
    <x v="1"/>
    <n v="3"/>
    <s v="compLexity Gaming"/>
    <n v="5466110"/>
    <s v="jsut a squad"/>
    <n v="28"/>
    <n v="12"/>
    <x v="1"/>
    <s v="True"/>
    <x v="22"/>
    <x v="0"/>
    <x v="21"/>
    <m/>
    <n v="9870"/>
    <x v="1"/>
  </r>
  <r>
    <n v="3969654858"/>
    <n v="3070"/>
    <x v="473"/>
    <x v="0"/>
    <n v="5465317"/>
    <s v="TEAM Baidu"/>
    <n v="5051649"/>
    <s v="Immortals"/>
    <n v="13"/>
    <n v="35"/>
    <x v="0"/>
    <s v="False"/>
    <x v="3"/>
    <x v="0"/>
    <x v="75"/>
    <m/>
    <n v="9870"/>
    <x v="1"/>
  </r>
  <r>
    <n v="3970041014"/>
    <n v="1431"/>
    <x v="474"/>
    <x v="1"/>
    <n v="350190"/>
    <s v="Ascent Esports"/>
    <n v="5407259"/>
    <s v="TNC Tigers"/>
    <n v="27"/>
    <n v="10"/>
    <x v="1"/>
    <s v="True"/>
    <x v="38"/>
    <x v="0"/>
    <x v="1"/>
    <m/>
    <n v="9870"/>
    <x v="1"/>
  </r>
  <r>
    <n v="3970420652"/>
    <n v="1688"/>
    <x v="475"/>
    <x v="1"/>
    <n v="2586976"/>
    <s v="OG"/>
    <n v="5039050"/>
    <s v="Team Kinguin"/>
    <n v="31"/>
    <n v="14"/>
    <x v="1"/>
    <s v="True"/>
    <x v="6"/>
    <x v="0"/>
    <x v="36"/>
    <m/>
    <n v="9870"/>
    <x v="1"/>
  </r>
  <r>
    <n v="3971335899"/>
    <n v="2289"/>
    <x v="348"/>
    <x v="1"/>
    <n v="5870144"/>
    <s v="BlinkPool"/>
    <n v="5039050"/>
    <s v="Team Kinguin"/>
    <n v="31"/>
    <n v="15"/>
    <x v="1"/>
    <s v="True"/>
    <x v="27"/>
    <x v="0"/>
    <x v="70"/>
    <m/>
    <n v="9870"/>
    <x v="1"/>
  </r>
  <r>
    <n v="3971798245"/>
    <n v="2174"/>
    <x v="476"/>
    <x v="1"/>
    <n v="4369633"/>
    <s v="Entity Gaming"/>
    <n v="5407259"/>
    <s v="TNC Tigers"/>
    <n v="37"/>
    <n v="18"/>
    <x v="1"/>
    <s v="True"/>
    <x v="24"/>
    <x v="2"/>
    <x v="68"/>
    <m/>
    <n v="9870"/>
    <x v="1"/>
  </r>
  <r>
    <n v="3971903975"/>
    <n v="1670"/>
    <x v="477"/>
    <x v="1"/>
    <n v="5407259"/>
    <s v="TNC Tigers"/>
    <n v="4369633"/>
    <s v="Entity Gaming"/>
    <n v="26"/>
    <n v="18"/>
    <x v="1"/>
    <s v="True"/>
    <x v="0"/>
    <x v="0"/>
    <x v="67"/>
    <m/>
    <n v="9870"/>
    <x v="1"/>
  </r>
  <r>
    <n v="3972522707"/>
    <n v="1970"/>
    <x v="478"/>
    <x v="1"/>
    <n v="5870144"/>
    <s v="BlinkPool"/>
    <n v="5725202"/>
    <s v="Wind and Rain"/>
    <n v="11"/>
    <n v="29"/>
    <x v="0"/>
    <s v="False"/>
    <x v="22"/>
    <x v="0"/>
    <x v="69"/>
    <m/>
    <n v="9870"/>
    <x v="1"/>
  </r>
  <r>
    <n v="3972633082"/>
    <n v="3879"/>
    <x v="479"/>
    <x v="2"/>
    <n v="5725202"/>
    <s v="Wind and Rain"/>
    <n v="5870144"/>
    <s v="BlinkPool"/>
    <n v="47"/>
    <n v="27"/>
    <x v="1"/>
    <s v="True"/>
    <x v="12"/>
    <x v="1"/>
    <x v="69"/>
    <m/>
    <n v="9870"/>
    <x v="1"/>
  </r>
  <r>
    <n v="3972835248"/>
    <n v="2597"/>
    <x v="480"/>
    <x v="0"/>
    <n v="5725202"/>
    <s v="Wind and Rain"/>
    <n v="2586976"/>
    <s v="OG"/>
    <n v="29"/>
    <n v="41"/>
    <x v="0"/>
    <s v="False"/>
    <x v="49"/>
    <x v="1"/>
    <x v="36"/>
    <m/>
    <n v="9870"/>
    <x v="1"/>
  </r>
  <r>
    <n v="3972937677"/>
    <n v="2139"/>
    <x v="315"/>
    <x v="1"/>
    <n v="2586976"/>
    <s v="OG"/>
    <n v="5725202"/>
    <s v="Wind and Rain"/>
    <n v="32"/>
    <n v="26"/>
    <x v="1"/>
    <s v="True"/>
    <x v="9"/>
    <x v="2"/>
    <x v="36"/>
    <m/>
    <n v="9870"/>
    <x v="1"/>
  </r>
  <r>
    <n v="3973105146"/>
    <n v="1490"/>
    <x v="481"/>
    <x v="1"/>
    <n v="2586976"/>
    <s v="OG"/>
    <n v="5725202"/>
    <s v="Wind and Rain"/>
    <n v="32"/>
    <n v="11"/>
    <x v="1"/>
    <s v="True"/>
    <x v="28"/>
    <x v="0"/>
    <x v="36"/>
    <m/>
    <n v="9870"/>
    <x v="1"/>
  </r>
  <r>
    <n v="4061662358"/>
    <n v="3035"/>
    <x v="482"/>
    <x v="0"/>
    <n v="39"/>
    <s v="Shopify Rebellion"/>
    <n v="5027210"/>
    <s v="VGJ Thunder"/>
    <n v="49"/>
    <n v="38"/>
    <x v="1"/>
    <s v="True"/>
    <x v="83"/>
    <x v="1"/>
    <x v="34"/>
    <m/>
    <n v="9870"/>
    <x v="1"/>
  </r>
  <r>
    <n v="4061671194"/>
    <n v="1735"/>
    <x v="423"/>
    <x v="1"/>
    <n v="2586976"/>
    <s v="OG"/>
    <n v="15"/>
    <s v="LGD Gaming"/>
    <n v="14"/>
    <n v="42"/>
    <x v="0"/>
    <s v="False"/>
    <x v="16"/>
    <x v="2"/>
    <x v="28"/>
    <m/>
    <n v="9870"/>
    <x v="1"/>
  </r>
  <r>
    <n v="4061721528"/>
    <n v="2810"/>
    <x v="259"/>
    <x v="0"/>
    <n v="2586976"/>
    <s v="OG"/>
    <n v="15"/>
    <s v="LGD Gaming"/>
    <n v="41"/>
    <n v="30"/>
    <x v="1"/>
    <s v="True"/>
    <x v="11"/>
    <x v="1"/>
    <x v="36"/>
    <m/>
    <n v="9870"/>
    <x v="1"/>
  </r>
  <r>
    <n v="4061745637"/>
    <n v="1505"/>
    <x v="483"/>
    <x v="1"/>
    <n v="39"/>
    <s v="Shopify Rebellion"/>
    <n v="5027210"/>
    <s v="VGJ Thunder"/>
    <n v="41"/>
    <n v="14"/>
    <x v="1"/>
    <s v="True"/>
    <x v="24"/>
    <x v="2"/>
    <x v="34"/>
    <m/>
    <n v="9870"/>
    <x v="1"/>
  </r>
  <r>
    <n v="4061766981"/>
    <n v="2308"/>
    <x v="484"/>
    <x v="1"/>
    <n v="543897"/>
    <s v="Mineski"/>
    <n v="5"/>
    <s v="Invictus Gaming"/>
    <n v="26"/>
    <n v="24"/>
    <x v="1"/>
    <s v="True"/>
    <x v="29"/>
    <x v="2"/>
    <x v="13"/>
    <m/>
    <n v="9870"/>
    <x v="1"/>
  </r>
  <r>
    <n v="4061804100"/>
    <n v="1956"/>
    <x v="354"/>
    <x v="1"/>
    <n v="5228654"/>
    <s v="VGJ Storm"/>
    <n v="726228"/>
    <s v="Vici Gaming"/>
    <n v="20"/>
    <n v="7"/>
    <x v="1"/>
    <s v="True"/>
    <x v="70"/>
    <x v="3"/>
    <x v="74"/>
    <m/>
    <n v="9870"/>
    <x v="1"/>
  </r>
  <r>
    <n v="4061815647"/>
    <n v="2457"/>
    <x v="485"/>
    <x v="0"/>
    <n v="1838315"/>
    <s v="Team Secret"/>
    <n v="5066616"/>
    <s v="Team Serenity"/>
    <n v="14"/>
    <n v="42"/>
    <x v="0"/>
    <s v="False"/>
    <x v="16"/>
    <x v="2"/>
    <x v="63"/>
    <m/>
    <n v="9870"/>
    <x v="1"/>
  </r>
  <r>
    <n v="4061858332"/>
    <n v="2518"/>
    <x v="293"/>
    <x v="0"/>
    <n v="5228654"/>
    <s v="VGJ Storm"/>
    <n v="726228"/>
    <s v="Vici Gaming"/>
    <n v="35"/>
    <n v="27"/>
    <x v="1"/>
    <s v="True"/>
    <x v="5"/>
    <x v="1"/>
    <x v="74"/>
    <m/>
    <n v="9870"/>
    <x v="1"/>
  </r>
  <r>
    <n v="4061922574"/>
    <n v="2423"/>
    <x v="486"/>
    <x v="0"/>
    <n v="5229127"/>
    <s v="Winstrike"/>
    <n v="543897"/>
    <s v="Mineski"/>
    <n v="15"/>
    <n v="42"/>
    <x v="0"/>
    <s v="False"/>
    <x v="7"/>
    <x v="2"/>
    <x v="13"/>
    <m/>
    <n v="9870"/>
    <x v="1"/>
  </r>
  <r>
    <n v="4062010988"/>
    <n v="1995"/>
    <x v="487"/>
    <x v="1"/>
    <n v="2163"/>
    <s v="Team Liquid"/>
    <n v="2586976"/>
    <s v="OG"/>
    <n v="47"/>
    <n v="31"/>
    <x v="1"/>
    <s v="True"/>
    <x v="68"/>
    <x v="1"/>
    <x v="33"/>
    <m/>
    <n v="9870"/>
    <x v="1"/>
  </r>
  <r>
    <n v="4062034566"/>
    <n v="1355"/>
    <x v="488"/>
    <x v="1"/>
    <n v="1883502"/>
    <s v="Virtus.pro"/>
    <n v="5066616"/>
    <s v="Team Serenity"/>
    <n v="32"/>
    <n v="10"/>
    <x v="1"/>
    <s v="True"/>
    <x v="18"/>
    <x v="0"/>
    <x v="29"/>
    <m/>
    <n v="9870"/>
    <x v="1"/>
  </r>
  <r>
    <n v="4062045592"/>
    <n v="4062"/>
    <x v="489"/>
    <x v="2"/>
    <n v="2108395"/>
    <s v="TNC Predator"/>
    <n v="726228"/>
    <s v="Vici Gaming"/>
    <n v="28"/>
    <n v="28"/>
    <x v="1"/>
    <s v="True"/>
    <x v="16"/>
    <x v="2"/>
    <x v="12"/>
    <m/>
    <n v="9870"/>
    <x v="1"/>
  </r>
  <r>
    <n v="4062047269"/>
    <n v="3353"/>
    <x v="490"/>
    <x v="0"/>
    <n v="1838315"/>
    <s v="Team Secret"/>
    <n v="5228654"/>
    <s v="VGJ Storm"/>
    <n v="25"/>
    <n v="30"/>
    <x v="0"/>
    <s v="False"/>
    <x v="24"/>
    <x v="2"/>
    <x v="74"/>
    <m/>
    <n v="9870"/>
    <x v="1"/>
  </r>
  <r>
    <n v="4062142402"/>
    <n v="1928"/>
    <x v="333"/>
    <x v="1"/>
    <n v="5229127"/>
    <s v="Winstrike"/>
    <n v="5"/>
    <s v="Invictus Gaming"/>
    <n v="26"/>
    <n v="12"/>
    <x v="1"/>
    <s v="True"/>
    <x v="45"/>
    <x v="0"/>
    <x v="64"/>
    <m/>
    <n v="9870"/>
    <x v="1"/>
  </r>
  <r>
    <n v="4062183675"/>
    <n v="2592"/>
    <x v="491"/>
    <x v="0"/>
    <n v="5229127"/>
    <s v="Winstrike"/>
    <n v="5"/>
    <s v="Invictus Gaming"/>
    <n v="39"/>
    <n v="23"/>
    <x v="1"/>
    <s v="True"/>
    <x v="5"/>
    <x v="1"/>
    <x v="64"/>
    <m/>
    <n v="9870"/>
    <x v="1"/>
  </r>
  <r>
    <n v="4063131371"/>
    <n v="2954"/>
    <x v="492"/>
    <x v="0"/>
    <n v="726228"/>
    <s v="Vici Gaming"/>
    <n v="1375614"/>
    <s v="Newbee"/>
    <n v="26"/>
    <n v="28"/>
    <x v="1"/>
    <s v="True"/>
    <x v="13"/>
    <x v="2"/>
    <x v="23"/>
    <m/>
    <n v="9870"/>
    <x v="1"/>
  </r>
  <r>
    <n v="4063131418"/>
    <n v="3254"/>
    <x v="493"/>
    <x v="0"/>
    <n v="2108395"/>
    <s v="TNC Predator"/>
    <n v="67"/>
    <s v="paiN Gaming"/>
    <n v="29"/>
    <n v="48"/>
    <x v="0"/>
    <s v="False"/>
    <x v="71"/>
    <x v="1"/>
    <x v="65"/>
    <m/>
    <n v="9870"/>
    <x v="1"/>
  </r>
  <r>
    <n v="4063202564"/>
    <n v="1991"/>
    <x v="494"/>
    <x v="1"/>
    <n v="1838315"/>
    <s v="Team Secret"/>
    <n v="1883502"/>
    <s v="Virtus.pro"/>
    <n v="26"/>
    <n v="13"/>
    <x v="1"/>
    <s v="True"/>
    <x v="10"/>
    <x v="0"/>
    <x v="4"/>
    <m/>
    <n v="9870"/>
    <x v="1"/>
  </r>
  <r>
    <n v="4063220819"/>
    <n v="2003"/>
    <x v="44"/>
    <x v="1"/>
    <n v="726228"/>
    <s v="Vici Gaming"/>
    <n v="1375614"/>
    <s v="Newbee"/>
    <n v="34"/>
    <n v="20"/>
    <x v="1"/>
    <s v="True"/>
    <x v="13"/>
    <x v="2"/>
    <x v="23"/>
    <m/>
    <n v="9870"/>
    <x v="1"/>
  </r>
  <r>
    <n v="4063369023"/>
    <n v="2493"/>
    <x v="495"/>
    <x v="0"/>
    <n v="2163"/>
    <s v="Team Liquid"/>
    <n v="5"/>
    <s v="Invictus Gaming"/>
    <n v="39"/>
    <n v="30"/>
    <x v="1"/>
    <s v="True"/>
    <x v="50"/>
    <x v="1"/>
    <x v="33"/>
    <m/>
    <n v="9870"/>
    <x v="1"/>
  </r>
  <r>
    <n v="4063413580"/>
    <n v="2969"/>
    <x v="496"/>
    <x v="0"/>
    <n v="2108395"/>
    <s v="TNC Predator"/>
    <n v="1883502"/>
    <s v="Virtus.pro"/>
    <n v="15"/>
    <n v="32"/>
    <x v="0"/>
    <s v="False"/>
    <x v="2"/>
    <x v="0"/>
    <x v="29"/>
    <m/>
    <n v="9870"/>
    <x v="1"/>
  </r>
  <r>
    <n v="4063521022"/>
    <n v="1923"/>
    <x v="497"/>
    <x v="1"/>
    <n v="5027210"/>
    <s v="VGJ Thunder"/>
    <n v="5229127"/>
    <s v="Winstrike"/>
    <n v="34"/>
    <n v="16"/>
    <x v="1"/>
    <s v="True"/>
    <x v="29"/>
    <x v="2"/>
    <x v="76"/>
    <m/>
    <n v="9870"/>
    <x v="1"/>
  </r>
  <r>
    <n v="4063527110"/>
    <n v="2105"/>
    <x v="313"/>
    <x v="1"/>
    <n v="350190"/>
    <s v="Ascent Esports"/>
    <n v="5"/>
    <s v="Invictus Gaming"/>
    <n v="29"/>
    <n v="12"/>
    <x v="1"/>
    <s v="True"/>
    <x v="52"/>
    <x v="0"/>
    <x v="1"/>
    <m/>
    <n v="9870"/>
    <x v="1"/>
  </r>
  <r>
    <n v="4063558826"/>
    <n v="2967"/>
    <x v="498"/>
    <x v="0"/>
    <n v="2586976"/>
    <s v="OG"/>
    <n v="543897"/>
    <s v="Mineski"/>
    <n v="30"/>
    <n v="29"/>
    <x v="1"/>
    <s v="True"/>
    <x v="36"/>
    <x v="2"/>
    <x v="36"/>
    <m/>
    <n v="9870"/>
    <x v="1"/>
  </r>
  <r>
    <n v="4063572817"/>
    <n v="2192"/>
    <x v="178"/>
    <x v="1"/>
    <n v="39"/>
    <s v="Shopify Rebellion"/>
    <n v="15"/>
    <s v="LGD Gaming"/>
    <n v="39"/>
    <n v="27"/>
    <x v="1"/>
    <s v="True"/>
    <x v="55"/>
    <x v="1"/>
    <x v="34"/>
    <m/>
    <n v="9870"/>
    <x v="1"/>
  </r>
  <r>
    <n v="4063667075"/>
    <n v="1930"/>
    <x v="499"/>
    <x v="1"/>
    <n v="5066616"/>
    <s v="Team Serenity"/>
    <n v="1375614"/>
    <s v="Newbee"/>
    <n v="15"/>
    <n v="42"/>
    <x v="0"/>
    <s v="False"/>
    <x v="7"/>
    <x v="2"/>
    <x v="30"/>
    <m/>
    <n v="9870"/>
    <x v="1"/>
  </r>
  <r>
    <n v="4064706284"/>
    <n v="1649"/>
    <x v="500"/>
    <x v="1"/>
    <n v="39"/>
    <s v="Shopify Rebellion"/>
    <n v="5229127"/>
    <s v="Winstrike"/>
    <n v="41"/>
    <n v="11"/>
    <x v="1"/>
    <s v="True"/>
    <x v="42"/>
    <x v="2"/>
    <x v="34"/>
    <m/>
    <n v="9870"/>
    <x v="1"/>
  </r>
  <r>
    <n v="4064708096"/>
    <n v="1796"/>
    <x v="425"/>
    <x v="1"/>
    <n v="2163"/>
    <s v="Team Liquid"/>
    <n v="543897"/>
    <s v="Mineski"/>
    <n v="34"/>
    <n v="21"/>
    <x v="1"/>
    <s v="True"/>
    <x v="24"/>
    <x v="2"/>
    <x v="33"/>
    <m/>
    <n v="9870"/>
    <x v="1"/>
  </r>
  <r>
    <n v="4064851344"/>
    <n v="3227"/>
    <x v="501"/>
    <x v="0"/>
    <n v="1375614"/>
    <s v="Newbee"/>
    <n v="1883502"/>
    <s v="Virtus.pro"/>
    <n v="21"/>
    <n v="44"/>
    <x v="0"/>
    <s v="False"/>
    <x v="34"/>
    <x v="1"/>
    <x v="29"/>
    <m/>
    <n v="9870"/>
    <x v="1"/>
  </r>
  <r>
    <n v="4064854156"/>
    <n v="2904"/>
    <x v="502"/>
    <x v="0"/>
    <n v="726228"/>
    <s v="Vici Gaming"/>
    <n v="67"/>
    <s v="paiN Gaming"/>
    <n v="32"/>
    <n v="29"/>
    <x v="0"/>
    <s v="False"/>
    <x v="69"/>
    <x v="1"/>
    <x v="65"/>
    <m/>
    <n v="9870"/>
    <x v="1"/>
  </r>
  <r>
    <n v="4064938488"/>
    <n v="1867"/>
    <x v="503"/>
    <x v="1"/>
    <n v="1375614"/>
    <s v="Newbee"/>
    <n v="1883502"/>
    <s v="Virtus.pro"/>
    <n v="16"/>
    <n v="33"/>
    <x v="0"/>
    <s v="False"/>
    <x v="4"/>
    <x v="2"/>
    <x v="29"/>
    <m/>
    <n v="9870"/>
    <x v="1"/>
  </r>
  <r>
    <n v="4065017593"/>
    <n v="2613"/>
    <x v="504"/>
    <x v="0"/>
    <n v="2586976"/>
    <s v="OG"/>
    <n v="5"/>
    <s v="Invictus Gaming"/>
    <n v="25"/>
    <n v="16"/>
    <x v="1"/>
    <s v="True"/>
    <x v="52"/>
    <x v="0"/>
    <x v="36"/>
    <m/>
    <n v="9870"/>
    <x v="1"/>
  </r>
  <r>
    <n v="4065084843"/>
    <n v="2261"/>
    <x v="36"/>
    <x v="1"/>
    <n v="2586976"/>
    <s v="OG"/>
    <n v="5"/>
    <s v="Invictus Gaming"/>
    <n v="36"/>
    <n v="41"/>
    <x v="1"/>
    <s v="True"/>
    <x v="71"/>
    <x v="1"/>
    <x v="36"/>
    <m/>
    <n v="9870"/>
    <x v="1"/>
  </r>
  <r>
    <n v="4065129977"/>
    <n v="2346"/>
    <x v="505"/>
    <x v="1"/>
    <n v="2108395"/>
    <s v="TNC Predator"/>
    <n v="5066616"/>
    <s v="Team Serenity"/>
    <n v="10"/>
    <n v="37"/>
    <x v="0"/>
    <s v="False"/>
    <x v="2"/>
    <x v="0"/>
    <x v="63"/>
    <m/>
    <n v="9870"/>
    <x v="1"/>
  </r>
  <r>
    <n v="4065211218"/>
    <n v="3148"/>
    <x v="506"/>
    <x v="0"/>
    <n v="2586976"/>
    <s v="OG"/>
    <n v="5027210"/>
    <s v="VGJ Thunder"/>
    <n v="41"/>
    <n v="40"/>
    <x v="1"/>
    <s v="True"/>
    <x v="74"/>
    <x v="1"/>
    <x v="36"/>
    <m/>
    <n v="9870"/>
    <x v="1"/>
  </r>
  <r>
    <n v="4065251250"/>
    <n v="2455"/>
    <x v="507"/>
    <x v="0"/>
    <n v="350190"/>
    <s v="Ascent Esports"/>
    <n v="5229127"/>
    <s v="Winstrike"/>
    <n v="14"/>
    <n v="42"/>
    <x v="0"/>
    <s v="False"/>
    <x v="16"/>
    <x v="2"/>
    <x v="64"/>
    <m/>
    <n v="9870"/>
    <x v="1"/>
  </r>
  <r>
    <n v="4066499349"/>
    <n v="2202"/>
    <x v="508"/>
    <x v="1"/>
    <n v="5228654"/>
    <s v="VGJ Storm"/>
    <n v="5066616"/>
    <s v="Team Serenity"/>
    <n v="39"/>
    <n v="12"/>
    <x v="1"/>
    <s v="True"/>
    <x v="21"/>
    <x v="2"/>
    <x v="74"/>
    <m/>
    <n v="9870"/>
    <x v="1"/>
  </r>
  <r>
    <n v="4066517897"/>
    <n v="1672"/>
    <x v="509"/>
    <x v="1"/>
    <n v="1883502"/>
    <s v="Virtus.pro"/>
    <n v="726228"/>
    <s v="Vici Gaming"/>
    <n v="11"/>
    <n v="31"/>
    <x v="0"/>
    <s v="False"/>
    <x v="18"/>
    <x v="0"/>
    <x v="23"/>
    <m/>
    <n v="9870"/>
    <x v="1"/>
  </r>
  <r>
    <n v="4066597494"/>
    <n v="2335"/>
    <x v="510"/>
    <x v="1"/>
    <n v="726228"/>
    <s v="Vici Gaming"/>
    <n v="1883502"/>
    <s v="Virtus.pro"/>
    <n v="30"/>
    <n v="29"/>
    <x v="1"/>
    <s v="True"/>
    <x v="36"/>
    <x v="2"/>
    <x v="23"/>
    <m/>
    <n v="9870"/>
    <x v="1"/>
  </r>
  <r>
    <n v="4066759760"/>
    <n v="1947"/>
    <x v="28"/>
    <x v="1"/>
    <n v="350190"/>
    <s v="Ascent Esports"/>
    <n v="39"/>
    <s v="Shopify Rebellion"/>
    <n v="18"/>
    <n v="35"/>
    <x v="0"/>
    <s v="False"/>
    <x v="23"/>
    <x v="2"/>
    <x v="34"/>
    <m/>
    <n v="9870"/>
    <x v="1"/>
  </r>
  <r>
    <n v="4066988194"/>
    <n v="3483"/>
    <x v="511"/>
    <x v="0"/>
    <n v="5229127"/>
    <s v="Winstrike"/>
    <n v="5"/>
    <s v="Invictus Gaming"/>
    <n v="38"/>
    <n v="35"/>
    <x v="1"/>
    <s v="True"/>
    <x v="58"/>
    <x v="1"/>
    <x v="64"/>
    <m/>
    <n v="9870"/>
    <x v="1"/>
  </r>
  <r>
    <n v="4070674710"/>
    <n v="2962"/>
    <x v="512"/>
    <x v="0"/>
    <n v="543897"/>
    <s v="Mineski"/>
    <n v="2108395"/>
    <s v="TNC Predator"/>
    <n v="18"/>
    <n v="30"/>
    <x v="1"/>
    <s v="True"/>
    <x v="3"/>
    <x v="0"/>
    <x v="13"/>
    <m/>
    <n v="9870"/>
    <x v="1"/>
  </r>
  <r>
    <n v="4074591870"/>
    <n v="1972"/>
    <x v="318"/>
    <x v="1"/>
    <n v="2163"/>
    <s v="Team Liquid"/>
    <n v="15"/>
    <s v="LGD Gaming"/>
    <n v="16"/>
    <n v="35"/>
    <x v="0"/>
    <s v="False"/>
    <x v="21"/>
    <x v="2"/>
    <x v="28"/>
    <m/>
    <n v="9870"/>
    <x v="1"/>
  </r>
  <r>
    <n v="4074639753"/>
    <n v="1907"/>
    <x v="332"/>
    <x v="1"/>
    <n v="2163"/>
    <s v="Team Liquid"/>
    <n v="15"/>
    <s v="LGD Gaming"/>
    <n v="7"/>
    <n v="33"/>
    <x v="0"/>
    <s v="False"/>
    <x v="22"/>
    <x v="0"/>
    <x v="28"/>
    <m/>
    <n v="9870"/>
    <x v="1"/>
  </r>
  <r>
    <n v="4074694505"/>
    <n v="1956"/>
    <x v="354"/>
    <x v="1"/>
    <n v="39"/>
    <s v="Shopify Rebellion"/>
    <n v="2586976"/>
    <s v="OG"/>
    <n v="26"/>
    <n v="39"/>
    <x v="0"/>
    <s v="False"/>
    <x v="34"/>
    <x v="1"/>
    <x v="36"/>
    <m/>
    <n v="9870"/>
    <x v="1"/>
  </r>
  <r>
    <n v="4074748928"/>
    <n v="2612"/>
    <x v="513"/>
    <x v="0"/>
    <n v="2586976"/>
    <s v="OG"/>
    <n v="39"/>
    <s v="Shopify Rebellion"/>
    <n v="30"/>
    <n v="34"/>
    <x v="0"/>
    <s v="False"/>
    <x v="8"/>
    <x v="1"/>
    <x v="34"/>
    <m/>
    <n v="9870"/>
    <x v="1"/>
  </r>
  <r>
    <n v="4078180258"/>
    <n v="2535"/>
    <x v="514"/>
    <x v="0"/>
    <n v="1838315"/>
    <s v="Team Secret"/>
    <n v="2163"/>
    <s v="Team Liquid"/>
    <n v="18"/>
    <n v="38"/>
    <x v="0"/>
    <s v="False"/>
    <x v="16"/>
    <x v="2"/>
    <x v="33"/>
    <m/>
    <n v="9870"/>
    <x v="1"/>
  </r>
  <r>
    <n v="4078566725"/>
    <n v="2081"/>
    <x v="515"/>
    <x v="1"/>
    <n v="39"/>
    <s v="Shopify Rebellion"/>
    <n v="2163"/>
    <s v="Team Liquid"/>
    <n v="39"/>
    <n v="21"/>
    <x v="1"/>
    <s v="True"/>
    <x v="60"/>
    <x v="2"/>
    <x v="34"/>
    <m/>
    <n v="9870"/>
    <x v="1"/>
  </r>
  <r>
    <n v="4080316101"/>
    <n v="2605"/>
    <x v="516"/>
    <x v="0"/>
    <n v="39"/>
    <s v="Shopify Rebellion"/>
    <n v="15"/>
    <s v="LGD Gaming"/>
    <n v="21"/>
    <n v="41"/>
    <x v="0"/>
    <s v="False"/>
    <x v="5"/>
    <x v="1"/>
    <x v="28"/>
    <m/>
    <n v="9870"/>
    <x v="1"/>
  </r>
  <r>
    <n v="4080666526"/>
    <n v="2285"/>
    <x v="317"/>
    <x v="1"/>
    <n v="15"/>
    <s v="LGD Gaming"/>
    <n v="2586976"/>
    <s v="OG"/>
    <n v="45"/>
    <n v="19"/>
    <x v="1"/>
    <s v="True"/>
    <x v="8"/>
    <x v="1"/>
    <x v="28"/>
    <m/>
    <n v="9870"/>
    <x v="1"/>
  </r>
  <r>
    <n v="4080723031"/>
    <n v="2066"/>
    <x v="438"/>
    <x v="1"/>
    <n v="2586976"/>
    <s v="OG"/>
    <n v="15"/>
    <s v="LGD Gaming"/>
    <n v="25"/>
    <n v="50"/>
    <x v="0"/>
    <s v="False"/>
    <x v="14"/>
    <x v="1"/>
    <x v="28"/>
    <m/>
    <n v="9870"/>
    <x v="1"/>
  </r>
  <r>
    <n v="4063286002"/>
    <n v="1993"/>
    <x v="517"/>
    <x v="1"/>
    <n v="5229127"/>
    <s v="Winstrike"/>
    <n v="15"/>
    <s v="LGD Gaming"/>
    <n v="23"/>
    <n v="40"/>
    <x v="0"/>
    <s v="False"/>
    <x v="43"/>
    <x v="1"/>
    <x v="28"/>
    <m/>
    <n v="9870"/>
    <x v="1"/>
  </r>
  <r>
    <n v="4070500759"/>
    <n v="2378"/>
    <x v="518"/>
    <x v="1"/>
    <n v="15"/>
    <s v="LGD Gaming"/>
    <n v="1883502"/>
    <s v="Virtus.pro"/>
    <n v="17"/>
    <n v="29"/>
    <x v="1"/>
    <s v="True"/>
    <x v="27"/>
    <x v="0"/>
    <x v="28"/>
    <m/>
    <n v="9870"/>
    <x v="1"/>
  </r>
  <r>
    <n v="4067035268"/>
    <n v="2530"/>
    <x v="102"/>
    <x v="0"/>
    <n v="1838315"/>
    <s v="Team Secret"/>
    <n v="1375614"/>
    <s v="Newbee"/>
    <n v="19"/>
    <n v="19"/>
    <x v="1"/>
    <s v="True"/>
    <x v="45"/>
    <x v="0"/>
    <x v="4"/>
    <m/>
    <n v="9870"/>
    <x v="1"/>
  </r>
  <r>
    <n v="4080856812"/>
    <n v="2188"/>
    <x v="519"/>
    <x v="1"/>
    <n v="15"/>
    <s v="LGD Gaming"/>
    <n v="2586976"/>
    <s v="OG"/>
    <n v="34"/>
    <n v="35"/>
    <x v="0"/>
    <s v="False"/>
    <x v="50"/>
    <x v="1"/>
    <x v="36"/>
    <m/>
    <n v="9870"/>
    <x v="1"/>
  </r>
  <r>
    <n v="4061742840"/>
    <n v="1905"/>
    <x v="520"/>
    <x v="1"/>
    <n v="350190"/>
    <s v="Ascent Esports"/>
    <n v="2163"/>
    <s v="Team Liquid"/>
    <n v="39"/>
    <n v="1"/>
    <x v="1"/>
    <s v="True"/>
    <x v="22"/>
    <x v="0"/>
    <x v="1"/>
    <m/>
    <n v="9870"/>
    <x v="1"/>
  </r>
  <r>
    <n v="3960583608"/>
    <n v="3095"/>
    <x v="521"/>
    <x v="0"/>
    <n v="67"/>
    <s v="paiN Gaming"/>
    <n v="3715574"/>
    <s v="SG e-sports team"/>
    <n v="29"/>
    <n v="42"/>
    <x v="0"/>
    <s v="False"/>
    <x v="11"/>
    <x v="1"/>
    <x v="22"/>
    <m/>
    <n v="9870"/>
    <x v="1"/>
  </r>
  <r>
    <n v="4078291886"/>
    <n v="2935"/>
    <x v="522"/>
    <x v="0"/>
    <n v="15"/>
    <s v="LGD Gaming"/>
    <n v="2586976"/>
    <s v="OG"/>
    <n v="36"/>
    <n v="52"/>
    <x v="0"/>
    <s v="False"/>
    <x v="51"/>
    <x v="1"/>
    <x v="36"/>
    <m/>
    <n v="9870"/>
    <x v="1"/>
  </r>
  <r>
    <n v="3963175050"/>
    <n v="2494"/>
    <x v="523"/>
    <x v="0"/>
    <n v="5"/>
    <s v="Invictus Gaming"/>
    <n v="5066616"/>
    <s v="Team Serenity"/>
    <n v="26"/>
    <n v="30"/>
    <x v="0"/>
    <s v="False"/>
    <x v="16"/>
    <x v="2"/>
    <x v="63"/>
    <m/>
    <n v="9870"/>
    <x v="1"/>
  </r>
  <r>
    <n v="3965884494"/>
    <n v="2540"/>
    <x v="18"/>
    <x v="0"/>
    <n v="5327206"/>
    <s v="Thunder Predator"/>
    <n v="3715574"/>
    <s v="SG e-sports team"/>
    <n v="21"/>
    <n v="21"/>
    <x v="1"/>
    <s v="True"/>
    <x v="18"/>
    <x v="0"/>
    <x v="77"/>
    <m/>
    <n v="9870"/>
    <x v="1"/>
  </r>
  <r>
    <n v="3963833718"/>
    <n v="2022"/>
    <x v="275"/>
    <x v="1"/>
    <n v="3715574"/>
    <s v="SG e-sports team"/>
    <n v="5065748"/>
    <s v="Infamous"/>
    <n v="26"/>
    <n v="10"/>
    <x v="1"/>
    <s v="True"/>
    <x v="37"/>
    <x v="0"/>
    <x v="22"/>
    <m/>
    <n v="9870"/>
    <x v="1"/>
  </r>
  <r>
    <n v="3966752666"/>
    <n v="4780"/>
    <x v="524"/>
    <x v="2"/>
    <n v="111474"/>
    <s v="Alliance"/>
    <n v="5039050"/>
    <s v="Team Kinguin"/>
    <n v="53"/>
    <n v="58"/>
    <x v="0"/>
    <s v="False"/>
    <x v="84"/>
    <x v="1"/>
    <x v="73"/>
    <m/>
    <n v="9870"/>
    <x v="1"/>
  </r>
  <r>
    <n v="4080601137"/>
    <n v="2078"/>
    <x v="525"/>
    <x v="1"/>
    <n v="2586976"/>
    <s v="OG"/>
    <n v="15"/>
    <s v="LGD Gaming"/>
    <n v="34"/>
    <n v="27"/>
    <x v="1"/>
    <s v="True"/>
    <x v="69"/>
    <x v="1"/>
    <x v="36"/>
    <m/>
    <n v="9870"/>
    <x v="1"/>
  </r>
  <r>
    <n v="4063350513"/>
    <n v="1446"/>
    <x v="266"/>
    <x v="1"/>
    <n v="15"/>
    <s v="LGD Gaming"/>
    <n v="5229127"/>
    <s v="Winstrike"/>
    <n v="36"/>
    <n v="16"/>
    <x v="1"/>
    <s v="True"/>
    <x v="42"/>
    <x v="2"/>
    <x v="28"/>
    <m/>
    <n v="9870"/>
    <x v="1"/>
  </r>
  <r>
    <n v="3967535610"/>
    <n v="1616"/>
    <x v="526"/>
    <x v="1"/>
    <n v="5051649"/>
    <s v="Immortals"/>
    <n v="5228654"/>
    <s v="VGJ Storm"/>
    <n v="10"/>
    <n v="18"/>
    <x v="0"/>
    <s v="False"/>
    <x v="39"/>
    <x v="3"/>
    <x v="74"/>
    <m/>
    <n v="9870"/>
    <x v="1"/>
  </r>
  <r>
    <n v="4076431752"/>
    <n v="2120"/>
    <x v="527"/>
    <x v="1"/>
    <n v="1883502"/>
    <s v="Virtus.pro"/>
    <n v="39"/>
    <s v="Shopify Rebellion"/>
    <n v="17"/>
    <n v="27"/>
    <x v="0"/>
    <s v="False"/>
    <x v="0"/>
    <x v="0"/>
    <x v="34"/>
    <m/>
    <n v="9870"/>
    <x v="1"/>
  </r>
  <r>
    <n v="4064939549"/>
    <n v="1139"/>
    <x v="528"/>
    <x v="3"/>
    <n v="726228"/>
    <s v="Vici Gaming"/>
    <n v="67"/>
    <s v="paiN Gaming"/>
    <n v="25"/>
    <n v="8"/>
    <x v="1"/>
    <s v="True"/>
    <x v="57"/>
    <x v="3"/>
    <x v="23"/>
    <m/>
    <n v="9870"/>
    <x v="1"/>
  </r>
  <r>
    <n v="3961276206"/>
    <n v="3599"/>
    <x v="529"/>
    <x v="0"/>
    <n v="5"/>
    <s v="Invictus Gaming"/>
    <n v="5921721"/>
    <s v="Young Dumb"/>
    <n v="32"/>
    <n v="28"/>
    <x v="0"/>
    <s v="False"/>
    <x v="60"/>
    <x v="2"/>
    <x v="78"/>
    <m/>
    <n v="9870"/>
    <x v="1"/>
  </r>
  <r>
    <n v="3962007207"/>
    <n v="2020"/>
    <x v="530"/>
    <x v="1"/>
    <n v="67"/>
    <s v="paiN Gaming"/>
    <n v="5065748"/>
    <s v="Infamous"/>
    <n v="36"/>
    <n v="17"/>
    <x v="1"/>
    <s v="True"/>
    <x v="23"/>
    <x v="2"/>
    <x v="65"/>
    <m/>
    <n v="9870"/>
    <x v="1"/>
  </r>
  <r>
    <n v="3970333065"/>
    <n v="1939"/>
    <x v="531"/>
    <x v="1"/>
    <n v="2586976"/>
    <s v="OG"/>
    <n v="5039050"/>
    <s v="Team Kinguin"/>
    <n v="35"/>
    <n v="15"/>
    <x v="1"/>
    <s v="True"/>
    <x v="29"/>
    <x v="2"/>
    <x v="36"/>
    <m/>
    <n v="9870"/>
    <x v="1"/>
  </r>
  <r>
    <n v="4078412913"/>
    <n v="3489"/>
    <x v="532"/>
    <x v="0"/>
    <n v="2586976"/>
    <s v="OG"/>
    <n v="15"/>
    <s v="LGD Gaming"/>
    <n v="33"/>
    <n v="40"/>
    <x v="1"/>
    <s v="True"/>
    <x v="58"/>
    <x v="1"/>
    <x v="36"/>
    <m/>
    <n v="9870"/>
    <x v="1"/>
  </r>
  <r>
    <n v="4067049273"/>
    <n v="1632"/>
    <x v="533"/>
    <x v="1"/>
    <n v="5229127"/>
    <s v="Winstrike"/>
    <n v="5"/>
    <s v="Invictus Gaming"/>
    <n v="18"/>
    <n v="15"/>
    <x v="1"/>
    <s v="True"/>
    <x v="57"/>
    <x v="3"/>
    <x v="64"/>
    <m/>
    <n v="9870"/>
    <x v="1"/>
  </r>
  <r>
    <n v="4063439681"/>
    <n v="2063"/>
    <x v="534"/>
    <x v="1"/>
    <n v="726228"/>
    <s v="Vici Gaming"/>
    <n v="5066616"/>
    <s v="Team Serenity"/>
    <n v="33"/>
    <n v="29"/>
    <x v="1"/>
    <s v="True"/>
    <x v="5"/>
    <x v="1"/>
    <x v="23"/>
    <m/>
    <n v="9870"/>
    <x v="1"/>
  </r>
  <r>
    <n v="3970112306"/>
    <n v="3312"/>
    <x v="535"/>
    <x v="0"/>
    <n v="5407259"/>
    <s v="TNC Tigers"/>
    <n v="350190"/>
    <s v="Ascent Esports"/>
    <n v="20"/>
    <n v="45"/>
    <x v="0"/>
    <s v="False"/>
    <x v="34"/>
    <x v="1"/>
    <x v="1"/>
    <m/>
    <n v="9870"/>
    <x v="1"/>
  </r>
  <r>
    <n v="3966487370"/>
    <n v="2621"/>
    <x v="536"/>
    <x v="0"/>
    <n v="5896956"/>
    <s v="Battle Arena Elites"/>
    <n v="3785359"/>
    <s v="BOOM ID"/>
    <n v="41"/>
    <n v="26"/>
    <x v="1"/>
    <s v="True"/>
    <x v="53"/>
    <x v="1"/>
    <x v="66"/>
    <m/>
    <n v="9870"/>
    <x v="1"/>
  </r>
  <r>
    <n v="3962092993"/>
    <n v="1930"/>
    <x v="499"/>
    <x v="1"/>
    <n v="3715574"/>
    <s v="SG e-sports team"/>
    <n v="3477208"/>
    <s v="Midas Club "/>
    <n v="25"/>
    <n v="10"/>
    <x v="1"/>
    <s v="True"/>
    <x v="41"/>
    <x v="0"/>
    <x v="22"/>
    <m/>
    <n v="9870"/>
    <x v="1"/>
  </r>
  <r>
    <n v="4062098361"/>
    <n v="2468"/>
    <x v="206"/>
    <x v="0"/>
    <n v="5228654"/>
    <s v="VGJ Storm"/>
    <n v="1838315"/>
    <s v="Team Secret"/>
    <n v="34"/>
    <n v="20"/>
    <x v="1"/>
    <s v="True"/>
    <x v="13"/>
    <x v="2"/>
    <x v="74"/>
    <m/>
    <n v="9870"/>
    <x v="1"/>
  </r>
  <r>
    <n v="3970279887"/>
    <n v="4179"/>
    <x v="537"/>
    <x v="2"/>
    <n v="2108395"/>
    <s v="TNC Predator"/>
    <n v="350190"/>
    <s v="Ascent Esports"/>
    <n v="25"/>
    <n v="41"/>
    <x v="0"/>
    <s v="False"/>
    <x v="55"/>
    <x v="1"/>
    <x v="1"/>
    <m/>
    <n v="9870"/>
    <x v="1"/>
  </r>
  <r>
    <n v="3968470278"/>
    <n v="1974"/>
    <x v="538"/>
    <x v="1"/>
    <n v="5059375"/>
    <s v="The Final Tribe"/>
    <n v="111474"/>
    <s v="Alliance"/>
    <n v="7"/>
    <n v="24"/>
    <x v="0"/>
    <s v="False"/>
    <x v="46"/>
    <x v="3"/>
    <x v="51"/>
    <m/>
    <n v="9870"/>
    <x v="1"/>
  </r>
  <r>
    <n v="3968238268"/>
    <n v="1644"/>
    <x v="539"/>
    <x v="1"/>
    <n v="4369633"/>
    <s v="Entity Gaming"/>
    <n v="5896956"/>
    <s v="Battle Arena Elites"/>
    <n v="27"/>
    <n v="11"/>
    <x v="1"/>
    <s v="True"/>
    <x v="45"/>
    <x v="0"/>
    <x v="68"/>
    <m/>
    <n v="9870"/>
    <x v="1"/>
  </r>
  <r>
    <n v="3967271411"/>
    <n v="2908"/>
    <x v="540"/>
    <x v="0"/>
    <n v="5059375"/>
    <s v="The Final Tribe"/>
    <n v="5039050"/>
    <s v="Team Kinguin"/>
    <n v="30"/>
    <n v="49"/>
    <x v="0"/>
    <s v="False"/>
    <x v="19"/>
    <x v="1"/>
    <x v="73"/>
    <m/>
    <n v="9870"/>
    <x v="1"/>
  </r>
  <r>
    <n v="4076485641"/>
    <n v="2801"/>
    <x v="541"/>
    <x v="0"/>
    <n v="39"/>
    <s v="Shopify Rebellion"/>
    <n v="1883502"/>
    <s v="Virtus.pro"/>
    <n v="38"/>
    <n v="34"/>
    <x v="1"/>
    <s v="True"/>
    <x v="33"/>
    <x v="1"/>
    <x v="34"/>
    <m/>
    <n v="9870"/>
    <x v="1"/>
  </r>
  <r>
    <n v="4066760701"/>
    <n v="1957"/>
    <x v="542"/>
    <x v="1"/>
    <n v="543897"/>
    <s v="Mineski"/>
    <n v="15"/>
    <s v="LGD Gaming"/>
    <n v="21"/>
    <n v="37"/>
    <x v="0"/>
    <s v="False"/>
    <x v="9"/>
    <x v="2"/>
    <x v="28"/>
    <m/>
    <n v="9870"/>
    <x v="1"/>
  </r>
  <r>
    <n v="4066598139"/>
    <n v="1543"/>
    <x v="543"/>
    <x v="1"/>
    <n v="5228654"/>
    <s v="VGJ Storm"/>
    <n v="5066616"/>
    <s v="Team Serenity"/>
    <n v="35"/>
    <n v="10"/>
    <x v="1"/>
    <s v="True"/>
    <x v="6"/>
    <x v="0"/>
    <x v="74"/>
    <m/>
    <n v="9870"/>
    <x v="1"/>
  </r>
  <r>
    <n v="4066822873"/>
    <n v="4748"/>
    <x v="544"/>
    <x v="2"/>
    <n v="1838315"/>
    <s v="Team Secret"/>
    <n v="1375614"/>
    <s v="Newbee"/>
    <n v="36"/>
    <n v="48"/>
    <x v="0"/>
    <s v="False"/>
    <x v="73"/>
    <x v="1"/>
    <x v="30"/>
    <m/>
    <n v="9870"/>
    <x v="1"/>
  </r>
  <r>
    <n v="3967727113"/>
    <n v="3965"/>
    <x v="545"/>
    <x v="2"/>
    <n v="5465317"/>
    <s v="TEAM Baidu"/>
    <n v="5051765"/>
    <s v="Team Leviathan"/>
    <n v="36"/>
    <n v="47"/>
    <x v="0"/>
    <s v="False"/>
    <x v="64"/>
    <x v="1"/>
    <x v="79"/>
    <m/>
    <n v="9870"/>
    <x v="1"/>
  </r>
  <r>
    <n v="4080778303"/>
    <n v="3921"/>
    <x v="546"/>
    <x v="2"/>
    <n v="15"/>
    <s v="LGD Gaming"/>
    <n v="2586976"/>
    <s v="OG"/>
    <n v="58"/>
    <n v="49"/>
    <x v="0"/>
    <s v="False"/>
    <x v="79"/>
    <x v="1"/>
    <x v="36"/>
    <m/>
    <n v="9870"/>
    <x v="1"/>
  </r>
  <r>
    <n v="4063490254"/>
    <n v="1558"/>
    <x v="547"/>
    <x v="1"/>
    <n v="5066616"/>
    <s v="Team Serenity"/>
    <n v="726228"/>
    <s v="Vici Gaming"/>
    <n v="24"/>
    <n v="6"/>
    <x v="1"/>
    <s v="True"/>
    <x v="56"/>
    <x v="3"/>
    <x v="63"/>
    <m/>
    <n v="9870"/>
    <x v="1"/>
  </r>
  <r>
    <n v="4065268827"/>
    <n v="1019"/>
    <x v="548"/>
    <x v="3"/>
    <n v="2586976"/>
    <s v="OG"/>
    <n v="5027210"/>
    <s v="VGJ Thunder"/>
    <n v="28"/>
    <n v="6"/>
    <x v="1"/>
    <s v="True"/>
    <x v="40"/>
    <x v="3"/>
    <x v="36"/>
    <m/>
    <n v="9870"/>
    <x v="1"/>
  </r>
  <r>
    <n v="4080420268"/>
    <n v="1944"/>
    <x v="442"/>
    <x v="1"/>
    <n v="15"/>
    <s v="LGD Gaming"/>
    <n v="39"/>
    <s v="Shopify Rebellion"/>
    <n v="32"/>
    <n v="18"/>
    <x v="1"/>
    <s v="True"/>
    <x v="29"/>
    <x v="2"/>
    <x v="28"/>
    <m/>
    <n v="9870"/>
    <x v="1"/>
  </r>
  <r>
    <n v="4078478649"/>
    <n v="3857"/>
    <x v="549"/>
    <x v="2"/>
    <n v="39"/>
    <s v="Shopify Rebellion"/>
    <n v="2163"/>
    <s v="Team Liquid"/>
    <n v="53"/>
    <n v="40"/>
    <x v="1"/>
    <s v="True"/>
    <x v="85"/>
    <x v="1"/>
    <x v="34"/>
    <m/>
    <n v="9870"/>
    <x v="1"/>
  </r>
  <r>
    <n v="4078079157"/>
    <n v="3098"/>
    <x v="550"/>
    <x v="0"/>
    <n v="1838315"/>
    <s v="Team Secret"/>
    <n v="2163"/>
    <s v="Team Liquid"/>
    <n v="27"/>
    <n v="40"/>
    <x v="0"/>
    <s v="False"/>
    <x v="53"/>
    <x v="1"/>
    <x v="33"/>
    <m/>
    <n v="9870"/>
    <x v="1"/>
  </r>
  <r>
    <n v="4078363316"/>
    <n v="2222"/>
    <x v="145"/>
    <x v="1"/>
    <n v="2586976"/>
    <s v="OG"/>
    <n v="15"/>
    <s v="LGD Gaming"/>
    <n v="26"/>
    <n v="45"/>
    <x v="0"/>
    <s v="False"/>
    <x v="11"/>
    <x v="1"/>
    <x v="28"/>
    <m/>
    <n v="9870"/>
    <x v="1"/>
  </r>
  <r>
    <n v="4076314248"/>
    <n v="3320"/>
    <x v="551"/>
    <x v="0"/>
    <n v="1838315"/>
    <s v="Team Secret"/>
    <n v="5228654"/>
    <s v="VGJ Storm"/>
    <n v="40"/>
    <n v="35"/>
    <x v="1"/>
    <s v="True"/>
    <x v="14"/>
    <x v="1"/>
    <x v="4"/>
    <m/>
    <n v="9870"/>
    <x v="1"/>
  </r>
  <r>
    <n v="4063619584"/>
    <n v="2304"/>
    <x v="552"/>
    <x v="1"/>
    <n v="5066616"/>
    <s v="Team Serenity"/>
    <n v="1375614"/>
    <s v="Newbee"/>
    <n v="17"/>
    <n v="32"/>
    <x v="0"/>
    <s v="False"/>
    <x v="4"/>
    <x v="2"/>
    <x v="30"/>
    <m/>
    <n v="9870"/>
    <x v="1"/>
  </r>
  <r>
    <n v="4063600107"/>
    <n v="2110"/>
    <x v="553"/>
    <x v="1"/>
    <n v="5228654"/>
    <s v="VGJ Storm"/>
    <n v="67"/>
    <s v="paiN Gaming"/>
    <n v="45"/>
    <n v="17"/>
    <x v="1"/>
    <s v="True"/>
    <x v="5"/>
    <x v="1"/>
    <x v="74"/>
    <m/>
    <n v="9870"/>
    <x v="1"/>
  </r>
  <r>
    <n v="4063571098"/>
    <n v="3195"/>
    <x v="554"/>
    <x v="0"/>
    <n v="5"/>
    <s v="Invictus Gaming"/>
    <n v="350190"/>
    <s v="Ascent Esports"/>
    <n v="38"/>
    <n v="9"/>
    <x v="1"/>
    <s v="True"/>
    <x v="2"/>
    <x v="0"/>
    <x v="35"/>
    <m/>
    <n v="9870"/>
    <x v="1"/>
  </r>
  <r>
    <n v="4063563567"/>
    <n v="2206"/>
    <x v="96"/>
    <x v="1"/>
    <n v="5027210"/>
    <s v="VGJ Thunder"/>
    <n v="5229127"/>
    <s v="Winstrike"/>
    <n v="34"/>
    <n v="11"/>
    <x v="1"/>
    <s v="True"/>
    <x v="6"/>
    <x v="0"/>
    <x v="76"/>
    <m/>
    <n v="9870"/>
    <x v="1"/>
  </r>
  <r>
    <n v="4063611898"/>
    <n v="2137"/>
    <x v="555"/>
    <x v="1"/>
    <n v="726228"/>
    <s v="Vici Gaming"/>
    <n v="1838315"/>
    <s v="Team Secret"/>
    <n v="37"/>
    <n v="15"/>
    <x v="1"/>
    <s v="True"/>
    <x v="42"/>
    <x v="2"/>
    <x v="23"/>
    <m/>
    <n v="9870"/>
    <x v="1"/>
  </r>
  <r>
    <n v="4063518923"/>
    <n v="1675"/>
    <x v="273"/>
    <x v="1"/>
    <n v="2586976"/>
    <s v="OG"/>
    <n v="543897"/>
    <s v="Mineski"/>
    <n v="22"/>
    <n v="15"/>
    <x v="1"/>
    <s v="True"/>
    <x v="38"/>
    <x v="0"/>
    <x v="36"/>
    <m/>
    <n v="9870"/>
    <x v="1"/>
  </r>
  <r>
    <n v="4063532336"/>
    <n v="1926"/>
    <x v="556"/>
    <x v="1"/>
    <n v="15"/>
    <s v="LGD Gaming"/>
    <n v="39"/>
    <s v="Shopify Rebellion"/>
    <n v="18"/>
    <n v="37"/>
    <x v="0"/>
    <s v="False"/>
    <x v="24"/>
    <x v="2"/>
    <x v="34"/>
    <m/>
    <n v="9870"/>
    <x v="1"/>
  </r>
  <r>
    <n v="4063477071"/>
    <n v="2972"/>
    <x v="224"/>
    <x v="0"/>
    <n v="1883502"/>
    <s v="Virtus.pro"/>
    <n v="2108395"/>
    <s v="TNC Predator"/>
    <n v="32"/>
    <n v="40"/>
    <x v="0"/>
    <s v="False"/>
    <x v="33"/>
    <x v="1"/>
    <x v="12"/>
    <m/>
    <n v="9870"/>
    <x v="1"/>
  </r>
  <r>
    <n v="4063465788"/>
    <n v="2634"/>
    <x v="557"/>
    <x v="0"/>
    <n v="67"/>
    <s v="paiN Gaming"/>
    <n v="1838315"/>
    <s v="Team Secret"/>
    <n v="38"/>
    <n v="39"/>
    <x v="1"/>
    <s v="True"/>
    <x v="71"/>
    <x v="1"/>
    <x v="65"/>
    <m/>
    <n v="9870"/>
    <x v="1"/>
  </r>
  <r>
    <n v="4063402142"/>
    <n v="2046"/>
    <x v="558"/>
    <x v="1"/>
    <n v="1838315"/>
    <s v="Team Secret"/>
    <n v="67"/>
    <s v="paiN Gaming"/>
    <n v="41"/>
    <n v="17"/>
    <x v="1"/>
    <s v="True"/>
    <x v="9"/>
    <x v="2"/>
    <x v="4"/>
    <m/>
    <n v="9870"/>
    <x v="1"/>
  </r>
  <r>
    <n v="4063289036"/>
    <n v="3042"/>
    <x v="559"/>
    <x v="0"/>
    <n v="2163"/>
    <s v="Team Liquid"/>
    <n v="5"/>
    <s v="Invictus Gaming"/>
    <n v="24"/>
    <n v="39"/>
    <x v="0"/>
    <s v="False"/>
    <x v="43"/>
    <x v="1"/>
    <x v="35"/>
    <m/>
    <n v="9870"/>
    <x v="1"/>
  </r>
  <r>
    <n v="4063359785"/>
    <n v="2021"/>
    <x v="560"/>
    <x v="1"/>
    <n v="2586976"/>
    <s v="OG"/>
    <n v="39"/>
    <s v="Shopify Rebellion"/>
    <n v="25"/>
    <n v="34"/>
    <x v="0"/>
    <s v="False"/>
    <x v="36"/>
    <x v="2"/>
    <x v="34"/>
    <m/>
    <n v="9870"/>
    <x v="1"/>
  </r>
  <r>
    <n v="4063225719"/>
    <n v="1732"/>
    <x v="561"/>
    <x v="1"/>
    <n v="2108395"/>
    <s v="TNC Predator"/>
    <n v="67"/>
    <s v="paiN Gaming"/>
    <n v="30"/>
    <n v="11"/>
    <x v="1"/>
    <s v="True"/>
    <x v="52"/>
    <x v="0"/>
    <x v="12"/>
    <m/>
    <n v="9870"/>
    <x v="1"/>
  </r>
  <r>
    <n v="4063378608"/>
    <n v="2574"/>
    <x v="562"/>
    <x v="0"/>
    <n v="543897"/>
    <s v="Mineski"/>
    <n v="350190"/>
    <s v="Ascent Esports"/>
    <n v="16"/>
    <n v="33"/>
    <x v="0"/>
    <s v="False"/>
    <x v="4"/>
    <x v="2"/>
    <x v="1"/>
    <m/>
    <n v="9870"/>
    <x v="1"/>
  </r>
  <r>
    <n v="4063266100"/>
    <n v="4912"/>
    <x v="563"/>
    <x v="2"/>
    <n v="350190"/>
    <s v="Ascent Esports"/>
    <n v="543897"/>
    <s v="Mineski"/>
    <n v="51"/>
    <n v="44"/>
    <x v="0"/>
    <s v="False"/>
    <x v="86"/>
    <x v="1"/>
    <x v="13"/>
    <m/>
    <n v="9870"/>
    <x v="1"/>
  </r>
  <r>
    <n v="4063131437"/>
    <n v="1989"/>
    <x v="564"/>
    <x v="1"/>
    <n v="1838315"/>
    <s v="Team Secret"/>
    <n v="1883502"/>
    <s v="Virtus.pro"/>
    <n v="11"/>
    <n v="31"/>
    <x v="0"/>
    <s v="False"/>
    <x v="18"/>
    <x v="0"/>
    <x v="29"/>
    <m/>
    <n v="9870"/>
    <x v="1"/>
  </r>
  <r>
    <n v="4062142571"/>
    <n v="2513"/>
    <x v="565"/>
    <x v="0"/>
    <n v="39"/>
    <s v="Shopify Rebellion"/>
    <n v="543897"/>
    <s v="Mineski"/>
    <n v="30"/>
    <n v="33"/>
    <x v="1"/>
    <s v="True"/>
    <x v="43"/>
    <x v="1"/>
    <x v="34"/>
    <m/>
    <n v="9870"/>
    <x v="1"/>
  </r>
  <r>
    <n v="4062143387"/>
    <n v="1959"/>
    <x v="566"/>
    <x v="1"/>
    <n v="350190"/>
    <s v="Ascent Esports"/>
    <n v="5027210"/>
    <s v="VGJ Thunder"/>
    <n v="30"/>
    <n v="12"/>
    <x v="1"/>
    <s v="True"/>
    <x v="18"/>
    <x v="0"/>
    <x v="1"/>
    <m/>
    <n v="9870"/>
    <x v="1"/>
  </r>
  <r>
    <n v="4062099038"/>
    <n v="2361"/>
    <x v="567"/>
    <x v="1"/>
    <n v="543897"/>
    <s v="Mineski"/>
    <n v="39"/>
    <s v="Shopify Rebellion"/>
    <n v="22"/>
    <n v="36"/>
    <x v="0"/>
    <s v="False"/>
    <x v="9"/>
    <x v="2"/>
    <x v="34"/>
    <m/>
    <n v="9870"/>
    <x v="1"/>
  </r>
  <r>
    <n v="4062151757"/>
    <n v="1600"/>
    <x v="568"/>
    <x v="1"/>
    <n v="2163"/>
    <s v="Team Liquid"/>
    <n v="15"/>
    <s v="LGD Gaming"/>
    <n v="30"/>
    <n v="16"/>
    <x v="1"/>
    <s v="True"/>
    <x v="27"/>
    <x v="0"/>
    <x v="33"/>
    <m/>
    <n v="9870"/>
    <x v="1"/>
  </r>
  <r>
    <n v="4062062147"/>
    <n v="2314"/>
    <x v="569"/>
    <x v="1"/>
    <n v="67"/>
    <s v="paiN Gaming"/>
    <n v="1375614"/>
    <s v="Newbee"/>
    <n v="29"/>
    <n v="23"/>
    <x v="1"/>
    <s v="True"/>
    <x v="42"/>
    <x v="2"/>
    <x v="65"/>
    <m/>
    <n v="9870"/>
    <x v="1"/>
  </r>
  <r>
    <n v="4062016236"/>
    <n v="3253"/>
    <x v="570"/>
    <x v="0"/>
    <n v="67"/>
    <s v="paiN Gaming"/>
    <n v="1375614"/>
    <s v="Newbee"/>
    <n v="30"/>
    <n v="45"/>
    <x v="0"/>
    <s v="False"/>
    <x v="14"/>
    <x v="1"/>
    <x v="30"/>
    <m/>
    <n v="9870"/>
    <x v="1"/>
  </r>
  <r>
    <n v="4062017242"/>
    <n v="1636"/>
    <x v="571"/>
    <x v="1"/>
    <n v="2108395"/>
    <s v="TNC Predator"/>
    <n v="726228"/>
    <s v="Vici Gaming"/>
    <n v="26"/>
    <n v="11"/>
    <x v="1"/>
    <s v="True"/>
    <x v="38"/>
    <x v="0"/>
    <x v="12"/>
    <m/>
    <n v="9870"/>
    <x v="1"/>
  </r>
  <r>
    <n v="4061984521"/>
    <n v="2902"/>
    <x v="572"/>
    <x v="0"/>
    <n v="5027210"/>
    <s v="VGJ Thunder"/>
    <n v="15"/>
    <s v="LGD Gaming"/>
    <n v="40"/>
    <n v="29"/>
    <x v="0"/>
    <s v="False"/>
    <x v="50"/>
    <x v="1"/>
    <x v="28"/>
    <m/>
    <n v="9870"/>
    <x v="1"/>
  </r>
  <r>
    <n v="4062061780"/>
    <n v="2168"/>
    <x v="573"/>
    <x v="1"/>
    <n v="1883502"/>
    <s v="Virtus.pro"/>
    <n v="5066616"/>
    <s v="Team Serenity"/>
    <n v="19"/>
    <n v="34"/>
    <x v="0"/>
    <s v="False"/>
    <x v="23"/>
    <x v="2"/>
    <x v="63"/>
    <m/>
    <n v="9870"/>
    <x v="1"/>
  </r>
  <r>
    <n v="4061952570"/>
    <n v="3477"/>
    <x v="574"/>
    <x v="0"/>
    <n v="2586976"/>
    <s v="OG"/>
    <n v="2163"/>
    <s v="Team Liquid"/>
    <n v="48"/>
    <n v="60"/>
    <x v="0"/>
    <s v="False"/>
    <x v="87"/>
    <x v="1"/>
    <x v="33"/>
    <m/>
    <n v="9870"/>
    <x v="1"/>
  </r>
  <r>
    <n v="4062098446"/>
    <n v="3280"/>
    <x v="575"/>
    <x v="0"/>
    <n v="2163"/>
    <s v="Team Liquid"/>
    <n v="15"/>
    <s v="LGD Gaming"/>
    <n v="35"/>
    <n v="56"/>
    <x v="0"/>
    <s v="False"/>
    <x v="77"/>
    <x v="1"/>
    <x v="28"/>
    <m/>
    <n v="9870"/>
    <x v="1"/>
  </r>
  <r>
    <n v="4061924528"/>
    <n v="2738"/>
    <x v="576"/>
    <x v="0"/>
    <n v="15"/>
    <s v="LGD Gaming"/>
    <n v="5027210"/>
    <s v="VGJ Thunder"/>
    <n v="28"/>
    <n v="40"/>
    <x v="0"/>
    <s v="False"/>
    <x v="26"/>
    <x v="1"/>
    <x v="76"/>
    <m/>
    <n v="9870"/>
    <x v="1"/>
  </r>
  <r>
    <n v="4062103539"/>
    <n v="1827"/>
    <x v="300"/>
    <x v="1"/>
    <n v="5027210"/>
    <s v="VGJ Thunder"/>
    <n v="350190"/>
    <s v="Ascent Esports"/>
    <n v="11"/>
    <n v="24"/>
    <x v="0"/>
    <s v="False"/>
    <x v="41"/>
    <x v="0"/>
    <x v="1"/>
    <m/>
    <n v="9870"/>
    <x v="1"/>
  </r>
  <r>
    <n v="4061880066"/>
    <n v="1104"/>
    <x v="577"/>
    <x v="3"/>
    <n v="1838315"/>
    <s v="Team Secret"/>
    <n v="5066616"/>
    <s v="Team Serenity"/>
    <n v="22"/>
    <n v="2"/>
    <x v="1"/>
    <s v="True"/>
    <x v="72"/>
    <x v="3"/>
    <x v="4"/>
    <m/>
    <n v="9870"/>
    <x v="1"/>
  </r>
  <r>
    <n v="4061903681"/>
    <n v="1982"/>
    <x v="49"/>
    <x v="1"/>
    <n v="2108395"/>
    <s v="TNC Predator"/>
    <n v="1375614"/>
    <s v="Newbee"/>
    <n v="16"/>
    <n v="36"/>
    <x v="0"/>
    <s v="False"/>
    <x v="42"/>
    <x v="2"/>
    <x v="30"/>
    <m/>
    <n v="9870"/>
    <x v="1"/>
  </r>
  <r>
    <n v="4061921764"/>
    <n v="2052"/>
    <x v="239"/>
    <x v="1"/>
    <n v="5"/>
    <s v="Invictus Gaming"/>
    <n v="39"/>
    <s v="Shopify Rebellion"/>
    <n v="10"/>
    <n v="30"/>
    <x v="0"/>
    <s v="False"/>
    <x v="22"/>
    <x v="0"/>
    <x v="34"/>
    <m/>
    <n v="9870"/>
    <x v="1"/>
  </r>
  <r>
    <n v="4063299885"/>
    <n v="1893"/>
    <x v="578"/>
    <x v="1"/>
    <n v="39"/>
    <s v="Shopify Rebellion"/>
    <n v="2586976"/>
    <s v="OG"/>
    <n v="41"/>
    <n v="15"/>
    <x v="1"/>
    <s v="True"/>
    <x v="16"/>
    <x v="2"/>
    <x v="34"/>
    <m/>
    <n v="9870"/>
    <x v="1"/>
  </r>
  <r>
    <n v="4061848287"/>
    <n v="2197"/>
    <x v="61"/>
    <x v="1"/>
    <n v="2108395"/>
    <s v="TNC Predator"/>
    <n v="1375614"/>
    <s v="Newbee"/>
    <n v="14"/>
    <n v="28"/>
    <x v="0"/>
    <s v="False"/>
    <x v="18"/>
    <x v="0"/>
    <x v="30"/>
    <m/>
    <n v="9870"/>
    <x v="1"/>
  </r>
  <r>
    <n v="4061694810"/>
    <n v="2528"/>
    <x v="579"/>
    <x v="0"/>
    <n v="543897"/>
    <s v="Mineski"/>
    <n v="5"/>
    <s v="Invictus Gaming"/>
    <n v="17"/>
    <n v="23"/>
    <x v="0"/>
    <s v="False"/>
    <x v="22"/>
    <x v="0"/>
    <x v="35"/>
    <m/>
    <n v="9870"/>
    <x v="1"/>
  </r>
  <r>
    <n v="4061971770"/>
    <n v="2621"/>
    <x v="536"/>
    <x v="0"/>
    <n v="39"/>
    <s v="Shopify Rebellion"/>
    <n v="5"/>
    <s v="Invictus Gaming"/>
    <n v="25"/>
    <n v="38"/>
    <x v="0"/>
    <s v="False"/>
    <x v="43"/>
    <x v="1"/>
    <x v="35"/>
    <m/>
    <n v="9870"/>
    <x v="1"/>
  </r>
  <r>
    <n v="4061977166"/>
    <n v="1840"/>
    <x v="37"/>
    <x v="1"/>
    <n v="543897"/>
    <s v="Mineski"/>
    <n v="5229127"/>
    <s v="Winstrike"/>
    <n v="34"/>
    <n v="13"/>
    <x v="1"/>
    <s v="True"/>
    <x v="2"/>
    <x v="0"/>
    <x v="13"/>
    <m/>
    <n v="9870"/>
    <x v="1"/>
  </r>
  <r>
    <n v="4064706272"/>
    <n v="3052"/>
    <x v="580"/>
    <x v="0"/>
    <n v="5"/>
    <s v="Invictus Gaming"/>
    <n v="5027210"/>
    <s v="VGJ Thunder"/>
    <n v="28"/>
    <n v="44"/>
    <x v="0"/>
    <s v="False"/>
    <x v="33"/>
    <x v="1"/>
    <x v="76"/>
    <m/>
    <n v="9870"/>
    <x v="1"/>
  </r>
  <r>
    <n v="4064812973"/>
    <n v="1526"/>
    <x v="581"/>
    <x v="1"/>
    <n v="5027210"/>
    <s v="VGJ Thunder"/>
    <n v="5"/>
    <s v="Invictus Gaming"/>
    <n v="17"/>
    <n v="7"/>
    <x v="1"/>
    <s v="True"/>
    <x v="72"/>
    <x v="3"/>
    <x v="76"/>
    <m/>
    <n v="9870"/>
    <x v="1"/>
  </r>
  <r>
    <n v="3972154535"/>
    <n v="4483"/>
    <x v="582"/>
    <x v="2"/>
    <n v="5407259"/>
    <s v="TNC Tigers"/>
    <n v="2108395"/>
    <s v="TNC Predator"/>
    <n v="29"/>
    <n v="32"/>
    <x v="0"/>
    <s v="False"/>
    <x v="69"/>
    <x v="1"/>
    <x v="12"/>
    <m/>
    <n v="9870"/>
    <x v="1"/>
  </r>
  <r>
    <n v="4074440208"/>
    <n v="1935"/>
    <x v="583"/>
    <x v="1"/>
    <n v="1838315"/>
    <s v="Team Secret"/>
    <n v="726228"/>
    <s v="Vici Gaming"/>
    <n v="31"/>
    <n v="11"/>
    <x v="1"/>
    <s v="True"/>
    <x v="18"/>
    <x v="0"/>
    <x v="4"/>
    <m/>
    <n v="9870"/>
    <x v="1"/>
  </r>
  <r>
    <n v="3973023989"/>
    <n v="2829"/>
    <x v="35"/>
    <x v="0"/>
    <n v="5725202"/>
    <s v="Wind and Rain"/>
    <n v="2586976"/>
    <s v="OG"/>
    <n v="52"/>
    <n v="25"/>
    <x v="1"/>
    <s v="True"/>
    <x v="71"/>
    <x v="1"/>
    <x v="69"/>
    <m/>
    <n v="9870"/>
    <x v="1"/>
  </r>
  <r>
    <n v="3972055233"/>
    <n v="2926"/>
    <x v="584"/>
    <x v="0"/>
    <n v="5407259"/>
    <s v="TNC Tigers"/>
    <n v="2108395"/>
    <s v="TNC Predator"/>
    <n v="20"/>
    <n v="30"/>
    <x v="0"/>
    <s v="False"/>
    <x v="29"/>
    <x v="2"/>
    <x v="12"/>
    <m/>
    <n v="9870"/>
    <x v="1"/>
  </r>
  <r>
    <n v="3971976818"/>
    <n v="2562"/>
    <x v="585"/>
    <x v="0"/>
    <n v="5407259"/>
    <s v="TNC Tigers"/>
    <n v="2108395"/>
    <s v="TNC Predator"/>
    <n v="24"/>
    <n v="18"/>
    <x v="1"/>
    <s v="True"/>
    <x v="18"/>
    <x v="0"/>
    <x v="67"/>
    <m/>
    <n v="9870"/>
    <x v="1"/>
  </r>
  <r>
    <n v="3971583578"/>
    <n v="4916"/>
    <x v="586"/>
    <x v="2"/>
    <n v="3"/>
    <s v="compLexity Gaming"/>
    <n v="39"/>
    <s v="Shopify Rebellion"/>
    <n v="54"/>
    <n v="45"/>
    <x v="0"/>
    <s v="False"/>
    <x v="88"/>
    <x v="1"/>
    <x v="34"/>
    <m/>
    <n v="9870"/>
    <x v="1"/>
  </r>
  <r>
    <n v="3971717222"/>
    <n v="1073"/>
    <x v="587"/>
    <x v="3"/>
    <n v="5051649"/>
    <s v="Immortals"/>
    <n v="39"/>
    <s v="Shopify Rebellion"/>
    <n v="8"/>
    <n v="20"/>
    <x v="0"/>
    <s v="False"/>
    <x v="39"/>
    <x v="3"/>
    <x v="34"/>
    <m/>
    <n v="9870"/>
    <x v="1"/>
  </r>
  <r>
    <n v="3971856001"/>
    <n v="1471"/>
    <x v="588"/>
    <x v="1"/>
    <n v="5407259"/>
    <s v="TNC Tigers"/>
    <n v="4369633"/>
    <s v="Entity Gaming"/>
    <n v="27"/>
    <n v="12"/>
    <x v="1"/>
    <s v="True"/>
    <x v="10"/>
    <x v="0"/>
    <x v="67"/>
    <m/>
    <n v="9870"/>
    <x v="1"/>
  </r>
  <r>
    <n v="3971673262"/>
    <n v="2124"/>
    <x v="589"/>
    <x v="1"/>
    <n v="39"/>
    <s v="Shopify Rebellion"/>
    <n v="5051649"/>
    <s v="Immortals"/>
    <n v="34"/>
    <n v="11"/>
    <x v="1"/>
    <s v="True"/>
    <x v="6"/>
    <x v="0"/>
    <x v="34"/>
    <m/>
    <n v="9870"/>
    <x v="1"/>
  </r>
  <r>
    <n v="3971552773"/>
    <n v="1091"/>
    <x v="590"/>
    <x v="3"/>
    <n v="39"/>
    <s v="Shopify Rebellion"/>
    <n v="3"/>
    <s v="compLexity Gaming"/>
    <n v="20"/>
    <n v="2"/>
    <x v="1"/>
    <s v="True"/>
    <x v="67"/>
    <x v="3"/>
    <x v="34"/>
    <m/>
    <n v="9870"/>
    <x v="1"/>
  </r>
  <r>
    <n v="3971263389"/>
    <n v="2099"/>
    <x v="591"/>
    <x v="1"/>
    <n v="5870144"/>
    <s v="BlinkPool"/>
    <n v="5039050"/>
    <s v="Team Kinguin"/>
    <n v="25"/>
    <n v="14"/>
    <x v="1"/>
    <s v="True"/>
    <x v="10"/>
    <x v="0"/>
    <x v="70"/>
    <m/>
    <n v="9870"/>
    <x v="1"/>
  </r>
  <r>
    <n v="3971176821"/>
    <n v="1598"/>
    <x v="592"/>
    <x v="1"/>
    <n v="5725202"/>
    <s v="Wind and Rain"/>
    <n v="2586976"/>
    <s v="OG"/>
    <n v="18"/>
    <n v="17"/>
    <x v="0"/>
    <s v="False"/>
    <x v="41"/>
    <x v="0"/>
    <x v="36"/>
    <m/>
    <n v="9870"/>
    <x v="1"/>
  </r>
  <r>
    <n v="3970990054"/>
    <n v="1399"/>
    <x v="593"/>
    <x v="1"/>
    <n v="5725202"/>
    <s v="Wind and Rain"/>
    <n v="2586976"/>
    <s v="OG"/>
    <n v="32"/>
    <n v="8"/>
    <x v="1"/>
    <s v="True"/>
    <x v="22"/>
    <x v="0"/>
    <x v="69"/>
    <m/>
    <n v="9870"/>
    <x v="1"/>
  </r>
  <r>
    <n v="3971089692"/>
    <n v="1020"/>
    <x v="594"/>
    <x v="3"/>
    <n v="2586976"/>
    <s v="OG"/>
    <n v="5725202"/>
    <s v="Wind and Rain"/>
    <n v="17"/>
    <n v="2"/>
    <x v="1"/>
    <s v="True"/>
    <x v="30"/>
    <x v="3"/>
    <x v="36"/>
    <m/>
    <n v="9870"/>
    <x v="1"/>
  </r>
  <r>
    <n v="3970792027"/>
    <n v="2314"/>
    <x v="569"/>
    <x v="1"/>
    <n v="5870144"/>
    <s v="BlinkPool"/>
    <n v="5725202"/>
    <s v="Wind and Rain"/>
    <n v="11"/>
    <n v="50"/>
    <x v="0"/>
    <s v="False"/>
    <x v="69"/>
    <x v="1"/>
    <x v="69"/>
    <m/>
    <n v="9870"/>
    <x v="1"/>
  </r>
  <r>
    <n v="3972375830"/>
    <n v="2635"/>
    <x v="595"/>
    <x v="0"/>
    <n v="5725202"/>
    <s v="Wind and Rain"/>
    <n v="5870144"/>
    <s v="BlinkPool"/>
    <n v="15"/>
    <n v="35"/>
    <x v="0"/>
    <s v="False"/>
    <x v="29"/>
    <x v="2"/>
    <x v="70"/>
    <m/>
    <n v="9870"/>
    <x v="1"/>
  </r>
  <r>
    <n v="3970663686"/>
    <n v="2219"/>
    <x v="596"/>
    <x v="1"/>
    <n v="5870144"/>
    <s v="BlinkPool"/>
    <n v="5725202"/>
    <s v="Wind and Rain"/>
    <n v="12"/>
    <n v="33"/>
    <x v="0"/>
    <s v="False"/>
    <x v="6"/>
    <x v="0"/>
    <x v="69"/>
    <m/>
    <n v="9870"/>
    <x v="1"/>
  </r>
  <r>
    <n v="3970514314"/>
    <n v="2671"/>
    <x v="72"/>
    <x v="0"/>
    <n v="5725202"/>
    <s v="Wind and Rain"/>
    <n v="5870144"/>
    <s v="BlinkPool"/>
    <n v="34"/>
    <n v="36"/>
    <x v="0"/>
    <s v="False"/>
    <x v="49"/>
    <x v="1"/>
    <x v="70"/>
    <m/>
    <n v="9870"/>
    <x v="1"/>
  </r>
  <r>
    <n v="3970454002"/>
    <n v="1812"/>
    <x v="597"/>
    <x v="1"/>
    <n v="350190"/>
    <s v="Ascent Esports"/>
    <n v="2108395"/>
    <s v="TNC Predator"/>
    <n v="22"/>
    <n v="9"/>
    <x v="1"/>
    <s v="True"/>
    <x v="46"/>
    <x v="3"/>
    <x v="1"/>
    <m/>
    <n v="9870"/>
    <x v="1"/>
  </r>
  <r>
    <n v="3969955414"/>
    <n v="1869"/>
    <x v="598"/>
    <x v="1"/>
    <n v="4369633"/>
    <s v="Entity Gaming"/>
    <n v="2108395"/>
    <s v="TNC Predator"/>
    <n v="23"/>
    <n v="39"/>
    <x v="0"/>
    <s v="False"/>
    <x v="5"/>
    <x v="1"/>
    <x v="12"/>
    <m/>
    <n v="9870"/>
    <x v="1"/>
  </r>
  <r>
    <n v="3969720897"/>
    <n v="1663"/>
    <x v="599"/>
    <x v="1"/>
    <n v="5228654"/>
    <s v="VGJ Storm"/>
    <n v="3"/>
    <s v="compLexity Gaming"/>
    <n v="22"/>
    <n v="2"/>
    <x v="1"/>
    <s v="True"/>
    <x v="72"/>
    <x v="3"/>
    <x v="74"/>
    <m/>
    <n v="9870"/>
    <x v="1"/>
  </r>
  <r>
    <n v="3969876442"/>
    <n v="2566"/>
    <x v="600"/>
    <x v="0"/>
    <n v="4369633"/>
    <s v="Entity Gaming"/>
    <n v="2108395"/>
    <s v="TNC Predator"/>
    <n v="23"/>
    <n v="28"/>
    <x v="0"/>
    <s v="False"/>
    <x v="21"/>
    <x v="2"/>
    <x v="12"/>
    <m/>
    <n v="9870"/>
    <x v="1"/>
  </r>
  <r>
    <n v="3969620539"/>
    <n v="2829"/>
    <x v="35"/>
    <x v="0"/>
    <n v="67"/>
    <s v="paiN Gaming"/>
    <n v="3715574"/>
    <s v="SG e-sports team"/>
    <n v="45"/>
    <n v="31"/>
    <x v="1"/>
    <s v="True"/>
    <x v="1"/>
    <x v="1"/>
    <x v="65"/>
    <m/>
    <n v="9870"/>
    <x v="1"/>
  </r>
  <r>
    <n v="3969556326"/>
    <n v="2993"/>
    <x v="601"/>
    <x v="0"/>
    <n v="67"/>
    <s v="paiN Gaming"/>
    <n v="3715574"/>
    <s v="SG e-sports team"/>
    <n v="39"/>
    <n v="41"/>
    <x v="0"/>
    <s v="False"/>
    <x v="66"/>
    <x v="1"/>
    <x v="22"/>
    <m/>
    <n v="9870"/>
    <x v="1"/>
  </r>
  <r>
    <n v="3969557308"/>
    <n v="1721"/>
    <x v="602"/>
    <x v="1"/>
    <n v="5228654"/>
    <s v="VGJ Storm"/>
    <n v="5465317"/>
    <s v="TEAM Baidu"/>
    <n v="41"/>
    <n v="11"/>
    <x v="1"/>
    <s v="True"/>
    <x v="42"/>
    <x v="2"/>
    <x v="74"/>
    <m/>
    <n v="9870"/>
    <x v="1"/>
  </r>
  <r>
    <n v="3969510492"/>
    <n v="1332"/>
    <x v="603"/>
    <x v="1"/>
    <n v="39"/>
    <s v="Shopify Rebellion"/>
    <n v="5051765"/>
    <s v="Team Leviathan"/>
    <n v="42"/>
    <n v="9"/>
    <x v="1"/>
    <s v="True"/>
    <x v="21"/>
    <x v="2"/>
    <x v="34"/>
    <m/>
    <n v="9870"/>
    <x v="1"/>
  </r>
  <r>
    <n v="3969496101"/>
    <n v="1940"/>
    <x v="395"/>
    <x v="1"/>
    <n v="3715574"/>
    <s v="SG e-sports team"/>
    <n v="67"/>
    <s v="paiN Gaming"/>
    <n v="15"/>
    <n v="22"/>
    <x v="0"/>
    <s v="False"/>
    <x v="38"/>
    <x v="0"/>
    <x v="65"/>
    <m/>
    <n v="9870"/>
    <x v="1"/>
  </r>
  <r>
    <n v="3969427809"/>
    <n v="2029"/>
    <x v="82"/>
    <x v="1"/>
    <n v="67"/>
    <s v="paiN Gaming"/>
    <n v="3715574"/>
    <s v="SG e-sports team"/>
    <n v="13"/>
    <n v="34"/>
    <x v="0"/>
    <s v="False"/>
    <x v="2"/>
    <x v="0"/>
    <x v="22"/>
    <m/>
    <n v="9870"/>
    <x v="1"/>
  </r>
  <r>
    <n v="3969003873"/>
    <n v="1391"/>
    <x v="604"/>
    <x v="1"/>
    <n v="111474"/>
    <s v="Alliance"/>
    <n v="4541043"/>
    <s v="Team Singularity"/>
    <n v="37"/>
    <n v="17"/>
    <x v="1"/>
    <s v="True"/>
    <x v="13"/>
    <x v="2"/>
    <x v="51"/>
    <m/>
    <n v="9870"/>
    <x v="1"/>
  </r>
  <r>
    <n v="3969180038"/>
    <n v="3512"/>
    <x v="605"/>
    <x v="0"/>
    <n v="3"/>
    <s v="compLexity Gaming"/>
    <n v="5228654"/>
    <s v="VGJ Storm"/>
    <n v="40"/>
    <n v="18"/>
    <x v="1"/>
    <s v="True"/>
    <x v="9"/>
    <x v="2"/>
    <x v="21"/>
    <m/>
    <n v="9870"/>
    <x v="1"/>
  </r>
  <r>
    <n v="3968380074"/>
    <n v="1838"/>
    <x v="606"/>
    <x v="1"/>
    <n v="2586976"/>
    <s v="OG"/>
    <n v="5725202"/>
    <s v="Wind and Rain"/>
    <n v="41"/>
    <n v="24"/>
    <x v="1"/>
    <s v="True"/>
    <x v="34"/>
    <x v="1"/>
    <x v="36"/>
    <m/>
    <n v="9870"/>
    <x v="1"/>
  </r>
  <r>
    <n v="3968073382"/>
    <n v="2858"/>
    <x v="607"/>
    <x v="0"/>
    <n v="350190"/>
    <s v="Ascent Esports"/>
    <n v="5896332"/>
    <s v="Sterling Global Dragons"/>
    <n v="35"/>
    <n v="34"/>
    <x v="0"/>
    <s v="False"/>
    <x v="50"/>
    <x v="1"/>
    <x v="80"/>
    <m/>
    <n v="9870"/>
    <x v="1"/>
  </r>
  <r>
    <n v="3967996227"/>
    <n v="1519"/>
    <x v="608"/>
    <x v="1"/>
    <n v="5407259"/>
    <s v="TNC Tigers"/>
    <n v="5031582"/>
    <s v="2Be.Dota2"/>
    <n v="22"/>
    <n v="9"/>
    <x v="1"/>
    <s v="True"/>
    <x v="46"/>
    <x v="3"/>
    <x v="67"/>
    <m/>
    <n v="9870"/>
    <x v="1"/>
  </r>
  <r>
    <n v="3967809253"/>
    <n v="2966"/>
    <x v="609"/>
    <x v="0"/>
    <n v="3"/>
    <s v="compLexity Gaming"/>
    <n v="39"/>
    <s v="Shopify Rebellion"/>
    <n v="42"/>
    <n v="19"/>
    <x v="1"/>
    <s v="True"/>
    <x v="69"/>
    <x v="1"/>
    <x v="21"/>
    <m/>
    <n v="9870"/>
    <x v="1"/>
  </r>
  <r>
    <n v="3967891613"/>
    <n v="1479"/>
    <x v="610"/>
    <x v="1"/>
    <n v="5465317"/>
    <s v="TEAM Baidu"/>
    <n v="39"/>
    <s v="Shopify Rebellion"/>
    <n v="13"/>
    <n v="30"/>
    <x v="0"/>
    <s v="False"/>
    <x v="28"/>
    <x v="0"/>
    <x v="34"/>
    <m/>
    <n v="9870"/>
    <x v="1"/>
  </r>
  <r>
    <n v="3967908532"/>
    <n v="2098"/>
    <x v="611"/>
    <x v="1"/>
    <n v="3785359"/>
    <s v="BOOM ID"/>
    <n v="350190"/>
    <s v="Ascent Esports"/>
    <n v="14"/>
    <n v="40"/>
    <x v="0"/>
    <s v="False"/>
    <x v="13"/>
    <x v="2"/>
    <x v="1"/>
    <m/>
    <n v="9870"/>
    <x v="1"/>
  </r>
  <r>
    <n v="3967858418"/>
    <n v="1541"/>
    <x v="612"/>
    <x v="1"/>
    <n v="4369633"/>
    <s v="Entity Gaming"/>
    <n v="2108395"/>
    <s v="TNC Predator"/>
    <n v="12"/>
    <n v="36"/>
    <x v="0"/>
    <s v="False"/>
    <x v="3"/>
    <x v="0"/>
    <x v="12"/>
    <m/>
    <n v="9870"/>
    <x v="1"/>
  </r>
  <r>
    <n v="3969357638"/>
    <n v="1976"/>
    <x v="613"/>
    <x v="1"/>
    <n v="67"/>
    <s v="paiN Gaming"/>
    <n v="3715574"/>
    <s v="SG e-sports team"/>
    <n v="21"/>
    <n v="13"/>
    <x v="1"/>
    <s v="True"/>
    <x v="40"/>
    <x v="3"/>
    <x v="65"/>
    <m/>
    <n v="9870"/>
    <x v="1"/>
  </r>
  <r>
    <n v="3967792394"/>
    <n v="2199"/>
    <x v="614"/>
    <x v="1"/>
    <n v="5896956"/>
    <s v="Battle Arena Elites"/>
    <n v="5031582"/>
    <s v="2Be.Dota2"/>
    <n v="22"/>
    <n v="32"/>
    <x v="0"/>
    <s v="False"/>
    <x v="13"/>
    <x v="2"/>
    <x v="81"/>
    <m/>
    <n v="9870"/>
    <x v="1"/>
  </r>
  <r>
    <n v="3967718821"/>
    <n v="3275"/>
    <x v="615"/>
    <x v="0"/>
    <n v="39"/>
    <s v="Shopify Rebellion"/>
    <n v="5228654"/>
    <s v="VGJ Storm"/>
    <n v="24"/>
    <n v="44"/>
    <x v="0"/>
    <s v="False"/>
    <x v="26"/>
    <x v="1"/>
    <x v="74"/>
    <m/>
    <n v="9870"/>
    <x v="1"/>
  </r>
  <r>
    <n v="3967645548"/>
    <n v="1350"/>
    <x v="616"/>
    <x v="1"/>
    <n v="5228654"/>
    <s v="VGJ Storm"/>
    <n v="5051765"/>
    <s v="Team Leviathan"/>
    <n v="28"/>
    <n v="9"/>
    <x v="1"/>
    <s v="True"/>
    <x v="38"/>
    <x v="0"/>
    <x v="74"/>
    <m/>
    <n v="9870"/>
    <x v="1"/>
  </r>
  <r>
    <n v="3968327522"/>
    <n v="1855"/>
    <x v="617"/>
    <x v="1"/>
    <n v="2108395"/>
    <s v="TNC Predator"/>
    <n v="5896332"/>
    <s v="Sterling Global Dragons"/>
    <n v="33"/>
    <n v="21"/>
    <x v="1"/>
    <s v="True"/>
    <x v="13"/>
    <x v="2"/>
    <x v="12"/>
    <m/>
    <n v="9870"/>
    <x v="1"/>
  </r>
  <r>
    <n v="3967576585"/>
    <n v="2232"/>
    <x v="370"/>
    <x v="1"/>
    <n v="5051765"/>
    <s v="Team Leviathan"/>
    <n v="3"/>
    <s v="compLexity Gaming"/>
    <n v="21"/>
    <n v="48"/>
    <x v="0"/>
    <s v="False"/>
    <x v="50"/>
    <x v="1"/>
    <x v="21"/>
    <m/>
    <n v="9870"/>
    <x v="1"/>
  </r>
  <r>
    <n v="3967480317"/>
    <n v="3709"/>
    <x v="618"/>
    <x v="2"/>
    <n v="3320810"/>
    <s v="Torus Gaming"/>
    <n v="3715574"/>
    <s v="SG e-sports team"/>
    <n v="50"/>
    <n v="47"/>
    <x v="0"/>
    <s v="False"/>
    <x v="89"/>
    <x v="1"/>
    <x v="22"/>
    <m/>
    <n v="9870"/>
    <x v="1"/>
  </r>
  <r>
    <n v="3967501317"/>
    <n v="1839"/>
    <x v="619"/>
    <x v="1"/>
    <n v="5870144"/>
    <s v="BlinkPool"/>
    <n v="2786652"/>
    <s v="Kingdra"/>
    <n v="24"/>
    <n v="15"/>
    <x v="1"/>
    <s v="True"/>
    <x v="10"/>
    <x v="0"/>
    <x v="70"/>
    <m/>
    <n v="9870"/>
    <x v="1"/>
  </r>
  <r>
    <n v="3967679468"/>
    <n v="873"/>
    <x v="620"/>
    <x v="3"/>
    <n v="39"/>
    <s v="Shopify Rebellion"/>
    <n v="5466110"/>
    <s v="jsut a squad"/>
    <n v="25"/>
    <n v="4"/>
    <x v="1"/>
    <s v="True"/>
    <x v="47"/>
    <x v="3"/>
    <x v="34"/>
    <m/>
    <n v="9870"/>
    <x v="1"/>
  </r>
  <r>
    <n v="3967364495"/>
    <n v="1876"/>
    <x v="621"/>
    <x v="1"/>
    <n v="5725202"/>
    <s v="Wind and Rain"/>
    <n v="111474"/>
    <s v="Alliance"/>
    <n v="33"/>
    <n v="7"/>
    <x v="1"/>
    <s v="True"/>
    <x v="22"/>
    <x v="0"/>
    <x v="69"/>
    <m/>
    <n v="9870"/>
    <x v="1"/>
  </r>
  <r>
    <n v="3967369181"/>
    <n v="2145"/>
    <x v="622"/>
    <x v="1"/>
    <n v="2786652"/>
    <s v="Kingdra"/>
    <n v="5059375"/>
    <s v="The Final Tribe"/>
    <n v="34"/>
    <n v="18"/>
    <x v="1"/>
    <s v="True"/>
    <x v="42"/>
    <x v="2"/>
    <x v="82"/>
    <m/>
    <n v="9870"/>
    <x v="1"/>
  </r>
  <r>
    <n v="3967214219"/>
    <n v="2367"/>
    <x v="623"/>
    <x v="1"/>
    <n v="3715574"/>
    <s v="SG e-sports team"/>
    <n v="67"/>
    <s v="paiN Gaming"/>
    <n v="33"/>
    <n v="21"/>
    <x v="1"/>
    <s v="True"/>
    <x v="13"/>
    <x v="2"/>
    <x v="22"/>
    <m/>
    <n v="9870"/>
    <x v="1"/>
  </r>
  <r>
    <n v="3965779077"/>
    <n v="3767"/>
    <x v="624"/>
    <x v="2"/>
    <n v="5327206"/>
    <s v="Thunder Predator"/>
    <n v="67"/>
    <s v="paiN Gaming"/>
    <n v="43"/>
    <n v="46"/>
    <x v="1"/>
    <s v="True"/>
    <x v="54"/>
    <x v="1"/>
    <x v="77"/>
    <m/>
    <n v="9870"/>
    <x v="1"/>
  </r>
  <r>
    <n v="3967303905"/>
    <n v="2151"/>
    <x v="625"/>
    <x v="1"/>
    <n v="67"/>
    <s v="paiN Gaming"/>
    <n v="3715574"/>
    <s v="SG e-sports team"/>
    <n v="33"/>
    <n v="19"/>
    <x v="1"/>
    <s v="True"/>
    <x v="42"/>
    <x v="2"/>
    <x v="65"/>
    <m/>
    <n v="9870"/>
    <x v="1"/>
  </r>
  <r>
    <n v="3969431394"/>
    <n v="2660"/>
    <x v="196"/>
    <x v="0"/>
    <n v="5051649"/>
    <s v="Immortals"/>
    <n v="5465317"/>
    <s v="TEAM Baidu"/>
    <n v="35"/>
    <n v="37"/>
    <x v="0"/>
    <s v="False"/>
    <x v="33"/>
    <x v="1"/>
    <x v="71"/>
    <m/>
    <n v="9870"/>
    <x v="1"/>
  </r>
  <r>
    <n v="3967002678"/>
    <n v="2365"/>
    <x v="626"/>
    <x v="1"/>
    <n v="5896332"/>
    <s v="Sterling Global Dragons"/>
    <n v="3785359"/>
    <s v="BOOM ID"/>
    <n v="16"/>
    <n v="37"/>
    <x v="0"/>
    <s v="False"/>
    <x v="23"/>
    <x v="2"/>
    <x v="83"/>
    <m/>
    <n v="9870"/>
    <x v="1"/>
  </r>
  <r>
    <n v="3967207226"/>
    <n v="1667"/>
    <x v="627"/>
    <x v="1"/>
    <n v="5870144"/>
    <s v="BlinkPool"/>
    <n v="5725202"/>
    <s v="Wind and Rain"/>
    <n v="25"/>
    <n v="11"/>
    <x v="1"/>
    <s v="True"/>
    <x v="37"/>
    <x v="0"/>
    <x v="70"/>
    <m/>
    <n v="9870"/>
    <x v="1"/>
  </r>
  <r>
    <n v="3967146931"/>
    <n v="3221"/>
    <x v="628"/>
    <x v="0"/>
    <n v="4541043"/>
    <s v="Team Singularity"/>
    <n v="2786652"/>
    <s v="Kingdra"/>
    <n v="34"/>
    <n v="20"/>
    <x v="1"/>
    <s v="True"/>
    <x v="13"/>
    <x v="2"/>
    <x v="17"/>
    <m/>
    <n v="9870"/>
    <x v="1"/>
  </r>
  <r>
    <n v="3966744778"/>
    <n v="2389"/>
    <x v="629"/>
    <x v="1"/>
    <n v="4369633"/>
    <s v="Entity Gaming"/>
    <n v="5031582"/>
    <s v="2Be.Dota2"/>
    <n v="38"/>
    <n v="23"/>
    <x v="1"/>
    <s v="True"/>
    <x v="69"/>
    <x v="1"/>
    <x v="68"/>
    <m/>
    <n v="9870"/>
    <x v="1"/>
  </r>
  <r>
    <n v="3966884585"/>
    <n v="2205"/>
    <x v="630"/>
    <x v="1"/>
    <n v="4369633"/>
    <s v="Entity Gaming"/>
    <n v="5407259"/>
    <s v="TNC Tigers"/>
    <n v="34"/>
    <n v="15"/>
    <x v="1"/>
    <s v="True"/>
    <x v="4"/>
    <x v="2"/>
    <x v="68"/>
    <m/>
    <n v="9870"/>
    <x v="1"/>
  </r>
  <r>
    <n v="3967872144"/>
    <n v="3113"/>
    <x v="631"/>
    <x v="0"/>
    <n v="5051765"/>
    <s v="Team Leviathan"/>
    <n v="5051649"/>
    <s v="Immortals"/>
    <n v="28"/>
    <n v="46"/>
    <x v="0"/>
    <s v="False"/>
    <x v="12"/>
    <x v="1"/>
    <x v="75"/>
    <m/>
    <n v="9870"/>
    <x v="1"/>
  </r>
  <r>
    <n v="3966654369"/>
    <n v="1559"/>
    <x v="632"/>
    <x v="1"/>
    <n v="5870144"/>
    <s v="BlinkPool"/>
    <n v="2586976"/>
    <s v="OG"/>
    <n v="6"/>
    <n v="24"/>
    <x v="0"/>
    <s v="False"/>
    <x v="56"/>
    <x v="3"/>
    <x v="36"/>
    <m/>
    <n v="9870"/>
    <x v="1"/>
  </r>
  <r>
    <n v="3966619151"/>
    <n v="3123"/>
    <x v="633"/>
    <x v="0"/>
    <n v="5059375"/>
    <s v="The Final Tribe"/>
    <n v="4541043"/>
    <s v="Team Singularity"/>
    <n v="35"/>
    <n v="27"/>
    <x v="1"/>
    <s v="True"/>
    <x v="5"/>
    <x v="1"/>
    <x v="84"/>
    <m/>
    <n v="9870"/>
    <x v="1"/>
  </r>
  <r>
    <n v="3966570394"/>
    <n v="1332"/>
    <x v="603"/>
    <x v="1"/>
    <n v="5725202"/>
    <s v="Wind and Rain"/>
    <n v="2786652"/>
    <s v="Kingdra"/>
    <n v="18"/>
    <n v="3"/>
    <x v="1"/>
    <s v="True"/>
    <x v="25"/>
    <x v="3"/>
    <x v="69"/>
    <m/>
    <n v="9870"/>
    <x v="1"/>
  </r>
  <r>
    <n v="3966529435"/>
    <n v="1831"/>
    <x v="634"/>
    <x v="1"/>
    <n v="4541043"/>
    <s v="Team Singularity"/>
    <n v="5870144"/>
    <s v="BlinkPool"/>
    <n v="36"/>
    <n v="11"/>
    <x v="1"/>
    <s v="True"/>
    <x v="2"/>
    <x v="0"/>
    <x v="17"/>
    <m/>
    <n v="9870"/>
    <x v="1"/>
  </r>
  <r>
    <n v="3966510320"/>
    <n v="2601"/>
    <x v="635"/>
    <x v="0"/>
    <n v="5031582"/>
    <s v="2Be.Dota2"/>
    <n v="5896332"/>
    <s v="Sterling Global Dragons"/>
    <n v="36"/>
    <n v="15"/>
    <x v="1"/>
    <s v="True"/>
    <x v="21"/>
    <x v="2"/>
    <x v="81"/>
    <m/>
    <n v="9870"/>
    <x v="1"/>
  </r>
  <r>
    <n v="3966442144"/>
    <n v="2343"/>
    <x v="636"/>
    <x v="1"/>
    <n v="5725202"/>
    <s v="Wind and Rain"/>
    <n v="5039050"/>
    <s v="Team Kinguin"/>
    <n v="29"/>
    <n v="27"/>
    <x v="1"/>
    <s v="True"/>
    <x v="16"/>
    <x v="2"/>
    <x v="69"/>
    <m/>
    <n v="9870"/>
    <x v="1"/>
  </r>
  <r>
    <n v="3966313873"/>
    <n v="1268"/>
    <x v="637"/>
    <x v="1"/>
    <n v="2108395"/>
    <s v="TNC Predator"/>
    <n v="5031582"/>
    <s v="2Be.Dota2"/>
    <n v="33"/>
    <n v="9"/>
    <x v="1"/>
    <s v="True"/>
    <x v="18"/>
    <x v="0"/>
    <x v="12"/>
    <m/>
    <n v="9870"/>
    <x v="1"/>
  </r>
  <r>
    <n v="3966401120"/>
    <n v="1895"/>
    <x v="638"/>
    <x v="1"/>
    <n v="5059375"/>
    <s v="The Final Tribe"/>
    <n v="2586976"/>
    <s v="OG"/>
    <n v="14"/>
    <n v="29"/>
    <x v="0"/>
    <s v="False"/>
    <x v="28"/>
    <x v="0"/>
    <x v="36"/>
    <m/>
    <n v="9870"/>
    <x v="1"/>
  </r>
  <r>
    <n v="3966226885"/>
    <n v="1592"/>
    <x v="639"/>
    <x v="1"/>
    <n v="5896332"/>
    <s v="Sterling Global Dragons"/>
    <n v="5407259"/>
    <s v="TNC Tigers"/>
    <n v="13"/>
    <n v="27"/>
    <x v="0"/>
    <s v="False"/>
    <x v="22"/>
    <x v="0"/>
    <x v="67"/>
    <m/>
    <n v="9870"/>
    <x v="1"/>
  </r>
  <r>
    <n v="3966077573"/>
    <n v="2829"/>
    <x v="35"/>
    <x v="0"/>
    <n v="3785359"/>
    <s v="BOOM ID"/>
    <n v="4369633"/>
    <s v="Entity Gaming"/>
    <n v="37"/>
    <n v="25"/>
    <x v="1"/>
    <s v="True"/>
    <x v="5"/>
    <x v="1"/>
    <x v="83"/>
    <m/>
    <n v="9870"/>
    <x v="1"/>
  </r>
  <r>
    <n v="3966150350"/>
    <n v="2571"/>
    <x v="640"/>
    <x v="0"/>
    <n v="3785359"/>
    <s v="BOOM ID"/>
    <n v="5031582"/>
    <s v="2Be.Dota2"/>
    <n v="36"/>
    <n v="19"/>
    <x v="1"/>
    <s v="True"/>
    <x v="24"/>
    <x v="2"/>
    <x v="83"/>
    <m/>
    <n v="9870"/>
    <x v="1"/>
  </r>
  <r>
    <n v="3966020533"/>
    <n v="2513"/>
    <x v="565"/>
    <x v="0"/>
    <n v="5407259"/>
    <s v="TNC Tigers"/>
    <n v="2108395"/>
    <s v="TNC Predator"/>
    <n v="15"/>
    <n v="33"/>
    <x v="0"/>
    <s v="False"/>
    <x v="3"/>
    <x v="0"/>
    <x v="12"/>
    <m/>
    <n v="9870"/>
    <x v="1"/>
  </r>
  <r>
    <n v="3965927990"/>
    <n v="3108"/>
    <x v="641"/>
    <x v="0"/>
    <n v="5327206"/>
    <s v="Thunder Predator"/>
    <n v="3715574"/>
    <s v="SG e-sports team"/>
    <n v="45"/>
    <n v="24"/>
    <x v="1"/>
    <s v="True"/>
    <x v="50"/>
    <x v="1"/>
    <x v="77"/>
    <m/>
    <n v="9870"/>
    <x v="1"/>
  </r>
  <r>
    <n v="3966036899"/>
    <n v="1788"/>
    <x v="642"/>
    <x v="1"/>
    <n v="350190"/>
    <s v="Ascent Esports"/>
    <n v="5031582"/>
    <s v="2Be.Dota2"/>
    <n v="18"/>
    <n v="11"/>
    <x v="1"/>
    <s v="True"/>
    <x v="47"/>
    <x v="3"/>
    <x v="1"/>
    <m/>
    <n v="9870"/>
    <x v="1"/>
  </r>
  <r>
    <n v="3965525689"/>
    <n v="3489"/>
    <x v="532"/>
    <x v="0"/>
    <n v="5680524"/>
    <s v="Espada"/>
    <n v="5229127"/>
    <s v="Winstrike"/>
    <n v="43"/>
    <n v="38"/>
    <x v="0"/>
    <s v="False"/>
    <x v="74"/>
    <x v="1"/>
    <x v="64"/>
    <m/>
    <n v="9870"/>
    <x v="1"/>
  </r>
  <r>
    <n v="3965702859"/>
    <n v="3334"/>
    <x v="643"/>
    <x v="0"/>
    <n v="67"/>
    <s v="paiN Gaming"/>
    <n v="5327206"/>
    <s v="Thunder Predator"/>
    <n v="55"/>
    <n v="45"/>
    <x v="0"/>
    <s v="False"/>
    <x v="20"/>
    <x v="1"/>
    <x v="77"/>
    <m/>
    <n v="9870"/>
    <x v="1"/>
  </r>
  <r>
    <n v="3965633377"/>
    <n v="2372"/>
    <x v="172"/>
    <x v="1"/>
    <n v="67"/>
    <s v="paiN Gaming"/>
    <n v="5327206"/>
    <s v="Thunder Predator"/>
    <n v="35"/>
    <n v="23"/>
    <x v="1"/>
    <s v="True"/>
    <x v="9"/>
    <x v="2"/>
    <x v="65"/>
    <m/>
    <n v="9870"/>
    <x v="1"/>
  </r>
  <r>
    <n v="3965322615"/>
    <n v="3091"/>
    <x v="644"/>
    <x v="0"/>
    <n v="5680524"/>
    <s v="Espada"/>
    <n v="5229127"/>
    <s v="Winstrike"/>
    <n v="34"/>
    <n v="26"/>
    <x v="1"/>
    <s v="True"/>
    <x v="60"/>
    <x v="2"/>
    <x v="62"/>
    <m/>
    <n v="9870"/>
    <x v="1"/>
  </r>
  <r>
    <n v="3965138122"/>
    <n v="2449"/>
    <x v="645"/>
    <x v="0"/>
    <n v="2621843"/>
    <s v="Team. Spirit"/>
    <n v="5680524"/>
    <s v="Espada"/>
    <n v="27"/>
    <n v="29"/>
    <x v="0"/>
    <s v="False"/>
    <x v="16"/>
    <x v="2"/>
    <x v="62"/>
    <m/>
    <n v="9870"/>
    <x v="1"/>
  </r>
  <r>
    <n v="3965026783"/>
    <n v="2152"/>
    <x v="646"/>
    <x v="1"/>
    <n v="2621843"/>
    <s v="Team. Spirit"/>
    <n v="5680524"/>
    <s v="Espada"/>
    <n v="21"/>
    <n v="27"/>
    <x v="0"/>
    <s v="False"/>
    <x v="3"/>
    <x v="0"/>
    <x v="62"/>
    <m/>
    <n v="9870"/>
    <x v="1"/>
  </r>
  <r>
    <n v="3966233770"/>
    <n v="2081"/>
    <x v="515"/>
    <x v="1"/>
    <n v="350190"/>
    <s v="Ascent Esports"/>
    <n v="4369633"/>
    <s v="Entity Gaming"/>
    <n v="29"/>
    <n v="16"/>
    <x v="1"/>
    <s v="True"/>
    <x v="6"/>
    <x v="0"/>
    <x v="1"/>
    <m/>
    <n v="9870"/>
    <x v="1"/>
  </r>
  <r>
    <n v="3964587511"/>
    <n v="2542"/>
    <x v="647"/>
    <x v="0"/>
    <n v="3331948"/>
    <s v="LGD.Forever Young"/>
    <n v="5"/>
    <s v="Invictus Gaming"/>
    <n v="20"/>
    <n v="36"/>
    <x v="0"/>
    <s v="False"/>
    <x v="16"/>
    <x v="2"/>
    <x v="35"/>
    <m/>
    <n v="9870"/>
    <x v="1"/>
  </r>
  <r>
    <n v="3964501224"/>
    <n v="2606"/>
    <x v="648"/>
    <x v="0"/>
    <n v="3331948"/>
    <s v="LGD.Forever Young"/>
    <n v="5"/>
    <s v="Invictus Gaming"/>
    <n v="9"/>
    <n v="33"/>
    <x v="0"/>
    <s v="False"/>
    <x v="18"/>
    <x v="0"/>
    <x v="35"/>
    <m/>
    <n v="9870"/>
    <x v="1"/>
  </r>
  <r>
    <n v="3963748898"/>
    <n v="4301"/>
    <x v="649"/>
    <x v="2"/>
    <n v="5229127"/>
    <s v="Winstrike"/>
    <n v="5680524"/>
    <s v="Espada"/>
    <n v="35"/>
    <n v="41"/>
    <x v="1"/>
    <s v="True"/>
    <x v="1"/>
    <x v="1"/>
    <x v="64"/>
    <m/>
    <n v="9870"/>
    <x v="1"/>
  </r>
  <r>
    <n v="3963695407"/>
    <n v="1611"/>
    <x v="89"/>
    <x v="1"/>
    <n v="5327206"/>
    <s v="Thunder Predator"/>
    <n v="3320810"/>
    <s v="Torus Gaming"/>
    <n v="32"/>
    <n v="12"/>
    <x v="1"/>
    <s v="True"/>
    <x v="0"/>
    <x v="0"/>
    <x v="77"/>
    <m/>
    <n v="9870"/>
    <x v="1"/>
  </r>
  <r>
    <n v="3964015955"/>
    <n v="1584"/>
    <x v="87"/>
    <x v="1"/>
    <n v="5327206"/>
    <s v="Thunder Predator"/>
    <n v="67"/>
    <s v="paiN Gaming"/>
    <n v="21"/>
    <n v="39"/>
    <x v="0"/>
    <s v="False"/>
    <x v="60"/>
    <x v="2"/>
    <x v="65"/>
    <m/>
    <n v="9870"/>
    <x v="1"/>
  </r>
  <r>
    <n v="3963622811"/>
    <n v="3013"/>
    <x v="650"/>
    <x v="0"/>
    <n v="5229127"/>
    <s v="Winstrike"/>
    <n v="5680524"/>
    <s v="Espada"/>
    <n v="38"/>
    <n v="38"/>
    <x v="0"/>
    <s v="False"/>
    <x v="1"/>
    <x v="1"/>
    <x v="62"/>
    <m/>
    <n v="9870"/>
    <x v="1"/>
  </r>
  <r>
    <n v="3963951879"/>
    <n v="1761"/>
    <x v="651"/>
    <x v="1"/>
    <n v="3320810"/>
    <s v="Torus Gaming"/>
    <n v="5065748"/>
    <s v="Infamous"/>
    <n v="34"/>
    <n v="5"/>
    <x v="1"/>
    <s v="True"/>
    <x v="10"/>
    <x v="0"/>
    <x v="85"/>
    <m/>
    <n v="9870"/>
    <x v="1"/>
  </r>
  <r>
    <n v="3963365795"/>
    <n v="1192"/>
    <x v="652"/>
    <x v="3"/>
    <n v="2621843"/>
    <s v="Team. Spirit"/>
    <n v="5680524"/>
    <s v="Espada"/>
    <n v="5"/>
    <n v="15"/>
    <x v="0"/>
    <s v="False"/>
    <x v="32"/>
    <x v="3"/>
    <x v="62"/>
    <m/>
    <n v="9870"/>
    <x v="1"/>
  </r>
  <r>
    <n v="3964906211"/>
    <n v="2283"/>
    <x v="653"/>
    <x v="1"/>
    <n v="5680524"/>
    <s v="Espada"/>
    <n v="2621843"/>
    <s v="Team. Spirit"/>
    <n v="25"/>
    <n v="33"/>
    <x v="0"/>
    <s v="False"/>
    <x v="9"/>
    <x v="2"/>
    <x v="18"/>
    <m/>
    <n v="9870"/>
    <x v="1"/>
  </r>
  <r>
    <n v="3963261456"/>
    <n v="1920"/>
    <x v="654"/>
    <x v="1"/>
    <n v="5680524"/>
    <s v="Espada"/>
    <n v="2621843"/>
    <s v="Team. Spirit"/>
    <n v="27"/>
    <n v="5"/>
    <x v="1"/>
    <s v="True"/>
    <x v="35"/>
    <x v="3"/>
    <x v="62"/>
    <m/>
    <n v="9870"/>
    <x v="1"/>
  </r>
  <r>
    <n v="3962882047"/>
    <n v="3110"/>
    <x v="655"/>
    <x v="0"/>
    <n v="5066616"/>
    <s v="Team Serenity"/>
    <n v="3331948"/>
    <s v="LGD.Forever Young"/>
    <n v="49"/>
    <n v="35"/>
    <x v="1"/>
    <s v="True"/>
    <x v="73"/>
    <x v="1"/>
    <x v="63"/>
    <m/>
    <n v="9870"/>
    <x v="1"/>
  </r>
  <r>
    <n v="3962137083"/>
    <n v="2342"/>
    <x v="656"/>
    <x v="1"/>
    <n v="5327206"/>
    <s v="Thunder Predator"/>
    <n v="3320810"/>
    <s v="Torus Gaming"/>
    <n v="12"/>
    <n v="6"/>
    <x v="1"/>
    <s v="True"/>
    <x v="59"/>
    <x v="3"/>
    <x v="77"/>
    <m/>
    <n v="9870"/>
    <x v="1"/>
  </r>
  <r>
    <n v="3963510721"/>
    <n v="1781"/>
    <x v="657"/>
    <x v="1"/>
    <n v="5229127"/>
    <s v="Winstrike"/>
    <n v="5680524"/>
    <s v="Espada"/>
    <n v="34"/>
    <n v="16"/>
    <x v="1"/>
    <s v="True"/>
    <x v="29"/>
    <x v="2"/>
    <x v="64"/>
    <m/>
    <n v="9870"/>
    <x v="1"/>
  </r>
  <r>
    <n v="3961505531"/>
    <n v="3536"/>
    <x v="658"/>
    <x v="0"/>
    <n v="2626685"/>
    <s v="KEEN GAMING"/>
    <n v="5"/>
    <s v="Invictus Gaming"/>
    <n v="46"/>
    <n v="38"/>
    <x v="0"/>
    <s v="False"/>
    <x v="73"/>
    <x v="1"/>
    <x v="35"/>
    <m/>
    <n v="9870"/>
    <x v="1"/>
  </r>
  <r>
    <n v="3961646185"/>
    <n v="1644"/>
    <x v="539"/>
    <x v="1"/>
    <n v="5229127"/>
    <s v="Winstrike"/>
    <n v="4425117"/>
    <s v="Gambit Esports"/>
    <n v="38"/>
    <n v="16"/>
    <x v="1"/>
    <s v="True"/>
    <x v="13"/>
    <x v="2"/>
    <x v="64"/>
    <m/>
    <n v="9870"/>
    <x v="1"/>
  </r>
  <r>
    <n v="3961219376"/>
    <n v="1231"/>
    <x v="659"/>
    <x v="1"/>
    <n v="5921721"/>
    <s v="Young Dumb"/>
    <n v="2626685"/>
    <s v="KEEN GAMING"/>
    <n v="7"/>
    <n v="26"/>
    <x v="0"/>
    <s v="False"/>
    <x v="57"/>
    <x v="3"/>
    <x v="10"/>
    <m/>
    <n v="9870"/>
    <x v="1"/>
  </r>
  <r>
    <n v="3961142758"/>
    <n v="2813"/>
    <x v="660"/>
    <x v="0"/>
    <n v="3331948"/>
    <s v="LGD.Forever Young"/>
    <n v="5"/>
    <s v="Invictus Gaming"/>
    <n v="27"/>
    <n v="24"/>
    <x v="1"/>
    <s v="True"/>
    <x v="21"/>
    <x v="2"/>
    <x v="31"/>
    <m/>
    <n v="9870"/>
    <x v="1"/>
  </r>
  <r>
    <n v="3961061756"/>
    <n v="2390"/>
    <x v="31"/>
    <x v="1"/>
    <n v="2640025"/>
    <s v="iG.Vitality"/>
    <n v="5921721"/>
    <s v="Young Dumb"/>
    <n v="20"/>
    <n v="30"/>
    <x v="0"/>
    <s v="False"/>
    <x v="29"/>
    <x v="2"/>
    <x v="78"/>
    <m/>
    <n v="9870"/>
    <x v="1"/>
  </r>
  <r>
    <n v="3960936028"/>
    <n v="3318"/>
    <x v="661"/>
    <x v="0"/>
    <n v="5327206"/>
    <s v="Thunder Predator"/>
    <n v="3715574"/>
    <s v="SG e-sports team"/>
    <n v="13"/>
    <n v="19"/>
    <x v="0"/>
    <s v="False"/>
    <x v="35"/>
    <x v="3"/>
    <x v="22"/>
    <m/>
    <n v="9870"/>
    <x v="1"/>
  </r>
  <r>
    <n v="3961146514"/>
    <n v="2685"/>
    <x v="662"/>
    <x v="0"/>
    <n v="2640025"/>
    <s v="iG.Vitality"/>
    <n v="2626685"/>
    <s v="KEEN GAMING"/>
    <n v="28"/>
    <n v="45"/>
    <x v="0"/>
    <s v="False"/>
    <x v="58"/>
    <x v="1"/>
    <x v="10"/>
    <m/>
    <n v="9870"/>
    <x v="1"/>
  </r>
  <r>
    <n v="3961102532"/>
    <n v="1419"/>
    <x v="663"/>
    <x v="1"/>
    <n v="5066616"/>
    <s v="Team Serenity"/>
    <n v="1520578"/>
    <s v="GGGGGGGG"/>
    <n v="23"/>
    <n v="7"/>
    <x v="1"/>
    <s v="True"/>
    <x v="56"/>
    <x v="3"/>
    <x v="63"/>
    <m/>
    <n v="9870"/>
    <x v="1"/>
  </r>
  <r>
    <n v="3960868114"/>
    <n v="3357"/>
    <x v="664"/>
    <x v="0"/>
    <n v="3320810"/>
    <s v="Torus Gaming"/>
    <n v="3715574"/>
    <s v="SG e-sports team"/>
    <n v="44"/>
    <n v="30"/>
    <x v="1"/>
    <s v="True"/>
    <x v="12"/>
    <x v="1"/>
    <x v="85"/>
    <m/>
    <n v="9870"/>
    <x v="1"/>
  </r>
  <r>
    <n v="3960760412"/>
    <n v="2574"/>
    <x v="562"/>
    <x v="0"/>
    <n v="3320810"/>
    <s v="Torus Gaming"/>
    <n v="5587909"/>
    <s v="Midas Club"/>
    <n v="24"/>
    <n v="40"/>
    <x v="0"/>
    <s v="False"/>
    <x v="8"/>
    <x v="1"/>
    <x v="86"/>
    <m/>
    <n v="9870"/>
    <x v="1"/>
  </r>
  <r>
    <n v="3960963962"/>
    <n v="1379"/>
    <x v="665"/>
    <x v="1"/>
    <n v="1520578"/>
    <s v="GGGGGGGG"/>
    <n v="3331948"/>
    <s v="LGD.Forever Young"/>
    <n v="6"/>
    <n v="22"/>
    <x v="0"/>
    <s v="False"/>
    <x v="39"/>
    <x v="3"/>
    <x v="31"/>
    <m/>
    <n v="9870"/>
    <x v="1"/>
  </r>
  <r>
    <n v="3960680068"/>
    <n v="2045"/>
    <x v="666"/>
    <x v="1"/>
    <n v="5327206"/>
    <s v="Thunder Predator"/>
    <n v="5065748"/>
    <s v="Infamous"/>
    <n v="28"/>
    <n v="20"/>
    <x v="1"/>
    <s v="True"/>
    <x v="3"/>
    <x v="0"/>
    <x v="77"/>
    <m/>
    <n v="9870"/>
    <x v="1"/>
  </r>
  <r>
    <n v="3960600123"/>
    <n v="2529"/>
    <x v="667"/>
    <x v="0"/>
    <n v="46"/>
    <s v="Team Empire"/>
    <n v="2621843"/>
    <s v="Team. Spirit"/>
    <n v="18"/>
    <n v="31"/>
    <x v="0"/>
    <s v="False"/>
    <x v="4"/>
    <x v="2"/>
    <x v="18"/>
    <m/>
    <n v="9870"/>
    <x v="1"/>
  </r>
  <r>
    <n v="4061660411"/>
    <n v="3031"/>
    <x v="668"/>
    <x v="0"/>
    <n v="350190"/>
    <s v="Ascent Esports"/>
    <n v="2163"/>
    <s v="Team Liquid"/>
    <n v="41"/>
    <n v="42"/>
    <x v="0"/>
    <s v="False"/>
    <x v="64"/>
    <x v="1"/>
    <x v="33"/>
    <m/>
    <n v="9870"/>
    <x v="1"/>
  </r>
  <r>
    <n v="4076257095"/>
    <n v="1978"/>
    <x v="669"/>
    <x v="1"/>
    <n v="1838315"/>
    <s v="Team Secret"/>
    <n v="5228654"/>
    <s v="VGJ Storm"/>
    <n v="25"/>
    <n v="9"/>
    <x v="1"/>
    <s v="True"/>
    <x v="40"/>
    <x v="3"/>
    <x v="4"/>
    <m/>
    <n v="9870"/>
    <x v="1"/>
  </r>
  <r>
    <n v="4074821374"/>
    <n v="3207"/>
    <x v="670"/>
    <x v="0"/>
    <n v="39"/>
    <s v="Shopify Rebellion"/>
    <n v="2586976"/>
    <s v="OG"/>
    <n v="47"/>
    <n v="37"/>
    <x v="0"/>
    <s v="False"/>
    <x v="73"/>
    <x v="1"/>
    <x v="36"/>
    <m/>
    <n v="9870"/>
    <x v="1"/>
  </r>
  <r>
    <n v="3967666409"/>
    <n v="2937"/>
    <x v="671"/>
    <x v="0"/>
    <n v="3"/>
    <s v="compLexity Gaming"/>
    <n v="5465317"/>
    <s v="TEAM Baidu"/>
    <n v="33"/>
    <n v="18"/>
    <x v="1"/>
    <s v="True"/>
    <x v="21"/>
    <x v="2"/>
    <x v="21"/>
    <m/>
    <n v="9870"/>
    <x v="1"/>
  </r>
  <r>
    <n v="4072699199"/>
    <n v="3097"/>
    <x v="672"/>
    <x v="0"/>
    <n v="1883502"/>
    <s v="Virtus.pro"/>
    <n v="543897"/>
    <s v="Mineski"/>
    <n v="40"/>
    <n v="27"/>
    <x v="1"/>
    <s v="True"/>
    <x v="53"/>
    <x v="1"/>
    <x v="29"/>
    <m/>
    <n v="9870"/>
    <x v="1"/>
  </r>
  <r>
    <n v="4074255285"/>
    <n v="1660"/>
    <x v="673"/>
    <x v="1"/>
    <n v="5228654"/>
    <s v="VGJ Storm"/>
    <n v="5229127"/>
    <s v="Winstrike"/>
    <n v="26"/>
    <n v="13"/>
    <x v="1"/>
    <s v="True"/>
    <x v="10"/>
    <x v="0"/>
    <x v="74"/>
    <m/>
    <n v="9870"/>
    <x v="1"/>
  </r>
  <r>
    <n v="4074178274"/>
    <n v="1985"/>
    <x v="674"/>
    <x v="1"/>
    <n v="5229127"/>
    <s v="Winstrike"/>
    <n v="5228654"/>
    <s v="VGJ Storm"/>
    <n v="12"/>
    <n v="44"/>
    <x v="0"/>
    <s v="False"/>
    <x v="16"/>
    <x v="2"/>
    <x v="74"/>
    <m/>
    <n v="9870"/>
    <x v="1"/>
  </r>
  <r>
    <n v="4074356696"/>
    <n v="3532"/>
    <x v="675"/>
    <x v="0"/>
    <n v="1838315"/>
    <s v="Team Secret"/>
    <n v="726228"/>
    <s v="Vici Gaming"/>
    <n v="32"/>
    <n v="46"/>
    <x v="0"/>
    <s v="False"/>
    <x v="68"/>
    <x v="1"/>
    <x v="23"/>
    <m/>
    <n v="9870"/>
    <x v="1"/>
  </r>
  <r>
    <n v="4074486307"/>
    <n v="2021"/>
    <x v="560"/>
    <x v="1"/>
    <n v="726228"/>
    <s v="Vici Gaming"/>
    <n v="1838315"/>
    <s v="Team Secret"/>
    <n v="19"/>
    <n v="31"/>
    <x v="0"/>
    <s v="False"/>
    <x v="29"/>
    <x v="2"/>
    <x v="4"/>
    <m/>
    <n v="9870"/>
    <x v="1"/>
  </r>
  <r>
    <n v="4072772695"/>
    <n v="2136"/>
    <x v="676"/>
    <x v="1"/>
    <n v="1883502"/>
    <s v="Virtus.pro"/>
    <n v="543897"/>
    <s v="Mineski"/>
    <n v="38"/>
    <n v="19"/>
    <x v="1"/>
    <s v="True"/>
    <x v="7"/>
    <x v="2"/>
    <x v="29"/>
    <m/>
    <n v="9870"/>
    <x v="1"/>
  </r>
  <r>
    <n v="4072441405"/>
    <n v="2558"/>
    <x v="677"/>
    <x v="0"/>
    <n v="39"/>
    <s v="Shopify Rebellion"/>
    <n v="1838315"/>
    <s v="Team Secret"/>
    <n v="34"/>
    <n v="21"/>
    <x v="1"/>
    <s v="True"/>
    <x v="24"/>
    <x v="2"/>
    <x v="34"/>
    <m/>
    <n v="9870"/>
    <x v="1"/>
  </r>
  <r>
    <n v="4072509593"/>
    <n v="3489"/>
    <x v="532"/>
    <x v="0"/>
    <n v="1838315"/>
    <s v="Team Secret"/>
    <n v="39"/>
    <s v="Shopify Rebellion"/>
    <n v="37"/>
    <n v="41"/>
    <x v="0"/>
    <s v="False"/>
    <x v="68"/>
    <x v="1"/>
    <x v="34"/>
    <m/>
    <n v="9870"/>
    <x v="1"/>
  </r>
  <r>
    <n v="4072252473"/>
    <n v="2670"/>
    <x v="678"/>
    <x v="0"/>
    <n v="5228654"/>
    <s v="VGJ Storm"/>
    <n v="2586976"/>
    <s v="OG"/>
    <n v="36"/>
    <n v="30"/>
    <x v="0"/>
    <s v="False"/>
    <x v="55"/>
    <x v="1"/>
    <x v="36"/>
    <m/>
    <n v="9870"/>
    <x v="1"/>
  </r>
  <r>
    <n v="4072354014"/>
    <n v="2149"/>
    <x v="360"/>
    <x v="1"/>
    <n v="2586976"/>
    <s v="OG"/>
    <n v="5228654"/>
    <s v="VGJ Storm"/>
    <n v="36"/>
    <n v="29"/>
    <x v="1"/>
    <s v="True"/>
    <x v="34"/>
    <x v="1"/>
    <x v="36"/>
    <m/>
    <n v="9870"/>
    <x v="1"/>
  </r>
  <r>
    <n v="4070838238"/>
    <n v="2743"/>
    <x v="679"/>
    <x v="0"/>
    <n v="5027210"/>
    <s v="VGJ Thunder"/>
    <n v="726228"/>
    <s v="Vici Gaming"/>
    <n v="18"/>
    <n v="34"/>
    <x v="0"/>
    <s v="False"/>
    <x v="42"/>
    <x v="2"/>
    <x v="23"/>
    <m/>
    <n v="9870"/>
    <x v="1"/>
  </r>
  <r>
    <n v="4070746269"/>
    <n v="3322"/>
    <x v="680"/>
    <x v="0"/>
    <n v="5229127"/>
    <s v="Winstrike"/>
    <n v="1375614"/>
    <s v="Newbee"/>
    <n v="44"/>
    <n v="41"/>
    <x v="1"/>
    <s v="True"/>
    <x v="78"/>
    <x v="1"/>
    <x v="64"/>
    <m/>
    <n v="9870"/>
    <x v="1"/>
  </r>
  <r>
    <n v="4066926568"/>
    <n v="3263"/>
    <x v="681"/>
    <x v="0"/>
    <n v="1838315"/>
    <s v="Team Secret"/>
    <n v="1375614"/>
    <s v="Newbee"/>
    <n v="37"/>
    <n v="33"/>
    <x v="0"/>
    <s v="False"/>
    <x v="49"/>
    <x v="1"/>
    <x v="30"/>
    <m/>
    <n v="9870"/>
    <x v="1"/>
  </r>
  <r>
    <n v="4066891298"/>
    <n v="1613"/>
    <x v="161"/>
    <x v="1"/>
    <n v="67"/>
    <s v="paiN Gaming"/>
    <n v="5066616"/>
    <s v="Team Serenity"/>
    <n v="14"/>
    <n v="47"/>
    <x v="0"/>
    <s v="False"/>
    <x v="69"/>
    <x v="1"/>
    <x v="63"/>
    <m/>
    <n v="9870"/>
    <x v="1"/>
  </r>
  <r>
    <n v="4066909869"/>
    <n v="2225"/>
    <x v="682"/>
    <x v="1"/>
    <n v="5228654"/>
    <s v="VGJ Storm"/>
    <n v="1883502"/>
    <s v="Virtus.pro"/>
    <n v="19"/>
    <n v="43"/>
    <x v="0"/>
    <s v="False"/>
    <x v="5"/>
    <x v="1"/>
    <x v="29"/>
    <m/>
    <n v="9870"/>
    <x v="1"/>
  </r>
  <r>
    <n v="4066838505"/>
    <n v="2851"/>
    <x v="251"/>
    <x v="0"/>
    <n v="5228654"/>
    <s v="VGJ Storm"/>
    <n v="1883502"/>
    <s v="Virtus.pro"/>
    <n v="24"/>
    <n v="37"/>
    <x v="0"/>
    <s v="False"/>
    <x v="69"/>
    <x v="1"/>
    <x v="29"/>
    <m/>
    <n v="9870"/>
    <x v="1"/>
  </r>
  <r>
    <n v="4066831697"/>
    <n v="1964"/>
    <x v="683"/>
    <x v="1"/>
    <n v="67"/>
    <s v="paiN Gaming"/>
    <n v="5066616"/>
    <s v="Team Serenity"/>
    <n v="16"/>
    <n v="40"/>
    <x v="0"/>
    <s v="False"/>
    <x v="16"/>
    <x v="2"/>
    <x v="63"/>
    <m/>
    <n v="9870"/>
    <x v="1"/>
  </r>
  <r>
    <n v="4066775838"/>
    <n v="2144"/>
    <x v="684"/>
    <x v="1"/>
    <n v="5027210"/>
    <s v="VGJ Thunder"/>
    <n v="2163"/>
    <s v="Team Liquid"/>
    <n v="29"/>
    <n v="40"/>
    <x v="0"/>
    <s v="False"/>
    <x v="50"/>
    <x v="1"/>
    <x v="33"/>
    <m/>
    <n v="9870"/>
    <x v="1"/>
  </r>
  <r>
    <n v="4066751467"/>
    <n v="2954"/>
    <x v="492"/>
    <x v="0"/>
    <n v="2586976"/>
    <s v="OG"/>
    <n v="5229127"/>
    <s v="Winstrike"/>
    <n v="34"/>
    <n v="44"/>
    <x v="1"/>
    <s v="True"/>
    <x v="68"/>
    <x v="1"/>
    <x v="36"/>
    <m/>
    <n v="9870"/>
    <x v="1"/>
  </r>
  <r>
    <n v="4066704198"/>
    <n v="2010"/>
    <x v="685"/>
    <x v="1"/>
    <n v="2163"/>
    <s v="Team Liquid"/>
    <n v="5027210"/>
    <s v="VGJ Thunder"/>
    <n v="35"/>
    <n v="20"/>
    <x v="1"/>
    <s v="True"/>
    <x v="24"/>
    <x v="2"/>
    <x v="33"/>
    <m/>
    <n v="9870"/>
    <x v="1"/>
  </r>
  <r>
    <n v="4066670110"/>
    <n v="2457"/>
    <x v="485"/>
    <x v="0"/>
    <n v="15"/>
    <s v="LGD Gaming"/>
    <n v="543897"/>
    <s v="Mineski"/>
    <n v="35"/>
    <n v="18"/>
    <x v="1"/>
    <s v="True"/>
    <x v="23"/>
    <x v="2"/>
    <x v="28"/>
    <m/>
    <n v="9870"/>
    <x v="1"/>
  </r>
  <r>
    <n v="4066688247"/>
    <n v="1488"/>
    <x v="686"/>
    <x v="1"/>
    <n v="5229127"/>
    <s v="Winstrike"/>
    <n v="2586976"/>
    <s v="OG"/>
    <n v="36"/>
    <n v="9"/>
    <x v="1"/>
    <s v="True"/>
    <x v="6"/>
    <x v="0"/>
    <x v="64"/>
    <m/>
    <n v="9870"/>
    <x v="1"/>
  </r>
  <r>
    <n v="4066666471"/>
    <n v="2446"/>
    <x v="687"/>
    <x v="0"/>
    <n v="39"/>
    <s v="Shopify Rebellion"/>
    <n v="350190"/>
    <s v="Ascent Esports"/>
    <n v="37"/>
    <n v="30"/>
    <x v="1"/>
    <s v="True"/>
    <x v="53"/>
    <x v="1"/>
    <x v="34"/>
    <m/>
    <n v="9870"/>
    <x v="1"/>
  </r>
  <r>
    <n v="4066608591"/>
    <n v="2305"/>
    <x v="688"/>
    <x v="1"/>
    <n v="1838315"/>
    <s v="Team Secret"/>
    <n v="2108395"/>
    <s v="TNC Predator"/>
    <n v="41"/>
    <n v="18"/>
    <x v="1"/>
    <s v="True"/>
    <x v="36"/>
    <x v="2"/>
    <x v="4"/>
    <m/>
    <n v="9870"/>
    <x v="1"/>
  </r>
  <r>
    <n v="4070556816"/>
    <n v="2121"/>
    <x v="50"/>
    <x v="1"/>
    <n v="15"/>
    <s v="LGD Gaming"/>
    <n v="1883502"/>
    <s v="Virtus.pro"/>
    <n v="30"/>
    <n v="13"/>
    <x v="1"/>
    <s v="True"/>
    <x v="28"/>
    <x v="0"/>
    <x v="28"/>
    <m/>
    <n v="9870"/>
    <x v="1"/>
  </r>
  <r>
    <n v="4066499119"/>
    <n v="2610"/>
    <x v="84"/>
    <x v="0"/>
    <n v="2108395"/>
    <s v="TNC Predator"/>
    <n v="1838315"/>
    <s v="Team Secret"/>
    <n v="15"/>
    <n v="30"/>
    <x v="0"/>
    <s v="False"/>
    <x v="6"/>
    <x v="0"/>
    <x v="4"/>
    <m/>
    <n v="9870"/>
    <x v="1"/>
  </r>
  <r>
    <n v="4065281130"/>
    <n v="2347"/>
    <x v="689"/>
    <x v="1"/>
    <n v="5"/>
    <s v="Invictus Gaming"/>
    <n v="15"/>
    <s v="LGD Gaming"/>
    <n v="29"/>
    <n v="26"/>
    <x v="0"/>
    <s v="False"/>
    <x v="24"/>
    <x v="2"/>
    <x v="28"/>
    <m/>
    <n v="9870"/>
    <x v="1"/>
  </r>
  <r>
    <n v="4065192690"/>
    <n v="3340"/>
    <x v="690"/>
    <x v="0"/>
    <n v="5229127"/>
    <s v="Winstrike"/>
    <n v="350190"/>
    <s v="Ascent Esports"/>
    <n v="29"/>
    <n v="40"/>
    <x v="0"/>
    <s v="False"/>
    <x v="50"/>
    <x v="1"/>
    <x v="1"/>
    <m/>
    <n v="9870"/>
    <x v="1"/>
  </r>
  <r>
    <n v="4065260154"/>
    <n v="1807"/>
    <x v="691"/>
    <x v="1"/>
    <n v="2163"/>
    <s v="Team Liquid"/>
    <n v="39"/>
    <s v="Shopify Rebellion"/>
    <n v="45"/>
    <n v="17"/>
    <x v="1"/>
    <s v="True"/>
    <x v="5"/>
    <x v="1"/>
    <x v="33"/>
    <m/>
    <n v="9870"/>
    <x v="1"/>
  </r>
  <r>
    <n v="4070612749"/>
    <n v="2675"/>
    <x v="692"/>
    <x v="0"/>
    <n v="5066616"/>
    <s v="Team Serenity"/>
    <n v="350190"/>
    <s v="Ascent Esports"/>
    <n v="39"/>
    <n v="19"/>
    <x v="1"/>
    <s v="True"/>
    <x v="9"/>
    <x v="2"/>
    <x v="63"/>
    <m/>
    <n v="9870"/>
    <x v="1"/>
  </r>
  <r>
    <n v="4065211201"/>
    <n v="2529"/>
    <x v="667"/>
    <x v="0"/>
    <n v="39"/>
    <s v="Shopify Rebellion"/>
    <n v="2163"/>
    <s v="Team Liquid"/>
    <n v="34"/>
    <n v="46"/>
    <x v="0"/>
    <s v="False"/>
    <x v="66"/>
    <x v="1"/>
    <x v="33"/>
    <m/>
    <n v="9870"/>
    <x v="1"/>
  </r>
  <r>
    <n v="4065140946"/>
    <n v="3161"/>
    <x v="693"/>
    <x v="0"/>
    <n v="1883502"/>
    <s v="Virtus.pro"/>
    <n v="67"/>
    <s v="paiN Gaming"/>
    <n v="35"/>
    <n v="38"/>
    <x v="0"/>
    <s v="False"/>
    <x v="58"/>
    <x v="1"/>
    <x v="65"/>
    <m/>
    <n v="9870"/>
    <x v="1"/>
  </r>
  <r>
    <n v="4065178894"/>
    <n v="3596"/>
    <x v="694"/>
    <x v="0"/>
    <n v="2108395"/>
    <s v="TNC Predator"/>
    <n v="5066616"/>
    <s v="Team Serenity"/>
    <n v="41"/>
    <n v="29"/>
    <x v="1"/>
    <s v="True"/>
    <x v="49"/>
    <x v="1"/>
    <x v="12"/>
    <m/>
    <n v="9870"/>
    <x v="1"/>
  </r>
  <r>
    <n v="4065164937"/>
    <n v="2709"/>
    <x v="695"/>
    <x v="0"/>
    <n v="5228654"/>
    <s v="VGJ Storm"/>
    <n v="1375614"/>
    <s v="Newbee"/>
    <n v="13"/>
    <n v="43"/>
    <x v="0"/>
    <s v="False"/>
    <x v="16"/>
    <x v="2"/>
    <x v="30"/>
    <m/>
    <n v="9870"/>
    <x v="1"/>
  </r>
  <r>
    <n v="4065124105"/>
    <n v="1908"/>
    <x v="696"/>
    <x v="1"/>
    <n v="5228654"/>
    <s v="VGJ Storm"/>
    <n v="1375614"/>
    <s v="Newbee"/>
    <n v="22"/>
    <n v="13"/>
    <x v="1"/>
    <s v="True"/>
    <x v="41"/>
    <x v="0"/>
    <x v="74"/>
    <m/>
    <n v="9870"/>
    <x v="1"/>
  </r>
  <r>
    <n v="4065229720"/>
    <n v="2411"/>
    <x v="106"/>
    <x v="0"/>
    <n v="15"/>
    <s v="LGD Gaming"/>
    <n v="5"/>
    <s v="Invictus Gaming"/>
    <n v="35"/>
    <n v="18"/>
    <x v="1"/>
    <s v="True"/>
    <x v="23"/>
    <x v="2"/>
    <x v="28"/>
    <m/>
    <n v="9870"/>
    <x v="1"/>
  </r>
  <r>
    <n v="4065095713"/>
    <n v="2109"/>
    <x v="697"/>
    <x v="1"/>
    <n v="67"/>
    <s v="paiN Gaming"/>
    <n v="1883502"/>
    <s v="Virtus.pro"/>
    <n v="18"/>
    <n v="40"/>
    <x v="0"/>
    <s v="False"/>
    <x v="9"/>
    <x v="2"/>
    <x v="29"/>
    <m/>
    <n v="9870"/>
    <x v="1"/>
  </r>
  <r>
    <n v="4065077879"/>
    <n v="2258"/>
    <x v="698"/>
    <x v="1"/>
    <n v="5027210"/>
    <s v="VGJ Thunder"/>
    <n v="543897"/>
    <s v="Mineski"/>
    <n v="28"/>
    <n v="10"/>
    <x v="1"/>
    <s v="True"/>
    <x v="45"/>
    <x v="0"/>
    <x v="76"/>
    <m/>
    <n v="9870"/>
    <x v="1"/>
  </r>
  <r>
    <n v="4065042825"/>
    <n v="2314"/>
    <x v="569"/>
    <x v="1"/>
    <n v="5229127"/>
    <s v="Winstrike"/>
    <n v="2163"/>
    <s v="Team Liquid"/>
    <n v="19"/>
    <n v="25"/>
    <x v="0"/>
    <s v="False"/>
    <x v="0"/>
    <x v="0"/>
    <x v="33"/>
    <m/>
    <n v="9870"/>
    <x v="1"/>
  </r>
  <r>
    <n v="4064996401"/>
    <n v="3771"/>
    <x v="699"/>
    <x v="2"/>
    <n v="5027210"/>
    <s v="VGJ Thunder"/>
    <n v="543897"/>
    <s v="Mineski"/>
    <n v="29"/>
    <n v="38"/>
    <x v="0"/>
    <s v="False"/>
    <x v="53"/>
    <x v="1"/>
    <x v="13"/>
    <m/>
    <n v="9870"/>
    <x v="1"/>
  </r>
  <r>
    <n v="4065083072"/>
    <n v="2334"/>
    <x v="700"/>
    <x v="1"/>
    <n v="350190"/>
    <s v="Ascent Esports"/>
    <n v="15"/>
    <s v="LGD Gaming"/>
    <n v="23"/>
    <n v="28"/>
    <x v="0"/>
    <s v="False"/>
    <x v="21"/>
    <x v="2"/>
    <x v="28"/>
    <m/>
    <n v="9870"/>
    <x v="1"/>
  </r>
  <r>
    <n v="4065016209"/>
    <n v="2611"/>
    <x v="701"/>
    <x v="0"/>
    <n v="15"/>
    <s v="LGD Gaming"/>
    <n v="350190"/>
    <s v="Ascent Esports"/>
    <n v="21"/>
    <n v="21"/>
    <x v="1"/>
    <s v="True"/>
    <x v="18"/>
    <x v="0"/>
    <x v="28"/>
    <m/>
    <n v="9870"/>
    <x v="1"/>
  </r>
  <r>
    <n v="4064993264"/>
    <n v="1364"/>
    <x v="702"/>
    <x v="1"/>
    <n v="2163"/>
    <s v="Team Liquid"/>
    <n v="5229127"/>
    <s v="Winstrike"/>
    <n v="28"/>
    <n v="9"/>
    <x v="1"/>
    <s v="True"/>
    <x v="38"/>
    <x v="0"/>
    <x v="33"/>
    <m/>
    <n v="9870"/>
    <x v="1"/>
  </r>
  <r>
    <n v="4064970428"/>
    <n v="1254"/>
    <x v="703"/>
    <x v="1"/>
    <n v="5228654"/>
    <s v="VGJ Storm"/>
    <n v="2108395"/>
    <s v="TNC Predator"/>
    <n v="19"/>
    <n v="12"/>
    <x v="1"/>
    <s v="True"/>
    <x v="46"/>
    <x v="3"/>
    <x v="74"/>
    <m/>
    <n v="9870"/>
    <x v="1"/>
  </r>
  <r>
    <n v="4064872015"/>
    <n v="3622"/>
    <x v="704"/>
    <x v="2"/>
    <n v="2108395"/>
    <s v="TNC Predator"/>
    <n v="5228654"/>
    <s v="VGJ Storm"/>
    <n v="26"/>
    <n v="39"/>
    <x v="0"/>
    <s v="False"/>
    <x v="34"/>
    <x v="1"/>
    <x v="74"/>
    <m/>
    <n v="9870"/>
    <x v="1"/>
  </r>
  <r>
    <n v="4064796732"/>
    <n v="2303"/>
    <x v="705"/>
    <x v="1"/>
    <n v="350190"/>
    <s v="Ascent Esports"/>
    <n v="2586976"/>
    <s v="OG"/>
    <n v="25"/>
    <n v="13"/>
    <x v="1"/>
    <s v="True"/>
    <x v="45"/>
    <x v="0"/>
    <x v="1"/>
    <m/>
    <n v="9870"/>
    <x v="1"/>
  </r>
  <r>
    <n v="4064786780"/>
    <n v="1954"/>
    <x v="248"/>
    <x v="1"/>
    <n v="5229127"/>
    <s v="Winstrike"/>
    <n v="39"/>
    <s v="Shopify Rebellion"/>
    <n v="13"/>
    <n v="36"/>
    <x v="0"/>
    <s v="False"/>
    <x v="4"/>
    <x v="2"/>
    <x v="34"/>
    <m/>
    <n v="9870"/>
    <x v="1"/>
  </r>
  <r>
    <n v="4064721264"/>
    <n v="1740"/>
    <x v="706"/>
    <x v="1"/>
    <n v="2586976"/>
    <s v="OG"/>
    <n v="350190"/>
    <s v="Ascent Esports"/>
    <n v="23"/>
    <n v="11"/>
    <x v="1"/>
    <s v="True"/>
    <x v="40"/>
    <x v="3"/>
    <x v="36"/>
    <m/>
    <n v="9870"/>
    <x v="1"/>
  </r>
  <r>
    <n v="4063643412"/>
    <n v="2850"/>
    <x v="707"/>
    <x v="0"/>
    <n v="5228654"/>
    <s v="VGJ Storm"/>
    <n v="67"/>
    <s v="paiN Gaming"/>
    <n v="38"/>
    <n v="35"/>
    <x v="1"/>
    <s v="True"/>
    <x v="58"/>
    <x v="1"/>
    <x v="74"/>
    <m/>
    <n v="9870"/>
    <x v="1"/>
  </r>
  <r>
    <n v="4063653342"/>
    <n v="2042"/>
    <x v="90"/>
    <x v="1"/>
    <n v="1838315"/>
    <s v="Team Secret"/>
    <n v="726228"/>
    <s v="Vici Gaming"/>
    <n v="47"/>
    <n v="10"/>
    <x v="1"/>
    <s v="True"/>
    <x v="7"/>
    <x v="2"/>
    <x v="4"/>
    <m/>
    <n v="9870"/>
    <x v="1"/>
  </r>
  <r>
    <n v="4064786062"/>
    <n v="1891"/>
    <x v="708"/>
    <x v="1"/>
    <n v="2163"/>
    <s v="Team Liquid"/>
    <n v="543897"/>
    <s v="Mineski"/>
    <n v="38"/>
    <n v="19"/>
    <x v="1"/>
    <s v="True"/>
    <x v="7"/>
    <x v="2"/>
    <x v="33"/>
    <m/>
    <n v="9870"/>
    <x v="1"/>
  </r>
  <r>
    <n v="4969232153"/>
    <n v="2147"/>
    <x v="709"/>
    <x v="1"/>
    <n v="2586976"/>
    <s v="OG"/>
    <n v="39"/>
    <s v="Shopify Rebellion"/>
    <n v="27"/>
    <n v="24"/>
    <x v="1"/>
    <s v="True"/>
    <x v="21"/>
    <x v="2"/>
    <x v="36"/>
    <m/>
    <n v="10749"/>
    <x v="2"/>
  </r>
  <r>
    <n v="4969238891"/>
    <n v="2471"/>
    <x v="710"/>
    <x v="0"/>
    <n v="1883502"/>
    <s v="Virtus.pro"/>
    <n v="726228"/>
    <s v="Vici Gaming"/>
    <n v="21"/>
    <n v="28"/>
    <x v="0"/>
    <s v="False"/>
    <x v="4"/>
    <x v="2"/>
    <x v="23"/>
    <m/>
    <n v="10749"/>
    <x v="2"/>
  </r>
  <r>
    <n v="4969357844"/>
    <n v="2355"/>
    <x v="412"/>
    <x v="1"/>
    <n v="111474"/>
    <s v="Alliance"/>
    <n v="2108395"/>
    <s v="TNC Predator"/>
    <n v="47"/>
    <n v="18"/>
    <x v="1"/>
    <s v="True"/>
    <x v="34"/>
    <x v="1"/>
    <x v="51"/>
    <m/>
    <n v="10749"/>
    <x v="2"/>
  </r>
  <r>
    <n v="4969402562"/>
    <n v="3594"/>
    <x v="219"/>
    <x v="0"/>
    <n v="726228"/>
    <s v="Vici Gaming"/>
    <n v="2672298"/>
    <s v="NoPing Esports"/>
    <n v="32"/>
    <n v="32"/>
    <x v="0"/>
    <s v="False"/>
    <x v="8"/>
    <x v="1"/>
    <x v="6"/>
    <m/>
    <n v="10749"/>
    <x v="2"/>
  </r>
  <r>
    <n v="4969661567"/>
    <n v="2090"/>
    <x v="711"/>
    <x v="1"/>
    <n v="6214538"/>
    <s v="Newbee"/>
    <n v="2108395"/>
    <s v="TNC Predator"/>
    <n v="7"/>
    <n v="23"/>
    <x v="0"/>
    <s v="False"/>
    <x v="56"/>
    <x v="3"/>
    <x v="12"/>
    <m/>
    <n v="10749"/>
    <x v="2"/>
  </r>
  <r>
    <n v="4969674124"/>
    <n v="2444"/>
    <x v="712"/>
    <x v="0"/>
    <n v="2163"/>
    <s v="Team Liquid"/>
    <n v="15"/>
    <s v="LGD Gaming"/>
    <n v="23"/>
    <n v="32"/>
    <x v="0"/>
    <s v="False"/>
    <x v="24"/>
    <x v="2"/>
    <x v="28"/>
    <m/>
    <n v="10749"/>
    <x v="2"/>
  </r>
  <r>
    <n v="4969729714"/>
    <n v="2183"/>
    <x v="713"/>
    <x v="1"/>
    <n v="350190"/>
    <s v="Ascent Esports"/>
    <n v="2672298"/>
    <s v="NoPing Esports"/>
    <n v="24"/>
    <n v="20"/>
    <x v="0"/>
    <s v="False"/>
    <x v="0"/>
    <x v="0"/>
    <x v="6"/>
    <m/>
    <n v="10749"/>
    <x v="2"/>
  </r>
  <r>
    <n v="4970923784"/>
    <n v="3571"/>
    <x v="714"/>
    <x v="0"/>
    <n v="6214538"/>
    <s v="Newbee"/>
    <n v="111474"/>
    <s v="Alliance"/>
    <n v="38"/>
    <n v="38"/>
    <x v="1"/>
    <s v="True"/>
    <x v="1"/>
    <x v="1"/>
    <x v="30"/>
    <m/>
    <n v="10749"/>
    <x v="2"/>
  </r>
  <r>
    <n v="4970976863"/>
    <n v="1781"/>
    <x v="657"/>
    <x v="1"/>
    <n v="7203342"/>
    <s v="Chaos EC"/>
    <n v="2626685"/>
    <s v="KEEN GAMING"/>
    <n v="8"/>
    <n v="30"/>
    <x v="0"/>
    <s v="False"/>
    <x v="45"/>
    <x v="0"/>
    <x v="10"/>
    <m/>
    <n v="10749"/>
    <x v="2"/>
  </r>
  <r>
    <n v="4970980698"/>
    <n v="1381"/>
    <x v="715"/>
    <x v="1"/>
    <n v="15"/>
    <s v="LGD Gaming"/>
    <n v="543897"/>
    <s v="Mineski"/>
    <n v="28"/>
    <n v="7"/>
    <x v="1"/>
    <s v="True"/>
    <x v="41"/>
    <x v="0"/>
    <x v="28"/>
    <m/>
    <n v="10749"/>
    <x v="2"/>
  </r>
  <r>
    <n v="4970995519"/>
    <n v="3176"/>
    <x v="716"/>
    <x v="0"/>
    <n v="2108395"/>
    <s v="TNC Predator"/>
    <n v="1838315"/>
    <s v="Team Secret"/>
    <n v="35"/>
    <n v="32"/>
    <x v="1"/>
    <s v="True"/>
    <x v="53"/>
    <x v="1"/>
    <x v="12"/>
    <m/>
    <n v="10749"/>
    <x v="2"/>
  </r>
  <r>
    <n v="4971001716"/>
    <n v="2488"/>
    <x v="717"/>
    <x v="0"/>
    <n v="111474"/>
    <s v="Alliance"/>
    <n v="6214538"/>
    <s v="Newbee"/>
    <n v="33"/>
    <n v="12"/>
    <x v="1"/>
    <s v="True"/>
    <x v="6"/>
    <x v="0"/>
    <x v="51"/>
    <m/>
    <n v="10749"/>
    <x v="2"/>
  </r>
  <r>
    <n v="4971034132"/>
    <n v="1656"/>
    <x v="718"/>
    <x v="1"/>
    <n v="350190"/>
    <s v="Ascent Esports"/>
    <n v="36"/>
    <s v="Natus Vincere"/>
    <n v="19"/>
    <n v="9"/>
    <x v="1"/>
    <s v="True"/>
    <x v="39"/>
    <x v="3"/>
    <x v="1"/>
    <m/>
    <n v="10749"/>
    <x v="2"/>
  </r>
  <r>
    <n v="4971219223"/>
    <n v="1787"/>
    <x v="719"/>
    <x v="1"/>
    <n v="2163"/>
    <s v="Team Liquid"/>
    <n v="111474"/>
    <s v="Alliance"/>
    <n v="24"/>
    <n v="12"/>
    <x v="1"/>
    <s v="True"/>
    <x v="37"/>
    <x v="0"/>
    <x v="33"/>
    <m/>
    <n v="10749"/>
    <x v="2"/>
  </r>
  <r>
    <n v="4971301802"/>
    <n v="2678"/>
    <x v="720"/>
    <x v="0"/>
    <n v="111474"/>
    <s v="Alliance"/>
    <n v="2163"/>
    <s v="Team Liquid"/>
    <n v="35"/>
    <n v="21"/>
    <x v="1"/>
    <s v="True"/>
    <x v="16"/>
    <x v="2"/>
    <x v="51"/>
    <m/>
    <n v="10749"/>
    <x v="2"/>
  </r>
  <r>
    <n v="4971353216"/>
    <n v="2417"/>
    <x v="721"/>
    <x v="0"/>
    <n v="1883502"/>
    <s v="Virtus.pro"/>
    <n v="2672298"/>
    <s v="NoPing Esports"/>
    <n v="33"/>
    <n v="25"/>
    <x v="1"/>
    <s v="True"/>
    <x v="9"/>
    <x v="2"/>
    <x v="29"/>
    <m/>
    <n v="10749"/>
    <x v="2"/>
  </r>
  <r>
    <n v="4971457523"/>
    <n v="2578"/>
    <x v="722"/>
    <x v="0"/>
    <n v="2672298"/>
    <s v="NoPing Esports"/>
    <n v="1883502"/>
    <s v="Virtus.pro"/>
    <n v="25"/>
    <n v="30"/>
    <x v="0"/>
    <s v="False"/>
    <x v="24"/>
    <x v="2"/>
    <x v="29"/>
    <m/>
    <n v="10749"/>
    <x v="2"/>
  </r>
  <r>
    <n v="4969185780"/>
    <n v="2799"/>
    <x v="723"/>
    <x v="0"/>
    <n v="726228"/>
    <s v="Vici Gaming"/>
    <n v="1883502"/>
    <s v="Virtus.pro"/>
    <n v="38"/>
    <n v="30"/>
    <x v="1"/>
    <s v="True"/>
    <x v="26"/>
    <x v="1"/>
    <x v="23"/>
    <m/>
    <n v="10749"/>
    <x v="2"/>
  </r>
  <r>
    <n v="4969248720"/>
    <n v="2076"/>
    <x v="724"/>
    <x v="1"/>
    <n v="6214973"/>
    <s v="Ninjas in Pyjamas"/>
    <n v="350190"/>
    <s v="Ascent Esports"/>
    <n v="12"/>
    <n v="26"/>
    <x v="0"/>
    <s v="False"/>
    <x v="45"/>
    <x v="0"/>
    <x v="1"/>
    <m/>
    <n v="10749"/>
    <x v="2"/>
  </r>
  <r>
    <n v="4969496405"/>
    <n v="1910"/>
    <x v="725"/>
    <x v="1"/>
    <n v="6209804"/>
    <s v="Antarctic Penguins"/>
    <n v="39"/>
    <s v="Shopify Rebellion"/>
    <n v="8"/>
    <n v="24"/>
    <x v="0"/>
    <s v="False"/>
    <x v="35"/>
    <x v="3"/>
    <x v="34"/>
    <m/>
    <n v="10749"/>
    <x v="2"/>
  </r>
  <r>
    <n v="4969740895"/>
    <n v="1857"/>
    <x v="726"/>
    <x v="1"/>
    <n v="6209804"/>
    <s v="Antarctic Penguins"/>
    <n v="2586976"/>
    <s v="OG"/>
    <n v="12"/>
    <n v="43"/>
    <x v="0"/>
    <s v="False"/>
    <x v="24"/>
    <x v="2"/>
    <x v="36"/>
    <m/>
    <n v="10749"/>
    <x v="2"/>
  </r>
  <r>
    <n v="4971396775"/>
    <n v="1829"/>
    <x v="727"/>
    <x v="1"/>
    <n v="726228"/>
    <s v="Vici Gaming"/>
    <n v="6214973"/>
    <s v="Ninjas in Pyjamas"/>
    <n v="20"/>
    <n v="7"/>
    <x v="1"/>
    <s v="True"/>
    <x v="70"/>
    <x v="3"/>
    <x v="23"/>
    <m/>
    <n v="10749"/>
    <x v="2"/>
  </r>
  <r>
    <n v="4971535610"/>
    <n v="2347"/>
    <x v="689"/>
    <x v="1"/>
    <n v="350190"/>
    <s v="Ascent Esports"/>
    <n v="2586976"/>
    <s v="OG"/>
    <n v="27"/>
    <n v="43"/>
    <x v="0"/>
    <s v="False"/>
    <x v="49"/>
    <x v="1"/>
    <x v="36"/>
    <m/>
    <n v="10749"/>
    <x v="2"/>
  </r>
  <r>
    <n v="4888859291"/>
    <n v="1954"/>
    <x v="248"/>
    <x v="1"/>
    <n v="3262331"/>
    <s v="Team EVOS"/>
    <n v="7098928"/>
    <s v="Adroit"/>
    <n v="16"/>
    <n v="26"/>
    <x v="0"/>
    <s v="False"/>
    <x v="18"/>
    <x v="0"/>
    <x v="87"/>
    <m/>
    <n v="10749"/>
    <x v="2"/>
  </r>
  <r>
    <n v="4889691529"/>
    <n v="2791"/>
    <x v="728"/>
    <x v="0"/>
    <n v="36"/>
    <s v="Natus Vincere"/>
    <n v="2006913"/>
    <s v="Vega Squadron"/>
    <n v="13"/>
    <n v="34"/>
    <x v="0"/>
    <s v="False"/>
    <x v="2"/>
    <x v="0"/>
    <x v="46"/>
    <m/>
    <n v="10749"/>
    <x v="2"/>
  </r>
  <r>
    <n v="4889865830"/>
    <n v="1690"/>
    <x v="729"/>
    <x v="1"/>
    <n v="36"/>
    <s v="Natus Vincere"/>
    <n v="5014799"/>
    <s v="Nemiga Gaming"/>
    <n v="27"/>
    <n v="12"/>
    <x v="1"/>
    <s v="True"/>
    <x v="10"/>
    <x v="0"/>
    <x v="14"/>
    <m/>
    <n v="10749"/>
    <x v="2"/>
  </r>
  <r>
    <n v="4890125358"/>
    <n v="3260"/>
    <x v="730"/>
    <x v="0"/>
    <n v="46"/>
    <s v="Team Empire"/>
    <n v="2006913"/>
    <s v="Vega Squadron"/>
    <n v="18"/>
    <n v="32"/>
    <x v="0"/>
    <s v="False"/>
    <x v="29"/>
    <x v="2"/>
    <x v="46"/>
    <m/>
    <n v="10749"/>
    <x v="2"/>
  </r>
  <r>
    <n v="4890591079"/>
    <n v="1861"/>
    <x v="731"/>
    <x v="1"/>
    <n v="6382242"/>
    <s v="Thunder Predator"/>
    <n v="7233180"/>
    <s v="Team Ham"/>
    <n v="16"/>
    <n v="27"/>
    <x v="0"/>
    <s v="False"/>
    <x v="28"/>
    <x v="0"/>
    <x v="88"/>
    <m/>
    <n v="10749"/>
    <x v="2"/>
  </r>
  <r>
    <n v="4890704361"/>
    <n v="3071"/>
    <x v="732"/>
    <x v="0"/>
    <n v="7220281"/>
    <s v="Furia"/>
    <n v="7233180"/>
    <s v="Team Ham"/>
    <n v="26"/>
    <n v="33"/>
    <x v="1"/>
    <s v="True"/>
    <x v="36"/>
    <x v="2"/>
    <x v="89"/>
    <m/>
    <n v="10749"/>
    <x v="2"/>
  </r>
  <r>
    <n v="4890803314"/>
    <n v="2659"/>
    <x v="733"/>
    <x v="0"/>
    <n v="3785359"/>
    <s v="BOOM ID"/>
    <n v="4817649"/>
    <s v="496 Gaming"/>
    <n v="27"/>
    <n v="29"/>
    <x v="0"/>
    <s v="False"/>
    <x v="16"/>
    <x v="2"/>
    <x v="90"/>
    <m/>
    <n v="10749"/>
    <x v="2"/>
  </r>
  <r>
    <n v="4891072664"/>
    <n v="1908"/>
    <x v="696"/>
    <x v="1"/>
    <n v="6765426"/>
    <s v="RESURGENCE"/>
    <n v="7225724"/>
    <s v="Team Jinesbrus"/>
    <n v="16"/>
    <n v="15"/>
    <x v="0"/>
    <s v="False"/>
    <x v="46"/>
    <x v="3"/>
    <x v="91"/>
    <m/>
    <n v="10749"/>
    <x v="2"/>
  </r>
  <r>
    <n v="4891159111"/>
    <n v="1543"/>
    <x v="543"/>
    <x v="1"/>
    <n v="6765426"/>
    <s v="RESURGENCE"/>
    <n v="543897"/>
    <s v="Mineski"/>
    <n v="17"/>
    <n v="37"/>
    <x v="0"/>
    <s v="False"/>
    <x v="13"/>
    <x v="2"/>
    <x v="13"/>
    <m/>
    <n v="10749"/>
    <x v="2"/>
  </r>
  <r>
    <n v="4891159360"/>
    <n v="2291"/>
    <x v="182"/>
    <x v="1"/>
    <n v="6797380"/>
    <s v="AMPLFY"/>
    <n v="4817649"/>
    <s v="496 Gaming"/>
    <n v="32"/>
    <n v="27"/>
    <x v="1"/>
    <s v="True"/>
    <x v="36"/>
    <x v="2"/>
    <x v="92"/>
    <m/>
    <n v="10749"/>
    <x v="2"/>
  </r>
  <r>
    <n v="4892061752"/>
    <n v="3251"/>
    <x v="734"/>
    <x v="0"/>
    <n v="6953913"/>
    <s v="FlyToMoon"/>
    <n v="5014799"/>
    <s v="Nemiga Gaming"/>
    <n v="41"/>
    <n v="30"/>
    <x v="1"/>
    <s v="True"/>
    <x v="11"/>
    <x v="1"/>
    <x v="93"/>
    <m/>
    <n v="10749"/>
    <x v="2"/>
  </r>
  <r>
    <n v="4892123079"/>
    <n v="1645"/>
    <x v="735"/>
    <x v="1"/>
    <n v="67"/>
    <s v="paiN Gaming"/>
    <n v="7220281"/>
    <s v="Furia"/>
    <n v="37"/>
    <n v="13"/>
    <x v="1"/>
    <s v="True"/>
    <x v="29"/>
    <x v="2"/>
    <x v="65"/>
    <m/>
    <n v="10749"/>
    <x v="2"/>
  </r>
  <r>
    <n v="4892157936"/>
    <n v="1956"/>
    <x v="354"/>
    <x v="1"/>
    <n v="6382242"/>
    <s v="Thunder Predator"/>
    <n v="7119077"/>
    <s v="Hokori"/>
    <n v="13"/>
    <n v="25"/>
    <x v="0"/>
    <s v="False"/>
    <x v="45"/>
    <x v="0"/>
    <x v="94"/>
    <m/>
    <n v="10749"/>
    <x v="2"/>
  </r>
  <r>
    <n v="4892363826"/>
    <n v="1823"/>
    <x v="736"/>
    <x v="1"/>
    <n v="7220281"/>
    <s v="Furia"/>
    <n v="6382242"/>
    <s v="Thunder Predator"/>
    <n v="12"/>
    <n v="35"/>
    <x v="0"/>
    <s v="False"/>
    <x v="2"/>
    <x v="0"/>
    <x v="77"/>
    <m/>
    <n v="10749"/>
    <x v="2"/>
  </r>
  <r>
    <n v="4892763044"/>
    <n v="2496"/>
    <x v="737"/>
    <x v="0"/>
    <n v="6797380"/>
    <s v="AMPLFY"/>
    <n v="7098928"/>
    <s v="Adroit"/>
    <n v="12"/>
    <n v="30"/>
    <x v="0"/>
    <s v="False"/>
    <x v="18"/>
    <x v="0"/>
    <x v="87"/>
    <m/>
    <n v="10749"/>
    <x v="2"/>
  </r>
  <r>
    <n v="4893015943"/>
    <n v="2275"/>
    <x v="11"/>
    <x v="1"/>
    <n v="543897"/>
    <s v="Mineski"/>
    <n v="7098928"/>
    <s v="Adroit"/>
    <n v="25"/>
    <n v="21"/>
    <x v="1"/>
    <s v="True"/>
    <x v="27"/>
    <x v="0"/>
    <x v="13"/>
    <m/>
    <n v="10749"/>
    <x v="2"/>
  </r>
  <r>
    <n v="4893206092"/>
    <n v="3557"/>
    <x v="738"/>
    <x v="0"/>
    <n v="2006913"/>
    <s v="Vega Squadron"/>
    <n v="36"/>
    <s v="Natus Vincere"/>
    <n v="32"/>
    <n v="35"/>
    <x v="1"/>
    <s v="True"/>
    <x v="53"/>
    <x v="1"/>
    <x v="46"/>
    <m/>
    <n v="10749"/>
    <x v="2"/>
  </r>
  <r>
    <n v="4894107881"/>
    <n v="1804"/>
    <x v="739"/>
    <x v="1"/>
    <n v="36"/>
    <s v="Natus Vincere"/>
    <n v="46"/>
    <s v="Team Empire"/>
    <n v="32"/>
    <n v="6"/>
    <x v="1"/>
    <s v="True"/>
    <x v="45"/>
    <x v="0"/>
    <x v="14"/>
    <m/>
    <n v="10749"/>
    <x v="2"/>
  </r>
  <r>
    <n v="4894507951"/>
    <n v="2436"/>
    <x v="740"/>
    <x v="0"/>
    <n v="6382242"/>
    <s v="Thunder Predator"/>
    <n v="7119077"/>
    <s v="Hokori"/>
    <n v="20"/>
    <n v="46"/>
    <x v="0"/>
    <s v="False"/>
    <x v="55"/>
    <x v="1"/>
    <x v="94"/>
    <m/>
    <n v="10749"/>
    <x v="2"/>
  </r>
  <r>
    <n v="4895004631"/>
    <n v="1825"/>
    <x v="741"/>
    <x v="1"/>
    <n v="543897"/>
    <s v="Mineski"/>
    <n v="7225724"/>
    <s v="Team Jinesbrus"/>
    <n v="28"/>
    <n v="12"/>
    <x v="1"/>
    <s v="True"/>
    <x v="22"/>
    <x v="0"/>
    <x v="13"/>
    <m/>
    <n v="10749"/>
    <x v="2"/>
  </r>
  <r>
    <n v="4895079977"/>
    <n v="1937"/>
    <x v="742"/>
    <x v="1"/>
    <n v="543897"/>
    <s v="Mineski"/>
    <n v="7225724"/>
    <s v="Team Jinesbrus"/>
    <n v="9"/>
    <n v="27"/>
    <x v="0"/>
    <s v="False"/>
    <x v="37"/>
    <x v="0"/>
    <x v="91"/>
    <m/>
    <n v="10749"/>
    <x v="2"/>
  </r>
  <r>
    <n v="4896243111"/>
    <n v="1877"/>
    <x v="93"/>
    <x v="1"/>
    <n v="67"/>
    <s v="paiN Gaming"/>
    <n v="2672298"/>
    <s v="NoPing Esports"/>
    <n v="22"/>
    <n v="24"/>
    <x v="0"/>
    <s v="False"/>
    <x v="27"/>
    <x v="0"/>
    <x v="6"/>
    <m/>
    <n v="10749"/>
    <x v="2"/>
  </r>
  <r>
    <n v="4896277753"/>
    <n v="2306"/>
    <x v="743"/>
    <x v="1"/>
    <n v="67"/>
    <s v="paiN Gaming"/>
    <n v="2672298"/>
    <s v="NoPing Esports"/>
    <n v="23"/>
    <n v="30"/>
    <x v="0"/>
    <s v="False"/>
    <x v="23"/>
    <x v="2"/>
    <x v="6"/>
    <m/>
    <n v="10749"/>
    <x v="2"/>
  </r>
  <r>
    <n v="4896322388"/>
    <n v="2269"/>
    <x v="744"/>
    <x v="1"/>
    <n v="2672298"/>
    <s v="NoPing Esports"/>
    <n v="67"/>
    <s v="paiN Gaming"/>
    <n v="26"/>
    <n v="17"/>
    <x v="1"/>
    <s v="True"/>
    <x v="28"/>
    <x v="0"/>
    <x v="6"/>
    <m/>
    <n v="10749"/>
    <x v="2"/>
  </r>
  <r>
    <n v="4896489852"/>
    <n v="1663"/>
    <x v="599"/>
    <x v="1"/>
    <n v="7059982"/>
    <s v="Team Sirius"/>
    <n v="6209166"/>
    <s v="Team Aster"/>
    <n v="5"/>
    <n v="20"/>
    <x v="0"/>
    <s v="False"/>
    <x v="15"/>
    <x v="3"/>
    <x v="95"/>
    <m/>
    <n v="10749"/>
    <x v="2"/>
  </r>
  <r>
    <n v="4896517067"/>
    <n v="2321"/>
    <x v="745"/>
    <x v="1"/>
    <n v="6209804"/>
    <s v="Antarctic Penguins"/>
    <n v="4"/>
    <s v="EHOME"/>
    <n v="31"/>
    <n v="30"/>
    <x v="1"/>
    <s v="True"/>
    <x v="69"/>
    <x v="1"/>
    <x v="96"/>
    <m/>
    <n v="10749"/>
    <x v="2"/>
  </r>
  <r>
    <n v="4896604807"/>
    <n v="2233"/>
    <x v="746"/>
    <x v="1"/>
    <n v="1520578"/>
    <s v="GGGGGGGG"/>
    <n v="4"/>
    <s v="EHOME"/>
    <n v="21"/>
    <n v="9"/>
    <x v="1"/>
    <s v="True"/>
    <x v="56"/>
    <x v="3"/>
    <x v="15"/>
    <m/>
    <n v="10749"/>
    <x v="2"/>
  </r>
  <r>
    <n v="4896878842"/>
    <n v="2247"/>
    <x v="747"/>
    <x v="1"/>
    <n v="5"/>
    <s v="Invictus Gaming"/>
    <n v="5066616"/>
    <s v="Team Serenity"/>
    <n v="25"/>
    <n v="15"/>
    <x v="1"/>
    <s v="True"/>
    <x v="22"/>
    <x v="0"/>
    <x v="35"/>
    <m/>
    <n v="10749"/>
    <x v="2"/>
  </r>
  <r>
    <n v="4897243939"/>
    <n v="2172"/>
    <x v="324"/>
    <x v="1"/>
    <n v="6711290"/>
    <s v="Team Singularity"/>
    <n v="7247949"/>
    <s v="six eight two"/>
    <n v="24"/>
    <n v="7"/>
    <x v="1"/>
    <s v="True"/>
    <x v="46"/>
    <x v="3"/>
    <x v="17"/>
    <m/>
    <n v="10749"/>
    <x v="2"/>
  </r>
  <r>
    <n v="4897538425"/>
    <n v="1295"/>
    <x v="748"/>
    <x v="1"/>
    <n v="7247587"/>
    <s v="Anti-MagE-"/>
    <n v="7237270"/>
    <s v="Bald"/>
    <n v="40"/>
    <n v="13"/>
    <x v="1"/>
    <s v="True"/>
    <x v="23"/>
    <x v="2"/>
    <x v="97"/>
    <m/>
    <n v="10749"/>
    <x v="2"/>
  </r>
  <r>
    <n v="4897909227"/>
    <n v="2688"/>
    <x v="749"/>
    <x v="0"/>
    <n v="5892936"/>
    <s v="Team Xolotl"/>
    <n v="7247584"/>
    <s v="Kookaburra"/>
    <n v="25"/>
    <n v="39"/>
    <x v="0"/>
    <s v="False"/>
    <x v="8"/>
    <x v="1"/>
    <x v="98"/>
    <m/>
    <n v="10749"/>
    <x v="2"/>
  </r>
  <r>
    <n v="4897942053"/>
    <n v="2699"/>
    <x v="750"/>
    <x v="0"/>
    <n v="7203342"/>
    <s v="Chaos EC"/>
    <n v="3214090"/>
    <s v="Hippomaniacs"/>
    <n v="13"/>
    <n v="39"/>
    <x v="0"/>
    <s v="False"/>
    <x v="42"/>
    <x v="2"/>
    <x v="99"/>
    <m/>
    <n v="10749"/>
    <x v="2"/>
  </r>
  <r>
    <n v="4898025525"/>
    <n v="1473"/>
    <x v="751"/>
    <x v="1"/>
    <n v="6288801"/>
    <s v="J.Storm"/>
    <n v="7234776"/>
    <s v="Old Suck Gaming"/>
    <n v="39"/>
    <n v="12"/>
    <x v="1"/>
    <s v="True"/>
    <x v="21"/>
    <x v="2"/>
    <x v="100"/>
    <m/>
    <n v="10749"/>
    <x v="2"/>
  </r>
  <r>
    <n v="4898118360"/>
    <n v="1430"/>
    <x v="752"/>
    <x v="1"/>
    <n v="6214538"/>
    <s v="Newbee"/>
    <n v="7234776"/>
    <s v="Old Suck Gaming"/>
    <n v="34"/>
    <n v="7"/>
    <x v="1"/>
    <s v="True"/>
    <x v="52"/>
    <x v="0"/>
    <x v="30"/>
    <m/>
    <n v="10749"/>
    <x v="2"/>
  </r>
  <r>
    <n v="4898154051"/>
    <n v="1835"/>
    <x v="319"/>
    <x v="1"/>
    <n v="5892936"/>
    <s v="Team Xolotl"/>
    <n v="1366506"/>
    <s v="Black Sheep!"/>
    <n v="9"/>
    <n v="29"/>
    <x v="0"/>
    <s v="False"/>
    <x v="45"/>
    <x v="0"/>
    <x v="101"/>
    <m/>
    <n v="10749"/>
    <x v="2"/>
  </r>
  <r>
    <n v="4898378888"/>
    <n v="2525"/>
    <x v="305"/>
    <x v="0"/>
    <n v="6209804"/>
    <s v="Antarctic Penguins"/>
    <n v="1375614"/>
    <s v="Newbee"/>
    <n v="13"/>
    <n v="29"/>
    <x v="0"/>
    <s v="False"/>
    <x v="18"/>
    <x v="0"/>
    <x v="30"/>
    <m/>
    <n v="10749"/>
    <x v="2"/>
  </r>
  <r>
    <n v="4898441612"/>
    <n v="1528"/>
    <x v="753"/>
    <x v="1"/>
    <n v="1520578"/>
    <s v="GGGGGGGG"/>
    <n v="5066616"/>
    <s v="Team Serenity"/>
    <n v="27"/>
    <n v="4"/>
    <x v="1"/>
    <s v="True"/>
    <x v="46"/>
    <x v="3"/>
    <x v="15"/>
    <m/>
    <n v="10749"/>
    <x v="2"/>
  </r>
  <r>
    <n v="4898874248"/>
    <n v="2020"/>
    <x v="530"/>
    <x v="1"/>
    <n v="1520578"/>
    <s v="GGGGGGGG"/>
    <n v="4"/>
    <s v="EHOME"/>
    <n v="36"/>
    <n v="8"/>
    <x v="1"/>
    <s v="True"/>
    <x v="0"/>
    <x v="0"/>
    <x v="15"/>
    <m/>
    <n v="10749"/>
    <x v="2"/>
  </r>
  <r>
    <n v="4899031001"/>
    <n v="2215"/>
    <x v="754"/>
    <x v="1"/>
    <n v="6711290"/>
    <s v="Team Singularity"/>
    <n v="3214090"/>
    <s v="Hippomaniacs"/>
    <n v="24"/>
    <n v="31"/>
    <x v="0"/>
    <s v="False"/>
    <x v="24"/>
    <x v="2"/>
    <x v="99"/>
    <m/>
    <n v="10749"/>
    <x v="2"/>
  </r>
  <r>
    <n v="4899105947"/>
    <n v="1945"/>
    <x v="329"/>
    <x v="1"/>
    <n v="1520578"/>
    <s v="GGGGGGGG"/>
    <n v="6209166"/>
    <s v="Team Aster"/>
    <n v="32"/>
    <n v="10"/>
    <x v="1"/>
    <s v="True"/>
    <x v="18"/>
    <x v="0"/>
    <x v="15"/>
    <m/>
    <n v="10749"/>
    <x v="2"/>
  </r>
  <r>
    <n v="4899420396"/>
    <n v="1930"/>
    <x v="499"/>
    <x v="1"/>
    <n v="7237270"/>
    <s v="Bald"/>
    <n v="7247949"/>
    <s v="six eight two"/>
    <n v="24"/>
    <n v="55"/>
    <x v="0"/>
    <s v="False"/>
    <x v="19"/>
    <x v="1"/>
    <x v="102"/>
    <m/>
    <n v="10749"/>
    <x v="2"/>
  </r>
  <r>
    <n v="4899910933"/>
    <n v="2715"/>
    <x v="755"/>
    <x v="0"/>
    <n v="6288801"/>
    <s v="J.Storm"/>
    <n v="5892936"/>
    <s v="Team Xolotl"/>
    <n v="29"/>
    <n v="21"/>
    <x v="1"/>
    <s v="True"/>
    <x v="29"/>
    <x v="2"/>
    <x v="100"/>
    <m/>
    <n v="10749"/>
    <x v="2"/>
  </r>
  <r>
    <n v="4899925007"/>
    <n v="2633"/>
    <x v="756"/>
    <x v="0"/>
    <n v="3"/>
    <s v="compLexity Gaming"/>
    <n v="7247584"/>
    <s v="Kookaburra"/>
    <n v="15"/>
    <n v="21"/>
    <x v="0"/>
    <s v="False"/>
    <x v="37"/>
    <x v="0"/>
    <x v="98"/>
    <m/>
    <n v="10749"/>
    <x v="2"/>
  </r>
  <r>
    <n v="4900274319"/>
    <n v="3044"/>
    <x v="757"/>
    <x v="0"/>
    <n v="1520578"/>
    <s v="GGGGGGGG"/>
    <n v="6209804"/>
    <s v="Antarctic Penguins"/>
    <n v="28"/>
    <n v="10"/>
    <x v="1"/>
    <s v="True"/>
    <x v="45"/>
    <x v="0"/>
    <x v="15"/>
    <m/>
    <n v="10749"/>
    <x v="2"/>
  </r>
  <r>
    <n v="4900655165"/>
    <n v="2047"/>
    <x v="167"/>
    <x v="1"/>
    <n v="6209804"/>
    <s v="Antarctic Penguins"/>
    <n v="5"/>
    <s v="Invictus Gaming"/>
    <n v="39"/>
    <n v="19"/>
    <x v="1"/>
    <s v="True"/>
    <x v="9"/>
    <x v="2"/>
    <x v="96"/>
    <m/>
    <n v="10749"/>
    <x v="2"/>
  </r>
  <r>
    <n v="4902122478"/>
    <n v="2877"/>
    <x v="374"/>
    <x v="0"/>
    <n v="6288801"/>
    <s v="J.Storm"/>
    <n v="7247584"/>
    <s v="Kookaburra"/>
    <n v="8"/>
    <n v="28"/>
    <x v="0"/>
    <s v="False"/>
    <x v="37"/>
    <x v="0"/>
    <x v="98"/>
    <m/>
    <n v="10749"/>
    <x v="2"/>
  </r>
  <r>
    <n v="4902837041"/>
    <n v="1775"/>
    <x v="758"/>
    <x v="1"/>
    <n v="1520578"/>
    <s v="GGGGGGGG"/>
    <n v="6209804"/>
    <s v="Antarctic Penguins"/>
    <n v="9"/>
    <n v="24"/>
    <x v="0"/>
    <s v="False"/>
    <x v="57"/>
    <x v="3"/>
    <x v="96"/>
    <m/>
    <n v="10749"/>
    <x v="2"/>
  </r>
  <r>
    <n v="4903679968"/>
    <n v="2521"/>
    <x v="346"/>
    <x v="0"/>
    <n v="7203342"/>
    <s v="Chaos EC"/>
    <n v="5059375"/>
    <s v="The Final Tribe"/>
    <n v="28"/>
    <n v="15"/>
    <x v="1"/>
    <s v="True"/>
    <x v="28"/>
    <x v="0"/>
    <x v="103"/>
    <m/>
    <n v="10749"/>
    <x v="2"/>
  </r>
  <r>
    <n v="4904311356"/>
    <n v="1964"/>
    <x v="683"/>
    <x v="1"/>
    <n v="6288801"/>
    <s v="J.Storm"/>
    <n v="6214538"/>
    <s v="Newbee"/>
    <n v="6"/>
    <n v="48"/>
    <x v="0"/>
    <s v="False"/>
    <x v="13"/>
    <x v="2"/>
    <x v="30"/>
    <m/>
    <n v="10749"/>
    <x v="2"/>
  </r>
  <r>
    <n v="4967600837"/>
    <n v="3193"/>
    <x v="359"/>
    <x v="0"/>
    <n v="2626685"/>
    <s v="KEEN GAMING"/>
    <n v="2108395"/>
    <s v="TNC Predator"/>
    <n v="18"/>
    <n v="36"/>
    <x v="0"/>
    <s v="False"/>
    <x v="13"/>
    <x v="2"/>
    <x v="12"/>
    <m/>
    <n v="10749"/>
    <x v="2"/>
  </r>
  <r>
    <n v="4967601481"/>
    <n v="1667"/>
    <x v="627"/>
    <x v="1"/>
    <n v="15"/>
    <s v="LGD Gaming"/>
    <n v="7203342"/>
    <s v="Chaos EC"/>
    <n v="21"/>
    <n v="7"/>
    <x v="1"/>
    <s v="True"/>
    <x v="39"/>
    <x v="3"/>
    <x v="28"/>
    <m/>
    <n v="10749"/>
    <x v="2"/>
  </r>
  <r>
    <n v="4967602648"/>
    <n v="2682"/>
    <x v="759"/>
    <x v="0"/>
    <n v="1838315"/>
    <s v="Team Secret"/>
    <n v="111474"/>
    <s v="Alliance"/>
    <n v="25"/>
    <n v="36"/>
    <x v="1"/>
    <s v="True"/>
    <x v="69"/>
    <x v="1"/>
    <x v="4"/>
    <m/>
    <n v="10749"/>
    <x v="2"/>
  </r>
  <r>
    <n v="4967784803"/>
    <n v="2655"/>
    <x v="760"/>
    <x v="0"/>
    <n v="36"/>
    <s v="Natus Vincere"/>
    <n v="2586976"/>
    <s v="OG"/>
    <n v="40"/>
    <n v="28"/>
    <x v="1"/>
    <s v="True"/>
    <x v="26"/>
    <x v="1"/>
    <x v="14"/>
    <m/>
    <n v="10749"/>
    <x v="2"/>
  </r>
  <r>
    <n v="4967813166"/>
    <n v="1851"/>
    <x v="761"/>
    <x v="1"/>
    <n v="2626685"/>
    <s v="KEEN GAMING"/>
    <n v="15"/>
    <s v="LGD Gaming"/>
    <n v="10"/>
    <n v="26"/>
    <x v="0"/>
    <s v="False"/>
    <x v="37"/>
    <x v="0"/>
    <x v="28"/>
    <m/>
    <n v="10749"/>
    <x v="2"/>
  </r>
  <r>
    <n v="4967821629"/>
    <n v="2372"/>
    <x v="172"/>
    <x v="1"/>
    <n v="2163"/>
    <s v="Team Liquid"/>
    <n v="7203342"/>
    <s v="Chaos EC"/>
    <n v="41"/>
    <n v="14"/>
    <x v="1"/>
    <s v="True"/>
    <x v="24"/>
    <x v="2"/>
    <x v="33"/>
    <m/>
    <n v="10749"/>
    <x v="2"/>
  </r>
  <r>
    <n v="4967893095"/>
    <n v="3367"/>
    <x v="762"/>
    <x v="0"/>
    <n v="1838315"/>
    <s v="Team Secret"/>
    <n v="6214538"/>
    <s v="Newbee"/>
    <n v="24"/>
    <n v="35"/>
    <x v="1"/>
    <s v="True"/>
    <x v="36"/>
    <x v="2"/>
    <x v="4"/>
    <m/>
    <n v="10749"/>
    <x v="2"/>
  </r>
  <r>
    <n v="4967969353"/>
    <n v="1986"/>
    <x v="376"/>
    <x v="1"/>
    <n v="2672298"/>
    <s v="NoPing Esports"/>
    <n v="2586976"/>
    <s v="OG"/>
    <n v="18"/>
    <n v="39"/>
    <x v="0"/>
    <s v="False"/>
    <x v="7"/>
    <x v="2"/>
    <x v="36"/>
    <m/>
    <n v="10749"/>
    <x v="2"/>
  </r>
  <r>
    <n v="4967996576"/>
    <n v="3289"/>
    <x v="763"/>
    <x v="0"/>
    <n v="6214538"/>
    <s v="Newbee"/>
    <n v="1838315"/>
    <s v="Team Secret"/>
    <n v="23"/>
    <n v="35"/>
    <x v="0"/>
    <s v="False"/>
    <x v="9"/>
    <x v="2"/>
    <x v="4"/>
    <m/>
    <n v="10749"/>
    <x v="2"/>
  </r>
  <r>
    <n v="4968051649"/>
    <n v="2591"/>
    <x v="764"/>
    <x v="0"/>
    <n v="1883502"/>
    <s v="Virtus.pro"/>
    <n v="6209804"/>
    <s v="Antarctic Penguins"/>
    <n v="14"/>
    <n v="29"/>
    <x v="0"/>
    <s v="False"/>
    <x v="28"/>
    <x v="0"/>
    <x v="96"/>
    <m/>
    <n v="10749"/>
    <x v="2"/>
  </r>
  <r>
    <n v="4968053464"/>
    <n v="1179"/>
    <x v="765"/>
    <x v="3"/>
    <n v="2586976"/>
    <s v="OG"/>
    <n v="2672298"/>
    <s v="NoPing Esports"/>
    <n v="27"/>
    <n v="13"/>
    <x v="1"/>
    <s v="True"/>
    <x v="22"/>
    <x v="0"/>
    <x v="36"/>
    <m/>
    <n v="10749"/>
    <x v="2"/>
  </r>
  <r>
    <n v="4968097430"/>
    <n v="1978"/>
    <x v="669"/>
    <x v="1"/>
    <n v="726228"/>
    <s v="Vici Gaming"/>
    <n v="350190"/>
    <s v="Ascent Esports"/>
    <n v="41"/>
    <n v="14"/>
    <x v="1"/>
    <s v="True"/>
    <x v="24"/>
    <x v="2"/>
    <x v="23"/>
    <m/>
    <n v="10749"/>
    <x v="2"/>
  </r>
  <r>
    <n v="4968169805"/>
    <n v="1566"/>
    <x v="766"/>
    <x v="1"/>
    <n v="1838315"/>
    <s v="Team Secret"/>
    <n v="2163"/>
    <s v="Team Liquid"/>
    <n v="29"/>
    <n v="10"/>
    <x v="1"/>
    <s v="True"/>
    <x v="10"/>
    <x v="0"/>
    <x v="4"/>
    <m/>
    <n v="10749"/>
    <x v="2"/>
  </r>
  <r>
    <n v="4968187584"/>
    <n v="3463"/>
    <x v="767"/>
    <x v="0"/>
    <n v="350190"/>
    <s v="Ascent Esports"/>
    <n v="726228"/>
    <s v="Vici Gaming"/>
    <n v="17"/>
    <n v="35"/>
    <x v="0"/>
    <s v="False"/>
    <x v="42"/>
    <x v="2"/>
    <x v="23"/>
    <m/>
    <n v="10749"/>
    <x v="2"/>
  </r>
  <r>
    <n v="4968280282"/>
    <n v="2115"/>
    <x v="225"/>
    <x v="1"/>
    <n v="7203342"/>
    <s v="Chaos EC"/>
    <n v="111474"/>
    <s v="Alliance"/>
    <n v="10"/>
    <n v="26"/>
    <x v="0"/>
    <s v="False"/>
    <x v="37"/>
    <x v="0"/>
    <x v="51"/>
    <m/>
    <n v="10749"/>
    <x v="2"/>
  </r>
  <r>
    <n v="4968324806"/>
    <n v="2898"/>
    <x v="768"/>
    <x v="0"/>
    <n v="2108395"/>
    <s v="TNC Predator"/>
    <n v="15"/>
    <s v="LGD Gaming"/>
    <n v="41"/>
    <n v="10"/>
    <x v="1"/>
    <s v="True"/>
    <x v="21"/>
    <x v="2"/>
    <x v="12"/>
    <m/>
    <n v="10749"/>
    <x v="2"/>
  </r>
  <r>
    <n v="4969295489"/>
    <n v="2389"/>
    <x v="629"/>
    <x v="1"/>
    <n v="2163"/>
    <s v="Team Liquid"/>
    <n v="543897"/>
    <s v="Mineski"/>
    <n v="18"/>
    <n v="25"/>
    <x v="0"/>
    <s v="False"/>
    <x v="28"/>
    <x v="0"/>
    <x v="13"/>
    <m/>
    <n v="10749"/>
    <x v="2"/>
  </r>
  <r>
    <n v="4970923478"/>
    <n v="1886"/>
    <x v="769"/>
    <x v="1"/>
    <n v="2626685"/>
    <s v="KEEN GAMING"/>
    <n v="7203342"/>
    <s v="Chaos EC"/>
    <n v="20"/>
    <n v="12"/>
    <x v="1"/>
    <s v="True"/>
    <x v="35"/>
    <x v="3"/>
    <x v="10"/>
    <m/>
    <n v="10749"/>
    <x v="2"/>
  </r>
  <r>
    <n v="4971405416"/>
    <n v="1955"/>
    <x v="770"/>
    <x v="1"/>
    <n v="36"/>
    <s v="Natus Vincere"/>
    <n v="6209804"/>
    <s v="Antarctic Penguins"/>
    <n v="8"/>
    <n v="29"/>
    <x v="0"/>
    <s v="False"/>
    <x v="38"/>
    <x v="0"/>
    <x v="96"/>
    <m/>
    <n v="10749"/>
    <x v="2"/>
  </r>
  <r>
    <n v="4971653414"/>
    <n v="2942"/>
    <x v="771"/>
    <x v="0"/>
    <n v="543897"/>
    <s v="Mineski"/>
    <n v="111474"/>
    <s v="Alliance"/>
    <n v="21"/>
    <n v="29"/>
    <x v="0"/>
    <s v="False"/>
    <x v="29"/>
    <x v="2"/>
    <x v="51"/>
    <m/>
    <n v="10749"/>
    <x v="2"/>
  </r>
  <r>
    <n v="4972915024"/>
    <n v="2440"/>
    <x v="772"/>
    <x v="0"/>
    <n v="6209804"/>
    <s v="Antarctic Penguins"/>
    <n v="350190"/>
    <s v="Ascent Esports"/>
    <n v="21"/>
    <n v="21"/>
    <x v="0"/>
    <s v="False"/>
    <x v="18"/>
    <x v="0"/>
    <x v="1"/>
    <m/>
    <n v="10749"/>
    <x v="2"/>
  </r>
  <r>
    <n v="4972958554"/>
    <n v="1935"/>
    <x v="583"/>
    <x v="1"/>
    <n v="6214973"/>
    <s v="Ninjas in Pyjamas"/>
    <n v="2672298"/>
    <s v="NoPing Esports"/>
    <n v="34"/>
    <n v="16"/>
    <x v="1"/>
    <s v="True"/>
    <x v="29"/>
    <x v="2"/>
    <x v="104"/>
    <m/>
    <n v="10749"/>
    <x v="2"/>
  </r>
  <r>
    <n v="4972973191"/>
    <n v="2207"/>
    <x v="204"/>
    <x v="1"/>
    <n v="726228"/>
    <s v="Vici Gaming"/>
    <n v="36"/>
    <s v="Natus Vincere"/>
    <n v="33"/>
    <n v="14"/>
    <x v="1"/>
    <s v="True"/>
    <x v="2"/>
    <x v="0"/>
    <x v="23"/>
    <m/>
    <n v="10749"/>
    <x v="2"/>
  </r>
  <r>
    <n v="4973059153"/>
    <n v="2275"/>
    <x v="11"/>
    <x v="1"/>
    <n v="15"/>
    <s v="LGD Gaming"/>
    <n v="111474"/>
    <s v="Alliance"/>
    <n v="13"/>
    <n v="33"/>
    <x v="0"/>
    <s v="False"/>
    <x v="27"/>
    <x v="0"/>
    <x v="51"/>
    <m/>
    <n v="10749"/>
    <x v="2"/>
  </r>
  <r>
    <n v="4973135794"/>
    <n v="1620"/>
    <x v="773"/>
    <x v="1"/>
    <n v="111474"/>
    <s v="Alliance"/>
    <n v="15"/>
    <s v="LGD Gaming"/>
    <n v="10"/>
    <n v="41"/>
    <x v="0"/>
    <s v="False"/>
    <x v="21"/>
    <x v="2"/>
    <x v="28"/>
    <m/>
    <n v="10749"/>
    <x v="2"/>
  </r>
  <r>
    <n v="4973304079"/>
    <n v="2255"/>
    <x v="774"/>
    <x v="1"/>
    <n v="6214973"/>
    <s v="Ninjas in Pyjamas"/>
    <n v="39"/>
    <s v="Shopify Rebellion"/>
    <n v="26"/>
    <n v="34"/>
    <x v="0"/>
    <s v="False"/>
    <x v="60"/>
    <x v="2"/>
    <x v="34"/>
    <m/>
    <n v="10749"/>
    <x v="2"/>
  </r>
  <r>
    <n v="4976841293"/>
    <n v="2551"/>
    <x v="401"/>
    <x v="0"/>
    <n v="1883502"/>
    <s v="Virtus.pro"/>
    <n v="15"/>
    <s v="LGD Gaming"/>
    <n v="15"/>
    <n v="27"/>
    <x v="0"/>
    <s v="False"/>
    <x v="18"/>
    <x v="0"/>
    <x v="28"/>
    <m/>
    <n v="10749"/>
    <x v="2"/>
  </r>
  <r>
    <n v="4977207666"/>
    <n v="2597"/>
    <x v="480"/>
    <x v="0"/>
    <n v="6209804"/>
    <s v="Antarctic Penguins"/>
    <n v="111474"/>
    <s v="Alliance"/>
    <n v="21"/>
    <n v="24"/>
    <x v="1"/>
    <s v="True"/>
    <x v="6"/>
    <x v="0"/>
    <x v="96"/>
    <m/>
    <n v="10749"/>
    <x v="2"/>
  </r>
  <r>
    <n v="4977344912"/>
    <n v="2441"/>
    <x v="775"/>
    <x v="0"/>
    <n v="2163"/>
    <s v="Team Liquid"/>
    <n v="350190"/>
    <s v="Ascent Esports"/>
    <n v="25"/>
    <n v="16"/>
    <x v="1"/>
    <s v="True"/>
    <x v="52"/>
    <x v="0"/>
    <x v="33"/>
    <m/>
    <n v="10749"/>
    <x v="2"/>
  </r>
  <r>
    <n v="4977501535"/>
    <n v="2064"/>
    <x v="776"/>
    <x v="1"/>
    <n v="2626685"/>
    <s v="KEEN GAMING"/>
    <n v="2672298"/>
    <s v="NoPing Esports"/>
    <n v="13"/>
    <n v="21"/>
    <x v="0"/>
    <s v="False"/>
    <x v="40"/>
    <x v="3"/>
    <x v="6"/>
    <m/>
    <n v="10749"/>
    <x v="2"/>
  </r>
  <r>
    <n v="4978383071"/>
    <n v="1653"/>
    <x v="194"/>
    <x v="1"/>
    <n v="6214538"/>
    <s v="Newbee"/>
    <n v="2586976"/>
    <s v="OG"/>
    <n v="8"/>
    <n v="23"/>
    <x v="0"/>
    <s v="False"/>
    <x v="46"/>
    <x v="3"/>
    <x v="36"/>
    <m/>
    <n v="10749"/>
    <x v="2"/>
  </r>
  <r>
    <n v="4978587076"/>
    <n v="3790"/>
    <x v="777"/>
    <x v="2"/>
    <n v="39"/>
    <s v="Shopify Rebellion"/>
    <n v="1838315"/>
    <s v="Team Secret"/>
    <n v="29"/>
    <n v="29"/>
    <x v="0"/>
    <s v="False"/>
    <x v="9"/>
    <x v="2"/>
    <x v="4"/>
    <m/>
    <n v="10749"/>
    <x v="2"/>
  </r>
  <r>
    <n v="4978802370"/>
    <n v="1789"/>
    <x v="778"/>
    <x v="1"/>
    <n v="6209804"/>
    <s v="Antarctic Penguins"/>
    <n v="1883502"/>
    <s v="Virtus.pro"/>
    <n v="22"/>
    <n v="20"/>
    <x v="1"/>
    <s v="True"/>
    <x v="18"/>
    <x v="0"/>
    <x v="96"/>
    <m/>
    <n v="10749"/>
    <x v="2"/>
  </r>
  <r>
    <n v="4978988612"/>
    <n v="1980"/>
    <x v="779"/>
    <x v="1"/>
    <n v="2108395"/>
    <s v="TNC Predator"/>
    <n v="2163"/>
    <s v="Team Liquid"/>
    <n v="14"/>
    <n v="21"/>
    <x v="0"/>
    <s v="False"/>
    <x v="41"/>
    <x v="0"/>
    <x v="33"/>
    <m/>
    <n v="10749"/>
    <x v="2"/>
  </r>
  <r>
    <n v="4980541717"/>
    <n v="2530"/>
    <x v="102"/>
    <x v="0"/>
    <n v="726228"/>
    <s v="Vici Gaming"/>
    <n v="15"/>
    <s v="LGD Gaming"/>
    <n v="13"/>
    <n v="20"/>
    <x v="0"/>
    <s v="False"/>
    <x v="57"/>
    <x v="3"/>
    <x v="28"/>
    <m/>
    <n v="10749"/>
    <x v="2"/>
  </r>
  <r>
    <n v="4980637380"/>
    <n v="2561"/>
    <x v="780"/>
    <x v="0"/>
    <n v="726228"/>
    <s v="Vici Gaming"/>
    <n v="15"/>
    <s v="LGD Gaming"/>
    <n v="19"/>
    <n v="26"/>
    <x v="0"/>
    <s v="False"/>
    <x v="6"/>
    <x v="0"/>
    <x v="28"/>
    <m/>
    <n v="10749"/>
    <x v="2"/>
  </r>
  <r>
    <n v="4980888053"/>
    <n v="2523"/>
    <x v="221"/>
    <x v="0"/>
    <n v="2586976"/>
    <s v="OG"/>
    <n v="39"/>
    <s v="Shopify Rebellion"/>
    <n v="36"/>
    <n v="20"/>
    <x v="1"/>
    <s v="True"/>
    <x v="16"/>
    <x v="2"/>
    <x v="36"/>
    <m/>
    <n v="10749"/>
    <x v="2"/>
  </r>
  <r>
    <n v="4982103916"/>
    <n v="2620"/>
    <x v="25"/>
    <x v="0"/>
    <n v="2163"/>
    <s v="Team Liquid"/>
    <n v="39"/>
    <s v="Shopify Rebellion"/>
    <n v="23"/>
    <n v="21"/>
    <x v="1"/>
    <s v="True"/>
    <x v="0"/>
    <x v="0"/>
    <x v="33"/>
    <m/>
    <n v="10749"/>
    <x v="2"/>
  </r>
  <r>
    <n v="4983489657"/>
    <n v="1412"/>
    <x v="781"/>
    <x v="1"/>
    <n v="726228"/>
    <s v="Vici Gaming"/>
    <n v="1838315"/>
    <s v="Team Secret"/>
    <n v="5"/>
    <n v="23"/>
    <x v="0"/>
    <s v="False"/>
    <x v="39"/>
    <x v="3"/>
    <x v="4"/>
    <m/>
    <n v="10749"/>
    <x v="2"/>
  </r>
  <r>
    <n v="4983550247"/>
    <n v="1312"/>
    <x v="165"/>
    <x v="1"/>
    <n v="1838315"/>
    <s v="Team Secret"/>
    <n v="726228"/>
    <s v="Vici Gaming"/>
    <n v="20"/>
    <n v="8"/>
    <x v="1"/>
    <s v="True"/>
    <x v="39"/>
    <x v="3"/>
    <x v="4"/>
    <m/>
    <n v="10749"/>
    <x v="2"/>
  </r>
  <r>
    <n v="4983729131"/>
    <n v="1347"/>
    <x v="782"/>
    <x v="1"/>
    <n v="15"/>
    <s v="LGD Gaming"/>
    <n v="2586976"/>
    <s v="OG"/>
    <n v="9"/>
    <n v="23"/>
    <x v="0"/>
    <s v="False"/>
    <x v="35"/>
    <x v="3"/>
    <x v="36"/>
    <m/>
    <n v="10749"/>
    <x v="2"/>
  </r>
  <r>
    <n v="4985705053"/>
    <n v="3143"/>
    <x v="783"/>
    <x v="0"/>
    <n v="2163"/>
    <s v="Team Liquid"/>
    <n v="15"/>
    <s v="LGD Gaming"/>
    <n v="18"/>
    <n v="38"/>
    <x v="0"/>
    <s v="False"/>
    <x v="16"/>
    <x v="2"/>
    <x v="28"/>
    <m/>
    <n v="10749"/>
    <x v="2"/>
  </r>
  <r>
    <n v="4985787596"/>
    <n v="3545"/>
    <x v="784"/>
    <x v="0"/>
    <n v="2163"/>
    <s v="Team Liquid"/>
    <n v="15"/>
    <s v="LGD Gaming"/>
    <n v="31"/>
    <n v="29"/>
    <x v="1"/>
    <s v="True"/>
    <x v="60"/>
    <x v="2"/>
    <x v="33"/>
    <m/>
    <n v="10749"/>
    <x v="2"/>
  </r>
  <r>
    <n v="4985891168"/>
    <n v="2194"/>
    <x v="785"/>
    <x v="1"/>
    <n v="15"/>
    <s v="LGD Gaming"/>
    <n v="2163"/>
    <s v="Team Liquid"/>
    <n v="8"/>
    <n v="30"/>
    <x v="0"/>
    <s v="False"/>
    <x v="45"/>
    <x v="0"/>
    <x v="33"/>
    <m/>
    <n v="10749"/>
    <x v="2"/>
  </r>
  <r>
    <n v="4969903576"/>
    <n v="2255"/>
    <x v="774"/>
    <x v="1"/>
    <n v="39"/>
    <s v="Shopify Rebellion"/>
    <n v="726228"/>
    <s v="Vici Gaming"/>
    <n v="27"/>
    <n v="16"/>
    <x v="1"/>
    <s v="True"/>
    <x v="28"/>
    <x v="0"/>
    <x v="34"/>
    <m/>
    <n v="10749"/>
    <x v="2"/>
  </r>
  <r>
    <n v="4893390956"/>
    <n v="2469"/>
    <x v="786"/>
    <x v="0"/>
    <n v="7118032"/>
    <s v="Winstrike Team"/>
    <n v="46"/>
    <s v="Team Empire"/>
    <n v="22"/>
    <n v="19"/>
    <x v="1"/>
    <s v="True"/>
    <x v="52"/>
    <x v="0"/>
    <x v="105"/>
    <m/>
    <n v="10749"/>
    <x v="2"/>
  </r>
  <r>
    <n v="4980183695"/>
    <n v="2401"/>
    <x v="405"/>
    <x v="0"/>
    <n v="6214538"/>
    <s v="Newbee"/>
    <n v="2672298"/>
    <s v="NoPing Esports"/>
    <n v="20"/>
    <n v="28"/>
    <x v="0"/>
    <s v="False"/>
    <x v="3"/>
    <x v="0"/>
    <x v="6"/>
    <m/>
    <n v="10749"/>
    <x v="2"/>
  </r>
  <r>
    <n v="4972914135"/>
    <n v="2292"/>
    <x v="787"/>
    <x v="1"/>
    <n v="36"/>
    <s v="Natus Vincere"/>
    <n v="726228"/>
    <s v="Vici Gaming"/>
    <n v="15"/>
    <n v="29"/>
    <x v="0"/>
    <s v="False"/>
    <x v="0"/>
    <x v="0"/>
    <x v="23"/>
    <m/>
    <n v="10749"/>
    <x v="2"/>
  </r>
  <r>
    <n v="4896898794"/>
    <n v="3614"/>
    <x v="788"/>
    <x v="2"/>
    <n v="4"/>
    <s v="EHOME"/>
    <n v="6209166"/>
    <s v="Team Aster"/>
    <n v="35"/>
    <n v="16"/>
    <x v="1"/>
    <s v="True"/>
    <x v="21"/>
    <x v="2"/>
    <x v="58"/>
    <m/>
    <n v="10749"/>
    <x v="2"/>
  </r>
  <r>
    <n v="4969185930"/>
    <n v="1935"/>
    <x v="583"/>
    <x v="1"/>
    <n v="2586976"/>
    <s v="OG"/>
    <n v="39"/>
    <s v="Shopify Rebellion"/>
    <n v="31"/>
    <n v="12"/>
    <x v="1"/>
    <s v="True"/>
    <x v="28"/>
    <x v="0"/>
    <x v="36"/>
    <m/>
    <n v="10749"/>
    <x v="2"/>
  </r>
  <r>
    <n v="4967701639"/>
    <n v="2494"/>
    <x v="523"/>
    <x v="0"/>
    <n v="1883502"/>
    <s v="Virtus.pro"/>
    <n v="6214973"/>
    <s v="Ninjas in Pyjamas"/>
    <n v="23"/>
    <n v="6"/>
    <x v="1"/>
    <s v="True"/>
    <x v="47"/>
    <x v="3"/>
    <x v="29"/>
    <m/>
    <n v="10749"/>
    <x v="2"/>
  </r>
  <r>
    <n v="4898624985"/>
    <n v="1651"/>
    <x v="264"/>
    <x v="1"/>
    <n v="7059982"/>
    <s v="Team Sirius"/>
    <n v="4"/>
    <s v="EHOME"/>
    <n v="9"/>
    <n v="34"/>
    <x v="0"/>
    <s v="False"/>
    <x v="28"/>
    <x v="0"/>
    <x v="58"/>
    <m/>
    <n v="10749"/>
    <x v="2"/>
  </r>
  <r>
    <n v="4980260521"/>
    <n v="2139"/>
    <x v="315"/>
    <x v="1"/>
    <n v="543897"/>
    <s v="Mineski"/>
    <n v="1838315"/>
    <s v="Team Secret"/>
    <n v="29"/>
    <n v="29"/>
    <x v="0"/>
    <s v="False"/>
    <x v="9"/>
    <x v="2"/>
    <x v="4"/>
    <m/>
    <n v="10749"/>
    <x v="2"/>
  </r>
  <r>
    <n v="4973034496"/>
    <n v="1718"/>
    <x v="472"/>
    <x v="1"/>
    <n v="543897"/>
    <s v="Mineski"/>
    <n v="6214538"/>
    <s v="Newbee"/>
    <n v="20"/>
    <n v="8"/>
    <x v="1"/>
    <s v="True"/>
    <x v="39"/>
    <x v="3"/>
    <x v="13"/>
    <m/>
    <n v="10749"/>
    <x v="2"/>
  </r>
  <r>
    <n v="4971252360"/>
    <n v="2585"/>
    <x v="789"/>
    <x v="0"/>
    <n v="543897"/>
    <s v="Mineski"/>
    <n v="1838315"/>
    <s v="Team Secret"/>
    <n v="29"/>
    <n v="17"/>
    <x v="1"/>
    <s v="True"/>
    <x v="27"/>
    <x v="0"/>
    <x v="13"/>
    <m/>
    <n v="10749"/>
    <x v="2"/>
  </r>
  <r>
    <n v="4977648828"/>
    <n v="3653"/>
    <x v="790"/>
    <x v="2"/>
    <n v="36"/>
    <s v="Natus Vincere"/>
    <n v="543897"/>
    <s v="Mineski"/>
    <n v="20"/>
    <n v="35"/>
    <x v="0"/>
    <s v="False"/>
    <x v="24"/>
    <x v="2"/>
    <x v="13"/>
    <m/>
    <n v="10749"/>
    <x v="2"/>
  </r>
  <r>
    <n v="4973107373"/>
    <n v="2243"/>
    <x v="791"/>
    <x v="1"/>
    <n v="6214538"/>
    <s v="Newbee"/>
    <n v="543897"/>
    <s v="Mineski"/>
    <n v="28"/>
    <n v="7"/>
    <x v="1"/>
    <s v="True"/>
    <x v="41"/>
    <x v="0"/>
    <x v="30"/>
    <m/>
    <n v="10749"/>
    <x v="2"/>
  </r>
  <r>
    <n v="4968049919"/>
    <n v="2817"/>
    <x v="792"/>
    <x v="0"/>
    <n v="36"/>
    <s v="Natus Vincere"/>
    <n v="39"/>
    <s v="Shopify Rebellion"/>
    <n v="35"/>
    <n v="27"/>
    <x v="1"/>
    <s v="True"/>
    <x v="5"/>
    <x v="1"/>
    <x v="14"/>
    <m/>
    <n v="10749"/>
    <x v="2"/>
  </r>
  <r>
    <n v="4892243619"/>
    <n v="2510"/>
    <x v="793"/>
    <x v="0"/>
    <n v="7220281"/>
    <s v="Furia"/>
    <n v="5055770"/>
    <s v="Gorillaz-Pride"/>
    <n v="32"/>
    <n v="22"/>
    <x v="1"/>
    <s v="True"/>
    <x v="13"/>
    <x v="2"/>
    <x v="89"/>
    <m/>
    <n v="10749"/>
    <x v="2"/>
  </r>
  <r>
    <n v="4969186537"/>
    <n v="3811"/>
    <x v="794"/>
    <x v="2"/>
    <n v="350190"/>
    <s v="Ascent Esports"/>
    <n v="6214973"/>
    <s v="Ninjas in Pyjamas"/>
    <n v="34"/>
    <n v="37"/>
    <x v="0"/>
    <s v="False"/>
    <x v="11"/>
    <x v="1"/>
    <x v="104"/>
    <m/>
    <n v="10749"/>
    <x v="2"/>
  </r>
  <r>
    <n v="4892406145"/>
    <n v="2559"/>
    <x v="795"/>
    <x v="0"/>
    <n v="2672298"/>
    <s v="NoPing Esports"/>
    <n v="7233180"/>
    <s v="Team Ham"/>
    <n v="19"/>
    <n v="39"/>
    <x v="1"/>
    <s v="True"/>
    <x v="9"/>
    <x v="2"/>
    <x v="6"/>
    <m/>
    <n v="10749"/>
    <x v="2"/>
  </r>
  <r>
    <n v="4892915690"/>
    <n v="2864"/>
    <x v="796"/>
    <x v="0"/>
    <n v="543897"/>
    <s v="Mineski"/>
    <n v="7098928"/>
    <s v="Adroit"/>
    <n v="21"/>
    <n v="34"/>
    <x v="0"/>
    <s v="False"/>
    <x v="24"/>
    <x v="2"/>
    <x v="87"/>
    <m/>
    <n v="10749"/>
    <x v="2"/>
  </r>
  <r>
    <n v="4900754747"/>
    <n v="1983"/>
    <x v="351"/>
    <x v="1"/>
    <n v="5"/>
    <s v="Invictus Gaming"/>
    <n v="6209804"/>
    <s v="Antarctic Penguins"/>
    <n v="19"/>
    <n v="26"/>
    <x v="0"/>
    <s v="False"/>
    <x v="6"/>
    <x v="0"/>
    <x v="96"/>
    <m/>
    <n v="10749"/>
    <x v="2"/>
  </r>
  <r>
    <n v="4891495610"/>
    <n v="2840"/>
    <x v="797"/>
    <x v="0"/>
    <n v="5014799"/>
    <s v="Nemiga Gaming"/>
    <n v="46"/>
    <s v="Team Empire"/>
    <n v="22"/>
    <n v="17"/>
    <x v="1"/>
    <s v="True"/>
    <x v="10"/>
    <x v="0"/>
    <x v="106"/>
    <m/>
    <n v="10749"/>
    <x v="2"/>
  </r>
  <r>
    <n v="4971649432"/>
    <n v="2166"/>
    <x v="281"/>
    <x v="1"/>
    <n v="350190"/>
    <s v="Ascent Esports"/>
    <n v="2586976"/>
    <s v="OG"/>
    <n v="27"/>
    <n v="29"/>
    <x v="0"/>
    <s v="False"/>
    <x v="16"/>
    <x v="2"/>
    <x v="36"/>
    <m/>
    <n v="10749"/>
    <x v="2"/>
  </r>
  <r>
    <n v="4970925304"/>
    <n v="2256"/>
    <x v="363"/>
    <x v="1"/>
    <n v="543897"/>
    <s v="Mineski"/>
    <n v="15"/>
    <s v="LGD Gaming"/>
    <n v="9"/>
    <n v="34"/>
    <x v="0"/>
    <s v="False"/>
    <x v="28"/>
    <x v="0"/>
    <x v="28"/>
    <m/>
    <n v="10749"/>
    <x v="2"/>
  </r>
  <r>
    <n v="4979109318"/>
    <n v="2750"/>
    <x v="798"/>
    <x v="0"/>
    <n v="2163"/>
    <s v="Team Liquid"/>
    <n v="2108395"/>
    <s v="TNC Predator"/>
    <n v="22"/>
    <n v="19"/>
    <x v="1"/>
    <s v="True"/>
    <x v="52"/>
    <x v="0"/>
    <x v="33"/>
    <m/>
    <n v="10749"/>
    <x v="2"/>
  </r>
  <r>
    <n v="4967695591"/>
    <n v="2947"/>
    <x v="799"/>
    <x v="0"/>
    <n v="6209804"/>
    <s v="Antarctic Penguins"/>
    <n v="726228"/>
    <s v="Vici Gaming"/>
    <n v="22"/>
    <n v="25"/>
    <x v="0"/>
    <s v="False"/>
    <x v="2"/>
    <x v="0"/>
    <x v="23"/>
    <m/>
    <n v="10749"/>
    <x v="2"/>
  </r>
  <r>
    <n v="4897255057"/>
    <n v="4084"/>
    <x v="800"/>
    <x v="2"/>
    <n v="1520578"/>
    <s v="GGGGGGGG"/>
    <n v="7059982"/>
    <s v="Team Sirius"/>
    <n v="47"/>
    <n v="28"/>
    <x v="1"/>
    <s v="True"/>
    <x v="14"/>
    <x v="1"/>
    <x v="15"/>
    <m/>
    <n v="10749"/>
    <x v="2"/>
  </r>
  <r>
    <n v="4896667427"/>
    <n v="3239"/>
    <x v="801"/>
    <x v="0"/>
    <n v="1375614"/>
    <s v="Newbee"/>
    <n v="6209166"/>
    <s v="Team Aster"/>
    <n v="21"/>
    <n v="28"/>
    <x v="0"/>
    <s v="False"/>
    <x v="4"/>
    <x v="2"/>
    <x v="95"/>
    <m/>
    <n v="10749"/>
    <x v="2"/>
  </r>
  <r>
    <n v="4892205308"/>
    <n v="2554"/>
    <x v="802"/>
    <x v="0"/>
    <n v="5679840"/>
    <s v="SG e-sports"/>
    <n v="7233180"/>
    <s v="Team Ham"/>
    <n v="18"/>
    <n v="40"/>
    <x v="0"/>
    <s v="False"/>
    <x v="9"/>
    <x v="2"/>
    <x v="88"/>
    <m/>
    <n v="10749"/>
    <x v="2"/>
  </r>
  <r>
    <n v="4897880263"/>
    <n v="1955"/>
    <x v="770"/>
    <x v="1"/>
    <n v="7247587"/>
    <s v="Anti-MagE-"/>
    <n v="5059375"/>
    <s v="The Final Tribe"/>
    <n v="10"/>
    <n v="33"/>
    <x v="0"/>
    <s v="False"/>
    <x v="28"/>
    <x v="0"/>
    <x v="84"/>
    <m/>
    <n v="10749"/>
    <x v="2"/>
  </r>
  <r>
    <n v="4969823336"/>
    <n v="2081"/>
    <x v="515"/>
    <x v="1"/>
    <n v="350190"/>
    <s v="Ascent Esports"/>
    <n v="2672298"/>
    <s v="NoPing Esports"/>
    <n v="20"/>
    <n v="21"/>
    <x v="0"/>
    <s v="False"/>
    <x v="52"/>
    <x v="0"/>
    <x v="6"/>
    <m/>
    <n v="10749"/>
    <x v="2"/>
  </r>
  <r>
    <n v="4969840552"/>
    <n v="2607"/>
    <x v="803"/>
    <x v="0"/>
    <n v="6209804"/>
    <s v="Antarctic Penguins"/>
    <n v="2586976"/>
    <s v="OG"/>
    <n v="31"/>
    <n v="46"/>
    <x v="0"/>
    <s v="False"/>
    <x v="71"/>
    <x v="1"/>
    <x v="36"/>
    <m/>
    <n v="10749"/>
    <x v="2"/>
  </r>
  <r>
    <n v="4890925224"/>
    <n v="3118"/>
    <x v="804"/>
    <x v="0"/>
    <n v="543897"/>
    <s v="Mineski"/>
    <n v="4817649"/>
    <s v="496 Gaming"/>
    <n v="24"/>
    <n v="24"/>
    <x v="1"/>
    <s v="True"/>
    <x v="3"/>
    <x v="0"/>
    <x v="13"/>
    <m/>
    <n v="10749"/>
    <x v="2"/>
  </r>
  <r>
    <n v="4890854408"/>
    <n v="1826"/>
    <x v="805"/>
    <x v="1"/>
    <n v="3262331"/>
    <s v="Team EVOS"/>
    <n v="6765426"/>
    <s v="RESURGENCE"/>
    <n v="28"/>
    <n v="7"/>
    <x v="1"/>
    <s v="True"/>
    <x v="41"/>
    <x v="0"/>
    <x v="107"/>
    <m/>
    <n v="10749"/>
    <x v="2"/>
  </r>
  <r>
    <n v="4889525518"/>
    <n v="2066"/>
    <x v="438"/>
    <x v="1"/>
    <n v="5014799"/>
    <s v="Nemiga Gaming"/>
    <n v="2006913"/>
    <s v="Vega Squadron"/>
    <n v="9"/>
    <n v="21"/>
    <x v="0"/>
    <s v="False"/>
    <x v="56"/>
    <x v="3"/>
    <x v="46"/>
    <m/>
    <n v="10749"/>
    <x v="2"/>
  </r>
  <r>
    <n v="4904261164"/>
    <n v="1901"/>
    <x v="806"/>
    <x v="1"/>
    <n v="6214538"/>
    <s v="Newbee"/>
    <n v="6288801"/>
    <s v="J.Storm"/>
    <n v="32"/>
    <n v="4"/>
    <x v="1"/>
    <s v="True"/>
    <x v="37"/>
    <x v="0"/>
    <x v="30"/>
    <m/>
    <n v="10749"/>
    <x v="2"/>
  </r>
  <r>
    <n v="4897289984"/>
    <n v="1418"/>
    <x v="387"/>
    <x v="1"/>
    <n v="5"/>
    <s v="Invictus Gaming"/>
    <n v="4"/>
    <s v="EHOME"/>
    <n v="30"/>
    <n v="11"/>
    <x v="1"/>
    <s v="True"/>
    <x v="52"/>
    <x v="0"/>
    <x v="35"/>
    <m/>
    <n v="10749"/>
    <x v="2"/>
  </r>
  <r>
    <n v="4898481037"/>
    <n v="5492"/>
    <x v="807"/>
    <x v="2"/>
    <n v="4"/>
    <s v="EHOME"/>
    <n v="1375614"/>
    <s v="Newbee"/>
    <n v="35"/>
    <n v="40"/>
    <x v="1"/>
    <s v="True"/>
    <x v="14"/>
    <x v="1"/>
    <x v="58"/>
    <m/>
    <n v="10749"/>
    <x v="2"/>
  </r>
  <r>
    <n v="4889610539"/>
    <n v="1871"/>
    <x v="808"/>
    <x v="1"/>
    <n v="4817649"/>
    <s v="496 Gaming"/>
    <n v="7098928"/>
    <s v="Adroit"/>
    <n v="5"/>
    <n v="35"/>
    <x v="0"/>
    <s v="False"/>
    <x v="22"/>
    <x v="0"/>
    <x v="87"/>
    <m/>
    <n v="10749"/>
    <x v="2"/>
  </r>
  <r>
    <n v="4898963307"/>
    <n v="3082"/>
    <x v="809"/>
    <x v="0"/>
    <n v="6209166"/>
    <s v="Team Aster"/>
    <n v="4"/>
    <s v="EHOME"/>
    <n v="13"/>
    <n v="30"/>
    <x v="0"/>
    <s v="False"/>
    <x v="28"/>
    <x v="0"/>
    <x v="58"/>
    <m/>
    <n v="10749"/>
    <x v="2"/>
  </r>
  <r>
    <n v="4902464697"/>
    <n v="2356"/>
    <x v="810"/>
    <x v="1"/>
    <n v="4"/>
    <s v="EHOME"/>
    <n v="6209804"/>
    <s v="Antarctic Penguins"/>
    <n v="31"/>
    <n v="24"/>
    <x v="1"/>
    <s v="True"/>
    <x v="24"/>
    <x v="2"/>
    <x v="58"/>
    <m/>
    <n v="10749"/>
    <x v="2"/>
  </r>
  <r>
    <n v="4967652141"/>
    <n v="1310"/>
    <x v="811"/>
    <x v="1"/>
    <n v="1838315"/>
    <s v="Team Secret"/>
    <n v="111474"/>
    <s v="Alliance"/>
    <n v="20"/>
    <n v="8"/>
    <x v="1"/>
    <s v="True"/>
    <x v="39"/>
    <x v="3"/>
    <x v="4"/>
    <m/>
    <n v="10749"/>
    <x v="2"/>
  </r>
  <r>
    <n v="4901925673"/>
    <n v="1847"/>
    <x v="812"/>
    <x v="1"/>
    <n v="7079109"/>
    <s v="beastcoast"/>
    <n v="6214538"/>
    <s v="Newbee"/>
    <n v="14"/>
    <n v="31"/>
    <x v="0"/>
    <s v="False"/>
    <x v="6"/>
    <x v="0"/>
    <x v="30"/>
    <m/>
    <n v="10749"/>
    <x v="2"/>
  </r>
  <r>
    <n v="4971157392"/>
    <n v="4190"/>
    <x v="813"/>
    <x v="2"/>
    <n v="6214538"/>
    <s v="Newbee"/>
    <n v="2626685"/>
    <s v="KEEN GAMING"/>
    <n v="37"/>
    <n v="31"/>
    <x v="1"/>
    <s v="True"/>
    <x v="26"/>
    <x v="1"/>
    <x v="30"/>
    <m/>
    <n v="10749"/>
    <x v="2"/>
  </r>
  <r>
    <n v="4967721543"/>
    <n v="2353"/>
    <x v="814"/>
    <x v="1"/>
    <n v="36"/>
    <s v="Natus Vincere"/>
    <n v="2586976"/>
    <s v="OG"/>
    <n v="21"/>
    <n v="48"/>
    <x v="0"/>
    <s v="False"/>
    <x v="50"/>
    <x v="1"/>
    <x v="36"/>
    <m/>
    <n v="10749"/>
    <x v="2"/>
  </r>
  <r>
    <n v="4971147140"/>
    <n v="1996"/>
    <x v="187"/>
    <x v="1"/>
    <n v="1883502"/>
    <s v="Virtus.pro"/>
    <n v="2586976"/>
    <s v="OG"/>
    <n v="19"/>
    <n v="46"/>
    <x v="0"/>
    <s v="False"/>
    <x v="34"/>
    <x v="1"/>
    <x v="36"/>
    <m/>
    <n v="10749"/>
    <x v="2"/>
  </r>
  <r>
    <n v="4986260666"/>
    <n v="1945"/>
    <x v="329"/>
    <x v="1"/>
    <n v="2163"/>
    <s v="Team Liquid"/>
    <n v="2586976"/>
    <s v="OG"/>
    <n v="11"/>
    <n v="40"/>
    <x v="0"/>
    <s v="False"/>
    <x v="21"/>
    <x v="2"/>
    <x v="36"/>
    <m/>
    <n v="10749"/>
    <x v="2"/>
  </r>
  <r>
    <n v="4968150000"/>
    <n v="4934"/>
    <x v="815"/>
    <x v="2"/>
    <n v="39"/>
    <s v="Shopify Rebellion"/>
    <n v="36"/>
    <s v="Natus Vincere"/>
    <n v="54"/>
    <n v="42"/>
    <x v="1"/>
    <s v="True"/>
    <x v="90"/>
    <x v="1"/>
    <x v="34"/>
    <m/>
    <n v="10749"/>
    <x v="2"/>
  </r>
  <r>
    <n v="4969405346"/>
    <n v="2343"/>
    <x v="636"/>
    <x v="1"/>
    <n v="1883502"/>
    <s v="Virtus.pro"/>
    <n v="36"/>
    <s v="Natus Vincere"/>
    <n v="12"/>
    <n v="28"/>
    <x v="0"/>
    <s v="False"/>
    <x v="22"/>
    <x v="0"/>
    <x v="14"/>
    <m/>
    <n v="10749"/>
    <x v="2"/>
  </r>
  <r>
    <n v="4894468948"/>
    <n v="2537"/>
    <x v="816"/>
    <x v="0"/>
    <n v="7119077"/>
    <s v="Hokori"/>
    <n v="6382242"/>
    <s v="Thunder Predator"/>
    <n v="40"/>
    <n v="17"/>
    <x v="1"/>
    <s v="True"/>
    <x v="7"/>
    <x v="2"/>
    <x v="94"/>
    <m/>
    <n v="10749"/>
    <x v="2"/>
  </r>
  <r>
    <n v="4902056634"/>
    <n v="4156"/>
    <x v="817"/>
    <x v="2"/>
    <n v="7247584"/>
    <s v="Kookaburra"/>
    <n v="6288801"/>
    <s v="J.Storm"/>
    <n v="20"/>
    <n v="30"/>
    <x v="0"/>
    <s v="False"/>
    <x v="29"/>
    <x v="2"/>
    <x v="100"/>
    <m/>
    <n v="10749"/>
    <x v="2"/>
  </r>
  <r>
    <n v="4892423570"/>
    <n v="2092"/>
    <x v="818"/>
    <x v="1"/>
    <n v="6382242"/>
    <s v="Thunder Predator"/>
    <n v="5055770"/>
    <s v="Gorillaz-Pride"/>
    <n v="33"/>
    <n v="26"/>
    <x v="1"/>
    <s v="True"/>
    <x v="36"/>
    <x v="2"/>
    <x v="77"/>
    <m/>
    <n v="10749"/>
    <x v="2"/>
  </r>
  <r>
    <n v="4976922218"/>
    <n v="4602"/>
    <x v="819"/>
    <x v="2"/>
    <n v="2108395"/>
    <s v="TNC Predator"/>
    <n v="726228"/>
    <s v="Vici Gaming"/>
    <n v="48"/>
    <n v="38"/>
    <x v="1"/>
    <s v="True"/>
    <x v="17"/>
    <x v="1"/>
    <x v="12"/>
    <m/>
    <n v="10749"/>
    <x v="2"/>
  </r>
  <r>
    <n v="4973159453"/>
    <n v="2148"/>
    <x v="38"/>
    <x v="1"/>
    <n v="2108395"/>
    <s v="TNC Predator"/>
    <n v="2163"/>
    <s v="Team Liquid"/>
    <n v="47"/>
    <n v="17"/>
    <x v="1"/>
    <s v="True"/>
    <x v="8"/>
    <x v="1"/>
    <x v="12"/>
    <m/>
    <n v="10749"/>
    <x v="2"/>
  </r>
  <r>
    <n v="4967601727"/>
    <n v="2873"/>
    <x v="820"/>
    <x v="0"/>
    <n v="2163"/>
    <s v="Team Liquid"/>
    <n v="6214538"/>
    <s v="Newbee"/>
    <n v="15"/>
    <n v="39"/>
    <x v="0"/>
    <s v="False"/>
    <x v="13"/>
    <x v="2"/>
    <x v="30"/>
    <m/>
    <n v="10749"/>
    <x v="2"/>
  </r>
  <r>
    <n v="4892836621"/>
    <n v="1941"/>
    <x v="821"/>
    <x v="1"/>
    <n v="6797380"/>
    <s v="AMPLFY"/>
    <n v="7098928"/>
    <s v="Adroit"/>
    <n v="8"/>
    <n v="23"/>
    <x v="0"/>
    <s v="False"/>
    <x v="46"/>
    <x v="3"/>
    <x v="87"/>
    <m/>
    <n v="10749"/>
    <x v="2"/>
  </r>
  <r>
    <n v="4901284783"/>
    <n v="2200"/>
    <x v="373"/>
    <x v="1"/>
    <n v="5059375"/>
    <s v="The Final Tribe"/>
    <n v="3214090"/>
    <s v="Hippomaniacs"/>
    <n v="33"/>
    <n v="18"/>
    <x v="1"/>
    <s v="True"/>
    <x v="21"/>
    <x v="2"/>
    <x v="84"/>
    <m/>
    <n v="10749"/>
    <x v="2"/>
  </r>
  <r>
    <n v="4898079807"/>
    <n v="2835"/>
    <x v="822"/>
    <x v="0"/>
    <n v="5892936"/>
    <s v="Team Xolotl"/>
    <n v="3"/>
    <s v="compLexity Gaming"/>
    <n v="16"/>
    <n v="26"/>
    <x v="0"/>
    <s v="False"/>
    <x v="18"/>
    <x v="0"/>
    <x v="21"/>
    <m/>
    <n v="10749"/>
    <x v="2"/>
  </r>
  <r>
    <n v="4973182943"/>
    <n v="908"/>
    <x v="823"/>
    <x v="3"/>
    <n v="6209804"/>
    <s v="Antarctic Penguins"/>
    <n v="2672298"/>
    <s v="NoPing Esports"/>
    <n v="17"/>
    <n v="3"/>
    <x v="1"/>
    <s v="True"/>
    <x v="32"/>
    <x v="3"/>
    <x v="96"/>
    <m/>
    <n v="10749"/>
    <x v="2"/>
  </r>
  <r>
    <n v="4969319314"/>
    <n v="4071"/>
    <x v="824"/>
    <x v="2"/>
    <n v="6214538"/>
    <s v="Newbee"/>
    <n v="15"/>
    <s v="LGD Gaming"/>
    <n v="30"/>
    <n v="41"/>
    <x v="1"/>
    <s v="True"/>
    <x v="11"/>
    <x v="1"/>
    <x v="30"/>
    <m/>
    <n v="10749"/>
    <x v="2"/>
  </r>
  <r>
    <n v="4971031352"/>
    <n v="2190"/>
    <x v="411"/>
    <x v="1"/>
    <n v="2672298"/>
    <s v="NoPing Esports"/>
    <n v="39"/>
    <s v="Shopify Rebellion"/>
    <n v="14"/>
    <n v="28"/>
    <x v="0"/>
    <s v="False"/>
    <x v="18"/>
    <x v="0"/>
    <x v="34"/>
    <m/>
    <n v="10749"/>
    <x v="2"/>
  </r>
  <r>
    <n v="4972914236"/>
    <n v="1764"/>
    <x v="825"/>
    <x v="1"/>
    <n v="1883502"/>
    <s v="Virtus.pro"/>
    <n v="39"/>
    <s v="Shopify Rebellion"/>
    <n v="9"/>
    <n v="25"/>
    <x v="0"/>
    <s v="False"/>
    <x v="40"/>
    <x v="3"/>
    <x v="34"/>
    <m/>
    <n v="10749"/>
    <x v="2"/>
  </r>
  <r>
    <n v="4889722230"/>
    <n v="2418"/>
    <x v="826"/>
    <x v="0"/>
    <n v="7119388"/>
    <s v="Team Spirit"/>
    <n v="6953913"/>
    <s v="FlyToMoon"/>
    <n v="31"/>
    <n v="18"/>
    <x v="1"/>
    <s v="True"/>
    <x v="4"/>
    <x v="2"/>
    <x v="108"/>
    <m/>
    <n v="10749"/>
    <x v="2"/>
  </r>
  <r>
    <n v="4891314538"/>
    <n v="3609"/>
    <x v="827"/>
    <x v="2"/>
    <n v="5014799"/>
    <s v="Nemiga Gaming"/>
    <n v="7119388"/>
    <s v="Team Spirit"/>
    <n v="39"/>
    <n v="28"/>
    <x v="1"/>
    <s v="True"/>
    <x v="53"/>
    <x v="1"/>
    <x v="106"/>
    <m/>
    <n v="10749"/>
    <x v="2"/>
  </r>
  <r>
    <n v="4891718348"/>
    <n v="1920"/>
    <x v="654"/>
    <x v="1"/>
    <n v="7118032"/>
    <s v="Winstrike Team"/>
    <n v="7119388"/>
    <s v="Team Spirit"/>
    <n v="30"/>
    <n v="14"/>
    <x v="1"/>
    <s v="True"/>
    <x v="0"/>
    <x v="0"/>
    <x v="105"/>
    <m/>
    <n v="10749"/>
    <x v="2"/>
  </r>
  <r>
    <n v="4891855782"/>
    <n v="3685"/>
    <x v="828"/>
    <x v="2"/>
    <n v="7119388"/>
    <s v="Team Spirit"/>
    <n v="2006913"/>
    <s v="Vega Squadron"/>
    <n v="46"/>
    <n v="34"/>
    <x v="0"/>
    <s v="False"/>
    <x v="66"/>
    <x v="1"/>
    <x v="46"/>
    <m/>
    <n v="10749"/>
    <x v="2"/>
  </r>
  <r>
    <n v="4898493690"/>
    <n v="2420"/>
    <x v="829"/>
    <x v="0"/>
    <n v="5"/>
    <s v="Invictus Gaming"/>
    <n v="6209166"/>
    <s v="Team Aster"/>
    <n v="23"/>
    <n v="12"/>
    <x v="1"/>
    <s v="True"/>
    <x v="41"/>
    <x v="0"/>
    <x v="35"/>
    <m/>
    <n v="10749"/>
    <x v="2"/>
  </r>
  <r>
    <n v="4898352759"/>
    <n v="3499"/>
    <x v="71"/>
    <x v="0"/>
    <n v="1520578"/>
    <s v="GGGGGGGG"/>
    <n v="6209166"/>
    <s v="Team Aster"/>
    <n v="13"/>
    <n v="41"/>
    <x v="0"/>
    <s v="False"/>
    <x v="13"/>
    <x v="2"/>
    <x v="95"/>
    <m/>
    <n v="10749"/>
    <x v="2"/>
  </r>
  <r>
    <n v="4897749667"/>
    <n v="3006"/>
    <x v="830"/>
    <x v="0"/>
    <n v="7247587"/>
    <s v="Anti-MagE-"/>
    <n v="7203342"/>
    <s v="Chaos EC"/>
    <n v="37"/>
    <n v="45"/>
    <x v="0"/>
    <s v="False"/>
    <x v="65"/>
    <x v="1"/>
    <x v="103"/>
    <m/>
    <n v="10749"/>
    <x v="2"/>
  </r>
  <r>
    <n v="4973241356"/>
    <n v="2372"/>
    <x v="172"/>
    <x v="1"/>
    <n v="726228"/>
    <s v="Vici Gaming"/>
    <n v="2586976"/>
    <s v="OG"/>
    <n v="52"/>
    <n v="27"/>
    <x v="1"/>
    <s v="True"/>
    <x v="19"/>
    <x v="1"/>
    <x v="23"/>
    <m/>
    <n v="10749"/>
    <x v="2"/>
  </r>
  <r>
    <n v="4983800597"/>
    <n v="2509"/>
    <x v="831"/>
    <x v="0"/>
    <n v="2586976"/>
    <s v="OG"/>
    <n v="15"/>
    <s v="LGD Gaming"/>
    <n v="22"/>
    <n v="29"/>
    <x v="1"/>
    <s v="True"/>
    <x v="21"/>
    <x v="2"/>
    <x v="36"/>
    <m/>
    <n v="10749"/>
    <x v="2"/>
  </r>
  <r>
    <n v="4973348952"/>
    <n v="2312"/>
    <x v="832"/>
    <x v="1"/>
    <n v="2586976"/>
    <s v="OG"/>
    <n v="726228"/>
    <s v="Vici Gaming"/>
    <n v="31"/>
    <n v="27"/>
    <x v="1"/>
    <s v="True"/>
    <x v="9"/>
    <x v="2"/>
    <x v="36"/>
    <m/>
    <n v="10749"/>
    <x v="2"/>
  </r>
  <r>
    <n v="4902576905"/>
    <n v="1843"/>
    <x v="261"/>
    <x v="1"/>
    <n v="6209804"/>
    <s v="Antarctic Penguins"/>
    <n v="4"/>
    <s v="EHOME"/>
    <n v="20"/>
    <n v="12"/>
    <x v="1"/>
    <s v="True"/>
    <x v="35"/>
    <x v="3"/>
    <x v="96"/>
    <m/>
    <n v="10749"/>
    <x v="2"/>
  </r>
  <r>
    <n v="4969568760"/>
    <n v="2794"/>
    <x v="260"/>
    <x v="0"/>
    <n v="2163"/>
    <s v="Team Liquid"/>
    <n v="15"/>
    <s v="LGD Gaming"/>
    <n v="26"/>
    <n v="32"/>
    <x v="0"/>
    <s v="False"/>
    <x v="9"/>
    <x v="2"/>
    <x v="28"/>
    <m/>
    <n v="10749"/>
    <x v="2"/>
  </r>
  <r>
    <n v="4986133311"/>
    <n v="2914"/>
    <x v="833"/>
    <x v="0"/>
    <n v="2163"/>
    <s v="Team Liquid"/>
    <n v="2586976"/>
    <s v="OG"/>
    <n v="33"/>
    <n v="24"/>
    <x v="1"/>
    <s v="True"/>
    <x v="7"/>
    <x v="2"/>
    <x v="33"/>
    <m/>
    <n v="10749"/>
    <x v="2"/>
  </r>
  <r>
    <n v="4894768580"/>
    <n v="1501"/>
    <x v="834"/>
    <x v="1"/>
    <n v="7225724"/>
    <s v="Team Jinesbrus"/>
    <n v="7098928"/>
    <s v="Adroit"/>
    <n v="25"/>
    <n v="7"/>
    <x v="1"/>
    <s v="True"/>
    <x v="35"/>
    <x v="3"/>
    <x v="91"/>
    <m/>
    <n v="10749"/>
    <x v="2"/>
  </r>
  <r>
    <n v="4897799006"/>
    <n v="2844"/>
    <x v="835"/>
    <x v="0"/>
    <n v="6288801"/>
    <s v="J.Storm"/>
    <n v="6214538"/>
    <s v="Newbee"/>
    <n v="8"/>
    <n v="23"/>
    <x v="0"/>
    <s v="False"/>
    <x v="46"/>
    <x v="3"/>
    <x v="30"/>
    <m/>
    <n v="10749"/>
    <x v="2"/>
  </r>
  <r>
    <n v="4889163811"/>
    <n v="2280"/>
    <x v="836"/>
    <x v="1"/>
    <n v="543897"/>
    <s v="Mineski"/>
    <n v="7098928"/>
    <s v="Adroit"/>
    <n v="10"/>
    <n v="35"/>
    <x v="0"/>
    <s v="False"/>
    <x v="6"/>
    <x v="0"/>
    <x v="87"/>
    <m/>
    <n v="10749"/>
    <x v="2"/>
  </r>
  <r>
    <n v="4896998377"/>
    <n v="3269"/>
    <x v="837"/>
    <x v="0"/>
    <n v="5059375"/>
    <s v="The Final Tribe"/>
    <n v="7203342"/>
    <s v="Chaos EC"/>
    <n v="25"/>
    <n v="8"/>
    <x v="1"/>
    <s v="True"/>
    <x v="57"/>
    <x v="3"/>
    <x v="84"/>
    <m/>
    <n v="10749"/>
    <x v="2"/>
  </r>
  <r>
    <n v="4980773381"/>
    <n v="1844"/>
    <x v="399"/>
    <x v="1"/>
    <n v="39"/>
    <s v="Shopify Rebellion"/>
    <n v="2586976"/>
    <s v="OG"/>
    <n v="26"/>
    <n v="8"/>
    <x v="1"/>
    <s v="True"/>
    <x v="40"/>
    <x v="3"/>
    <x v="34"/>
    <m/>
    <n v="10749"/>
    <x v="2"/>
  </r>
  <r>
    <n v="4983628610"/>
    <n v="2687"/>
    <x v="838"/>
    <x v="0"/>
    <n v="2586976"/>
    <s v="OG"/>
    <n v="15"/>
    <s v="LGD Gaming"/>
    <n v="20"/>
    <n v="27"/>
    <x v="0"/>
    <s v="False"/>
    <x v="2"/>
    <x v="0"/>
    <x v="28"/>
    <m/>
    <n v="10749"/>
    <x v="2"/>
  </r>
  <r>
    <n v="4969247132"/>
    <n v="2118"/>
    <x v="839"/>
    <x v="1"/>
    <n v="36"/>
    <s v="Natus Vincere"/>
    <n v="2672298"/>
    <s v="NoPing Esports"/>
    <n v="40"/>
    <n v="18"/>
    <x v="1"/>
    <s v="True"/>
    <x v="9"/>
    <x v="2"/>
    <x v="14"/>
    <m/>
    <n v="10749"/>
    <x v="2"/>
  </r>
  <r>
    <n v="4899405483"/>
    <n v="2370"/>
    <x v="840"/>
    <x v="1"/>
    <n v="6711290"/>
    <s v="Team Singularity"/>
    <n v="7247587"/>
    <s v="Anti-MagE-"/>
    <n v="34"/>
    <n v="32"/>
    <x v="0"/>
    <s v="False"/>
    <x v="55"/>
    <x v="1"/>
    <x v="97"/>
    <m/>
    <n v="10749"/>
    <x v="2"/>
  </r>
  <r>
    <n v="4889038294"/>
    <n v="2629"/>
    <x v="841"/>
    <x v="0"/>
    <n v="7225724"/>
    <s v="Team Jinesbrus"/>
    <n v="4817649"/>
    <s v="496 Gaming"/>
    <n v="37"/>
    <n v="34"/>
    <x v="1"/>
    <s v="True"/>
    <x v="11"/>
    <x v="1"/>
    <x v="91"/>
    <m/>
    <n v="10749"/>
    <x v="2"/>
  </r>
  <r>
    <n v="4986362254"/>
    <n v="1403"/>
    <x v="19"/>
    <x v="1"/>
    <n v="2163"/>
    <s v="Team Liquid"/>
    <n v="2586976"/>
    <s v="OG"/>
    <n v="11"/>
    <n v="36"/>
    <x v="0"/>
    <s v="False"/>
    <x v="2"/>
    <x v="0"/>
    <x v="36"/>
    <m/>
    <n v="10749"/>
    <x v="2"/>
  </r>
  <r>
    <n v="4978884253"/>
    <n v="1979"/>
    <x v="842"/>
    <x v="1"/>
    <n v="6209804"/>
    <s v="Antarctic Penguins"/>
    <n v="1883502"/>
    <s v="Virtus.pro"/>
    <n v="20"/>
    <n v="16"/>
    <x v="1"/>
    <s v="True"/>
    <x v="37"/>
    <x v="0"/>
    <x v="96"/>
    <m/>
    <n v="10749"/>
    <x v="2"/>
  </r>
  <r>
    <n v="4897995859"/>
    <n v="1919"/>
    <x v="843"/>
    <x v="1"/>
    <n v="7079109"/>
    <s v="beastcoast"/>
    <n v="7247584"/>
    <s v="Kookaburra"/>
    <n v="37"/>
    <n v="22"/>
    <x v="1"/>
    <s v="True"/>
    <x v="36"/>
    <x v="2"/>
    <x v="109"/>
    <m/>
    <n v="10749"/>
    <x v="2"/>
  </r>
  <r>
    <n v="4898620035"/>
    <n v="2008"/>
    <x v="844"/>
    <x v="1"/>
    <n v="1520578"/>
    <s v="GGGGGGGG"/>
    <n v="6209804"/>
    <s v="Antarctic Penguins"/>
    <n v="12"/>
    <n v="25"/>
    <x v="0"/>
    <s v="False"/>
    <x v="38"/>
    <x v="0"/>
    <x v="96"/>
    <m/>
    <n v="10749"/>
    <x v="2"/>
  </r>
  <r>
    <n v="4981810133"/>
    <n v="4685"/>
    <x v="845"/>
    <x v="2"/>
    <n v="2163"/>
    <s v="Team Liquid"/>
    <n v="6209804"/>
    <s v="Antarctic Penguins"/>
    <n v="52"/>
    <n v="35"/>
    <x v="1"/>
    <s v="True"/>
    <x v="83"/>
    <x v="1"/>
    <x v="33"/>
    <m/>
    <n v="10749"/>
    <x v="2"/>
  </r>
  <r>
    <n v="4986461644"/>
    <n v="1474"/>
    <x v="846"/>
    <x v="1"/>
    <n v="2586976"/>
    <s v="OG"/>
    <n v="2163"/>
    <s v="Team Liquid"/>
    <n v="20"/>
    <n v="11"/>
    <x v="1"/>
    <s v="True"/>
    <x v="46"/>
    <x v="3"/>
    <x v="36"/>
    <m/>
    <n v="10749"/>
    <x v="2"/>
  </r>
  <r>
    <n v="4889115579"/>
    <n v="2116"/>
    <x v="847"/>
    <x v="1"/>
    <n v="3785359"/>
    <s v="BOOM ID"/>
    <n v="6797380"/>
    <s v="AMPLFY"/>
    <n v="18"/>
    <n v="28"/>
    <x v="0"/>
    <s v="False"/>
    <x v="27"/>
    <x v="0"/>
    <x v="92"/>
    <m/>
    <n v="10749"/>
    <x v="2"/>
  </r>
  <r>
    <n v="4901835876"/>
    <n v="2229"/>
    <x v="848"/>
    <x v="1"/>
    <n v="7079109"/>
    <s v="beastcoast"/>
    <n v="6288801"/>
    <s v="J.Storm"/>
    <n v="23"/>
    <n v="26"/>
    <x v="1"/>
    <s v="True"/>
    <x v="4"/>
    <x v="2"/>
    <x v="109"/>
    <m/>
    <n v="10749"/>
    <x v="2"/>
  </r>
  <r>
    <n v="4897693892"/>
    <n v="2002"/>
    <x v="849"/>
    <x v="1"/>
    <n v="6711290"/>
    <s v="Team Singularity"/>
    <n v="7237270"/>
    <s v="Bald"/>
    <n v="30"/>
    <n v="14"/>
    <x v="1"/>
    <s v="True"/>
    <x v="0"/>
    <x v="0"/>
    <x v="17"/>
    <m/>
    <n v="10749"/>
    <x v="2"/>
  </r>
  <r>
    <n v="4984038549"/>
    <n v="2398"/>
    <x v="850"/>
    <x v="1"/>
    <n v="1838315"/>
    <s v="Team Secret"/>
    <n v="2163"/>
    <s v="Team Liquid"/>
    <n v="10"/>
    <n v="25"/>
    <x v="0"/>
    <s v="False"/>
    <x v="41"/>
    <x v="0"/>
    <x v="33"/>
    <m/>
    <n v="10749"/>
    <x v="2"/>
  </r>
  <r>
    <n v="4983935086"/>
    <n v="1662"/>
    <x v="851"/>
    <x v="1"/>
    <n v="2163"/>
    <s v="Team Liquid"/>
    <n v="1838315"/>
    <s v="Team Secret"/>
    <n v="26"/>
    <n v="8"/>
    <x v="1"/>
    <s v="True"/>
    <x v="40"/>
    <x v="3"/>
    <x v="33"/>
    <m/>
    <n v="10749"/>
    <x v="2"/>
  </r>
  <r>
    <n v="4982200558"/>
    <n v="1843"/>
    <x v="261"/>
    <x v="1"/>
    <n v="2163"/>
    <s v="Team Liquid"/>
    <n v="39"/>
    <s v="Shopify Rebellion"/>
    <n v="33"/>
    <n v="10"/>
    <x v="1"/>
    <s v="True"/>
    <x v="28"/>
    <x v="0"/>
    <x v="33"/>
    <m/>
    <n v="10749"/>
    <x v="2"/>
  </r>
  <r>
    <n v="4982005618"/>
    <n v="2059"/>
    <x v="852"/>
    <x v="1"/>
    <n v="1838315"/>
    <s v="Team Secret"/>
    <n v="2672298"/>
    <s v="NoPing Esports"/>
    <n v="38"/>
    <n v="10"/>
    <x v="1"/>
    <s v="True"/>
    <x v="3"/>
    <x v="0"/>
    <x v="4"/>
    <m/>
    <n v="10749"/>
    <x v="2"/>
  </r>
  <r>
    <n v="4981755910"/>
    <n v="2124"/>
    <x v="589"/>
    <x v="1"/>
    <n v="6209804"/>
    <s v="Antarctic Penguins"/>
    <n v="2163"/>
    <s v="Team Liquid"/>
    <n v="15"/>
    <n v="25"/>
    <x v="0"/>
    <s v="False"/>
    <x v="22"/>
    <x v="0"/>
    <x v="33"/>
    <m/>
    <n v="10749"/>
    <x v="2"/>
  </r>
  <r>
    <n v="4904218149"/>
    <n v="1956"/>
    <x v="354"/>
    <x v="1"/>
    <n v="6288801"/>
    <s v="J.Storm"/>
    <n v="6214538"/>
    <s v="Newbee"/>
    <n v="4"/>
    <n v="33"/>
    <x v="0"/>
    <s v="False"/>
    <x v="38"/>
    <x v="0"/>
    <x v="30"/>
    <m/>
    <n v="10749"/>
    <x v="2"/>
  </r>
  <r>
    <n v="4904171017"/>
    <n v="2034"/>
    <x v="59"/>
    <x v="1"/>
    <n v="6214538"/>
    <s v="Newbee"/>
    <n v="6288801"/>
    <s v="J.Storm"/>
    <n v="8"/>
    <n v="19"/>
    <x v="0"/>
    <s v="False"/>
    <x v="70"/>
    <x v="3"/>
    <x v="100"/>
    <m/>
    <n v="10749"/>
    <x v="2"/>
  </r>
  <r>
    <n v="4903974414"/>
    <n v="2495"/>
    <x v="853"/>
    <x v="0"/>
    <n v="7079109"/>
    <s v="beastcoast"/>
    <n v="6288801"/>
    <s v="J.Storm"/>
    <n v="16"/>
    <n v="25"/>
    <x v="0"/>
    <s v="False"/>
    <x v="52"/>
    <x v="0"/>
    <x v="100"/>
    <m/>
    <n v="10749"/>
    <x v="2"/>
  </r>
  <r>
    <n v="4904062522"/>
    <n v="1817"/>
    <x v="378"/>
    <x v="1"/>
    <n v="7079109"/>
    <s v="beastcoast"/>
    <n v="6288801"/>
    <s v="J.Storm"/>
    <n v="12"/>
    <n v="23"/>
    <x v="0"/>
    <s v="False"/>
    <x v="41"/>
    <x v="0"/>
    <x v="100"/>
    <m/>
    <n v="10749"/>
    <x v="2"/>
  </r>
  <r>
    <n v="4903566049"/>
    <n v="1772"/>
    <x v="854"/>
    <x v="1"/>
    <n v="5059375"/>
    <s v="The Final Tribe"/>
    <n v="7203342"/>
    <s v="Chaos EC"/>
    <n v="7"/>
    <n v="25"/>
    <x v="0"/>
    <s v="False"/>
    <x v="35"/>
    <x v="3"/>
    <x v="103"/>
    <m/>
    <n v="10749"/>
    <x v="2"/>
  </r>
  <r>
    <n v="4903091581"/>
    <n v="2627"/>
    <x v="855"/>
    <x v="0"/>
    <n v="3214090"/>
    <s v="Hippomaniacs"/>
    <n v="7203342"/>
    <s v="Chaos EC"/>
    <n v="27"/>
    <n v="34"/>
    <x v="0"/>
    <s v="False"/>
    <x v="69"/>
    <x v="1"/>
    <x v="103"/>
    <m/>
    <n v="10749"/>
    <x v="2"/>
  </r>
  <r>
    <n v="4903243468"/>
    <n v="1704"/>
    <x v="856"/>
    <x v="1"/>
    <n v="7203342"/>
    <s v="Chaos EC"/>
    <n v="3214090"/>
    <s v="Hippomaniacs"/>
    <n v="34"/>
    <n v="16"/>
    <x v="1"/>
    <s v="True"/>
    <x v="29"/>
    <x v="2"/>
    <x v="103"/>
    <m/>
    <n v="10749"/>
    <x v="2"/>
  </r>
  <r>
    <n v="4903441151"/>
    <n v="1460"/>
    <x v="857"/>
    <x v="1"/>
    <n v="7203342"/>
    <s v="Chaos EC"/>
    <n v="5059375"/>
    <s v="The Final Tribe"/>
    <n v="18"/>
    <n v="7"/>
    <x v="1"/>
    <s v="True"/>
    <x v="15"/>
    <x v="3"/>
    <x v="103"/>
    <m/>
    <n v="10749"/>
    <x v="2"/>
  </r>
  <r>
    <n v="4902924459"/>
    <n v="2147"/>
    <x v="709"/>
    <x v="1"/>
    <n v="1520578"/>
    <s v="GGGGGGGG"/>
    <n v="6209804"/>
    <s v="Antarctic Penguins"/>
    <n v="18"/>
    <n v="35"/>
    <x v="0"/>
    <s v="False"/>
    <x v="23"/>
    <x v="2"/>
    <x v="96"/>
    <m/>
    <n v="10749"/>
    <x v="2"/>
  </r>
  <r>
    <n v="4903051772"/>
    <n v="1924"/>
    <x v="858"/>
    <x v="1"/>
    <n v="1520578"/>
    <s v="GGGGGGGG"/>
    <n v="6209804"/>
    <s v="Antarctic Penguins"/>
    <n v="28"/>
    <n v="15"/>
    <x v="1"/>
    <s v="True"/>
    <x v="28"/>
    <x v="0"/>
    <x v="15"/>
    <m/>
    <n v="10749"/>
    <x v="2"/>
  </r>
  <r>
    <n v="4902729928"/>
    <n v="1685"/>
    <x v="859"/>
    <x v="1"/>
    <n v="1520578"/>
    <s v="GGGGGGGG"/>
    <n v="6209804"/>
    <s v="Antarctic Penguins"/>
    <n v="32"/>
    <n v="7"/>
    <x v="1"/>
    <s v="True"/>
    <x v="10"/>
    <x v="0"/>
    <x v="15"/>
    <m/>
    <n v="10749"/>
    <x v="2"/>
  </r>
  <r>
    <n v="4902186317"/>
    <n v="1932"/>
    <x v="860"/>
    <x v="1"/>
    <n v="7247584"/>
    <s v="Kookaburra"/>
    <n v="6288801"/>
    <s v="J.Storm"/>
    <n v="8"/>
    <n v="21"/>
    <x v="0"/>
    <s v="False"/>
    <x v="47"/>
    <x v="3"/>
    <x v="100"/>
    <m/>
    <n v="10749"/>
    <x v="2"/>
  </r>
  <r>
    <n v="4902354217"/>
    <n v="2012"/>
    <x v="861"/>
    <x v="1"/>
    <n v="6209804"/>
    <s v="Antarctic Penguins"/>
    <n v="4"/>
    <s v="EHOME"/>
    <n v="26"/>
    <n v="6"/>
    <x v="1"/>
    <s v="True"/>
    <x v="35"/>
    <x v="3"/>
    <x v="96"/>
    <m/>
    <n v="10749"/>
    <x v="2"/>
  </r>
  <r>
    <n v="4901998619"/>
    <n v="1386"/>
    <x v="862"/>
    <x v="1"/>
    <n v="7079109"/>
    <s v="beastcoast"/>
    <n v="6214538"/>
    <s v="Newbee"/>
    <n v="5"/>
    <n v="28"/>
    <x v="0"/>
    <s v="False"/>
    <x v="57"/>
    <x v="3"/>
    <x v="30"/>
    <m/>
    <n v="10749"/>
    <x v="2"/>
  </r>
  <r>
    <n v="4901799568"/>
    <n v="1820"/>
    <x v="863"/>
    <x v="1"/>
    <n v="6214538"/>
    <s v="Newbee"/>
    <n v="7247584"/>
    <s v="Kookaburra"/>
    <n v="34"/>
    <n v="11"/>
    <x v="1"/>
    <s v="True"/>
    <x v="6"/>
    <x v="0"/>
    <x v="30"/>
    <m/>
    <n v="10749"/>
    <x v="2"/>
  </r>
  <r>
    <n v="4901742097"/>
    <n v="2490"/>
    <x v="864"/>
    <x v="0"/>
    <n v="7079109"/>
    <s v="beastcoast"/>
    <n v="6288801"/>
    <s v="J.Storm"/>
    <n v="25"/>
    <n v="13"/>
    <x v="1"/>
    <s v="True"/>
    <x v="45"/>
    <x v="0"/>
    <x v="109"/>
    <m/>
    <n v="10749"/>
    <x v="2"/>
  </r>
  <r>
    <n v="4901733286"/>
    <n v="1404"/>
    <x v="865"/>
    <x v="1"/>
    <n v="7247584"/>
    <s v="Kookaburra"/>
    <n v="6214538"/>
    <s v="Newbee"/>
    <n v="2"/>
    <n v="17"/>
    <x v="0"/>
    <s v="False"/>
    <x v="30"/>
    <x v="3"/>
    <x v="30"/>
    <m/>
    <n v="10749"/>
    <x v="2"/>
  </r>
  <r>
    <n v="4901517396"/>
    <n v="3266"/>
    <x v="866"/>
    <x v="0"/>
    <n v="5059375"/>
    <s v="The Final Tribe"/>
    <n v="3214090"/>
    <s v="Hippomaniacs"/>
    <n v="45"/>
    <n v="28"/>
    <x v="1"/>
    <s v="True"/>
    <x v="58"/>
    <x v="1"/>
    <x v="84"/>
    <m/>
    <n v="10749"/>
    <x v="2"/>
  </r>
  <r>
    <n v="4901403209"/>
    <n v="2297"/>
    <x v="867"/>
    <x v="1"/>
    <n v="3214090"/>
    <s v="Hippomaniacs"/>
    <n v="5059375"/>
    <s v="The Final Tribe"/>
    <n v="23"/>
    <n v="19"/>
    <x v="1"/>
    <s v="True"/>
    <x v="18"/>
    <x v="0"/>
    <x v="99"/>
    <m/>
    <n v="10749"/>
    <x v="2"/>
  </r>
  <r>
    <n v="4900989725"/>
    <n v="3183"/>
    <x v="868"/>
    <x v="0"/>
    <n v="7203342"/>
    <s v="Chaos EC"/>
    <n v="5059375"/>
    <s v="The Final Tribe"/>
    <n v="16"/>
    <n v="30"/>
    <x v="0"/>
    <s v="False"/>
    <x v="27"/>
    <x v="0"/>
    <x v="84"/>
    <m/>
    <n v="10749"/>
    <x v="2"/>
  </r>
  <r>
    <n v="4901159737"/>
    <n v="1600"/>
    <x v="568"/>
    <x v="1"/>
    <n v="7203342"/>
    <s v="Chaos EC"/>
    <n v="5059375"/>
    <s v="The Final Tribe"/>
    <n v="2"/>
    <n v="19"/>
    <x v="0"/>
    <s v="False"/>
    <x v="25"/>
    <x v="3"/>
    <x v="84"/>
    <m/>
    <n v="10749"/>
    <x v="2"/>
  </r>
  <r>
    <n v="4900878151"/>
    <n v="2202"/>
    <x v="508"/>
    <x v="1"/>
    <n v="7203342"/>
    <s v="Chaos EC"/>
    <n v="5059375"/>
    <s v="The Final Tribe"/>
    <n v="21"/>
    <n v="16"/>
    <x v="1"/>
    <s v="True"/>
    <x v="38"/>
    <x v="0"/>
    <x v="103"/>
    <m/>
    <n v="10749"/>
    <x v="2"/>
  </r>
  <r>
    <n v="4900361701"/>
    <n v="1774"/>
    <x v="869"/>
    <x v="1"/>
    <n v="1520578"/>
    <s v="GGGGGGGG"/>
    <n v="6209804"/>
    <s v="Antarctic Penguins"/>
    <n v="29"/>
    <n v="13"/>
    <x v="1"/>
    <s v="True"/>
    <x v="18"/>
    <x v="0"/>
    <x v="15"/>
    <m/>
    <n v="10749"/>
    <x v="2"/>
  </r>
  <r>
    <n v="4900567798"/>
    <n v="1892"/>
    <x v="870"/>
    <x v="1"/>
    <n v="1520578"/>
    <s v="GGGGGGGG"/>
    <n v="4"/>
    <s v="EHOME"/>
    <n v="32"/>
    <n v="7"/>
    <x v="1"/>
    <s v="True"/>
    <x v="10"/>
    <x v="0"/>
    <x v="15"/>
    <m/>
    <n v="10749"/>
    <x v="2"/>
  </r>
  <r>
    <n v="4900437098"/>
    <n v="3853"/>
    <x v="871"/>
    <x v="2"/>
    <n v="4"/>
    <s v="EHOME"/>
    <n v="1520578"/>
    <s v="GGGGGGGG"/>
    <n v="28"/>
    <n v="41"/>
    <x v="0"/>
    <s v="False"/>
    <x v="50"/>
    <x v="1"/>
    <x v="15"/>
    <m/>
    <n v="10749"/>
    <x v="2"/>
  </r>
  <r>
    <n v="4900279672"/>
    <n v="2084"/>
    <x v="872"/>
    <x v="1"/>
    <n v="5"/>
    <s v="Invictus Gaming"/>
    <n v="4"/>
    <s v="EHOME"/>
    <n v="11"/>
    <n v="27"/>
    <x v="0"/>
    <s v="False"/>
    <x v="45"/>
    <x v="0"/>
    <x v="58"/>
    <m/>
    <n v="10749"/>
    <x v="2"/>
  </r>
  <r>
    <n v="4899998031"/>
    <n v="3446"/>
    <x v="873"/>
    <x v="0"/>
    <n v="3"/>
    <s v="compLexity Gaming"/>
    <n v="1366506"/>
    <s v="Black Sheep!"/>
    <n v="28"/>
    <n v="49"/>
    <x v="0"/>
    <s v="False"/>
    <x v="71"/>
    <x v="1"/>
    <x v="101"/>
    <m/>
    <n v="10749"/>
    <x v="2"/>
  </r>
  <r>
    <n v="4900345103"/>
    <n v="1749"/>
    <x v="68"/>
    <x v="1"/>
    <n v="5"/>
    <s v="Invictus Gaming"/>
    <n v="4"/>
    <s v="EHOME"/>
    <n v="6"/>
    <n v="20"/>
    <x v="0"/>
    <s v="False"/>
    <x v="63"/>
    <x v="3"/>
    <x v="58"/>
    <m/>
    <n v="10749"/>
    <x v="2"/>
  </r>
  <r>
    <n v="4900067404"/>
    <n v="1532"/>
    <x v="150"/>
    <x v="1"/>
    <n v="6288801"/>
    <s v="J.Storm"/>
    <n v="1366506"/>
    <s v="Black Sheep!"/>
    <n v="31"/>
    <n v="8"/>
    <x v="1"/>
    <s v="True"/>
    <x v="10"/>
    <x v="0"/>
    <x v="100"/>
    <m/>
    <n v="10749"/>
    <x v="2"/>
  </r>
  <r>
    <n v="4900038021"/>
    <n v="2477"/>
    <x v="209"/>
    <x v="0"/>
    <n v="5892936"/>
    <s v="Team Xolotl"/>
    <n v="7234776"/>
    <s v="Old Suck Gaming"/>
    <n v="43"/>
    <n v="33"/>
    <x v="1"/>
    <s v="True"/>
    <x v="1"/>
    <x v="1"/>
    <x v="110"/>
    <m/>
    <n v="10749"/>
    <x v="2"/>
  </r>
  <r>
    <n v="4899990684"/>
    <n v="1533"/>
    <x v="874"/>
    <x v="1"/>
    <n v="7079109"/>
    <s v="beastcoast"/>
    <n v="6214538"/>
    <s v="Newbee"/>
    <n v="5"/>
    <n v="23"/>
    <x v="0"/>
    <s v="False"/>
    <x v="39"/>
    <x v="3"/>
    <x v="30"/>
    <m/>
    <n v="10749"/>
    <x v="2"/>
  </r>
  <r>
    <n v="4899861791"/>
    <n v="1969"/>
    <x v="875"/>
    <x v="1"/>
    <n v="7079109"/>
    <s v="beastcoast"/>
    <n v="7234776"/>
    <s v="Old Suck Gaming"/>
    <n v="28"/>
    <n v="20"/>
    <x v="1"/>
    <s v="True"/>
    <x v="3"/>
    <x v="0"/>
    <x v="109"/>
    <m/>
    <n v="10749"/>
    <x v="2"/>
  </r>
  <r>
    <n v="4899824721"/>
    <n v="2316"/>
    <x v="192"/>
    <x v="1"/>
    <n v="1366506"/>
    <s v="Black Sheep!"/>
    <n v="7247584"/>
    <s v="Kookaburra"/>
    <n v="16"/>
    <n v="26"/>
    <x v="0"/>
    <s v="False"/>
    <x v="18"/>
    <x v="0"/>
    <x v="98"/>
    <m/>
    <n v="10749"/>
    <x v="2"/>
  </r>
  <r>
    <n v="4899794936"/>
    <n v="1472"/>
    <x v="284"/>
    <x v="1"/>
    <n v="6214538"/>
    <s v="Newbee"/>
    <n v="5892936"/>
    <s v="Team Xolotl"/>
    <n v="32"/>
    <n v="5"/>
    <x v="1"/>
    <s v="True"/>
    <x v="38"/>
    <x v="0"/>
    <x v="30"/>
    <m/>
    <n v="10749"/>
    <x v="2"/>
  </r>
  <r>
    <n v="4899720973"/>
    <n v="2529"/>
    <x v="667"/>
    <x v="0"/>
    <n v="7234776"/>
    <s v="Old Suck Gaming"/>
    <n v="3"/>
    <s v="compLexity Gaming"/>
    <n v="21"/>
    <n v="34"/>
    <x v="0"/>
    <s v="False"/>
    <x v="24"/>
    <x v="2"/>
    <x v="21"/>
    <m/>
    <n v="10749"/>
    <x v="2"/>
  </r>
  <r>
    <n v="4899779076"/>
    <n v="1796"/>
    <x v="425"/>
    <x v="1"/>
    <n v="7203342"/>
    <s v="Chaos EC"/>
    <n v="7247587"/>
    <s v="Anti-MagE-"/>
    <n v="18"/>
    <n v="15"/>
    <x v="1"/>
    <s v="True"/>
    <x v="57"/>
    <x v="3"/>
    <x v="103"/>
    <m/>
    <n v="10749"/>
    <x v="2"/>
  </r>
  <r>
    <n v="4899678604"/>
    <n v="2590"/>
    <x v="876"/>
    <x v="0"/>
    <n v="7247584"/>
    <s v="Kookaburra"/>
    <n v="6288801"/>
    <s v="J.Storm"/>
    <n v="22"/>
    <n v="35"/>
    <x v="0"/>
    <s v="False"/>
    <x v="7"/>
    <x v="2"/>
    <x v="100"/>
    <m/>
    <n v="10749"/>
    <x v="2"/>
  </r>
  <r>
    <n v="4899564616"/>
    <n v="2504"/>
    <x v="877"/>
    <x v="0"/>
    <n v="6711290"/>
    <s v="Team Singularity"/>
    <n v="5059375"/>
    <s v="The Final Tribe"/>
    <n v="12"/>
    <n v="41"/>
    <x v="0"/>
    <s v="False"/>
    <x v="23"/>
    <x v="2"/>
    <x v="84"/>
    <m/>
    <n v="10749"/>
    <x v="2"/>
  </r>
  <r>
    <n v="4899237869"/>
    <n v="2569"/>
    <x v="456"/>
    <x v="0"/>
    <n v="7247587"/>
    <s v="Anti-MagE-"/>
    <n v="3214090"/>
    <s v="Hippomaniacs"/>
    <n v="43"/>
    <n v="17"/>
    <x v="1"/>
    <s v="True"/>
    <x v="60"/>
    <x v="2"/>
    <x v="97"/>
    <m/>
    <n v="10749"/>
    <x v="2"/>
  </r>
  <r>
    <n v="4899156839"/>
    <n v="1788"/>
    <x v="642"/>
    <x v="1"/>
    <n v="5059375"/>
    <s v="The Final Tribe"/>
    <n v="7237270"/>
    <s v="Bald"/>
    <n v="37"/>
    <n v="6"/>
    <x v="1"/>
    <s v="True"/>
    <x v="28"/>
    <x v="0"/>
    <x v="84"/>
    <m/>
    <n v="10749"/>
    <x v="2"/>
  </r>
  <r>
    <n v="4898778768"/>
    <n v="2085"/>
    <x v="878"/>
    <x v="1"/>
    <n v="5066616"/>
    <s v="Team Serenity"/>
    <n v="6209166"/>
    <s v="Team Aster"/>
    <n v="12"/>
    <n v="24"/>
    <x v="0"/>
    <s v="False"/>
    <x v="37"/>
    <x v="0"/>
    <x v="95"/>
    <m/>
    <n v="10749"/>
    <x v="2"/>
  </r>
  <r>
    <n v="4898695323"/>
    <n v="2461"/>
    <x v="879"/>
    <x v="0"/>
    <n v="5066616"/>
    <s v="Team Serenity"/>
    <n v="6209804"/>
    <s v="Antarctic Penguins"/>
    <n v="17"/>
    <n v="46"/>
    <x v="0"/>
    <s v="False"/>
    <x v="43"/>
    <x v="1"/>
    <x v="96"/>
    <m/>
    <n v="10749"/>
    <x v="2"/>
  </r>
  <r>
    <n v="4898694845"/>
    <n v="2417"/>
    <x v="721"/>
    <x v="0"/>
    <n v="5"/>
    <s v="Invictus Gaming"/>
    <n v="1375614"/>
    <s v="Newbee"/>
    <n v="29"/>
    <n v="23"/>
    <x v="1"/>
    <s v="True"/>
    <x v="42"/>
    <x v="2"/>
    <x v="35"/>
    <m/>
    <n v="10749"/>
    <x v="2"/>
  </r>
  <r>
    <n v="4898862653"/>
    <n v="3243"/>
    <x v="880"/>
    <x v="0"/>
    <n v="3214090"/>
    <s v="Hippomaniacs"/>
    <n v="5059375"/>
    <s v="The Final Tribe"/>
    <n v="39"/>
    <n v="34"/>
    <x v="1"/>
    <s v="True"/>
    <x v="58"/>
    <x v="1"/>
    <x v="99"/>
    <m/>
    <n v="10749"/>
    <x v="2"/>
  </r>
  <r>
    <n v="4898433464"/>
    <n v="1460"/>
    <x v="857"/>
    <x v="1"/>
    <n v="5"/>
    <s v="Invictus Gaming"/>
    <n v="7059982"/>
    <s v="Team Sirius"/>
    <n v="21"/>
    <n v="8"/>
    <x v="1"/>
    <s v="True"/>
    <x v="47"/>
    <x v="3"/>
    <x v="35"/>
    <m/>
    <n v="10749"/>
    <x v="2"/>
  </r>
  <r>
    <n v="4898299070"/>
    <n v="2186"/>
    <x v="881"/>
    <x v="1"/>
    <n v="7079109"/>
    <s v="beastcoast"/>
    <n v="5892936"/>
    <s v="Team Xolotl"/>
    <n v="27"/>
    <n v="14"/>
    <x v="1"/>
    <s v="True"/>
    <x v="52"/>
    <x v="0"/>
    <x v="109"/>
    <m/>
    <n v="10749"/>
    <x v="2"/>
  </r>
  <r>
    <n v="4898190830"/>
    <n v="2442"/>
    <x v="882"/>
    <x v="0"/>
    <n v="3"/>
    <s v="compLexity Gaming"/>
    <n v="6214538"/>
    <s v="Newbee"/>
    <n v="5"/>
    <n v="25"/>
    <x v="0"/>
    <s v="False"/>
    <x v="56"/>
    <x v="3"/>
    <x v="30"/>
    <m/>
    <n v="10749"/>
    <x v="2"/>
  </r>
  <r>
    <n v="4898286553"/>
    <n v="1399"/>
    <x v="593"/>
    <x v="1"/>
    <n v="7247584"/>
    <s v="Kookaburra"/>
    <n v="6214538"/>
    <s v="Newbee"/>
    <n v="8"/>
    <n v="25"/>
    <x v="0"/>
    <s v="False"/>
    <x v="57"/>
    <x v="3"/>
    <x v="30"/>
    <m/>
    <n v="10749"/>
    <x v="2"/>
  </r>
  <r>
    <n v="4898239550"/>
    <n v="3018"/>
    <x v="883"/>
    <x v="0"/>
    <n v="6288801"/>
    <s v="J.Storm"/>
    <n v="3"/>
    <s v="compLexity Gaming"/>
    <n v="29"/>
    <n v="19"/>
    <x v="1"/>
    <s v="True"/>
    <x v="3"/>
    <x v="0"/>
    <x v="100"/>
    <m/>
    <n v="10749"/>
    <x v="2"/>
  </r>
  <r>
    <n v="4898232628"/>
    <n v="2154"/>
    <x v="447"/>
    <x v="1"/>
    <n v="7079109"/>
    <s v="beastcoast"/>
    <n v="1366506"/>
    <s v="Black Sheep!"/>
    <n v="33"/>
    <n v="16"/>
    <x v="1"/>
    <s v="True"/>
    <x v="4"/>
    <x v="2"/>
    <x v="109"/>
    <m/>
    <n v="10749"/>
    <x v="2"/>
  </r>
  <r>
    <n v="4898062038"/>
    <n v="1703"/>
    <x v="884"/>
    <x v="1"/>
    <n v="1366506"/>
    <s v="Black Sheep!"/>
    <n v="6214538"/>
    <s v="Newbee"/>
    <n v="6"/>
    <n v="24"/>
    <x v="0"/>
    <s v="False"/>
    <x v="56"/>
    <x v="3"/>
    <x v="30"/>
    <m/>
    <n v="10749"/>
    <x v="2"/>
  </r>
  <r>
    <n v="4898142287"/>
    <n v="2674"/>
    <x v="364"/>
    <x v="0"/>
    <n v="6288801"/>
    <s v="J.Storm"/>
    <n v="7079109"/>
    <s v="beastcoast"/>
    <n v="28"/>
    <n v="14"/>
    <x v="1"/>
    <s v="True"/>
    <x v="18"/>
    <x v="0"/>
    <x v="100"/>
    <m/>
    <n v="10749"/>
    <x v="2"/>
  </r>
  <r>
    <n v="4897949339"/>
    <n v="2048"/>
    <x v="14"/>
    <x v="1"/>
    <n v="7234776"/>
    <s v="Old Suck Gaming"/>
    <n v="1366506"/>
    <s v="Black Sheep!"/>
    <n v="14"/>
    <n v="27"/>
    <x v="0"/>
    <s v="False"/>
    <x v="52"/>
    <x v="0"/>
    <x v="101"/>
    <m/>
    <n v="10749"/>
    <x v="2"/>
  </r>
  <r>
    <n v="4897433094"/>
    <n v="2795"/>
    <x v="885"/>
    <x v="0"/>
    <n v="7203342"/>
    <s v="Chaos EC"/>
    <n v="6711290"/>
    <s v="Team Singularity"/>
    <n v="17"/>
    <n v="44"/>
    <x v="0"/>
    <s v="False"/>
    <x v="69"/>
    <x v="1"/>
    <x v="17"/>
    <m/>
    <n v="10749"/>
    <x v="2"/>
  </r>
  <r>
    <n v="4896097089"/>
    <n v="1512"/>
    <x v="886"/>
    <x v="1"/>
    <n v="2672298"/>
    <s v="NoPing Esports"/>
    <n v="7119077"/>
    <s v="Hokori"/>
    <n v="25"/>
    <n v="14"/>
    <x v="1"/>
    <s v="True"/>
    <x v="10"/>
    <x v="0"/>
    <x v="6"/>
    <m/>
    <n v="10749"/>
    <x v="2"/>
  </r>
  <r>
    <n v="4895967030"/>
    <n v="3044"/>
    <x v="757"/>
    <x v="0"/>
    <n v="36"/>
    <s v="Natus Vincere"/>
    <n v="7118032"/>
    <s v="Winstrike Team"/>
    <n v="30"/>
    <n v="22"/>
    <x v="1"/>
    <s v="True"/>
    <x v="42"/>
    <x v="2"/>
    <x v="14"/>
    <m/>
    <n v="10749"/>
    <x v="2"/>
  </r>
  <r>
    <n v="4896040961"/>
    <n v="1621"/>
    <x v="887"/>
    <x v="1"/>
    <n v="2672298"/>
    <s v="NoPing Esports"/>
    <n v="7119077"/>
    <s v="Hokori"/>
    <n v="26"/>
    <n v="13"/>
    <x v="1"/>
    <s v="True"/>
    <x v="10"/>
    <x v="0"/>
    <x v="6"/>
    <m/>
    <n v="10749"/>
    <x v="2"/>
  </r>
  <r>
    <n v="4896537708"/>
    <n v="1923"/>
    <x v="497"/>
    <x v="1"/>
    <n v="1520578"/>
    <s v="GGGGGGGG"/>
    <n v="5"/>
    <s v="Invictus Gaming"/>
    <n v="21"/>
    <n v="7"/>
    <x v="1"/>
    <s v="True"/>
    <x v="39"/>
    <x v="3"/>
    <x v="15"/>
    <m/>
    <n v="10749"/>
    <x v="2"/>
  </r>
  <r>
    <n v="4896578554"/>
    <n v="2391"/>
    <x v="888"/>
    <x v="1"/>
    <n v="5066616"/>
    <s v="Team Serenity"/>
    <n v="1375614"/>
    <s v="Newbee"/>
    <n v="20"/>
    <n v="14"/>
    <x v="1"/>
    <s v="True"/>
    <x v="40"/>
    <x v="3"/>
    <x v="63"/>
    <m/>
    <n v="10749"/>
    <x v="2"/>
  </r>
  <r>
    <n v="4896666985"/>
    <n v="1942"/>
    <x v="889"/>
    <x v="1"/>
    <n v="5066616"/>
    <s v="Team Serenity"/>
    <n v="7059982"/>
    <s v="Team Sirius"/>
    <n v="10"/>
    <n v="28"/>
    <x v="0"/>
    <s v="False"/>
    <x v="45"/>
    <x v="0"/>
    <x v="111"/>
    <m/>
    <n v="10749"/>
    <x v="2"/>
  </r>
  <r>
    <n v="4896762736"/>
    <n v="3090"/>
    <x v="890"/>
    <x v="0"/>
    <n v="6209804"/>
    <s v="Antarctic Penguins"/>
    <n v="5"/>
    <s v="Invictus Gaming"/>
    <n v="34"/>
    <n v="32"/>
    <x v="0"/>
    <s v="False"/>
    <x v="55"/>
    <x v="1"/>
    <x v="35"/>
    <m/>
    <n v="10749"/>
    <x v="2"/>
  </r>
  <r>
    <n v="4896782830"/>
    <n v="2138"/>
    <x v="67"/>
    <x v="1"/>
    <n v="1375614"/>
    <s v="Newbee"/>
    <n v="7059982"/>
    <s v="Team Sirius"/>
    <n v="33"/>
    <n v="16"/>
    <x v="1"/>
    <s v="True"/>
    <x v="4"/>
    <x v="2"/>
    <x v="30"/>
    <m/>
    <n v="10749"/>
    <x v="2"/>
  </r>
  <r>
    <n v="4897054383"/>
    <n v="2712"/>
    <x v="891"/>
    <x v="0"/>
    <n v="7059982"/>
    <s v="Team Sirius"/>
    <n v="6209804"/>
    <s v="Antarctic Penguins"/>
    <n v="24"/>
    <n v="35"/>
    <x v="0"/>
    <s v="False"/>
    <x v="36"/>
    <x v="2"/>
    <x v="96"/>
    <m/>
    <n v="10749"/>
    <x v="2"/>
  </r>
  <r>
    <n v="4896993477"/>
    <n v="2330"/>
    <x v="892"/>
    <x v="1"/>
    <n v="1520578"/>
    <s v="GGGGGGGG"/>
    <n v="1375614"/>
    <s v="Newbee"/>
    <n v="9"/>
    <n v="23"/>
    <x v="0"/>
    <s v="False"/>
    <x v="35"/>
    <x v="3"/>
    <x v="30"/>
    <m/>
    <n v="10749"/>
    <x v="2"/>
  </r>
  <r>
    <n v="4897146193"/>
    <n v="2476"/>
    <x v="893"/>
    <x v="0"/>
    <n v="6209166"/>
    <s v="Team Aster"/>
    <n v="6209804"/>
    <s v="Antarctic Penguins"/>
    <n v="19"/>
    <n v="27"/>
    <x v="0"/>
    <s v="False"/>
    <x v="27"/>
    <x v="0"/>
    <x v="96"/>
    <m/>
    <n v="10749"/>
    <x v="2"/>
  </r>
  <r>
    <n v="4897146106"/>
    <n v="1732"/>
    <x v="561"/>
    <x v="1"/>
    <n v="5066616"/>
    <s v="Team Serenity"/>
    <n v="4"/>
    <s v="EHOME"/>
    <n v="7"/>
    <n v="22"/>
    <x v="0"/>
    <s v="False"/>
    <x v="47"/>
    <x v="3"/>
    <x v="58"/>
    <m/>
    <n v="10749"/>
    <x v="2"/>
  </r>
  <r>
    <n v="4895166789"/>
    <n v="2672"/>
    <x v="894"/>
    <x v="0"/>
    <n v="543897"/>
    <s v="Mineski"/>
    <n v="7225724"/>
    <s v="Team Jinesbrus"/>
    <n v="28"/>
    <n v="33"/>
    <x v="1"/>
    <s v="True"/>
    <x v="69"/>
    <x v="1"/>
    <x v="13"/>
    <m/>
    <n v="10749"/>
    <x v="2"/>
  </r>
  <r>
    <n v="4895769989"/>
    <n v="2176"/>
    <x v="895"/>
    <x v="1"/>
    <n v="36"/>
    <s v="Natus Vincere"/>
    <n v="7118032"/>
    <s v="Winstrike Team"/>
    <n v="22"/>
    <n v="8"/>
    <x v="1"/>
    <s v="True"/>
    <x v="56"/>
    <x v="3"/>
    <x v="14"/>
    <m/>
    <n v="10749"/>
    <x v="2"/>
  </r>
  <r>
    <n v="4895878753"/>
    <n v="1921"/>
    <x v="896"/>
    <x v="1"/>
    <n v="7118032"/>
    <s v="Winstrike Team"/>
    <n v="36"/>
    <s v="Natus Vincere"/>
    <n v="8"/>
    <n v="15"/>
    <x v="0"/>
    <s v="False"/>
    <x v="76"/>
    <x v="3"/>
    <x v="14"/>
    <m/>
    <n v="10749"/>
    <x v="2"/>
  </r>
  <r>
    <n v="4895242023"/>
    <n v="3377"/>
    <x v="120"/>
    <x v="0"/>
    <n v="36"/>
    <s v="Natus Vincere"/>
    <n v="2006913"/>
    <s v="Vega Squadron"/>
    <n v="22"/>
    <n v="40"/>
    <x v="0"/>
    <s v="False"/>
    <x v="5"/>
    <x v="1"/>
    <x v="46"/>
    <m/>
    <n v="10749"/>
    <x v="2"/>
  </r>
  <r>
    <n v="4895310107"/>
    <n v="2491"/>
    <x v="897"/>
    <x v="0"/>
    <n v="7225724"/>
    <s v="Team Jinesbrus"/>
    <n v="543897"/>
    <s v="Mineski"/>
    <n v="26"/>
    <n v="26"/>
    <x v="0"/>
    <s v="False"/>
    <x v="42"/>
    <x v="2"/>
    <x v="13"/>
    <m/>
    <n v="10749"/>
    <x v="2"/>
  </r>
  <r>
    <n v="4895561660"/>
    <n v="1994"/>
    <x v="218"/>
    <x v="1"/>
    <n v="36"/>
    <s v="Natus Vincere"/>
    <n v="2006913"/>
    <s v="Vega Squadron"/>
    <n v="34"/>
    <n v="15"/>
    <x v="1"/>
    <s v="True"/>
    <x v="4"/>
    <x v="2"/>
    <x v="14"/>
    <m/>
    <n v="10749"/>
    <x v="2"/>
  </r>
  <r>
    <n v="4895407807"/>
    <n v="2654"/>
    <x v="898"/>
    <x v="0"/>
    <n v="2006913"/>
    <s v="Vega Squadron"/>
    <n v="36"/>
    <s v="Natus Vincere"/>
    <n v="18"/>
    <n v="32"/>
    <x v="0"/>
    <s v="False"/>
    <x v="29"/>
    <x v="2"/>
    <x v="14"/>
    <m/>
    <n v="10749"/>
    <x v="2"/>
  </r>
  <r>
    <n v="4894907490"/>
    <n v="1941"/>
    <x v="821"/>
    <x v="1"/>
    <n v="543897"/>
    <s v="Mineski"/>
    <n v="7225724"/>
    <s v="Team Jinesbrus"/>
    <n v="10"/>
    <n v="29"/>
    <x v="0"/>
    <s v="False"/>
    <x v="10"/>
    <x v="0"/>
    <x v="91"/>
    <m/>
    <n v="10749"/>
    <x v="2"/>
  </r>
  <r>
    <n v="4894322762"/>
    <n v="3372"/>
    <x v="899"/>
    <x v="0"/>
    <n v="2672298"/>
    <s v="NoPing Esports"/>
    <n v="67"/>
    <s v="paiN Gaming"/>
    <n v="29"/>
    <n v="44"/>
    <x v="0"/>
    <s v="False"/>
    <x v="58"/>
    <x v="1"/>
    <x v="65"/>
    <m/>
    <n v="10749"/>
    <x v="2"/>
  </r>
  <r>
    <n v="4894690855"/>
    <n v="3140"/>
    <x v="900"/>
    <x v="0"/>
    <n v="7225724"/>
    <s v="Team Jinesbrus"/>
    <n v="7098928"/>
    <s v="Adroit"/>
    <n v="19"/>
    <n v="34"/>
    <x v="0"/>
    <s v="False"/>
    <x v="23"/>
    <x v="2"/>
    <x v="87"/>
    <m/>
    <n v="10749"/>
    <x v="2"/>
  </r>
  <r>
    <n v="4894264887"/>
    <n v="1132"/>
    <x v="901"/>
    <x v="3"/>
    <n v="67"/>
    <s v="paiN Gaming"/>
    <n v="2672298"/>
    <s v="NoPing Esports"/>
    <n v="14"/>
    <n v="22"/>
    <x v="0"/>
    <s v="False"/>
    <x v="37"/>
    <x v="0"/>
    <x v="6"/>
    <m/>
    <n v="10749"/>
    <x v="2"/>
  </r>
  <r>
    <n v="4893290350"/>
    <n v="2814"/>
    <x v="902"/>
    <x v="0"/>
    <n v="6797380"/>
    <s v="AMPLFY"/>
    <n v="7225724"/>
    <s v="Team Jinesbrus"/>
    <n v="34"/>
    <n v="41"/>
    <x v="0"/>
    <s v="False"/>
    <x v="14"/>
    <x v="1"/>
    <x v="91"/>
    <m/>
    <n v="10749"/>
    <x v="2"/>
  </r>
  <r>
    <n v="4894403418"/>
    <n v="4024"/>
    <x v="903"/>
    <x v="2"/>
    <n v="2672298"/>
    <s v="NoPing Esports"/>
    <n v="67"/>
    <s v="paiN Gaming"/>
    <n v="31"/>
    <n v="57"/>
    <x v="0"/>
    <s v="False"/>
    <x v="51"/>
    <x v="1"/>
    <x v="65"/>
    <m/>
    <n v="10749"/>
    <x v="2"/>
  </r>
  <r>
    <n v="4894257480"/>
    <n v="1688"/>
    <x v="475"/>
    <x v="1"/>
    <n v="46"/>
    <s v="Team Empire"/>
    <n v="36"/>
    <s v="Natus Vincere"/>
    <n v="8"/>
    <n v="26"/>
    <x v="0"/>
    <s v="False"/>
    <x v="40"/>
    <x v="3"/>
    <x v="14"/>
    <m/>
    <n v="10749"/>
    <x v="2"/>
  </r>
  <r>
    <n v="4894187671"/>
    <n v="1808"/>
    <x v="904"/>
    <x v="1"/>
    <n v="46"/>
    <s v="Team Empire"/>
    <n v="36"/>
    <s v="Natus Vincere"/>
    <n v="31"/>
    <n v="13"/>
    <x v="1"/>
    <s v="True"/>
    <x v="0"/>
    <x v="0"/>
    <x v="27"/>
    <m/>
    <n v="10749"/>
    <x v="2"/>
  </r>
  <r>
    <n v="4894083817"/>
    <n v="2664"/>
    <x v="905"/>
    <x v="0"/>
    <n v="7119077"/>
    <s v="Hokori"/>
    <n v="2672298"/>
    <s v="NoPing Esports"/>
    <n v="34"/>
    <n v="38"/>
    <x v="0"/>
    <s v="False"/>
    <x v="33"/>
    <x v="1"/>
    <x v="6"/>
    <m/>
    <n v="10749"/>
    <x v="2"/>
  </r>
  <r>
    <n v="4894186925"/>
    <n v="1253"/>
    <x v="906"/>
    <x v="1"/>
    <n v="2672298"/>
    <s v="NoPing Esports"/>
    <n v="7119077"/>
    <s v="Hokori"/>
    <n v="24"/>
    <n v="9"/>
    <x v="1"/>
    <s v="True"/>
    <x v="57"/>
    <x v="3"/>
    <x v="6"/>
    <m/>
    <n v="10749"/>
    <x v="2"/>
  </r>
  <r>
    <n v="4894168276"/>
    <n v="1960"/>
    <x v="325"/>
    <x v="1"/>
    <n v="6382242"/>
    <s v="Thunder Predator"/>
    <n v="67"/>
    <s v="paiN Gaming"/>
    <n v="10"/>
    <n v="31"/>
    <x v="0"/>
    <s v="False"/>
    <x v="52"/>
    <x v="0"/>
    <x v="65"/>
    <m/>
    <n v="10749"/>
    <x v="2"/>
  </r>
  <r>
    <n v="4894018484"/>
    <n v="2141"/>
    <x v="907"/>
    <x v="1"/>
    <n v="2006913"/>
    <s v="Vega Squadron"/>
    <n v="7118032"/>
    <s v="Winstrike Team"/>
    <n v="12"/>
    <n v="27"/>
    <x v="0"/>
    <s v="False"/>
    <x v="10"/>
    <x v="0"/>
    <x v="105"/>
    <m/>
    <n v="10749"/>
    <x v="2"/>
  </r>
  <r>
    <n v="4893349765"/>
    <n v="3181"/>
    <x v="908"/>
    <x v="0"/>
    <n v="36"/>
    <s v="Natus Vincere"/>
    <n v="2006913"/>
    <s v="Vega Squadron"/>
    <n v="31"/>
    <n v="28"/>
    <x v="1"/>
    <s v="True"/>
    <x v="36"/>
    <x v="2"/>
    <x v="14"/>
    <m/>
    <n v="10749"/>
    <x v="2"/>
  </r>
  <r>
    <n v="4893508790"/>
    <n v="2147"/>
    <x v="709"/>
    <x v="1"/>
    <n v="36"/>
    <s v="Natus Vincere"/>
    <n v="2006913"/>
    <s v="Vega Squadron"/>
    <n v="25"/>
    <n v="39"/>
    <x v="0"/>
    <s v="False"/>
    <x v="8"/>
    <x v="1"/>
    <x v="46"/>
    <m/>
    <n v="10749"/>
    <x v="2"/>
  </r>
  <r>
    <n v="4893210050"/>
    <n v="3436"/>
    <x v="909"/>
    <x v="0"/>
    <n v="46"/>
    <s v="Team Empire"/>
    <n v="7118032"/>
    <s v="Winstrike Team"/>
    <n v="34"/>
    <n v="22"/>
    <x v="0"/>
    <s v="False"/>
    <x v="16"/>
    <x v="2"/>
    <x v="105"/>
    <m/>
    <n v="10749"/>
    <x v="2"/>
  </r>
  <r>
    <n v="4893101163"/>
    <n v="2163"/>
    <x v="910"/>
    <x v="1"/>
    <n v="543897"/>
    <s v="Mineski"/>
    <n v="7098928"/>
    <s v="Adroit"/>
    <n v="25"/>
    <n v="12"/>
    <x v="1"/>
    <s v="True"/>
    <x v="38"/>
    <x v="0"/>
    <x v="13"/>
    <m/>
    <n v="10749"/>
    <x v="2"/>
  </r>
  <r>
    <n v="4893194768"/>
    <n v="2191"/>
    <x v="911"/>
    <x v="1"/>
    <n v="6797380"/>
    <s v="AMPLFY"/>
    <n v="7225724"/>
    <s v="Team Jinesbrus"/>
    <n v="21"/>
    <n v="27"/>
    <x v="0"/>
    <s v="False"/>
    <x v="3"/>
    <x v="0"/>
    <x v="91"/>
    <m/>
    <n v="10749"/>
    <x v="2"/>
  </r>
  <r>
    <n v="4892691160"/>
    <n v="2768"/>
    <x v="912"/>
    <x v="0"/>
    <n v="6797380"/>
    <s v="AMPLFY"/>
    <n v="7098928"/>
    <s v="Adroit"/>
    <n v="21"/>
    <n v="14"/>
    <x v="1"/>
    <s v="True"/>
    <x v="41"/>
    <x v="0"/>
    <x v="92"/>
    <m/>
    <n v="10749"/>
    <x v="2"/>
  </r>
  <r>
    <n v="4892465747"/>
    <n v="4446"/>
    <x v="913"/>
    <x v="2"/>
    <n v="7119077"/>
    <s v="Hokori"/>
    <n v="5679840"/>
    <s v="SG e-sports"/>
    <n v="53"/>
    <n v="40"/>
    <x v="1"/>
    <s v="True"/>
    <x v="85"/>
    <x v="1"/>
    <x v="94"/>
    <m/>
    <n v="10749"/>
    <x v="2"/>
  </r>
  <r>
    <n v="4892482283"/>
    <n v="2302"/>
    <x v="914"/>
    <x v="1"/>
    <n v="67"/>
    <s v="paiN Gaming"/>
    <n v="5055770"/>
    <s v="Gorillaz-Pride"/>
    <n v="35"/>
    <n v="16"/>
    <x v="1"/>
    <s v="True"/>
    <x v="21"/>
    <x v="2"/>
    <x v="65"/>
    <m/>
    <n v="10749"/>
    <x v="2"/>
  </r>
  <r>
    <n v="4892739831"/>
    <n v="1238"/>
    <x v="915"/>
    <x v="1"/>
    <n v="543897"/>
    <s v="Mineski"/>
    <n v="7225724"/>
    <s v="Team Jinesbrus"/>
    <n v="21"/>
    <n v="6"/>
    <x v="1"/>
    <s v="True"/>
    <x v="70"/>
    <x v="3"/>
    <x v="13"/>
    <m/>
    <n v="10749"/>
    <x v="2"/>
  </r>
  <r>
    <n v="4893715379"/>
    <n v="2906"/>
    <x v="916"/>
    <x v="0"/>
    <n v="7118032"/>
    <s v="Winstrike Team"/>
    <n v="2006913"/>
    <s v="Vega Squadron"/>
    <n v="34"/>
    <n v="43"/>
    <x v="0"/>
    <s v="False"/>
    <x v="71"/>
    <x v="1"/>
    <x v="46"/>
    <m/>
    <n v="10749"/>
    <x v="2"/>
  </r>
  <r>
    <n v="4892693972"/>
    <n v="1563"/>
    <x v="917"/>
    <x v="1"/>
    <n v="7225724"/>
    <s v="Team Jinesbrus"/>
    <n v="543897"/>
    <s v="Mineski"/>
    <n v="8"/>
    <n v="24"/>
    <x v="0"/>
    <s v="False"/>
    <x v="35"/>
    <x v="3"/>
    <x v="13"/>
    <m/>
    <n v="10749"/>
    <x v="2"/>
  </r>
  <r>
    <n v="4892339816"/>
    <n v="1993"/>
    <x v="517"/>
    <x v="1"/>
    <n v="67"/>
    <s v="paiN Gaming"/>
    <n v="5679840"/>
    <s v="SG e-sports"/>
    <n v="59"/>
    <n v="17"/>
    <x v="1"/>
    <s v="True"/>
    <x v="1"/>
    <x v="1"/>
    <x v="65"/>
    <m/>
    <n v="10749"/>
    <x v="2"/>
  </r>
  <r>
    <n v="4892314675"/>
    <n v="935"/>
    <x v="918"/>
    <x v="3"/>
    <n v="7119077"/>
    <s v="Hokori"/>
    <n v="2672298"/>
    <s v="NoPing Esports"/>
    <n v="7"/>
    <n v="23"/>
    <x v="0"/>
    <s v="False"/>
    <x v="56"/>
    <x v="3"/>
    <x v="6"/>
    <m/>
    <n v="10749"/>
    <x v="2"/>
  </r>
  <r>
    <n v="4891888089"/>
    <n v="2876"/>
    <x v="271"/>
    <x v="0"/>
    <n v="36"/>
    <s v="Natus Vincere"/>
    <n v="46"/>
    <s v="Team Empire"/>
    <n v="21"/>
    <n v="33"/>
    <x v="0"/>
    <s v="False"/>
    <x v="13"/>
    <x v="2"/>
    <x v="27"/>
    <m/>
    <n v="10749"/>
    <x v="2"/>
  </r>
  <r>
    <n v="4892030631"/>
    <n v="2136"/>
    <x v="676"/>
    <x v="1"/>
    <n v="2006913"/>
    <s v="Vega Squadron"/>
    <n v="6209143"/>
    <s v="Gambit Esports"/>
    <n v="23"/>
    <n v="16"/>
    <x v="1"/>
    <s v="True"/>
    <x v="10"/>
    <x v="0"/>
    <x v="46"/>
    <m/>
    <n v="10749"/>
    <x v="2"/>
  </r>
  <r>
    <n v="4891494163"/>
    <n v="4046"/>
    <x v="919"/>
    <x v="2"/>
    <n v="2006913"/>
    <s v="Vega Squadron"/>
    <n v="7118032"/>
    <s v="Winstrike Team"/>
    <n v="53"/>
    <n v="42"/>
    <x v="1"/>
    <s v="True"/>
    <x v="86"/>
    <x v="1"/>
    <x v="46"/>
    <m/>
    <n v="10749"/>
    <x v="2"/>
  </r>
  <r>
    <n v="4891274138"/>
    <n v="1930"/>
    <x v="499"/>
    <x v="1"/>
    <n v="6209143"/>
    <s v="Gambit Esports"/>
    <n v="7118032"/>
    <s v="Winstrike Team"/>
    <n v="17"/>
    <n v="20"/>
    <x v="0"/>
    <s v="False"/>
    <x v="38"/>
    <x v="0"/>
    <x v="105"/>
    <m/>
    <n v="10749"/>
    <x v="2"/>
  </r>
  <r>
    <n v="4890975618"/>
    <n v="2675"/>
    <x v="692"/>
    <x v="0"/>
    <n v="3262331"/>
    <s v="Team EVOS"/>
    <n v="7225724"/>
    <s v="Team Jinesbrus"/>
    <n v="23"/>
    <n v="27"/>
    <x v="0"/>
    <s v="False"/>
    <x v="29"/>
    <x v="2"/>
    <x v="91"/>
    <m/>
    <n v="10749"/>
    <x v="2"/>
  </r>
  <r>
    <n v="4891028474"/>
    <n v="2290"/>
    <x v="202"/>
    <x v="1"/>
    <n v="3785359"/>
    <s v="BOOM ID"/>
    <n v="7098928"/>
    <s v="Adroit"/>
    <n v="12"/>
    <n v="29"/>
    <x v="0"/>
    <s v="False"/>
    <x v="52"/>
    <x v="0"/>
    <x v="87"/>
    <m/>
    <n v="10749"/>
    <x v="2"/>
  </r>
  <r>
    <n v="4890891138"/>
    <n v="2196"/>
    <x v="920"/>
    <x v="1"/>
    <n v="6797380"/>
    <s v="AMPLFY"/>
    <n v="7098928"/>
    <s v="Adroit"/>
    <n v="21"/>
    <n v="8"/>
    <x v="1"/>
    <s v="True"/>
    <x v="47"/>
    <x v="3"/>
    <x v="92"/>
    <m/>
    <n v="10749"/>
    <x v="2"/>
  </r>
  <r>
    <n v="4890768096"/>
    <n v="3377"/>
    <x v="120"/>
    <x v="0"/>
    <n v="6797380"/>
    <s v="AMPLFY"/>
    <n v="7225724"/>
    <s v="Team Jinesbrus"/>
    <n v="41"/>
    <n v="22"/>
    <x v="1"/>
    <s v="True"/>
    <x v="43"/>
    <x v="1"/>
    <x v="92"/>
    <m/>
    <n v="10749"/>
    <x v="2"/>
  </r>
  <r>
    <n v="4890756454"/>
    <n v="1471"/>
    <x v="588"/>
    <x v="1"/>
    <n v="2672298"/>
    <s v="NoPing Esports"/>
    <n v="5679840"/>
    <s v="SG e-sports"/>
    <n v="33"/>
    <n v="14"/>
    <x v="1"/>
    <s v="True"/>
    <x v="2"/>
    <x v="0"/>
    <x v="6"/>
    <m/>
    <n v="10749"/>
    <x v="2"/>
  </r>
  <r>
    <n v="4890741448"/>
    <n v="1517"/>
    <x v="921"/>
    <x v="1"/>
    <n v="543897"/>
    <s v="Mineski"/>
    <n v="3262331"/>
    <s v="Team EVOS"/>
    <n v="28"/>
    <n v="8"/>
    <x v="1"/>
    <s v="True"/>
    <x v="37"/>
    <x v="0"/>
    <x v="13"/>
    <m/>
    <n v="10749"/>
    <x v="2"/>
  </r>
  <r>
    <n v="4890686040"/>
    <n v="2155"/>
    <x v="922"/>
    <x v="1"/>
    <n v="6382242"/>
    <s v="Thunder Predator"/>
    <n v="67"/>
    <s v="paiN Gaming"/>
    <n v="32"/>
    <n v="20"/>
    <x v="1"/>
    <s v="True"/>
    <x v="42"/>
    <x v="2"/>
    <x v="77"/>
    <m/>
    <n v="10749"/>
    <x v="2"/>
  </r>
  <r>
    <n v="4890440666"/>
    <n v="4350"/>
    <x v="923"/>
    <x v="2"/>
    <n v="5055770"/>
    <s v="Gorillaz-Pride"/>
    <n v="7233180"/>
    <s v="Team Ham"/>
    <n v="33"/>
    <n v="43"/>
    <x v="1"/>
    <s v="True"/>
    <x v="1"/>
    <x v="1"/>
    <x v="112"/>
    <m/>
    <n v="10749"/>
    <x v="2"/>
  </r>
  <r>
    <n v="4891703894"/>
    <n v="3467"/>
    <x v="924"/>
    <x v="0"/>
    <n v="6953913"/>
    <s v="FlyToMoon"/>
    <n v="6209143"/>
    <s v="Gambit Esports"/>
    <n v="43"/>
    <n v="36"/>
    <x v="1"/>
    <s v="True"/>
    <x v="19"/>
    <x v="1"/>
    <x v="93"/>
    <m/>
    <n v="10749"/>
    <x v="2"/>
  </r>
  <r>
    <n v="4890577856"/>
    <n v="2296"/>
    <x v="925"/>
    <x v="1"/>
    <n v="5679840"/>
    <s v="SG e-sports"/>
    <n v="5055770"/>
    <s v="Gorillaz-Pride"/>
    <n v="24"/>
    <n v="42"/>
    <x v="0"/>
    <s v="False"/>
    <x v="55"/>
    <x v="1"/>
    <x v="112"/>
    <m/>
    <n v="10749"/>
    <x v="2"/>
  </r>
  <r>
    <n v="4890624516"/>
    <n v="2602"/>
    <x v="176"/>
    <x v="0"/>
    <n v="7119077"/>
    <s v="Hokori"/>
    <n v="7220281"/>
    <s v="Furia"/>
    <n v="23"/>
    <n v="11"/>
    <x v="1"/>
    <s v="True"/>
    <x v="40"/>
    <x v="3"/>
    <x v="94"/>
    <m/>
    <n v="10749"/>
    <x v="2"/>
  </r>
  <r>
    <n v="4890527821"/>
    <n v="2006"/>
    <x v="926"/>
    <x v="1"/>
    <n v="7119077"/>
    <s v="Hokori"/>
    <n v="7233180"/>
    <s v="Team Ham"/>
    <n v="12"/>
    <n v="28"/>
    <x v="0"/>
    <s v="False"/>
    <x v="22"/>
    <x v="0"/>
    <x v="88"/>
    <m/>
    <n v="10749"/>
    <x v="2"/>
  </r>
  <r>
    <n v="4890534860"/>
    <n v="3034"/>
    <x v="927"/>
    <x v="0"/>
    <n v="2672298"/>
    <s v="NoPing Esports"/>
    <n v="67"/>
    <s v="paiN Gaming"/>
    <n v="22"/>
    <n v="24"/>
    <x v="1"/>
    <s v="True"/>
    <x v="27"/>
    <x v="0"/>
    <x v="6"/>
    <m/>
    <n v="10749"/>
    <x v="2"/>
  </r>
  <r>
    <n v="4890404686"/>
    <n v="3146"/>
    <x v="928"/>
    <x v="0"/>
    <n v="67"/>
    <s v="paiN Gaming"/>
    <n v="7119077"/>
    <s v="Hokori"/>
    <n v="17"/>
    <n v="14"/>
    <x v="1"/>
    <s v="True"/>
    <x v="46"/>
    <x v="3"/>
    <x v="65"/>
    <m/>
    <n v="10749"/>
    <x v="2"/>
  </r>
  <r>
    <n v="4890373782"/>
    <n v="1921"/>
    <x v="896"/>
    <x v="1"/>
    <n v="7220281"/>
    <s v="Furia"/>
    <n v="2672298"/>
    <s v="NoPing Esports"/>
    <n v="24"/>
    <n v="30"/>
    <x v="0"/>
    <s v="False"/>
    <x v="13"/>
    <x v="2"/>
    <x v="6"/>
    <m/>
    <n v="10749"/>
    <x v="2"/>
  </r>
  <r>
    <n v="4890475273"/>
    <n v="2783"/>
    <x v="929"/>
    <x v="0"/>
    <n v="6382242"/>
    <s v="Thunder Predator"/>
    <n v="5679840"/>
    <s v="SG e-sports"/>
    <n v="49"/>
    <n v="29"/>
    <x v="1"/>
    <s v="True"/>
    <x v="68"/>
    <x v="1"/>
    <x v="77"/>
    <m/>
    <n v="10749"/>
    <x v="2"/>
  </r>
  <r>
    <n v="4890258781"/>
    <n v="3273"/>
    <x v="930"/>
    <x v="0"/>
    <n v="5679840"/>
    <s v="SG e-sports"/>
    <n v="7220281"/>
    <s v="Furia"/>
    <n v="39"/>
    <n v="23"/>
    <x v="1"/>
    <s v="True"/>
    <x v="5"/>
    <x v="1"/>
    <x v="113"/>
    <m/>
    <n v="10749"/>
    <x v="2"/>
  </r>
  <r>
    <n v="4890306510"/>
    <n v="2573"/>
    <x v="931"/>
    <x v="0"/>
    <n v="5055770"/>
    <s v="Gorillaz-Pride"/>
    <n v="7119077"/>
    <s v="Hokori"/>
    <n v="8"/>
    <n v="27"/>
    <x v="0"/>
    <s v="False"/>
    <x v="41"/>
    <x v="0"/>
    <x v="94"/>
    <m/>
    <n v="10749"/>
    <x v="2"/>
  </r>
  <r>
    <n v="4890256608"/>
    <n v="1993"/>
    <x v="517"/>
    <x v="1"/>
    <n v="7118032"/>
    <s v="Winstrike Team"/>
    <n v="36"/>
    <s v="Natus Vincere"/>
    <n v="17"/>
    <n v="35"/>
    <x v="0"/>
    <s v="False"/>
    <x v="42"/>
    <x v="2"/>
    <x v="14"/>
    <m/>
    <n v="10749"/>
    <x v="2"/>
  </r>
  <r>
    <n v="4890198782"/>
    <n v="3036"/>
    <x v="932"/>
    <x v="0"/>
    <n v="2672298"/>
    <s v="NoPing Esports"/>
    <n v="6382242"/>
    <s v="Thunder Predator"/>
    <n v="33"/>
    <n v="40"/>
    <x v="0"/>
    <s v="False"/>
    <x v="58"/>
    <x v="1"/>
    <x v="77"/>
    <m/>
    <n v="10749"/>
    <x v="2"/>
  </r>
  <r>
    <n v="4890122311"/>
    <n v="3877"/>
    <x v="933"/>
    <x v="2"/>
    <n v="5014799"/>
    <s v="Nemiga Gaming"/>
    <n v="7118032"/>
    <s v="Winstrike Team"/>
    <n v="34"/>
    <n v="32"/>
    <x v="1"/>
    <s v="True"/>
    <x v="55"/>
    <x v="1"/>
    <x v="106"/>
    <m/>
    <n v="10749"/>
    <x v="2"/>
  </r>
  <r>
    <n v="4891379575"/>
    <n v="1570"/>
    <x v="934"/>
    <x v="1"/>
    <n v="36"/>
    <s v="Natus Vincere"/>
    <n v="6953913"/>
    <s v="FlyToMoon"/>
    <n v="29"/>
    <n v="9"/>
    <x v="1"/>
    <s v="True"/>
    <x v="45"/>
    <x v="0"/>
    <x v="14"/>
    <m/>
    <n v="10749"/>
    <x v="2"/>
  </r>
  <r>
    <n v="4978435281"/>
    <n v="2053"/>
    <x v="86"/>
    <x v="1"/>
    <n v="6214538"/>
    <s v="Newbee"/>
    <n v="2586976"/>
    <s v="OG"/>
    <n v="16"/>
    <n v="35"/>
    <x v="0"/>
    <s v="False"/>
    <x v="21"/>
    <x v="2"/>
    <x v="36"/>
    <m/>
    <n v="10749"/>
    <x v="2"/>
  </r>
  <r>
    <n v="4890149021"/>
    <n v="2552"/>
    <x v="935"/>
    <x v="0"/>
    <n v="67"/>
    <s v="paiN Gaming"/>
    <n v="7233180"/>
    <s v="Team Ham"/>
    <n v="39"/>
    <n v="17"/>
    <x v="1"/>
    <s v="True"/>
    <x v="16"/>
    <x v="2"/>
    <x v="65"/>
    <m/>
    <n v="10749"/>
    <x v="2"/>
  </r>
  <r>
    <n v="4889881001"/>
    <n v="1461"/>
    <x v="936"/>
    <x v="1"/>
    <n v="46"/>
    <s v="Team Empire"/>
    <n v="6209143"/>
    <s v="Gambit Esports"/>
    <n v="24"/>
    <n v="10"/>
    <x v="1"/>
    <s v="True"/>
    <x v="40"/>
    <x v="3"/>
    <x v="27"/>
    <m/>
    <n v="10749"/>
    <x v="2"/>
  </r>
  <r>
    <n v="4897840279"/>
    <n v="3357"/>
    <x v="664"/>
    <x v="0"/>
    <n v="7079109"/>
    <s v="beastcoast"/>
    <n v="3"/>
    <s v="compLexity Gaming"/>
    <n v="32"/>
    <n v="48"/>
    <x v="1"/>
    <s v="True"/>
    <x v="66"/>
    <x v="1"/>
    <x v="109"/>
    <m/>
    <n v="10749"/>
    <x v="2"/>
  </r>
  <r>
    <n v="4890640926"/>
    <n v="1382"/>
    <x v="937"/>
    <x v="1"/>
    <n v="2672298"/>
    <s v="NoPing Esports"/>
    <n v="5055770"/>
    <s v="Gorillaz-Pride"/>
    <n v="37"/>
    <n v="12"/>
    <x v="1"/>
    <s v="True"/>
    <x v="4"/>
    <x v="2"/>
    <x v="6"/>
    <m/>
    <n v="10749"/>
    <x v="2"/>
  </r>
  <r>
    <n v="4894824244"/>
    <n v="1824"/>
    <x v="938"/>
    <x v="1"/>
    <n v="7225724"/>
    <s v="Team Jinesbrus"/>
    <n v="7098928"/>
    <s v="Adroit"/>
    <n v="22"/>
    <n v="9"/>
    <x v="1"/>
    <s v="True"/>
    <x v="46"/>
    <x v="3"/>
    <x v="91"/>
    <m/>
    <n v="10749"/>
    <x v="2"/>
  </r>
  <r>
    <n v="4890329559"/>
    <n v="1810"/>
    <x v="939"/>
    <x v="1"/>
    <n v="46"/>
    <s v="Team Empire"/>
    <n v="6953913"/>
    <s v="FlyToMoon"/>
    <n v="31"/>
    <n v="14"/>
    <x v="1"/>
    <s v="True"/>
    <x v="6"/>
    <x v="0"/>
    <x v="27"/>
    <m/>
    <n v="10749"/>
    <x v="2"/>
  </r>
  <r>
    <n v="4894085062"/>
    <n v="1586"/>
    <x v="940"/>
    <x v="1"/>
    <n v="67"/>
    <s v="paiN Gaming"/>
    <n v="6382242"/>
    <s v="Thunder Predator"/>
    <n v="22"/>
    <n v="7"/>
    <x v="1"/>
    <s v="True"/>
    <x v="47"/>
    <x v="3"/>
    <x v="65"/>
    <m/>
    <n v="10749"/>
    <x v="2"/>
  </r>
  <r>
    <n v="4893895177"/>
    <n v="2338"/>
    <x v="941"/>
    <x v="1"/>
    <n v="2006913"/>
    <s v="Vega Squadron"/>
    <n v="7118032"/>
    <s v="Winstrike Team"/>
    <n v="17"/>
    <n v="30"/>
    <x v="0"/>
    <s v="False"/>
    <x v="2"/>
    <x v="0"/>
    <x v="105"/>
    <m/>
    <n v="10749"/>
    <x v="2"/>
  </r>
  <r>
    <n v="4889343439"/>
    <n v="4323"/>
    <x v="942"/>
    <x v="2"/>
    <n v="6797380"/>
    <s v="AMPLFY"/>
    <n v="3262331"/>
    <s v="Team EVOS"/>
    <n v="34"/>
    <n v="39"/>
    <x v="0"/>
    <s v="False"/>
    <x v="58"/>
    <x v="1"/>
    <x v="107"/>
    <m/>
    <n v="10749"/>
    <x v="2"/>
  </r>
  <r>
    <n v="4889635707"/>
    <n v="1637"/>
    <x v="240"/>
    <x v="1"/>
    <n v="6209143"/>
    <s v="Gambit Esports"/>
    <n v="5014799"/>
    <s v="Nemiga Gaming"/>
    <n v="36"/>
    <n v="6"/>
    <x v="1"/>
    <s v="True"/>
    <x v="18"/>
    <x v="0"/>
    <x v="48"/>
    <m/>
    <n v="10749"/>
    <x v="2"/>
  </r>
  <r>
    <n v="4889555136"/>
    <n v="2518"/>
    <x v="293"/>
    <x v="0"/>
    <n v="7118032"/>
    <s v="Winstrike Team"/>
    <n v="46"/>
    <s v="Team Empire"/>
    <n v="31"/>
    <n v="19"/>
    <x v="1"/>
    <s v="True"/>
    <x v="29"/>
    <x v="2"/>
    <x v="105"/>
    <m/>
    <n v="10749"/>
    <x v="2"/>
  </r>
  <r>
    <n v="4889502467"/>
    <n v="3302"/>
    <x v="943"/>
    <x v="0"/>
    <n v="3785359"/>
    <s v="BOOM ID"/>
    <n v="3262331"/>
    <s v="Team EVOS"/>
    <n v="31"/>
    <n v="22"/>
    <x v="1"/>
    <s v="True"/>
    <x v="23"/>
    <x v="2"/>
    <x v="83"/>
    <m/>
    <n v="10749"/>
    <x v="2"/>
  </r>
  <r>
    <n v="4889464422"/>
    <n v="1857"/>
    <x v="726"/>
    <x v="1"/>
    <n v="7118032"/>
    <s v="Winstrike Team"/>
    <n v="6953913"/>
    <s v="FlyToMoon"/>
    <n v="35"/>
    <n v="10"/>
    <x v="1"/>
    <s v="True"/>
    <x v="6"/>
    <x v="0"/>
    <x v="105"/>
    <m/>
    <n v="10749"/>
    <x v="2"/>
  </r>
  <r>
    <n v="4889496502"/>
    <n v="2239"/>
    <x v="944"/>
    <x v="1"/>
    <n v="543897"/>
    <s v="Mineski"/>
    <n v="7225724"/>
    <s v="Team Jinesbrus"/>
    <n v="14"/>
    <n v="24"/>
    <x v="0"/>
    <s v="False"/>
    <x v="45"/>
    <x v="0"/>
    <x v="91"/>
    <m/>
    <n v="10749"/>
    <x v="2"/>
  </r>
  <r>
    <n v="4889360849"/>
    <n v="2928"/>
    <x v="945"/>
    <x v="0"/>
    <n v="6765426"/>
    <s v="RESURGENCE"/>
    <n v="7098928"/>
    <s v="Adroit"/>
    <n v="50"/>
    <n v="31"/>
    <x v="1"/>
    <s v="True"/>
    <x v="74"/>
    <x v="1"/>
    <x v="114"/>
    <m/>
    <n v="10749"/>
    <x v="2"/>
  </r>
  <r>
    <n v="4889414157"/>
    <n v="2468"/>
    <x v="206"/>
    <x v="0"/>
    <n v="46"/>
    <s v="Team Empire"/>
    <n v="7119388"/>
    <s v="Team Spirit"/>
    <n v="37"/>
    <n v="14"/>
    <x v="1"/>
    <s v="True"/>
    <x v="21"/>
    <x v="2"/>
    <x v="27"/>
    <m/>
    <n v="10749"/>
    <x v="2"/>
  </r>
  <r>
    <n v="4889265404"/>
    <n v="1929"/>
    <x v="946"/>
    <x v="1"/>
    <n v="3785359"/>
    <s v="BOOM ID"/>
    <n v="7225724"/>
    <s v="Team Jinesbrus"/>
    <n v="7"/>
    <n v="25"/>
    <x v="0"/>
    <s v="False"/>
    <x v="35"/>
    <x v="3"/>
    <x v="91"/>
    <m/>
    <n v="10749"/>
    <x v="2"/>
  </r>
  <r>
    <n v="4889233900"/>
    <n v="1971"/>
    <x v="947"/>
    <x v="1"/>
    <n v="6765426"/>
    <s v="RESURGENCE"/>
    <n v="4817649"/>
    <s v="496 Gaming"/>
    <n v="15"/>
    <n v="37"/>
    <x v="0"/>
    <s v="False"/>
    <x v="42"/>
    <x v="2"/>
    <x v="90"/>
    <m/>
    <n v="10749"/>
    <x v="2"/>
  </r>
  <r>
    <n v="4889341660"/>
    <n v="2151"/>
    <x v="625"/>
    <x v="1"/>
    <n v="36"/>
    <s v="Natus Vincere"/>
    <n v="6209143"/>
    <s v="Gambit Esports"/>
    <n v="17"/>
    <n v="27"/>
    <x v="0"/>
    <s v="False"/>
    <x v="0"/>
    <x v="0"/>
    <x v="48"/>
    <m/>
    <n v="10749"/>
    <x v="2"/>
  </r>
  <r>
    <n v="4888974952"/>
    <n v="1999"/>
    <x v="948"/>
    <x v="1"/>
    <n v="3785359"/>
    <s v="BOOM ID"/>
    <n v="6765426"/>
    <s v="RESURGENCE"/>
    <n v="23"/>
    <n v="9"/>
    <x v="1"/>
    <s v="True"/>
    <x v="35"/>
    <x v="3"/>
    <x v="83"/>
    <m/>
    <n v="10749"/>
    <x v="2"/>
  </r>
  <r>
    <n v="4888936676"/>
    <n v="1937"/>
    <x v="742"/>
    <x v="1"/>
    <n v="543897"/>
    <s v="Mineski"/>
    <n v="6797380"/>
    <s v="AMPLFY"/>
    <n v="22"/>
    <n v="13"/>
    <x v="1"/>
    <s v="True"/>
    <x v="41"/>
    <x v="0"/>
    <x v="13"/>
    <m/>
    <n v="10749"/>
    <x v="2"/>
  </r>
  <r>
    <n v="4888772755"/>
    <n v="3424"/>
    <x v="949"/>
    <x v="0"/>
    <n v="6765426"/>
    <s v="RESURGENCE"/>
    <n v="6797380"/>
    <s v="AMPLFY"/>
    <n v="17"/>
    <n v="31"/>
    <x v="0"/>
    <s v="False"/>
    <x v="3"/>
    <x v="0"/>
    <x v="92"/>
    <m/>
    <n v="10749"/>
    <x v="2"/>
  </r>
  <r>
    <n v="4889995626"/>
    <n v="2528"/>
    <x v="579"/>
    <x v="0"/>
    <n v="7119388"/>
    <s v="Team Spirit"/>
    <n v="36"/>
    <s v="Natus Vincere"/>
    <n v="23"/>
    <n v="28"/>
    <x v="0"/>
    <s v="False"/>
    <x v="21"/>
    <x v="2"/>
    <x v="14"/>
    <m/>
    <n v="10749"/>
    <x v="2"/>
  </r>
  <r>
    <n v="4888686136"/>
    <n v="2053"/>
    <x v="86"/>
    <x v="1"/>
    <n v="7098928"/>
    <s v="Adroit"/>
    <n v="7225724"/>
    <s v="Team Jinesbrus"/>
    <n v="8"/>
    <n v="20"/>
    <x v="0"/>
    <s v="False"/>
    <x v="39"/>
    <x v="3"/>
    <x v="91"/>
    <m/>
    <n v="10749"/>
    <x v="2"/>
  </r>
  <r>
    <n v="4888646940"/>
    <n v="1692"/>
    <x v="950"/>
    <x v="1"/>
    <n v="3785359"/>
    <s v="BOOM ID"/>
    <n v="543897"/>
    <s v="Mineski"/>
    <n v="21"/>
    <n v="10"/>
    <x v="1"/>
    <s v="True"/>
    <x v="46"/>
    <x v="3"/>
    <x v="83"/>
    <m/>
    <n v="10749"/>
    <x v="2"/>
  </r>
  <r>
    <n v="4888732113"/>
    <n v="2595"/>
    <x v="951"/>
    <x v="0"/>
    <n v="3262331"/>
    <s v="Team EVOS"/>
    <n v="4817649"/>
    <s v="496 Gaming"/>
    <n v="16"/>
    <n v="25"/>
    <x v="0"/>
    <s v="False"/>
    <x v="52"/>
    <x v="0"/>
    <x v="90"/>
    <m/>
    <n v="10749"/>
    <x v="2"/>
  </r>
  <r>
    <n v="4889981518"/>
    <n v="2936"/>
    <x v="952"/>
    <x v="0"/>
    <n v="2006913"/>
    <s v="Vega Squadron"/>
    <n v="6953913"/>
    <s v="FlyToMoon"/>
    <n v="32"/>
    <n v="18"/>
    <x v="1"/>
    <s v="True"/>
    <x v="29"/>
    <x v="2"/>
    <x v="46"/>
    <m/>
    <n v="10749"/>
    <x v="2"/>
  </r>
  <r>
    <n v="4890254708"/>
    <n v="1974"/>
    <x v="538"/>
    <x v="1"/>
    <n v="7119388"/>
    <s v="Team Spirit"/>
    <n v="6209143"/>
    <s v="Gambit Esports"/>
    <n v="14"/>
    <n v="28"/>
    <x v="0"/>
    <s v="False"/>
    <x v="18"/>
    <x v="0"/>
    <x v="48"/>
    <m/>
    <n v="10749"/>
    <x v="2"/>
  </r>
  <r>
    <n v="4981912277"/>
    <n v="3471"/>
    <x v="953"/>
    <x v="0"/>
    <n v="2672298"/>
    <s v="NoPing Esports"/>
    <n v="1838315"/>
    <s v="Team Secret"/>
    <n v="25"/>
    <n v="52"/>
    <x v="0"/>
    <s v="False"/>
    <x v="71"/>
    <x v="1"/>
    <x v="4"/>
    <m/>
    <n v="10749"/>
    <x v="2"/>
  </r>
  <r>
    <n v="4981028582"/>
    <n v="1674"/>
    <x v="433"/>
    <x v="1"/>
    <n v="2586976"/>
    <s v="OG"/>
    <n v="39"/>
    <s v="Shopify Rebellion"/>
    <n v="23"/>
    <n v="15"/>
    <x v="1"/>
    <s v="True"/>
    <x v="45"/>
    <x v="0"/>
    <x v="36"/>
    <m/>
    <n v="10749"/>
    <x v="2"/>
  </r>
  <r>
    <n v="4980430921"/>
    <n v="2811"/>
    <x v="954"/>
    <x v="0"/>
    <n v="543897"/>
    <s v="Mineski"/>
    <n v="1838315"/>
    <s v="Team Secret"/>
    <n v="18"/>
    <n v="29"/>
    <x v="0"/>
    <s v="False"/>
    <x v="2"/>
    <x v="0"/>
    <x v="4"/>
    <m/>
    <n v="10749"/>
    <x v="2"/>
  </r>
  <r>
    <n v="4980333085"/>
    <n v="3222"/>
    <x v="955"/>
    <x v="0"/>
    <n v="543897"/>
    <s v="Mineski"/>
    <n v="1838315"/>
    <s v="Team Secret"/>
    <n v="36"/>
    <n v="28"/>
    <x v="1"/>
    <s v="True"/>
    <x v="8"/>
    <x v="1"/>
    <x v="13"/>
    <m/>
    <n v="10749"/>
    <x v="2"/>
  </r>
  <r>
    <n v="4980123889"/>
    <n v="2428"/>
    <x v="314"/>
    <x v="0"/>
    <n v="2672298"/>
    <s v="NoPing Esports"/>
    <n v="6214538"/>
    <s v="Newbee"/>
    <n v="10"/>
    <n v="31"/>
    <x v="0"/>
    <s v="False"/>
    <x v="52"/>
    <x v="0"/>
    <x v="30"/>
    <m/>
    <n v="10749"/>
    <x v="2"/>
  </r>
  <r>
    <n v="4980079753"/>
    <n v="1520"/>
    <x v="956"/>
    <x v="1"/>
    <n v="6214538"/>
    <s v="Newbee"/>
    <n v="2672298"/>
    <s v="NoPing Esports"/>
    <n v="13"/>
    <n v="23"/>
    <x v="0"/>
    <s v="False"/>
    <x v="37"/>
    <x v="0"/>
    <x v="6"/>
    <m/>
    <n v="10749"/>
    <x v="2"/>
  </r>
  <r>
    <n v="4978701632"/>
    <n v="2503"/>
    <x v="957"/>
    <x v="0"/>
    <n v="1838315"/>
    <s v="Team Secret"/>
    <n v="39"/>
    <s v="Shopify Rebellion"/>
    <n v="14"/>
    <n v="26"/>
    <x v="0"/>
    <s v="False"/>
    <x v="22"/>
    <x v="0"/>
    <x v="34"/>
    <m/>
    <n v="10749"/>
    <x v="2"/>
  </r>
  <r>
    <n v="4978505997"/>
    <n v="2904"/>
    <x v="502"/>
    <x v="0"/>
    <n v="1838315"/>
    <s v="Team Secret"/>
    <n v="39"/>
    <s v="Shopify Rebellion"/>
    <n v="12"/>
    <n v="40"/>
    <x v="0"/>
    <s v="False"/>
    <x v="42"/>
    <x v="2"/>
    <x v="34"/>
    <m/>
    <n v="10749"/>
    <x v="2"/>
  </r>
  <r>
    <n v="4977018128"/>
    <n v="3673"/>
    <x v="958"/>
    <x v="2"/>
    <n v="2108395"/>
    <s v="TNC Predator"/>
    <n v="726228"/>
    <s v="Vici Gaming"/>
    <n v="26"/>
    <n v="30"/>
    <x v="0"/>
    <s v="False"/>
    <x v="16"/>
    <x v="2"/>
    <x v="23"/>
    <m/>
    <n v="10749"/>
    <x v="2"/>
  </r>
  <r>
    <n v="4977114097"/>
    <n v="2082"/>
    <x v="446"/>
    <x v="1"/>
    <n v="2108395"/>
    <s v="TNC Predator"/>
    <n v="726228"/>
    <s v="Vici Gaming"/>
    <n v="6"/>
    <n v="25"/>
    <x v="0"/>
    <s v="False"/>
    <x v="46"/>
    <x v="3"/>
    <x v="23"/>
    <m/>
    <n v="10749"/>
    <x v="2"/>
  </r>
  <r>
    <n v="4976789940"/>
    <n v="2704"/>
    <x v="216"/>
    <x v="0"/>
    <n v="15"/>
    <s v="LGD Gaming"/>
    <n v="1883502"/>
    <s v="Virtus.pro"/>
    <n v="22"/>
    <n v="12"/>
    <x v="1"/>
    <s v="True"/>
    <x v="40"/>
    <x v="3"/>
    <x v="28"/>
    <m/>
    <n v="10749"/>
    <x v="2"/>
  </r>
  <r>
    <n v="4973234250"/>
    <n v="3248"/>
    <x v="959"/>
    <x v="0"/>
    <n v="350190"/>
    <s v="Ascent Esports"/>
    <n v="1883502"/>
    <s v="Virtus.pro"/>
    <n v="33"/>
    <n v="34"/>
    <x v="0"/>
    <s v="False"/>
    <x v="53"/>
    <x v="1"/>
    <x v="29"/>
    <m/>
    <n v="10749"/>
    <x v="2"/>
  </r>
  <r>
    <n v="4973241299"/>
    <n v="1843"/>
    <x v="261"/>
    <x v="1"/>
    <n v="6209804"/>
    <s v="Antarctic Penguins"/>
    <n v="2672298"/>
    <s v="NoPing Esports"/>
    <n v="22"/>
    <n v="31"/>
    <x v="0"/>
    <s v="False"/>
    <x v="23"/>
    <x v="2"/>
    <x v="6"/>
    <m/>
    <n v="10749"/>
    <x v="2"/>
  </r>
  <r>
    <n v="4973205314"/>
    <n v="2086"/>
    <x v="960"/>
    <x v="1"/>
    <n v="6214973"/>
    <s v="Ninjas in Pyjamas"/>
    <n v="39"/>
    <s v="Shopify Rebellion"/>
    <n v="12"/>
    <n v="37"/>
    <x v="0"/>
    <s v="False"/>
    <x v="4"/>
    <x v="2"/>
    <x v="34"/>
    <m/>
    <n v="10749"/>
    <x v="2"/>
  </r>
  <r>
    <n v="4973135877"/>
    <n v="2502"/>
    <x v="961"/>
    <x v="0"/>
    <n v="350190"/>
    <s v="Ascent Esports"/>
    <n v="1883502"/>
    <s v="Virtus.pro"/>
    <n v="23"/>
    <n v="34"/>
    <x v="0"/>
    <s v="False"/>
    <x v="7"/>
    <x v="2"/>
    <x v="29"/>
    <m/>
    <n v="10749"/>
    <x v="2"/>
  </r>
  <r>
    <n v="4973040677"/>
    <n v="4195"/>
    <x v="962"/>
    <x v="2"/>
    <n v="2163"/>
    <s v="Team Liquid"/>
    <n v="2108395"/>
    <s v="TNC Predator"/>
    <n v="39"/>
    <n v="45"/>
    <x v="0"/>
    <s v="False"/>
    <x v="73"/>
    <x v="1"/>
    <x v="12"/>
    <m/>
    <n v="10749"/>
    <x v="2"/>
  </r>
  <r>
    <n v="4973073617"/>
    <n v="1776"/>
    <x v="963"/>
    <x v="1"/>
    <n v="1838315"/>
    <s v="Team Secret"/>
    <n v="7203342"/>
    <s v="Chaos EC"/>
    <n v="22"/>
    <n v="30"/>
    <x v="0"/>
    <s v="False"/>
    <x v="42"/>
    <x v="2"/>
    <x v="103"/>
    <m/>
    <n v="10749"/>
    <x v="2"/>
  </r>
  <r>
    <n v="4972974534"/>
    <n v="2259"/>
    <x v="427"/>
    <x v="1"/>
    <n v="350190"/>
    <s v="Ascent Esports"/>
    <n v="6209804"/>
    <s v="Antarctic Penguins"/>
    <n v="28"/>
    <n v="12"/>
    <x v="1"/>
    <s v="True"/>
    <x v="22"/>
    <x v="0"/>
    <x v="1"/>
    <m/>
    <n v="10749"/>
    <x v="2"/>
  </r>
  <r>
    <n v="4973017840"/>
    <n v="1305"/>
    <x v="964"/>
    <x v="1"/>
    <n v="7203342"/>
    <s v="Chaos EC"/>
    <n v="1838315"/>
    <s v="Team Secret"/>
    <n v="15"/>
    <n v="33"/>
    <x v="0"/>
    <s v="False"/>
    <x v="3"/>
    <x v="0"/>
    <x v="4"/>
    <m/>
    <n v="10749"/>
    <x v="2"/>
  </r>
  <r>
    <n v="4972964911"/>
    <n v="2970"/>
    <x v="965"/>
    <x v="0"/>
    <n v="39"/>
    <s v="Shopify Rebellion"/>
    <n v="1883502"/>
    <s v="Virtus.pro"/>
    <n v="24"/>
    <n v="26"/>
    <x v="0"/>
    <s v="False"/>
    <x v="29"/>
    <x v="2"/>
    <x v="29"/>
    <m/>
    <n v="10749"/>
    <x v="2"/>
  </r>
  <r>
    <n v="4971752684"/>
    <n v="2288"/>
    <x v="966"/>
    <x v="1"/>
    <n v="1838315"/>
    <s v="Team Secret"/>
    <n v="15"/>
    <s v="LGD Gaming"/>
    <n v="15"/>
    <n v="34"/>
    <x v="0"/>
    <s v="False"/>
    <x v="4"/>
    <x v="2"/>
    <x v="28"/>
    <m/>
    <n v="10749"/>
    <x v="2"/>
  </r>
  <r>
    <n v="4971762994"/>
    <n v="2863"/>
    <x v="967"/>
    <x v="0"/>
    <n v="2163"/>
    <s v="Team Liquid"/>
    <n v="2626685"/>
    <s v="KEEN GAMING"/>
    <n v="46"/>
    <n v="28"/>
    <x v="1"/>
    <s v="True"/>
    <x v="12"/>
    <x v="1"/>
    <x v="33"/>
    <m/>
    <n v="10749"/>
    <x v="2"/>
  </r>
  <r>
    <n v="4971343154"/>
    <n v="5189"/>
    <x v="968"/>
    <x v="2"/>
    <n v="2108395"/>
    <s v="TNC Predator"/>
    <n v="7203342"/>
    <s v="Chaos EC"/>
    <n v="26"/>
    <n v="40"/>
    <x v="0"/>
    <s v="False"/>
    <x v="55"/>
    <x v="1"/>
    <x v="103"/>
    <m/>
    <n v="10749"/>
    <x v="2"/>
  </r>
  <r>
    <n v="4972913573"/>
    <n v="1430"/>
    <x v="752"/>
    <x v="1"/>
    <n v="2672298"/>
    <s v="NoPing Esports"/>
    <n v="6214973"/>
    <s v="Ninjas in Pyjamas"/>
    <n v="22"/>
    <n v="8"/>
    <x v="1"/>
    <s v="True"/>
    <x v="56"/>
    <x v="3"/>
    <x v="6"/>
    <m/>
    <n v="10749"/>
    <x v="2"/>
  </r>
  <r>
    <n v="4971714902"/>
    <n v="2762"/>
    <x v="969"/>
    <x v="0"/>
    <n v="6214538"/>
    <s v="Newbee"/>
    <n v="7203342"/>
    <s v="Chaos EC"/>
    <n v="39"/>
    <n v="19"/>
    <x v="1"/>
    <s v="True"/>
    <x v="9"/>
    <x v="2"/>
    <x v="30"/>
    <m/>
    <n v="10749"/>
    <x v="2"/>
  </r>
  <r>
    <n v="4971878070"/>
    <n v="2267"/>
    <x v="970"/>
    <x v="1"/>
    <n v="1838315"/>
    <s v="Team Secret"/>
    <n v="15"/>
    <s v="LGD Gaming"/>
    <n v="19"/>
    <n v="32"/>
    <x v="0"/>
    <s v="False"/>
    <x v="21"/>
    <x v="2"/>
    <x v="28"/>
    <m/>
    <n v="10749"/>
    <x v="2"/>
  </r>
  <r>
    <n v="4971602368"/>
    <n v="3623"/>
    <x v="971"/>
    <x v="2"/>
    <n v="2626685"/>
    <s v="KEEN GAMING"/>
    <n v="2163"/>
    <s v="Team Liquid"/>
    <n v="35"/>
    <n v="49"/>
    <x v="0"/>
    <s v="False"/>
    <x v="73"/>
    <x v="1"/>
    <x v="33"/>
    <m/>
    <n v="10749"/>
    <x v="2"/>
  </r>
  <r>
    <n v="4971562774"/>
    <n v="1729"/>
    <x v="972"/>
    <x v="1"/>
    <n v="111474"/>
    <s v="Alliance"/>
    <n v="543897"/>
    <s v="Mineski"/>
    <n v="16"/>
    <n v="30"/>
    <x v="0"/>
    <s v="False"/>
    <x v="27"/>
    <x v="0"/>
    <x v="13"/>
    <m/>
    <n v="10749"/>
    <x v="2"/>
  </r>
  <r>
    <n v="4971503549"/>
    <n v="2681"/>
    <x v="973"/>
    <x v="0"/>
    <n v="6209804"/>
    <s v="Antarctic Penguins"/>
    <n v="36"/>
    <s v="Natus Vincere"/>
    <n v="34"/>
    <n v="23"/>
    <x v="1"/>
    <s v="True"/>
    <x v="7"/>
    <x v="2"/>
    <x v="96"/>
    <m/>
    <n v="10749"/>
    <x v="2"/>
  </r>
  <r>
    <n v="4971609890"/>
    <n v="2274"/>
    <x v="974"/>
    <x v="1"/>
    <n v="6214538"/>
    <s v="Newbee"/>
    <n v="7203342"/>
    <s v="Chaos EC"/>
    <n v="44"/>
    <n v="11"/>
    <x v="1"/>
    <s v="True"/>
    <x v="24"/>
    <x v="2"/>
    <x v="30"/>
    <m/>
    <n v="10749"/>
    <x v="2"/>
  </r>
  <r>
    <n v="4971493281"/>
    <n v="3210"/>
    <x v="975"/>
    <x v="0"/>
    <n v="6214973"/>
    <s v="Ninjas in Pyjamas"/>
    <n v="726228"/>
    <s v="Vici Gaming"/>
    <n v="34"/>
    <n v="11"/>
    <x v="1"/>
    <s v="True"/>
    <x v="6"/>
    <x v="0"/>
    <x v="104"/>
    <m/>
    <n v="10749"/>
    <x v="2"/>
  </r>
  <r>
    <n v="4971293020"/>
    <n v="2555"/>
    <x v="976"/>
    <x v="0"/>
    <n v="2626685"/>
    <s v="KEEN GAMING"/>
    <n v="6214538"/>
    <s v="Newbee"/>
    <n v="39"/>
    <n v="23"/>
    <x v="1"/>
    <s v="True"/>
    <x v="5"/>
    <x v="1"/>
    <x v="10"/>
    <m/>
    <n v="10749"/>
    <x v="2"/>
  </r>
  <r>
    <n v="4971219200"/>
    <n v="3534"/>
    <x v="977"/>
    <x v="0"/>
    <n v="2108395"/>
    <s v="TNC Predator"/>
    <n v="7203342"/>
    <s v="Chaos EC"/>
    <n v="33"/>
    <n v="22"/>
    <x v="1"/>
    <s v="True"/>
    <x v="24"/>
    <x v="2"/>
    <x v="12"/>
    <m/>
    <n v="10749"/>
    <x v="2"/>
  </r>
  <r>
    <n v="4971103310"/>
    <n v="2405"/>
    <x v="114"/>
    <x v="0"/>
    <n v="2672298"/>
    <s v="NoPing Esports"/>
    <n v="39"/>
    <s v="Shopify Rebellion"/>
    <n v="34"/>
    <n v="20"/>
    <x v="1"/>
    <s v="True"/>
    <x v="13"/>
    <x v="2"/>
    <x v="6"/>
    <m/>
    <n v="10749"/>
    <x v="2"/>
  </r>
  <r>
    <n v="4971185236"/>
    <n v="1195"/>
    <x v="978"/>
    <x v="3"/>
    <n v="1838315"/>
    <s v="Team Secret"/>
    <n v="543897"/>
    <s v="Mineski"/>
    <n v="24"/>
    <n v="1"/>
    <x v="1"/>
    <s v="True"/>
    <x v="15"/>
    <x v="3"/>
    <x v="4"/>
    <m/>
    <n v="10749"/>
    <x v="2"/>
  </r>
  <r>
    <n v="4971136869"/>
    <n v="2264"/>
    <x v="979"/>
    <x v="1"/>
    <n v="6214973"/>
    <s v="Ninjas in Pyjamas"/>
    <n v="6209804"/>
    <s v="Antarctic Penguins"/>
    <n v="15"/>
    <n v="28"/>
    <x v="0"/>
    <s v="False"/>
    <x v="28"/>
    <x v="0"/>
    <x v="96"/>
    <m/>
    <n v="10749"/>
    <x v="2"/>
  </r>
  <r>
    <n v="4971068045"/>
    <n v="2093"/>
    <x v="980"/>
    <x v="1"/>
    <n v="6214973"/>
    <s v="Ninjas in Pyjamas"/>
    <n v="6209804"/>
    <s v="Antarctic Penguins"/>
    <n v="9"/>
    <n v="23"/>
    <x v="0"/>
    <s v="False"/>
    <x v="35"/>
    <x v="3"/>
    <x v="96"/>
    <m/>
    <n v="10749"/>
    <x v="2"/>
  </r>
  <r>
    <n v="4971090004"/>
    <n v="2095"/>
    <x v="254"/>
    <x v="1"/>
    <n v="350190"/>
    <s v="Ascent Esports"/>
    <n v="36"/>
    <s v="Natus Vincere"/>
    <n v="22"/>
    <n v="14"/>
    <x v="1"/>
    <s v="True"/>
    <x v="37"/>
    <x v="0"/>
    <x v="1"/>
    <m/>
    <n v="10749"/>
    <x v="2"/>
  </r>
  <r>
    <n v="4970923003"/>
    <n v="2901"/>
    <x v="981"/>
    <x v="0"/>
    <n v="2108395"/>
    <s v="TNC Predator"/>
    <n v="1838315"/>
    <s v="Team Secret"/>
    <n v="12"/>
    <n v="34"/>
    <x v="0"/>
    <s v="False"/>
    <x v="27"/>
    <x v="0"/>
    <x v="4"/>
    <m/>
    <n v="10749"/>
    <x v="2"/>
  </r>
  <r>
    <n v="4969752692"/>
    <n v="3708"/>
    <x v="982"/>
    <x v="2"/>
    <n v="726228"/>
    <s v="Vici Gaming"/>
    <n v="39"/>
    <s v="Shopify Rebellion"/>
    <n v="25"/>
    <n v="30"/>
    <x v="0"/>
    <s v="False"/>
    <x v="24"/>
    <x v="2"/>
    <x v="34"/>
    <m/>
    <n v="10749"/>
    <x v="2"/>
  </r>
  <r>
    <n v="4969839520"/>
    <n v="2382"/>
    <x v="983"/>
    <x v="1"/>
    <n v="36"/>
    <s v="Natus Vincere"/>
    <n v="6214973"/>
    <s v="Ninjas in Pyjamas"/>
    <n v="32"/>
    <n v="18"/>
    <x v="1"/>
    <s v="True"/>
    <x v="29"/>
    <x v="2"/>
    <x v="14"/>
    <m/>
    <n v="10749"/>
    <x v="2"/>
  </r>
  <r>
    <n v="4969661339"/>
    <n v="2617"/>
    <x v="984"/>
    <x v="0"/>
    <n v="111474"/>
    <s v="Alliance"/>
    <n v="2626685"/>
    <s v="KEEN GAMING"/>
    <n v="47"/>
    <n v="30"/>
    <x v="1"/>
    <s v="True"/>
    <x v="71"/>
    <x v="1"/>
    <x v="51"/>
    <m/>
    <n v="10749"/>
    <x v="2"/>
  </r>
  <r>
    <n v="4969748381"/>
    <n v="2199"/>
    <x v="614"/>
    <x v="1"/>
    <n v="6214973"/>
    <s v="Ninjas in Pyjamas"/>
    <n v="36"/>
    <s v="Natus Vincere"/>
    <n v="15"/>
    <n v="30"/>
    <x v="0"/>
    <s v="False"/>
    <x v="6"/>
    <x v="0"/>
    <x v="14"/>
    <m/>
    <n v="10749"/>
    <x v="2"/>
  </r>
  <r>
    <n v="4969641209"/>
    <n v="2826"/>
    <x v="1"/>
    <x v="0"/>
    <n v="543897"/>
    <s v="Mineski"/>
    <n v="7203342"/>
    <s v="Chaos EC"/>
    <n v="27"/>
    <n v="25"/>
    <x v="1"/>
    <s v="True"/>
    <x v="42"/>
    <x v="2"/>
    <x v="13"/>
    <m/>
    <n v="10749"/>
    <x v="2"/>
  </r>
  <r>
    <n v="4969405883"/>
    <n v="2472"/>
    <x v="985"/>
    <x v="0"/>
    <n v="6214973"/>
    <s v="Ninjas in Pyjamas"/>
    <n v="2586976"/>
    <s v="OG"/>
    <n v="23"/>
    <n v="28"/>
    <x v="0"/>
    <s v="False"/>
    <x v="21"/>
    <x v="2"/>
    <x v="36"/>
    <m/>
    <n v="10749"/>
    <x v="2"/>
  </r>
  <r>
    <n v="4969565764"/>
    <n v="2898"/>
    <x v="768"/>
    <x v="0"/>
    <n v="2108395"/>
    <s v="TNC Predator"/>
    <n v="6214538"/>
    <s v="Newbee"/>
    <n v="17"/>
    <n v="28"/>
    <x v="0"/>
    <s v="False"/>
    <x v="6"/>
    <x v="0"/>
    <x v="30"/>
    <m/>
    <n v="10749"/>
    <x v="2"/>
  </r>
  <r>
    <n v="4969584026"/>
    <n v="2033"/>
    <x v="986"/>
    <x v="1"/>
    <n v="2626685"/>
    <s v="KEEN GAMING"/>
    <n v="111474"/>
    <s v="Alliance"/>
    <n v="8"/>
    <n v="27"/>
    <x v="0"/>
    <s v="False"/>
    <x v="41"/>
    <x v="0"/>
    <x v="51"/>
    <m/>
    <n v="10749"/>
    <x v="2"/>
  </r>
  <r>
    <n v="4969499647"/>
    <n v="3261"/>
    <x v="987"/>
    <x v="0"/>
    <n v="36"/>
    <s v="Natus Vincere"/>
    <n v="1883502"/>
    <s v="Virtus.pro"/>
    <n v="40"/>
    <n v="21"/>
    <x v="1"/>
    <s v="True"/>
    <x v="69"/>
    <x v="1"/>
    <x v="14"/>
    <m/>
    <n v="10749"/>
    <x v="2"/>
  </r>
  <r>
    <n v="4969495247"/>
    <n v="1888"/>
    <x v="988"/>
    <x v="1"/>
    <n v="726228"/>
    <s v="Vici Gaming"/>
    <n v="2672298"/>
    <s v="NoPing Esports"/>
    <n v="31"/>
    <n v="11"/>
    <x v="1"/>
    <s v="True"/>
    <x v="18"/>
    <x v="0"/>
    <x v="23"/>
    <m/>
    <n v="10749"/>
    <x v="2"/>
  </r>
  <r>
    <n v="4969560020"/>
    <n v="2328"/>
    <x v="989"/>
    <x v="1"/>
    <n v="7203342"/>
    <s v="Chaos EC"/>
    <n v="543897"/>
    <s v="Mineski"/>
    <n v="13"/>
    <n v="45"/>
    <x v="0"/>
    <s v="False"/>
    <x v="9"/>
    <x v="2"/>
    <x v="13"/>
    <m/>
    <n v="10749"/>
    <x v="2"/>
  </r>
  <r>
    <n v="4969415357"/>
    <n v="2660"/>
    <x v="196"/>
    <x v="0"/>
    <n v="39"/>
    <s v="Shopify Rebellion"/>
    <n v="6209804"/>
    <s v="Antarctic Penguins"/>
    <n v="34"/>
    <n v="12"/>
    <x v="1"/>
    <s v="True"/>
    <x v="27"/>
    <x v="0"/>
    <x v="34"/>
    <m/>
    <n v="10749"/>
    <x v="2"/>
  </r>
  <r>
    <n v="4969485474"/>
    <n v="1801"/>
    <x v="345"/>
    <x v="1"/>
    <n v="6214973"/>
    <s v="Ninjas in Pyjamas"/>
    <n v="2586976"/>
    <s v="OG"/>
    <n v="25"/>
    <n v="20"/>
    <x v="0"/>
    <s v="False"/>
    <x v="6"/>
    <x v="0"/>
    <x v="36"/>
    <m/>
    <n v="10749"/>
    <x v="2"/>
  </r>
  <r>
    <n v="4969351370"/>
    <n v="1719"/>
    <x v="990"/>
    <x v="1"/>
    <n v="2163"/>
    <s v="Team Liquid"/>
    <n v="543897"/>
    <s v="Mineski"/>
    <n v="35"/>
    <n v="13"/>
    <x v="1"/>
    <s v="True"/>
    <x v="3"/>
    <x v="0"/>
    <x v="33"/>
    <m/>
    <n v="10749"/>
    <x v="2"/>
  </r>
  <r>
    <n v="4969348313"/>
    <n v="1382"/>
    <x v="937"/>
    <x v="1"/>
    <n v="2626685"/>
    <s v="KEEN GAMING"/>
    <n v="1838315"/>
    <s v="Team Secret"/>
    <n v="2"/>
    <n v="19"/>
    <x v="0"/>
    <s v="False"/>
    <x v="25"/>
    <x v="3"/>
    <x v="4"/>
    <m/>
    <n v="10749"/>
    <x v="2"/>
  </r>
  <r>
    <n v="4969292028"/>
    <n v="2200"/>
    <x v="373"/>
    <x v="1"/>
    <n v="1838315"/>
    <s v="Team Secret"/>
    <n v="2626685"/>
    <s v="KEEN GAMING"/>
    <n v="30"/>
    <n v="16"/>
    <x v="1"/>
    <s v="True"/>
    <x v="27"/>
    <x v="0"/>
    <x v="4"/>
    <m/>
    <n v="10749"/>
    <x v="2"/>
  </r>
  <r>
    <n v="4971088106"/>
    <n v="1294"/>
    <x v="991"/>
    <x v="1"/>
    <n v="1883502"/>
    <s v="Virtus.pro"/>
    <n v="2586976"/>
    <s v="OG"/>
    <n v="9"/>
    <n v="31"/>
    <x v="0"/>
    <s v="False"/>
    <x v="22"/>
    <x v="0"/>
    <x v="36"/>
    <m/>
    <n v="10749"/>
    <x v="2"/>
  </r>
  <r>
    <n v="4969288250"/>
    <n v="3132"/>
    <x v="992"/>
    <x v="0"/>
    <n v="111474"/>
    <s v="Alliance"/>
    <n v="2108395"/>
    <s v="TNC Predator"/>
    <n v="29"/>
    <n v="41"/>
    <x v="0"/>
    <s v="False"/>
    <x v="49"/>
    <x v="1"/>
    <x v="12"/>
    <m/>
    <n v="10749"/>
    <x v="2"/>
  </r>
  <r>
    <n v="4969187966"/>
    <n v="3817"/>
    <x v="993"/>
    <x v="2"/>
    <n v="36"/>
    <s v="Natus Vincere"/>
    <n v="2672298"/>
    <s v="NoPing Esports"/>
    <n v="48"/>
    <n v="35"/>
    <x v="0"/>
    <s v="False"/>
    <x v="64"/>
    <x v="1"/>
    <x v="6"/>
    <m/>
    <n v="10749"/>
    <x v="2"/>
  </r>
  <r>
    <n v="4969274267"/>
    <n v="1475"/>
    <x v="994"/>
    <x v="1"/>
    <n v="6214538"/>
    <s v="Newbee"/>
    <n v="15"/>
    <s v="LGD Gaming"/>
    <n v="4"/>
    <n v="25"/>
    <x v="0"/>
    <s v="False"/>
    <x v="47"/>
    <x v="3"/>
    <x v="28"/>
    <m/>
    <n v="10749"/>
    <x v="2"/>
  </r>
  <r>
    <n v="4968466397"/>
    <n v="2156"/>
    <x v="164"/>
    <x v="1"/>
    <n v="2108395"/>
    <s v="TNC Predator"/>
    <n v="15"/>
    <s v="LGD Gaming"/>
    <n v="8"/>
    <n v="26"/>
    <x v="0"/>
    <s v="False"/>
    <x v="40"/>
    <x v="3"/>
    <x v="28"/>
    <m/>
    <n v="10749"/>
    <x v="2"/>
  </r>
  <r>
    <n v="4968447861"/>
    <n v="2169"/>
    <x v="995"/>
    <x v="1"/>
    <n v="2626685"/>
    <s v="KEEN GAMING"/>
    <n v="543897"/>
    <s v="Mineski"/>
    <n v="27"/>
    <n v="16"/>
    <x v="1"/>
    <s v="True"/>
    <x v="28"/>
    <x v="0"/>
    <x v="10"/>
    <m/>
    <n v="10749"/>
    <x v="2"/>
  </r>
  <r>
    <n v="4968129116"/>
    <n v="3787"/>
    <x v="996"/>
    <x v="2"/>
    <n v="7203342"/>
    <s v="Chaos EC"/>
    <n v="111474"/>
    <s v="Alliance"/>
    <n v="34"/>
    <n v="38"/>
    <x v="1"/>
    <s v="True"/>
    <x v="33"/>
    <x v="1"/>
    <x v="103"/>
    <m/>
    <n v="10749"/>
    <x v="2"/>
  </r>
  <r>
    <n v="4968350012"/>
    <n v="1533"/>
    <x v="874"/>
    <x v="1"/>
    <n v="543897"/>
    <s v="Mineski"/>
    <n v="2626685"/>
    <s v="KEEN GAMING"/>
    <n v="14"/>
    <n v="35"/>
    <x v="0"/>
    <s v="False"/>
    <x v="4"/>
    <x v="2"/>
    <x v="10"/>
    <m/>
    <n v="10749"/>
    <x v="2"/>
  </r>
  <r>
    <n v="4968242416"/>
    <n v="1743"/>
    <x v="997"/>
    <x v="1"/>
    <n v="2163"/>
    <s v="Team Liquid"/>
    <n v="1838315"/>
    <s v="Team Secret"/>
    <n v="10"/>
    <n v="29"/>
    <x v="0"/>
    <s v="False"/>
    <x v="10"/>
    <x v="0"/>
    <x v="4"/>
    <m/>
    <n v="10749"/>
    <x v="2"/>
  </r>
  <r>
    <n v="4967962327"/>
    <n v="2802"/>
    <x v="998"/>
    <x v="0"/>
    <n v="543897"/>
    <s v="Mineski"/>
    <n v="2108395"/>
    <s v="TNC Predator"/>
    <n v="31"/>
    <n v="12"/>
    <x v="1"/>
    <s v="True"/>
    <x v="28"/>
    <x v="0"/>
    <x v="13"/>
    <m/>
    <n v="10749"/>
    <x v="2"/>
  </r>
  <r>
    <n v="4967956396"/>
    <n v="2404"/>
    <x v="999"/>
    <x v="0"/>
    <n v="6209804"/>
    <s v="Antarctic Penguins"/>
    <n v="1883502"/>
    <s v="Virtus.pro"/>
    <n v="17"/>
    <n v="21"/>
    <x v="0"/>
    <s v="False"/>
    <x v="45"/>
    <x v="0"/>
    <x v="29"/>
    <m/>
    <n v="10749"/>
    <x v="2"/>
  </r>
  <r>
    <n v="4967878474"/>
    <n v="2972"/>
    <x v="224"/>
    <x v="0"/>
    <n v="2626685"/>
    <s v="KEEN GAMING"/>
    <n v="15"/>
    <s v="LGD Gaming"/>
    <n v="25"/>
    <n v="44"/>
    <x v="0"/>
    <s v="False"/>
    <x v="50"/>
    <x v="1"/>
    <x v="28"/>
    <m/>
    <n v="10749"/>
    <x v="2"/>
  </r>
  <r>
    <n v="4967897880"/>
    <n v="1337"/>
    <x v="1000"/>
    <x v="1"/>
    <n v="2163"/>
    <s v="Team Liquid"/>
    <n v="7203342"/>
    <s v="Chaos EC"/>
    <n v="21"/>
    <n v="5"/>
    <x v="1"/>
    <s v="True"/>
    <x v="63"/>
    <x v="3"/>
    <x v="33"/>
    <m/>
    <n v="10749"/>
    <x v="2"/>
  </r>
  <r>
    <n v="4967877032"/>
    <n v="2866"/>
    <x v="1001"/>
    <x v="0"/>
    <n v="2108395"/>
    <s v="TNC Predator"/>
    <n v="543897"/>
    <s v="Mineski"/>
    <n v="21"/>
    <n v="25"/>
    <x v="0"/>
    <s v="False"/>
    <x v="27"/>
    <x v="0"/>
    <x v="13"/>
    <m/>
    <n v="10749"/>
    <x v="2"/>
  </r>
  <r>
    <n v="4967770591"/>
    <n v="2600"/>
    <x v="431"/>
    <x v="0"/>
    <n v="6214973"/>
    <s v="Ninjas in Pyjamas"/>
    <n v="1883502"/>
    <s v="Virtus.pro"/>
    <n v="22"/>
    <n v="24"/>
    <x v="0"/>
    <s v="False"/>
    <x v="27"/>
    <x v="0"/>
    <x v="29"/>
    <m/>
    <n v="10749"/>
    <x v="2"/>
  </r>
  <r>
    <n v="4903157391"/>
    <n v="2938"/>
    <x v="1002"/>
    <x v="0"/>
    <n v="1520578"/>
    <s v="GGGGGGGG"/>
    <n v="6209804"/>
    <s v="Antarctic Penguins"/>
    <n v="32"/>
    <n v="37"/>
    <x v="0"/>
    <s v="False"/>
    <x v="50"/>
    <x v="1"/>
    <x v="96"/>
    <m/>
    <n v="10749"/>
    <x v="2"/>
  </r>
  <r>
    <n v="4967765768"/>
    <n v="1684"/>
    <x v="1003"/>
    <x v="1"/>
    <n v="726228"/>
    <s v="Vici Gaming"/>
    <n v="6209804"/>
    <s v="Antarctic Penguins"/>
    <n v="26"/>
    <n v="7"/>
    <x v="1"/>
    <s v="True"/>
    <x v="57"/>
    <x v="3"/>
    <x v="23"/>
    <m/>
    <n v="10749"/>
    <x v="2"/>
  </r>
  <r>
    <n v="4967744940"/>
    <n v="2402"/>
    <x v="1004"/>
    <x v="0"/>
    <n v="350190"/>
    <s v="Ascent Esports"/>
    <n v="39"/>
    <s v="Shopify Rebellion"/>
    <n v="32"/>
    <n v="21"/>
    <x v="1"/>
    <s v="True"/>
    <x v="23"/>
    <x v="2"/>
    <x v="1"/>
    <m/>
    <n v="10749"/>
    <x v="2"/>
  </r>
  <r>
    <n v="4967655141"/>
    <n v="3605"/>
    <x v="1005"/>
    <x v="2"/>
    <n v="2626685"/>
    <s v="KEEN GAMING"/>
    <n v="2108395"/>
    <s v="TNC Predator"/>
    <n v="44"/>
    <n v="47"/>
    <x v="0"/>
    <s v="False"/>
    <x v="77"/>
    <x v="1"/>
    <x v="12"/>
    <m/>
    <n v="10749"/>
    <x v="2"/>
  </r>
  <r>
    <n v="4967654870"/>
    <n v="2484"/>
    <x v="1006"/>
    <x v="0"/>
    <n v="6214538"/>
    <s v="Newbee"/>
    <n v="2163"/>
    <s v="Team Liquid"/>
    <n v="39"/>
    <n v="15"/>
    <x v="1"/>
    <s v="True"/>
    <x v="13"/>
    <x v="2"/>
    <x v="30"/>
    <m/>
    <n v="10749"/>
    <x v="2"/>
  </r>
  <r>
    <n v="4967689210"/>
    <n v="2185"/>
    <x v="1007"/>
    <x v="1"/>
    <n v="350190"/>
    <s v="Ascent Esports"/>
    <n v="39"/>
    <s v="Shopify Rebellion"/>
    <n v="31"/>
    <n v="10"/>
    <x v="1"/>
    <s v="True"/>
    <x v="52"/>
    <x v="0"/>
    <x v="1"/>
    <m/>
    <n v="10749"/>
    <x v="2"/>
  </r>
  <r>
    <n v="4967642360"/>
    <n v="2092"/>
    <x v="818"/>
    <x v="1"/>
    <n v="7203342"/>
    <s v="Chaos EC"/>
    <n v="15"/>
    <s v="LGD Gaming"/>
    <n v="11"/>
    <n v="27"/>
    <x v="0"/>
    <s v="False"/>
    <x v="45"/>
    <x v="0"/>
    <x v="28"/>
    <m/>
    <n v="10749"/>
    <x v="2"/>
  </r>
  <r>
    <n v="6067705179"/>
    <n v="2170"/>
    <x v="1008"/>
    <x v="1"/>
    <n v="6738815"/>
    <s v="Cignal Ultra"/>
    <n v="8261197"/>
    <s v="Motivate.Trust Gaming"/>
    <n v="12"/>
    <n v="33"/>
    <x v="0"/>
    <s v="False"/>
    <x v="6"/>
    <x v="0"/>
    <x v="115"/>
    <m/>
    <n v="13256"/>
    <x v="3"/>
  </r>
  <r>
    <n v="6071984808"/>
    <n v="2060"/>
    <x v="1009"/>
    <x v="1"/>
    <n v="7819028"/>
    <s v="4 Zoomers"/>
    <n v="8462940"/>
    <s v="bumble bEE's"/>
    <n v="39"/>
    <n v="8"/>
    <x v="1"/>
    <s v="True"/>
    <x v="2"/>
    <x v="0"/>
    <x v="116"/>
    <m/>
    <n v="13256"/>
    <x v="3"/>
  </r>
  <r>
    <n v="6067666906"/>
    <n v="1919"/>
    <x v="843"/>
    <x v="1"/>
    <n v="8222896"/>
    <s v="Î©mega Esports"/>
    <n v="8062847"/>
    <s v="Galaxy Racer Esports"/>
    <n v="11"/>
    <n v="31"/>
    <x v="0"/>
    <s v="False"/>
    <x v="18"/>
    <x v="0"/>
    <x v="117"/>
    <m/>
    <n v="13256"/>
    <x v="3"/>
  </r>
  <r>
    <n v="6220692458"/>
    <n v="2097"/>
    <x v="1010"/>
    <x v="1"/>
    <n v="15"/>
    <s v="LGD Gaming"/>
    <n v="8214850"/>
    <s v="BLEED"/>
    <n v="27"/>
    <n v="15"/>
    <x v="1"/>
    <s v="True"/>
    <x v="18"/>
    <x v="0"/>
    <x v="28"/>
    <m/>
    <n v="13256"/>
    <x v="3"/>
  </r>
  <r>
    <n v="6219755267"/>
    <n v="1678"/>
    <x v="1011"/>
    <x v="1"/>
    <n v="2586976"/>
    <s v="OG"/>
    <n v="1838315"/>
    <s v="Team Secret"/>
    <n v="5"/>
    <n v="42"/>
    <x v="0"/>
    <s v="False"/>
    <x v="2"/>
    <x v="0"/>
    <x v="4"/>
    <m/>
    <n v="13256"/>
    <x v="3"/>
  </r>
  <r>
    <n v="6216911349"/>
    <n v="1901"/>
    <x v="806"/>
    <x v="1"/>
    <n v="8254400"/>
    <s v="beastcoast"/>
    <n v="15"/>
    <s v="LGD Gaming"/>
    <n v="10"/>
    <n v="30"/>
    <x v="0"/>
    <s v="False"/>
    <x v="22"/>
    <x v="0"/>
    <x v="28"/>
    <m/>
    <n v="13256"/>
    <x v="3"/>
  </r>
  <r>
    <n v="6216810253"/>
    <n v="1942"/>
    <x v="889"/>
    <x v="1"/>
    <n v="15"/>
    <s v="LGD Gaming"/>
    <n v="8254400"/>
    <s v="beastcoast"/>
    <n v="31"/>
    <n v="16"/>
    <x v="1"/>
    <s v="True"/>
    <x v="2"/>
    <x v="0"/>
    <x v="28"/>
    <m/>
    <n v="13256"/>
    <x v="3"/>
  </r>
  <r>
    <n v="6216733293"/>
    <n v="1736"/>
    <x v="1012"/>
    <x v="1"/>
    <n v="726228"/>
    <s v="Vici Gaming"/>
    <n v="1838315"/>
    <s v="Team Secret"/>
    <n v="4"/>
    <n v="20"/>
    <x v="0"/>
    <s v="False"/>
    <x v="72"/>
    <x v="3"/>
    <x v="4"/>
    <m/>
    <n v="13256"/>
    <x v="3"/>
  </r>
  <r>
    <n v="6216827185"/>
    <n v="2935"/>
    <x v="522"/>
    <x v="0"/>
    <n v="1838315"/>
    <s v="Team Secret"/>
    <n v="726228"/>
    <s v="Vici Gaming"/>
    <n v="29"/>
    <n v="18"/>
    <x v="1"/>
    <s v="True"/>
    <x v="2"/>
    <x v="0"/>
    <x v="4"/>
    <m/>
    <n v="13256"/>
    <x v="3"/>
  </r>
  <r>
    <n v="6216792975"/>
    <n v="3768"/>
    <x v="1013"/>
    <x v="2"/>
    <n v="7390454"/>
    <s v="The Oversight"/>
    <n v="8204512"/>
    <s v="Neptune Gaming"/>
    <n v="38"/>
    <n v="34"/>
    <x v="1"/>
    <s v="True"/>
    <x v="33"/>
    <x v="1"/>
    <x v="118"/>
    <m/>
    <n v="13256"/>
    <x v="3"/>
  </r>
  <r>
    <n v="6216644781"/>
    <n v="1698"/>
    <x v="1014"/>
    <x v="1"/>
    <n v="39"/>
    <s v="Shopify Rebellion"/>
    <n v="8260983"/>
    <s v="TSM"/>
    <n v="23"/>
    <n v="3"/>
    <x v="1"/>
    <s v="True"/>
    <x v="63"/>
    <x v="3"/>
    <x v="34"/>
    <m/>
    <n v="13256"/>
    <x v="3"/>
  </r>
  <r>
    <n v="6216649464"/>
    <n v="1234"/>
    <x v="1015"/>
    <x v="1"/>
    <n v="1883502"/>
    <s v="Virtus.pro"/>
    <n v="6209166"/>
    <s v="Team Aster"/>
    <n v="20"/>
    <n v="1"/>
    <x v="1"/>
    <s v="True"/>
    <x v="25"/>
    <x v="3"/>
    <x v="29"/>
    <m/>
    <n v="13256"/>
    <x v="3"/>
  </r>
  <r>
    <n v="6216470391"/>
    <n v="2718"/>
    <x v="1016"/>
    <x v="0"/>
    <n v="7390454"/>
    <s v="The Oversight"/>
    <n v="8255756"/>
    <s v="Evil Geniuses"/>
    <n v="43"/>
    <n v="21"/>
    <x v="1"/>
    <s v="True"/>
    <x v="8"/>
    <x v="1"/>
    <x v="118"/>
    <m/>
    <n v="13256"/>
    <x v="3"/>
  </r>
  <r>
    <n v="6216545156"/>
    <n v="3094"/>
    <x v="1017"/>
    <x v="0"/>
    <n v="8255756"/>
    <s v="Evil Geniuses"/>
    <n v="7390454"/>
    <s v="The Oversight"/>
    <n v="30"/>
    <n v="25"/>
    <x v="0"/>
    <s v="False"/>
    <x v="24"/>
    <x v="2"/>
    <x v="118"/>
    <m/>
    <n v="13256"/>
    <x v="3"/>
  </r>
  <r>
    <n v="6216525355"/>
    <n v="2128"/>
    <x v="1018"/>
    <x v="1"/>
    <n v="350190"/>
    <s v="Ascent Esports"/>
    <n v="1838315"/>
    <s v="Team Secret"/>
    <n v="32"/>
    <n v="7"/>
    <x v="1"/>
    <s v="True"/>
    <x v="10"/>
    <x v="0"/>
    <x v="1"/>
    <m/>
    <n v="13256"/>
    <x v="3"/>
  </r>
  <r>
    <n v="6216446594"/>
    <n v="2862"/>
    <x v="1019"/>
    <x v="0"/>
    <n v="8204512"/>
    <s v="Neptune Gaming"/>
    <n v="15"/>
    <s v="LGD Gaming"/>
    <n v="32"/>
    <n v="27"/>
    <x v="0"/>
    <s v="False"/>
    <x v="36"/>
    <x v="2"/>
    <x v="28"/>
    <m/>
    <n v="13256"/>
    <x v="3"/>
  </r>
  <r>
    <n v="6215818267"/>
    <n v="2744"/>
    <x v="1020"/>
    <x v="0"/>
    <n v="8214850"/>
    <s v="BLEED"/>
    <n v="8260983"/>
    <s v="TSM"/>
    <n v="28"/>
    <n v="16"/>
    <x v="1"/>
    <s v="True"/>
    <x v="0"/>
    <x v="0"/>
    <x v="119"/>
    <m/>
    <n v="13256"/>
    <x v="3"/>
  </r>
  <r>
    <n v="6215656336"/>
    <n v="2383"/>
    <x v="156"/>
    <x v="1"/>
    <n v="5"/>
    <s v="Invictus Gaming"/>
    <n v="111474"/>
    <s v="Alliance"/>
    <n v="23"/>
    <n v="16"/>
    <x v="1"/>
    <s v="True"/>
    <x v="10"/>
    <x v="0"/>
    <x v="35"/>
    <m/>
    <n v="13256"/>
    <x v="3"/>
  </r>
  <r>
    <n v="6215760661"/>
    <n v="2118"/>
    <x v="839"/>
    <x v="1"/>
    <n v="111474"/>
    <s v="Alliance"/>
    <n v="5"/>
    <s v="Invictus Gaming"/>
    <n v="18"/>
    <n v="43"/>
    <x v="0"/>
    <s v="False"/>
    <x v="69"/>
    <x v="1"/>
    <x v="35"/>
    <m/>
    <n v="13256"/>
    <x v="3"/>
  </r>
  <r>
    <n v="6215546470"/>
    <n v="2009"/>
    <x v="1021"/>
    <x v="1"/>
    <n v="39"/>
    <s v="Shopify Rebellion"/>
    <n v="1883502"/>
    <s v="Virtus.pro"/>
    <n v="9"/>
    <n v="18"/>
    <x v="0"/>
    <s v="False"/>
    <x v="70"/>
    <x v="3"/>
    <x v="29"/>
    <m/>
    <n v="13256"/>
    <x v="3"/>
  </r>
  <r>
    <n v="6215594590"/>
    <n v="2743"/>
    <x v="679"/>
    <x v="0"/>
    <n v="1838315"/>
    <s v="Team Secret"/>
    <n v="7390454"/>
    <s v="The Oversight"/>
    <n v="41"/>
    <n v="15"/>
    <x v="1"/>
    <s v="True"/>
    <x v="16"/>
    <x v="2"/>
    <x v="4"/>
    <m/>
    <n v="13256"/>
    <x v="3"/>
  </r>
  <r>
    <n v="6214977918"/>
    <n v="1338"/>
    <x v="1022"/>
    <x v="1"/>
    <n v="1883502"/>
    <s v="Virtus.pro"/>
    <n v="7391077"/>
    <s v="Thunder Awaken"/>
    <n v="29"/>
    <n v="6"/>
    <x v="1"/>
    <s v="True"/>
    <x v="41"/>
    <x v="0"/>
    <x v="29"/>
    <m/>
    <n v="13256"/>
    <x v="3"/>
  </r>
  <r>
    <n v="6078222051"/>
    <n v="2195"/>
    <x v="1023"/>
    <x v="1"/>
    <n v="8204562"/>
    <s v="Spider Pigzs"/>
    <n v="2163"/>
    <s v="Team Liquid"/>
    <n v="14"/>
    <n v="26"/>
    <x v="0"/>
    <s v="False"/>
    <x v="22"/>
    <x v="0"/>
    <x v="33"/>
    <m/>
    <n v="13256"/>
    <x v="3"/>
  </r>
  <r>
    <n v="6067019006"/>
    <n v="3829"/>
    <x v="1024"/>
    <x v="2"/>
    <n v="8462940"/>
    <s v="bumble bEE's"/>
    <n v="8260932"/>
    <s v="Eternity"/>
    <n v="15"/>
    <n v="35"/>
    <x v="0"/>
    <s v="False"/>
    <x v="29"/>
    <x v="2"/>
    <x v="120"/>
    <m/>
    <n v="13256"/>
    <x v="3"/>
  </r>
  <r>
    <n v="6066656279"/>
    <n v="2590"/>
    <x v="876"/>
    <x v="0"/>
    <n v="8360138"/>
    <s v="Neon Esports"/>
    <n v="8261197"/>
    <s v="Motivate.Trust Gaming"/>
    <n v="21"/>
    <n v="10"/>
    <x v="1"/>
    <s v="True"/>
    <x v="46"/>
    <x v="3"/>
    <x v="121"/>
    <m/>
    <n v="13256"/>
    <x v="3"/>
  </r>
  <r>
    <n v="6067657925"/>
    <n v="1753"/>
    <x v="1025"/>
    <x v="1"/>
    <n v="6738815"/>
    <s v="Cignal Ultra"/>
    <n v="8261197"/>
    <s v="Motivate.Trust Gaming"/>
    <n v="3"/>
    <n v="30"/>
    <x v="0"/>
    <s v="False"/>
    <x v="57"/>
    <x v="3"/>
    <x v="115"/>
    <m/>
    <n v="13256"/>
    <x v="3"/>
  </r>
  <r>
    <n v="6067842155"/>
    <n v="2135"/>
    <x v="1026"/>
    <x v="1"/>
    <n v="8254145"/>
    <s v="Execration"/>
    <n v="8244493"/>
    <s v="Team SMG"/>
    <n v="8"/>
    <n v="34"/>
    <x v="0"/>
    <s v="False"/>
    <x v="18"/>
    <x v="0"/>
    <x v="122"/>
    <m/>
    <n v="13256"/>
    <x v="3"/>
  </r>
  <r>
    <n v="6067910553"/>
    <n v="2047"/>
    <x v="167"/>
    <x v="1"/>
    <n v="8254145"/>
    <s v="Execration"/>
    <n v="8244493"/>
    <s v="Team SMG"/>
    <n v="42"/>
    <n v="12"/>
    <x v="1"/>
    <s v="True"/>
    <x v="13"/>
    <x v="2"/>
    <x v="2"/>
    <m/>
    <n v="13256"/>
    <x v="3"/>
  </r>
  <r>
    <n v="6070682293"/>
    <n v="2730"/>
    <x v="268"/>
    <x v="0"/>
    <n v="2108395"/>
    <s v="TNC Predator"/>
    <n v="7732977"/>
    <s v="BOOM Esports"/>
    <n v="28"/>
    <n v="10"/>
    <x v="1"/>
    <s v="True"/>
    <x v="45"/>
    <x v="0"/>
    <x v="12"/>
    <m/>
    <n v="13256"/>
    <x v="3"/>
  </r>
  <r>
    <n v="6078923814"/>
    <n v="2169"/>
    <x v="995"/>
    <x v="1"/>
    <n v="8204562"/>
    <s v="Spider Pigzs"/>
    <n v="8344760"/>
    <s v="Team Bald Reborn"/>
    <n v="35"/>
    <n v="12"/>
    <x v="1"/>
    <s v="True"/>
    <x v="2"/>
    <x v="0"/>
    <x v="123"/>
    <m/>
    <n v="13256"/>
    <x v="3"/>
  </r>
  <r>
    <n v="6055832598"/>
    <n v="2102"/>
    <x v="357"/>
    <x v="1"/>
    <n v="8375259"/>
    <s v="Infinity"/>
    <n v="8255756"/>
    <s v="Evil Geniuses"/>
    <n v="15"/>
    <n v="21"/>
    <x v="0"/>
    <s v="False"/>
    <x v="37"/>
    <x v="0"/>
    <x v="124"/>
    <m/>
    <n v="13256"/>
    <x v="3"/>
  </r>
  <r>
    <n v="6224962333"/>
    <n v="3110"/>
    <x v="655"/>
    <x v="0"/>
    <n v="5"/>
    <s v="Invictus Gaming"/>
    <n v="726228"/>
    <s v="Vici Gaming"/>
    <n v="39"/>
    <n v="34"/>
    <x v="1"/>
    <s v="True"/>
    <x v="58"/>
    <x v="1"/>
    <x v="35"/>
    <m/>
    <n v="13256"/>
    <x v="3"/>
  </r>
  <r>
    <n v="6079001945"/>
    <n v="1577"/>
    <x v="1027"/>
    <x v="1"/>
    <n v="8384158"/>
    <s v="Into The Breach"/>
    <n v="8112124"/>
    <s v="Brame"/>
    <n v="26"/>
    <n v="5"/>
    <x v="1"/>
    <s v="True"/>
    <x v="46"/>
    <x v="3"/>
    <x v="125"/>
    <m/>
    <n v="13256"/>
    <x v="3"/>
  </r>
  <r>
    <n v="6220128981"/>
    <n v="2637"/>
    <x v="1028"/>
    <x v="0"/>
    <n v="111474"/>
    <s v="Alliance"/>
    <n v="8254400"/>
    <s v="beastcoast"/>
    <n v="44"/>
    <n v="19"/>
    <x v="1"/>
    <s v="True"/>
    <x v="43"/>
    <x v="1"/>
    <x v="51"/>
    <m/>
    <n v="13256"/>
    <x v="3"/>
  </r>
  <r>
    <n v="6222023409"/>
    <n v="2225"/>
    <x v="682"/>
    <x v="1"/>
    <n v="111474"/>
    <s v="Alliance"/>
    <n v="8214850"/>
    <s v="BLEED"/>
    <n v="13"/>
    <n v="35"/>
    <x v="0"/>
    <s v="False"/>
    <x v="3"/>
    <x v="0"/>
    <x v="119"/>
    <m/>
    <n v="13256"/>
    <x v="3"/>
  </r>
  <r>
    <n v="6054926748"/>
    <n v="2365"/>
    <x v="626"/>
    <x v="1"/>
    <n v="5014799"/>
    <s v="Nemiga Gaming"/>
    <n v="8360733"/>
    <s v="Trident Clan"/>
    <n v="42"/>
    <n v="12"/>
    <x v="1"/>
    <s v="True"/>
    <x v="13"/>
    <x v="2"/>
    <x v="106"/>
    <m/>
    <n v="13256"/>
    <x v="3"/>
  </r>
  <r>
    <n v="6067481645"/>
    <n v="2707"/>
    <x v="1029"/>
    <x v="0"/>
    <n v="8254145"/>
    <s v="Execration"/>
    <n v="8261114"/>
    <s v="SPAWN.496"/>
    <n v="18"/>
    <n v="34"/>
    <x v="0"/>
    <s v="False"/>
    <x v="42"/>
    <x v="2"/>
    <x v="126"/>
    <m/>
    <n v="13256"/>
    <x v="3"/>
  </r>
  <r>
    <n v="6212505052"/>
    <n v="2343"/>
    <x v="636"/>
    <x v="1"/>
    <n v="1883502"/>
    <s v="Virtus.pro"/>
    <n v="8260983"/>
    <s v="TSM"/>
    <n v="34"/>
    <n v="17"/>
    <x v="1"/>
    <s v="True"/>
    <x v="21"/>
    <x v="2"/>
    <x v="29"/>
    <m/>
    <n v="13256"/>
    <x v="3"/>
  </r>
  <r>
    <n v="6222126346"/>
    <n v="2038"/>
    <x v="1030"/>
    <x v="1"/>
    <n v="8214850"/>
    <s v="BLEED"/>
    <n v="111474"/>
    <s v="Alliance"/>
    <n v="44"/>
    <n v="15"/>
    <x v="1"/>
    <s v="True"/>
    <x v="36"/>
    <x v="2"/>
    <x v="119"/>
    <m/>
    <n v="13256"/>
    <x v="3"/>
  </r>
  <r>
    <n v="6221491372"/>
    <n v="2288"/>
    <x v="966"/>
    <x v="1"/>
    <n v="7390454"/>
    <s v="The Oversight"/>
    <n v="2586976"/>
    <s v="OG"/>
    <n v="33"/>
    <n v="38"/>
    <x v="0"/>
    <s v="False"/>
    <x v="11"/>
    <x v="1"/>
    <x v="36"/>
    <m/>
    <n v="13256"/>
    <x v="3"/>
  </r>
  <r>
    <n v="6213872023"/>
    <n v="2005"/>
    <x v="1031"/>
    <x v="1"/>
    <n v="8255756"/>
    <s v="Evil Geniuses"/>
    <n v="1838315"/>
    <s v="Team Secret"/>
    <n v="14"/>
    <n v="29"/>
    <x v="0"/>
    <s v="False"/>
    <x v="28"/>
    <x v="0"/>
    <x v="4"/>
    <m/>
    <n v="13256"/>
    <x v="3"/>
  </r>
  <r>
    <n v="6213807406"/>
    <n v="2462"/>
    <x v="1032"/>
    <x v="0"/>
    <n v="7390454"/>
    <s v="The Oversight"/>
    <n v="726228"/>
    <s v="Vici Gaming"/>
    <n v="11"/>
    <n v="36"/>
    <x v="0"/>
    <s v="False"/>
    <x v="2"/>
    <x v="0"/>
    <x v="23"/>
    <m/>
    <n v="13256"/>
    <x v="3"/>
  </r>
  <r>
    <n v="6213751072"/>
    <n v="1989"/>
    <x v="564"/>
    <x v="1"/>
    <n v="7391077"/>
    <s v="Thunder Awaken"/>
    <n v="5"/>
    <s v="Invictus Gaming"/>
    <n v="16"/>
    <n v="37"/>
    <x v="0"/>
    <s v="False"/>
    <x v="23"/>
    <x v="2"/>
    <x v="35"/>
    <m/>
    <n v="13256"/>
    <x v="3"/>
  </r>
  <r>
    <n v="6213809677"/>
    <n v="2325"/>
    <x v="1033"/>
    <x v="1"/>
    <n v="5"/>
    <s v="Invictus Gaming"/>
    <n v="7391077"/>
    <s v="Thunder Awaken"/>
    <n v="31"/>
    <n v="8"/>
    <x v="1"/>
    <s v="True"/>
    <x v="10"/>
    <x v="0"/>
    <x v="35"/>
    <m/>
    <n v="13256"/>
    <x v="3"/>
  </r>
  <r>
    <n v="6213792328"/>
    <n v="2512"/>
    <x v="1034"/>
    <x v="0"/>
    <n v="2586976"/>
    <s v="OG"/>
    <n v="6209166"/>
    <s v="Team Aster"/>
    <n v="10"/>
    <n v="35"/>
    <x v="0"/>
    <s v="False"/>
    <x v="6"/>
    <x v="0"/>
    <x v="95"/>
    <m/>
    <n v="13256"/>
    <x v="3"/>
  </r>
  <r>
    <n v="6213621537"/>
    <n v="3013"/>
    <x v="650"/>
    <x v="0"/>
    <n v="1838315"/>
    <s v="Team Secret"/>
    <n v="15"/>
    <s v="LGD Gaming"/>
    <n v="45"/>
    <n v="26"/>
    <x v="1"/>
    <s v="True"/>
    <x v="11"/>
    <x v="1"/>
    <x v="4"/>
    <m/>
    <n v="13256"/>
    <x v="3"/>
  </r>
  <r>
    <n v="6213194720"/>
    <n v="1639"/>
    <x v="1035"/>
    <x v="1"/>
    <n v="111474"/>
    <s v="Alliance"/>
    <n v="7391077"/>
    <s v="Thunder Awaken"/>
    <n v="34"/>
    <n v="18"/>
    <x v="1"/>
    <s v="True"/>
    <x v="42"/>
    <x v="2"/>
    <x v="51"/>
    <m/>
    <n v="13256"/>
    <x v="3"/>
  </r>
  <r>
    <n v="6213048431"/>
    <n v="2922"/>
    <x v="1036"/>
    <x v="0"/>
    <n v="5"/>
    <s v="Invictus Gaming"/>
    <n v="39"/>
    <s v="Shopify Rebellion"/>
    <n v="37"/>
    <n v="21"/>
    <x v="1"/>
    <s v="True"/>
    <x v="9"/>
    <x v="2"/>
    <x v="35"/>
    <m/>
    <n v="13256"/>
    <x v="3"/>
  </r>
  <r>
    <n v="6066158092"/>
    <n v="3311"/>
    <x v="1037"/>
    <x v="0"/>
    <n v="6738815"/>
    <s v="Cignal Ultra"/>
    <n v="8351014"/>
    <s v="South Built Esports"/>
    <n v="49"/>
    <n v="34"/>
    <x v="1"/>
    <s v="True"/>
    <x v="64"/>
    <x v="1"/>
    <x v="127"/>
    <m/>
    <n v="13256"/>
    <x v="3"/>
  </r>
  <r>
    <n v="6066239914"/>
    <n v="3685"/>
    <x v="828"/>
    <x v="2"/>
    <n v="7732977"/>
    <s v="BOOM Esports"/>
    <n v="8254145"/>
    <s v="Execration"/>
    <n v="49"/>
    <n v="30"/>
    <x v="1"/>
    <s v="True"/>
    <x v="19"/>
    <x v="1"/>
    <x v="128"/>
    <m/>
    <n v="13256"/>
    <x v="3"/>
  </r>
  <r>
    <n v="6066123606"/>
    <n v="3006"/>
    <x v="830"/>
    <x v="0"/>
    <n v="7732977"/>
    <s v="BOOM Esports"/>
    <n v="8254145"/>
    <s v="Execration"/>
    <n v="15"/>
    <n v="27"/>
    <x v="0"/>
    <s v="False"/>
    <x v="18"/>
    <x v="0"/>
    <x v="2"/>
    <m/>
    <n v="13256"/>
    <x v="3"/>
  </r>
  <r>
    <n v="6065949277"/>
    <n v="2550"/>
    <x v="1038"/>
    <x v="0"/>
    <n v="8261554"/>
    <s v="Army Geniuses Mansion "/>
    <n v="8261114"/>
    <s v="SPAWN.496"/>
    <n v="19"/>
    <n v="31"/>
    <x v="0"/>
    <s v="False"/>
    <x v="29"/>
    <x v="2"/>
    <x v="126"/>
    <m/>
    <n v="13256"/>
    <x v="3"/>
  </r>
  <r>
    <n v="6065946205"/>
    <n v="2331"/>
    <x v="1039"/>
    <x v="1"/>
    <n v="8244493"/>
    <s v="Team SMG"/>
    <n v="2108395"/>
    <s v="TNC Predator"/>
    <n v="13"/>
    <n v="32"/>
    <x v="0"/>
    <s v="False"/>
    <x v="6"/>
    <x v="0"/>
    <x v="12"/>
    <m/>
    <n v="13256"/>
    <x v="3"/>
  </r>
  <r>
    <n v="6065999387"/>
    <n v="1651"/>
    <x v="264"/>
    <x v="1"/>
    <n v="8261114"/>
    <s v="SPAWN.496"/>
    <n v="8261554"/>
    <s v="Army Geniuses Mansion "/>
    <n v="20"/>
    <n v="6"/>
    <x v="1"/>
    <s v="True"/>
    <x v="63"/>
    <x v="3"/>
    <x v="126"/>
    <m/>
    <n v="13256"/>
    <x v="3"/>
  </r>
  <r>
    <n v="6060911977"/>
    <n v="2684"/>
    <x v="1040"/>
    <x v="0"/>
    <n v="8255756"/>
    <s v="Evil Geniuses"/>
    <n v="7121518"/>
    <s v="Unknown Team"/>
    <n v="32"/>
    <n v="31"/>
    <x v="1"/>
    <s v="True"/>
    <x v="43"/>
    <x v="1"/>
    <x v="124"/>
    <m/>
    <n v="13256"/>
    <x v="3"/>
  </r>
  <r>
    <n v="6060853707"/>
    <n v="3458"/>
    <x v="1041"/>
    <x v="0"/>
    <n v="8255756"/>
    <s v="Evil Geniuses"/>
    <n v="7121518"/>
    <s v="Unknown Team"/>
    <n v="42"/>
    <n v="32"/>
    <x v="1"/>
    <s v="True"/>
    <x v="12"/>
    <x v="1"/>
    <x v="124"/>
    <m/>
    <n v="13256"/>
    <x v="3"/>
  </r>
  <r>
    <n v="6060728395"/>
    <n v="2267"/>
    <x v="970"/>
    <x v="1"/>
    <n v="8255756"/>
    <s v="Evil Geniuses"/>
    <n v="7121518"/>
    <s v="Unknown Team"/>
    <n v="13"/>
    <n v="34"/>
    <x v="0"/>
    <s v="False"/>
    <x v="2"/>
    <x v="0"/>
    <x v="19"/>
    <m/>
    <n v="13256"/>
    <x v="3"/>
  </r>
  <r>
    <n v="6058377114"/>
    <n v="1903"/>
    <x v="1042"/>
    <x v="1"/>
    <n v="7119077"/>
    <s v="Hokori"/>
    <n v="7298091"/>
    <s v="Noping VPN"/>
    <n v="20"/>
    <n v="31"/>
    <x v="0"/>
    <s v="False"/>
    <x v="21"/>
    <x v="2"/>
    <x v="129"/>
    <m/>
    <n v="13256"/>
    <x v="3"/>
  </r>
  <r>
    <n v="6058001849"/>
    <n v="2184"/>
    <x v="45"/>
    <x v="1"/>
    <n v="5014799"/>
    <s v="Nemiga Gaming"/>
    <n v="8261648"/>
    <s v="Old G"/>
    <n v="24"/>
    <n v="14"/>
    <x v="1"/>
    <s v="True"/>
    <x v="45"/>
    <x v="0"/>
    <x v="106"/>
    <m/>
    <n v="13256"/>
    <x v="3"/>
  </r>
  <r>
    <n v="6057266417"/>
    <n v="2100"/>
    <x v="1043"/>
    <x v="1"/>
    <n v="5014799"/>
    <s v="Nemiga Gaming"/>
    <n v="8352473"/>
    <s v="Fantastic Five"/>
    <n v="25"/>
    <n v="12"/>
    <x v="1"/>
    <s v="True"/>
    <x v="38"/>
    <x v="0"/>
    <x v="106"/>
    <m/>
    <n v="13256"/>
    <x v="3"/>
  </r>
  <r>
    <n v="6056746655"/>
    <n v="1946"/>
    <x v="362"/>
    <x v="1"/>
    <n v="8186683"/>
    <s v="Latam Defenders"/>
    <n v="8131728"/>
    <s v="Ukumari"/>
    <n v="12"/>
    <n v="23"/>
    <x v="0"/>
    <s v="False"/>
    <x v="41"/>
    <x v="0"/>
    <x v="130"/>
    <m/>
    <n v="13256"/>
    <x v="3"/>
  </r>
  <r>
    <n v="6223515865"/>
    <n v="2467"/>
    <x v="1044"/>
    <x v="0"/>
    <n v="726228"/>
    <s v="Vici Gaming"/>
    <n v="8214850"/>
    <s v="BLEED"/>
    <n v="19"/>
    <n v="36"/>
    <x v="0"/>
    <s v="False"/>
    <x v="24"/>
    <x v="2"/>
    <x v="119"/>
    <m/>
    <n v="13256"/>
    <x v="3"/>
  </r>
  <r>
    <n v="6222850462"/>
    <n v="1609"/>
    <x v="1045"/>
    <x v="1"/>
    <n v="1883502"/>
    <s v="Virtus.pro"/>
    <n v="15"/>
    <s v="LGD Gaming"/>
    <n v="8"/>
    <n v="24"/>
    <x v="0"/>
    <s v="False"/>
    <x v="35"/>
    <x v="3"/>
    <x v="28"/>
    <m/>
    <n v="13256"/>
    <x v="3"/>
  </r>
  <r>
    <n v="6222484405"/>
    <n v="1812"/>
    <x v="597"/>
    <x v="1"/>
    <n v="5"/>
    <s v="Invictus Gaming"/>
    <n v="1838315"/>
    <s v="Team Secret"/>
    <n v="13"/>
    <n v="35"/>
    <x v="0"/>
    <s v="False"/>
    <x v="3"/>
    <x v="0"/>
    <x v="4"/>
    <m/>
    <n v="13256"/>
    <x v="3"/>
  </r>
  <r>
    <n v="6222622987"/>
    <n v="2735"/>
    <x v="1046"/>
    <x v="0"/>
    <n v="1838315"/>
    <s v="Team Secret"/>
    <n v="5"/>
    <s v="Invictus Gaming"/>
    <n v="32"/>
    <n v="23"/>
    <x v="1"/>
    <s v="True"/>
    <x v="24"/>
    <x v="2"/>
    <x v="4"/>
    <m/>
    <n v="13256"/>
    <x v="3"/>
  </r>
  <r>
    <n v="6215457761"/>
    <n v="1541"/>
    <x v="612"/>
    <x v="1"/>
    <n v="8255756"/>
    <s v="Evil Geniuses"/>
    <n v="15"/>
    <s v="LGD Gaming"/>
    <n v="9"/>
    <n v="34"/>
    <x v="0"/>
    <s v="False"/>
    <x v="28"/>
    <x v="0"/>
    <x v="28"/>
    <m/>
    <n v="13256"/>
    <x v="3"/>
  </r>
  <r>
    <n v="6215346651"/>
    <n v="2597"/>
    <x v="480"/>
    <x v="0"/>
    <n v="15"/>
    <s v="LGD Gaming"/>
    <n v="8255756"/>
    <s v="Evil Geniuses"/>
    <n v="27"/>
    <n v="18"/>
    <x v="1"/>
    <s v="True"/>
    <x v="6"/>
    <x v="0"/>
    <x v="28"/>
    <m/>
    <n v="13256"/>
    <x v="3"/>
  </r>
  <r>
    <n v="6215317749"/>
    <n v="3460"/>
    <x v="1047"/>
    <x v="0"/>
    <n v="111474"/>
    <s v="Alliance"/>
    <n v="8214850"/>
    <s v="BLEED"/>
    <n v="21"/>
    <n v="48"/>
    <x v="0"/>
    <s v="False"/>
    <x v="50"/>
    <x v="1"/>
    <x v="119"/>
    <m/>
    <n v="13256"/>
    <x v="3"/>
  </r>
  <r>
    <n v="6215235786"/>
    <n v="1587"/>
    <x v="451"/>
    <x v="1"/>
    <n v="8214850"/>
    <s v="BLEED"/>
    <n v="111474"/>
    <s v="Alliance"/>
    <n v="22"/>
    <n v="7"/>
    <x v="1"/>
    <s v="True"/>
    <x v="47"/>
    <x v="3"/>
    <x v="119"/>
    <m/>
    <n v="13256"/>
    <x v="3"/>
  </r>
  <r>
    <n v="6215228412"/>
    <n v="2244"/>
    <x v="1048"/>
    <x v="1"/>
    <n v="5"/>
    <s v="Invictus Gaming"/>
    <n v="6209166"/>
    <s v="Team Aster"/>
    <n v="26"/>
    <n v="13"/>
    <x v="1"/>
    <s v="True"/>
    <x v="10"/>
    <x v="0"/>
    <x v="35"/>
    <m/>
    <n v="13256"/>
    <x v="3"/>
  </r>
  <r>
    <n v="6215226977"/>
    <n v="3347"/>
    <x v="1049"/>
    <x v="0"/>
    <n v="39"/>
    <s v="Shopify Rebellion"/>
    <n v="7391077"/>
    <s v="Thunder Awaken"/>
    <n v="36"/>
    <n v="27"/>
    <x v="1"/>
    <s v="True"/>
    <x v="43"/>
    <x v="1"/>
    <x v="34"/>
    <m/>
    <n v="13256"/>
    <x v="3"/>
  </r>
  <r>
    <n v="6215155071"/>
    <n v="1436"/>
    <x v="1050"/>
    <x v="1"/>
    <n v="39"/>
    <s v="Shopify Rebellion"/>
    <n v="7391077"/>
    <s v="Thunder Awaken"/>
    <n v="18"/>
    <n v="5"/>
    <x v="1"/>
    <s v="True"/>
    <x v="76"/>
    <x v="3"/>
    <x v="34"/>
    <m/>
    <n v="13256"/>
    <x v="3"/>
  </r>
  <r>
    <n v="6215091624"/>
    <n v="1096"/>
    <x v="1051"/>
    <x v="3"/>
    <n v="15"/>
    <s v="LGD Gaming"/>
    <n v="726228"/>
    <s v="Vici Gaming"/>
    <n v="26"/>
    <n v="7"/>
    <x v="1"/>
    <s v="True"/>
    <x v="57"/>
    <x v="3"/>
    <x v="28"/>
    <m/>
    <n v="13256"/>
    <x v="3"/>
  </r>
  <r>
    <n v="6214970840"/>
    <n v="2377"/>
    <x v="1052"/>
    <x v="1"/>
    <n v="39"/>
    <s v="Shopify Rebellion"/>
    <n v="2586976"/>
    <s v="OG"/>
    <n v="31"/>
    <n v="27"/>
    <x v="1"/>
    <s v="True"/>
    <x v="9"/>
    <x v="2"/>
    <x v="34"/>
    <m/>
    <n v="13256"/>
    <x v="3"/>
  </r>
  <r>
    <n v="6214924317"/>
    <n v="3770"/>
    <x v="294"/>
    <x v="2"/>
    <n v="111474"/>
    <s v="Alliance"/>
    <n v="8260983"/>
    <s v="TSM"/>
    <n v="35"/>
    <n v="47"/>
    <x v="0"/>
    <s v="False"/>
    <x v="65"/>
    <x v="1"/>
    <x v="131"/>
    <m/>
    <n v="13256"/>
    <x v="3"/>
  </r>
  <r>
    <n v="6215003374"/>
    <n v="2796"/>
    <x v="1053"/>
    <x v="0"/>
    <n v="8260983"/>
    <s v="TSM"/>
    <n v="111474"/>
    <s v="Alliance"/>
    <n v="44"/>
    <n v="20"/>
    <x v="1"/>
    <s v="True"/>
    <x v="8"/>
    <x v="1"/>
    <x v="131"/>
    <m/>
    <n v="13256"/>
    <x v="3"/>
  </r>
  <r>
    <n v="6214221942"/>
    <n v="2444"/>
    <x v="712"/>
    <x v="0"/>
    <n v="7390454"/>
    <s v="The Oversight"/>
    <n v="350190"/>
    <s v="Ascent Esports"/>
    <n v="14"/>
    <n v="27"/>
    <x v="0"/>
    <s v="False"/>
    <x v="52"/>
    <x v="0"/>
    <x v="1"/>
    <m/>
    <n v="13256"/>
    <x v="3"/>
  </r>
  <r>
    <n v="6214313607"/>
    <n v="2229"/>
    <x v="848"/>
    <x v="1"/>
    <n v="7390454"/>
    <s v="The Oversight"/>
    <n v="350190"/>
    <s v="Ascent Esports"/>
    <n v="19"/>
    <n v="14"/>
    <x v="1"/>
    <s v="True"/>
    <x v="57"/>
    <x v="3"/>
    <x v="118"/>
    <m/>
    <n v="13256"/>
    <x v="3"/>
  </r>
  <r>
    <n v="6214049386"/>
    <n v="1693"/>
    <x v="1054"/>
    <x v="1"/>
    <n v="2586976"/>
    <s v="OG"/>
    <n v="8214850"/>
    <s v="BLEED"/>
    <n v="29"/>
    <n v="15"/>
    <x v="1"/>
    <s v="True"/>
    <x v="0"/>
    <x v="0"/>
    <x v="36"/>
    <m/>
    <n v="13256"/>
    <x v="3"/>
  </r>
  <r>
    <n v="6214107399"/>
    <n v="2395"/>
    <x v="222"/>
    <x v="1"/>
    <n v="111474"/>
    <s v="Alliance"/>
    <n v="6209166"/>
    <s v="Team Aster"/>
    <n v="26"/>
    <n v="24"/>
    <x v="0"/>
    <s v="False"/>
    <x v="29"/>
    <x v="2"/>
    <x v="95"/>
    <m/>
    <n v="13256"/>
    <x v="3"/>
  </r>
  <r>
    <n v="6214007406"/>
    <n v="2233"/>
    <x v="746"/>
    <x v="1"/>
    <n v="1883502"/>
    <s v="Virtus.pro"/>
    <n v="5"/>
    <s v="Invictus Gaming"/>
    <n v="16"/>
    <n v="23"/>
    <x v="0"/>
    <s v="False"/>
    <x v="10"/>
    <x v="0"/>
    <x v="35"/>
    <m/>
    <n v="13256"/>
    <x v="3"/>
  </r>
  <r>
    <n v="6213959825"/>
    <n v="2950"/>
    <x v="1055"/>
    <x v="0"/>
    <n v="7391077"/>
    <s v="Thunder Awaken"/>
    <n v="8260983"/>
    <s v="TSM"/>
    <n v="27"/>
    <n v="39"/>
    <x v="0"/>
    <s v="False"/>
    <x v="55"/>
    <x v="1"/>
    <x v="131"/>
    <m/>
    <n v="13256"/>
    <x v="3"/>
  </r>
  <r>
    <n v="6213957027"/>
    <n v="2197"/>
    <x v="61"/>
    <x v="1"/>
    <n v="8255756"/>
    <s v="Evil Geniuses"/>
    <n v="1838315"/>
    <s v="Team Secret"/>
    <n v="22"/>
    <n v="37"/>
    <x v="0"/>
    <s v="False"/>
    <x v="36"/>
    <x v="2"/>
    <x v="4"/>
    <m/>
    <n v="13256"/>
    <x v="3"/>
  </r>
  <r>
    <n v="6213685234"/>
    <n v="3882"/>
    <x v="1056"/>
    <x v="2"/>
    <n v="8255756"/>
    <s v="Evil Geniuses"/>
    <n v="350190"/>
    <s v="Ascent Esports"/>
    <n v="42"/>
    <n v="35"/>
    <x v="1"/>
    <s v="True"/>
    <x v="71"/>
    <x v="1"/>
    <x v="124"/>
    <m/>
    <n v="13256"/>
    <x v="3"/>
  </r>
  <r>
    <n v="6213619890"/>
    <n v="1859"/>
    <x v="1057"/>
    <x v="1"/>
    <n v="7390454"/>
    <s v="The Oversight"/>
    <n v="8254400"/>
    <s v="beastcoast"/>
    <n v="10"/>
    <n v="15"/>
    <x v="0"/>
    <s v="False"/>
    <x v="15"/>
    <x v="3"/>
    <x v="109"/>
    <m/>
    <n v="13256"/>
    <x v="3"/>
  </r>
  <r>
    <n v="6213019393"/>
    <n v="2769"/>
    <x v="1058"/>
    <x v="0"/>
    <n v="8254400"/>
    <s v="beastcoast"/>
    <n v="1838315"/>
    <s v="Team Secret"/>
    <n v="35"/>
    <n v="29"/>
    <x v="1"/>
    <s v="True"/>
    <x v="8"/>
    <x v="1"/>
    <x v="109"/>
    <m/>
    <n v="13256"/>
    <x v="3"/>
  </r>
  <r>
    <n v="6212765732"/>
    <n v="1648"/>
    <x v="1059"/>
    <x v="1"/>
    <n v="111474"/>
    <s v="Alliance"/>
    <n v="1883502"/>
    <s v="Virtus.pro"/>
    <n v="19"/>
    <n v="30"/>
    <x v="0"/>
    <s v="False"/>
    <x v="4"/>
    <x v="2"/>
    <x v="29"/>
    <m/>
    <n v="13256"/>
    <x v="3"/>
  </r>
  <r>
    <n v="6212858704"/>
    <n v="1655"/>
    <x v="1060"/>
    <x v="1"/>
    <n v="39"/>
    <s v="Shopify Rebellion"/>
    <n v="8214850"/>
    <s v="BLEED"/>
    <n v="12"/>
    <n v="9"/>
    <x v="1"/>
    <s v="True"/>
    <x v="25"/>
    <x v="3"/>
    <x v="34"/>
    <m/>
    <n v="13256"/>
    <x v="3"/>
  </r>
  <r>
    <n v="6212747363"/>
    <n v="2717"/>
    <x v="1061"/>
    <x v="0"/>
    <n v="8214850"/>
    <s v="BLEED"/>
    <n v="39"/>
    <s v="Shopify Rebellion"/>
    <n v="15"/>
    <n v="23"/>
    <x v="0"/>
    <s v="False"/>
    <x v="45"/>
    <x v="0"/>
    <x v="34"/>
    <m/>
    <n v="13256"/>
    <x v="3"/>
  </r>
  <r>
    <n v="6212734541"/>
    <n v="1963"/>
    <x v="1062"/>
    <x v="1"/>
    <n v="5"/>
    <s v="Invictus Gaming"/>
    <n v="8260983"/>
    <s v="TSM"/>
    <n v="30"/>
    <n v="7"/>
    <x v="1"/>
    <s v="True"/>
    <x v="38"/>
    <x v="0"/>
    <x v="35"/>
    <m/>
    <n v="13256"/>
    <x v="3"/>
  </r>
  <r>
    <n v="6212811820"/>
    <n v="2694"/>
    <x v="1063"/>
    <x v="0"/>
    <n v="8260983"/>
    <s v="TSM"/>
    <n v="5"/>
    <s v="Invictus Gaming"/>
    <n v="48"/>
    <n v="23"/>
    <x v="1"/>
    <s v="True"/>
    <x v="11"/>
    <x v="1"/>
    <x v="131"/>
    <m/>
    <n v="13256"/>
    <x v="3"/>
  </r>
  <r>
    <n v="6212683916"/>
    <n v="2436"/>
    <x v="740"/>
    <x v="0"/>
    <n v="8254400"/>
    <s v="beastcoast"/>
    <n v="8204512"/>
    <s v="Neptune Gaming"/>
    <n v="18"/>
    <n v="36"/>
    <x v="0"/>
    <s v="False"/>
    <x v="13"/>
    <x v="2"/>
    <x v="132"/>
    <m/>
    <n v="13256"/>
    <x v="3"/>
  </r>
  <r>
    <n v="6212616141"/>
    <n v="1870"/>
    <x v="1064"/>
    <x v="1"/>
    <n v="15"/>
    <s v="LGD Gaming"/>
    <n v="7390454"/>
    <s v="The Oversight"/>
    <n v="26"/>
    <n v="8"/>
    <x v="1"/>
    <s v="True"/>
    <x v="40"/>
    <x v="3"/>
    <x v="28"/>
    <m/>
    <n v="13256"/>
    <x v="3"/>
  </r>
  <r>
    <n v="6212662330"/>
    <n v="1753"/>
    <x v="1025"/>
    <x v="1"/>
    <n v="7390454"/>
    <s v="The Oversight"/>
    <n v="15"/>
    <s v="LGD Gaming"/>
    <n v="13"/>
    <n v="29"/>
    <x v="0"/>
    <s v="False"/>
    <x v="18"/>
    <x v="0"/>
    <x v="28"/>
    <m/>
    <n v="13256"/>
    <x v="3"/>
  </r>
  <r>
    <n v="6212664546"/>
    <n v="3244"/>
    <x v="292"/>
    <x v="0"/>
    <n v="350190"/>
    <s v="Ascent Esports"/>
    <n v="726228"/>
    <s v="Vici Gaming"/>
    <n v="38"/>
    <n v="23"/>
    <x v="1"/>
    <s v="True"/>
    <x v="69"/>
    <x v="1"/>
    <x v="1"/>
    <m/>
    <n v="13256"/>
    <x v="3"/>
  </r>
  <r>
    <n v="6212548014"/>
    <n v="1963"/>
    <x v="1062"/>
    <x v="1"/>
    <n v="2586976"/>
    <s v="OG"/>
    <n v="111474"/>
    <s v="Alliance"/>
    <n v="32"/>
    <n v="20"/>
    <x v="1"/>
    <s v="True"/>
    <x v="42"/>
    <x v="2"/>
    <x v="36"/>
    <m/>
    <n v="13256"/>
    <x v="3"/>
  </r>
  <r>
    <n v="6212511010"/>
    <n v="1847"/>
    <x v="812"/>
    <x v="1"/>
    <n v="6209166"/>
    <s v="Team Aster"/>
    <n v="39"/>
    <s v="Shopify Rebellion"/>
    <n v="11"/>
    <n v="29"/>
    <x v="0"/>
    <s v="False"/>
    <x v="22"/>
    <x v="0"/>
    <x v="34"/>
    <m/>
    <n v="13256"/>
    <x v="3"/>
  </r>
  <r>
    <n v="6058926863"/>
    <n v="2866"/>
    <x v="1001"/>
    <x v="0"/>
    <n v="7298091"/>
    <s v="Noping VPN"/>
    <n v="7121518"/>
    <s v="Unknown Team"/>
    <n v="33"/>
    <n v="39"/>
    <x v="0"/>
    <s v="False"/>
    <x v="33"/>
    <x v="1"/>
    <x v="19"/>
    <m/>
    <n v="13256"/>
    <x v="3"/>
  </r>
  <r>
    <n v="6057335567"/>
    <n v="2272"/>
    <x v="277"/>
    <x v="1"/>
    <n v="2672298"/>
    <s v="NoPing Esports"/>
    <n v="8375259"/>
    <s v="Infinity"/>
    <n v="19"/>
    <n v="17"/>
    <x v="0"/>
    <s v="False"/>
    <x v="37"/>
    <x v="0"/>
    <x v="133"/>
    <m/>
    <n v="13256"/>
    <x v="3"/>
  </r>
  <r>
    <n v="6057079568"/>
    <n v="1984"/>
    <x v="1065"/>
    <x v="1"/>
    <n v="2672298"/>
    <s v="NoPing Esports"/>
    <n v="8254112"/>
    <s v="Omega Gaming"/>
    <n v="28"/>
    <n v="14"/>
    <x v="1"/>
    <s v="True"/>
    <x v="18"/>
    <x v="0"/>
    <x v="6"/>
    <m/>
    <n v="13256"/>
    <x v="3"/>
  </r>
  <r>
    <n v="6056828463"/>
    <n v="2252"/>
    <x v="270"/>
    <x v="1"/>
    <n v="46"/>
    <s v="Team Empire"/>
    <n v="8255888"/>
    <s v="BetBoom Team"/>
    <n v="8"/>
    <n v="29"/>
    <x v="0"/>
    <s v="False"/>
    <x v="38"/>
    <x v="0"/>
    <x v="134"/>
    <m/>
    <n v="13256"/>
    <x v="3"/>
  </r>
  <r>
    <n v="6056852885"/>
    <n v="2255"/>
    <x v="774"/>
    <x v="1"/>
    <n v="8442622"/>
    <s v="Interitus"/>
    <n v="7298091"/>
    <s v="Noping VPN"/>
    <n v="30"/>
    <n v="29"/>
    <x v="0"/>
    <s v="False"/>
    <x v="36"/>
    <x v="2"/>
    <x v="129"/>
    <m/>
    <n v="13256"/>
    <x v="3"/>
  </r>
  <r>
    <n v="6056136378"/>
    <n v="1893"/>
    <x v="578"/>
    <x v="1"/>
    <n v="8255888"/>
    <s v="BetBoom Team"/>
    <n v="8359896"/>
    <s v="B8"/>
    <n v="30"/>
    <n v="13"/>
    <x v="1"/>
    <s v="True"/>
    <x v="28"/>
    <x v="0"/>
    <x v="134"/>
    <m/>
    <n v="13256"/>
    <x v="3"/>
  </r>
  <r>
    <n v="6056205424"/>
    <n v="2445"/>
    <x v="1066"/>
    <x v="0"/>
    <n v="8359896"/>
    <s v="B8"/>
    <n v="8255888"/>
    <s v="BetBoom Team"/>
    <n v="28"/>
    <n v="12"/>
    <x v="1"/>
    <s v="True"/>
    <x v="22"/>
    <x v="0"/>
    <x v="135"/>
    <m/>
    <n v="13256"/>
    <x v="3"/>
  </r>
  <r>
    <n v="6055787041"/>
    <n v="2550"/>
    <x v="1038"/>
    <x v="0"/>
    <n v="7119077"/>
    <s v="Hokori"/>
    <n v="2672298"/>
    <s v="NoPing Esports"/>
    <n v="34"/>
    <n v="11"/>
    <x v="1"/>
    <s v="True"/>
    <x v="6"/>
    <x v="0"/>
    <x v="94"/>
    <m/>
    <n v="13256"/>
    <x v="3"/>
  </r>
  <r>
    <n v="6055381507"/>
    <n v="1186"/>
    <x v="1067"/>
    <x v="3"/>
    <n v="8310936"/>
    <s v="Wayfarers"/>
    <n v="7422789"/>
    <s v="9Pandas"/>
    <n v="4"/>
    <n v="10"/>
    <x v="0"/>
    <s v="False"/>
    <x v="91"/>
    <x v="3"/>
    <x v="136"/>
    <m/>
    <n v="13256"/>
    <x v="3"/>
  </r>
  <r>
    <n v="6058842112"/>
    <n v="2452"/>
    <x v="430"/>
    <x v="0"/>
    <n v="8255756"/>
    <s v="Evil Geniuses"/>
    <n v="8118197"/>
    <s v="Infamous Gaming"/>
    <n v="25"/>
    <n v="29"/>
    <x v="1"/>
    <s v="True"/>
    <x v="13"/>
    <x v="2"/>
    <x v="124"/>
    <m/>
    <n v="13256"/>
    <x v="3"/>
  </r>
  <r>
    <n v="6058877390"/>
    <n v="1602"/>
    <x v="64"/>
    <x v="1"/>
    <n v="8261648"/>
    <s v="Old G"/>
    <n v="46"/>
    <s v="Team Empire"/>
    <n v="9"/>
    <n v="22"/>
    <x v="0"/>
    <s v="False"/>
    <x v="46"/>
    <x v="3"/>
    <x v="27"/>
    <m/>
    <n v="13256"/>
    <x v="3"/>
  </r>
  <r>
    <n v="6058714700"/>
    <n v="2400"/>
    <x v="1068"/>
    <x v="1"/>
    <n v="46"/>
    <s v="Team Empire"/>
    <n v="8261648"/>
    <s v="Old G"/>
    <n v="20"/>
    <n v="10"/>
    <x v="1"/>
    <s v="True"/>
    <x v="56"/>
    <x v="3"/>
    <x v="27"/>
    <m/>
    <n v="13256"/>
    <x v="3"/>
  </r>
  <r>
    <n v="6058696782"/>
    <n v="1578"/>
    <x v="1069"/>
    <x v="1"/>
    <n v="7121518"/>
    <s v="Unknown Team"/>
    <n v="8375259"/>
    <s v="Infinity"/>
    <n v="30"/>
    <n v="9"/>
    <x v="1"/>
    <s v="True"/>
    <x v="10"/>
    <x v="0"/>
    <x v="19"/>
    <m/>
    <n v="13256"/>
    <x v="3"/>
  </r>
  <r>
    <n v="6058494460"/>
    <n v="1548"/>
    <x v="1070"/>
    <x v="1"/>
    <n v="7298091"/>
    <s v="Noping VPN"/>
    <n v="7119077"/>
    <s v="Hokori"/>
    <n v="33"/>
    <n v="6"/>
    <x v="1"/>
    <s v="True"/>
    <x v="10"/>
    <x v="0"/>
    <x v="129"/>
    <m/>
    <n v="13256"/>
    <x v="3"/>
  </r>
  <r>
    <n v="6058101270"/>
    <n v="2061"/>
    <x v="298"/>
    <x v="1"/>
    <n v="8261648"/>
    <s v="Old G"/>
    <n v="5014799"/>
    <s v="Nemiga Gaming"/>
    <n v="36"/>
    <n v="18"/>
    <x v="1"/>
    <s v="True"/>
    <x v="13"/>
    <x v="2"/>
    <x v="137"/>
    <m/>
    <n v="13256"/>
    <x v="3"/>
  </r>
  <r>
    <n v="6057841980"/>
    <n v="2666"/>
    <x v="1071"/>
    <x v="0"/>
    <n v="46"/>
    <s v="Team Empire"/>
    <n v="36"/>
    <s v="Natus Vincere"/>
    <n v="33"/>
    <n v="22"/>
    <x v="1"/>
    <s v="True"/>
    <x v="24"/>
    <x v="2"/>
    <x v="27"/>
    <m/>
    <n v="13256"/>
    <x v="3"/>
  </r>
  <r>
    <n v="6057922460"/>
    <n v="2411"/>
    <x v="106"/>
    <x v="0"/>
    <n v="36"/>
    <s v="Natus Vincere"/>
    <n v="46"/>
    <s v="Team Empire"/>
    <n v="16"/>
    <n v="37"/>
    <x v="0"/>
    <s v="False"/>
    <x v="23"/>
    <x v="2"/>
    <x v="27"/>
    <m/>
    <n v="13256"/>
    <x v="3"/>
  </r>
  <r>
    <n v="6057384149"/>
    <n v="2923"/>
    <x v="23"/>
    <x v="0"/>
    <n v="8375259"/>
    <s v="Infinity"/>
    <n v="2672298"/>
    <s v="NoPing Esports"/>
    <n v="24"/>
    <n v="19"/>
    <x v="0"/>
    <s v="False"/>
    <x v="28"/>
    <x v="0"/>
    <x v="6"/>
    <m/>
    <n v="13256"/>
    <x v="3"/>
  </r>
  <r>
    <n v="6057225124"/>
    <n v="1918"/>
    <x v="1072"/>
    <x v="1"/>
    <n v="8131728"/>
    <s v="Ukumari"/>
    <n v="7298091"/>
    <s v="Noping VPN"/>
    <n v="17"/>
    <n v="27"/>
    <x v="0"/>
    <s v="False"/>
    <x v="0"/>
    <x v="0"/>
    <x v="129"/>
    <m/>
    <n v="13256"/>
    <x v="3"/>
  </r>
  <r>
    <n v="6055285271"/>
    <n v="2205"/>
    <x v="630"/>
    <x v="1"/>
    <n v="7422789"/>
    <s v="9Pandas"/>
    <n v="8310936"/>
    <s v="Wayfarers"/>
    <n v="20"/>
    <n v="26"/>
    <x v="0"/>
    <s v="False"/>
    <x v="27"/>
    <x v="0"/>
    <x v="138"/>
    <m/>
    <n v="13256"/>
    <x v="3"/>
  </r>
  <r>
    <n v="6057110230"/>
    <n v="2470"/>
    <x v="1073"/>
    <x v="0"/>
    <n v="5014799"/>
    <s v="Nemiga Gaming"/>
    <n v="8352473"/>
    <s v="Fantastic Five"/>
    <n v="33"/>
    <n v="23"/>
    <x v="1"/>
    <s v="True"/>
    <x v="16"/>
    <x v="2"/>
    <x v="106"/>
    <m/>
    <n v="13256"/>
    <x v="3"/>
  </r>
  <r>
    <n v="6057031059"/>
    <n v="1983"/>
    <x v="351"/>
    <x v="1"/>
    <n v="46"/>
    <s v="Team Empire"/>
    <n v="8255888"/>
    <s v="BetBoom Team"/>
    <n v="19"/>
    <n v="5"/>
    <x v="1"/>
    <s v="True"/>
    <x v="72"/>
    <x v="3"/>
    <x v="27"/>
    <m/>
    <n v="13256"/>
    <x v="3"/>
  </r>
  <r>
    <n v="6056749425"/>
    <n v="1874"/>
    <x v="1074"/>
    <x v="1"/>
    <n v="7298091"/>
    <s v="Noping VPN"/>
    <n v="8442622"/>
    <s v="Interitus"/>
    <n v="33"/>
    <n v="9"/>
    <x v="1"/>
    <s v="True"/>
    <x v="18"/>
    <x v="0"/>
    <x v="129"/>
    <m/>
    <n v="13256"/>
    <x v="3"/>
  </r>
  <r>
    <n v="6056389893"/>
    <n v="2733"/>
    <x v="1075"/>
    <x v="0"/>
    <n v="8352473"/>
    <s v="Fantastic Five"/>
    <n v="8310936"/>
    <s v="Wayfarers"/>
    <n v="42"/>
    <n v="15"/>
    <x v="1"/>
    <s v="True"/>
    <x v="7"/>
    <x v="2"/>
    <x v="139"/>
    <m/>
    <n v="13256"/>
    <x v="3"/>
  </r>
  <r>
    <n v="6225151294"/>
    <n v="2556"/>
    <x v="152"/>
    <x v="0"/>
    <n v="1838315"/>
    <s v="Team Secret"/>
    <n v="15"/>
    <s v="LGD Gaming"/>
    <n v="12"/>
    <n v="22"/>
    <x v="0"/>
    <s v="False"/>
    <x v="40"/>
    <x v="3"/>
    <x v="28"/>
    <m/>
    <n v="13256"/>
    <x v="3"/>
  </r>
  <r>
    <n v="6225233668"/>
    <n v="3173"/>
    <x v="1076"/>
    <x v="0"/>
    <n v="1838315"/>
    <s v="Team Secret"/>
    <n v="15"/>
    <s v="LGD Gaming"/>
    <n v="21"/>
    <n v="21"/>
    <x v="0"/>
    <s v="False"/>
    <x v="18"/>
    <x v="0"/>
    <x v="28"/>
    <m/>
    <n v="13256"/>
    <x v="3"/>
  </r>
  <r>
    <n v="6212554150"/>
    <n v="2267"/>
    <x v="970"/>
    <x v="1"/>
    <n v="39"/>
    <s v="Shopify Rebellion"/>
    <n v="6209166"/>
    <s v="Team Aster"/>
    <n v="24"/>
    <n v="18"/>
    <x v="1"/>
    <s v="True"/>
    <x v="18"/>
    <x v="0"/>
    <x v="34"/>
    <m/>
    <n v="13256"/>
    <x v="3"/>
  </r>
  <r>
    <n v="6213107703"/>
    <n v="3360"/>
    <x v="1077"/>
    <x v="0"/>
    <n v="7391077"/>
    <s v="Thunder Awaken"/>
    <n v="111474"/>
    <s v="Alliance"/>
    <n v="34"/>
    <n v="41"/>
    <x v="0"/>
    <s v="False"/>
    <x v="14"/>
    <x v="1"/>
    <x v="51"/>
    <m/>
    <n v="13256"/>
    <x v="3"/>
  </r>
  <r>
    <n v="6221083701"/>
    <n v="2028"/>
    <x v="1078"/>
    <x v="1"/>
    <n v="1883502"/>
    <s v="Virtus.pro"/>
    <n v="726228"/>
    <s v="Vici Gaming"/>
    <n v="36"/>
    <n v="14"/>
    <x v="1"/>
    <s v="True"/>
    <x v="29"/>
    <x v="2"/>
    <x v="29"/>
    <m/>
    <n v="13256"/>
    <x v="3"/>
  </r>
  <r>
    <n v="6079386505"/>
    <n v="2211"/>
    <x v="1079"/>
    <x v="1"/>
    <n v="8390848"/>
    <s v="ITB.Shuffle"/>
    <n v="8261818"/>
    <s v="Hellbear Smashers"/>
    <n v="29"/>
    <n v="9"/>
    <x v="1"/>
    <s v="True"/>
    <x v="45"/>
    <x v="0"/>
    <x v="140"/>
    <m/>
    <n v="13256"/>
    <x v="3"/>
  </r>
  <r>
    <n v="6059831460"/>
    <n v="1973"/>
    <x v="1080"/>
    <x v="1"/>
    <n v="46"/>
    <s v="Team Empire"/>
    <n v="7422789"/>
    <s v="9Pandas"/>
    <n v="26"/>
    <n v="14"/>
    <x v="1"/>
    <s v="True"/>
    <x v="22"/>
    <x v="0"/>
    <x v="27"/>
    <m/>
    <n v="13256"/>
    <x v="3"/>
  </r>
  <r>
    <n v="6078760980"/>
    <n v="1921"/>
    <x v="896"/>
    <x v="1"/>
    <n v="4"/>
    <s v="EHOME"/>
    <n v="7407260"/>
    <s v="Team Saiyan"/>
    <n v="30"/>
    <n v="10"/>
    <x v="1"/>
    <s v="True"/>
    <x v="22"/>
    <x v="0"/>
    <x v="58"/>
    <m/>
    <n v="13256"/>
    <x v="3"/>
  </r>
  <r>
    <n v="6212599176"/>
    <n v="2475"/>
    <x v="1081"/>
    <x v="0"/>
    <n v="726228"/>
    <s v="Vici Gaming"/>
    <n v="350190"/>
    <s v="Ascent Esports"/>
    <n v="27"/>
    <n v="12"/>
    <x v="1"/>
    <s v="True"/>
    <x v="10"/>
    <x v="0"/>
    <x v="23"/>
    <m/>
    <n v="13256"/>
    <x v="3"/>
  </r>
  <r>
    <n v="6212904276"/>
    <n v="2129"/>
    <x v="1082"/>
    <x v="1"/>
    <n v="726228"/>
    <s v="Vici Gaming"/>
    <n v="8255756"/>
    <s v="Evil Geniuses"/>
    <n v="26"/>
    <n v="6"/>
    <x v="1"/>
    <s v="True"/>
    <x v="35"/>
    <x v="3"/>
    <x v="23"/>
    <m/>
    <n v="13256"/>
    <x v="3"/>
  </r>
  <r>
    <n v="6214018519"/>
    <n v="2017"/>
    <x v="467"/>
    <x v="1"/>
    <n v="6209166"/>
    <s v="Team Aster"/>
    <n v="111474"/>
    <s v="Alliance"/>
    <n v="16"/>
    <n v="20"/>
    <x v="0"/>
    <s v="False"/>
    <x v="37"/>
    <x v="0"/>
    <x v="51"/>
    <m/>
    <n v="13256"/>
    <x v="3"/>
  </r>
  <r>
    <n v="6067296131"/>
    <n v="2490"/>
    <x v="864"/>
    <x v="0"/>
    <n v="8376426"/>
    <s v="B8"/>
    <n v="8272699"/>
    <s v="Penguins Squad"/>
    <n v="22"/>
    <n v="37"/>
    <x v="0"/>
    <s v="False"/>
    <x v="36"/>
    <x v="2"/>
    <x v="141"/>
    <m/>
    <n v="13256"/>
    <x v="3"/>
  </r>
  <r>
    <n v="6215020578"/>
    <n v="2751"/>
    <x v="366"/>
    <x v="0"/>
    <n v="726228"/>
    <s v="Vici Gaming"/>
    <n v="15"/>
    <s v="LGD Gaming"/>
    <n v="14"/>
    <n v="28"/>
    <x v="0"/>
    <s v="False"/>
    <x v="18"/>
    <x v="0"/>
    <x v="28"/>
    <m/>
    <n v="13256"/>
    <x v="3"/>
  </r>
  <r>
    <n v="6220239665"/>
    <n v="2384"/>
    <x v="1083"/>
    <x v="1"/>
    <n v="8204512"/>
    <s v="Neptune Gaming"/>
    <n v="39"/>
    <s v="Shopify Rebellion"/>
    <n v="14"/>
    <n v="41"/>
    <x v="0"/>
    <s v="False"/>
    <x v="24"/>
    <x v="2"/>
    <x v="34"/>
    <m/>
    <n v="13256"/>
    <x v="3"/>
  </r>
  <r>
    <n v="6080001045"/>
    <n v="1992"/>
    <x v="1084"/>
    <x v="1"/>
    <n v="6209804"/>
    <s v="Antarctic Penguins"/>
    <n v="7453020"/>
    <s v="Aster.Aries"/>
    <n v="22"/>
    <n v="8"/>
    <x v="1"/>
    <s v="True"/>
    <x v="56"/>
    <x v="3"/>
    <x v="96"/>
    <m/>
    <n v="13256"/>
    <x v="3"/>
  </r>
  <r>
    <n v="6079148465"/>
    <n v="1754"/>
    <x v="1085"/>
    <x v="1"/>
    <n v="8204562"/>
    <s v="Spider Pigzs"/>
    <n v="8344760"/>
    <s v="Team Bald Reborn"/>
    <n v="36"/>
    <n v="12"/>
    <x v="1"/>
    <s v="True"/>
    <x v="3"/>
    <x v="0"/>
    <x v="123"/>
    <m/>
    <n v="13256"/>
    <x v="3"/>
  </r>
  <r>
    <n v="6071087562"/>
    <n v="3383"/>
    <x v="1086"/>
    <x v="0"/>
    <n v="2108395"/>
    <s v="TNC Predator"/>
    <n v="350190"/>
    <s v="Ascent Esports"/>
    <n v="31"/>
    <n v="26"/>
    <x v="1"/>
    <s v="True"/>
    <x v="7"/>
    <x v="2"/>
    <x v="12"/>
    <m/>
    <n v="13256"/>
    <x v="3"/>
  </r>
  <r>
    <n v="6214131970"/>
    <n v="2350"/>
    <x v="1087"/>
    <x v="1"/>
    <n v="2586976"/>
    <s v="OG"/>
    <n v="8214850"/>
    <s v="BLEED"/>
    <n v="31"/>
    <n v="32"/>
    <x v="1"/>
    <s v="True"/>
    <x v="43"/>
    <x v="1"/>
    <x v="36"/>
    <m/>
    <n v="13256"/>
    <x v="3"/>
  </r>
  <r>
    <n v="6214985832"/>
    <n v="3031"/>
    <x v="668"/>
    <x v="0"/>
    <n v="8214850"/>
    <s v="BLEED"/>
    <n v="6209166"/>
    <s v="Team Aster"/>
    <n v="28"/>
    <n v="20"/>
    <x v="1"/>
    <s v="True"/>
    <x v="3"/>
    <x v="0"/>
    <x v="119"/>
    <m/>
    <n v="13256"/>
    <x v="3"/>
  </r>
  <r>
    <n v="6222355816"/>
    <n v="2263"/>
    <x v="347"/>
    <x v="1"/>
    <n v="726228"/>
    <s v="Vici Gaming"/>
    <n v="39"/>
    <s v="Shopify Rebellion"/>
    <n v="30"/>
    <n v="15"/>
    <x v="1"/>
    <s v="True"/>
    <x v="6"/>
    <x v="0"/>
    <x v="23"/>
    <m/>
    <n v="13256"/>
    <x v="3"/>
  </r>
  <r>
    <n v="6054797926"/>
    <n v="1612"/>
    <x v="282"/>
    <x v="1"/>
    <n v="8359896"/>
    <s v="B8"/>
    <n v="8255842"/>
    <s v="NoTechies"/>
    <n v="28"/>
    <n v="10"/>
    <x v="1"/>
    <s v="True"/>
    <x v="45"/>
    <x v="0"/>
    <x v="135"/>
    <m/>
    <n v="13256"/>
    <x v="3"/>
  </r>
  <r>
    <n v="6223583227"/>
    <n v="2257"/>
    <x v="1088"/>
    <x v="1"/>
    <n v="726228"/>
    <s v="Vici Gaming"/>
    <n v="8214850"/>
    <s v="BLEED"/>
    <n v="19"/>
    <n v="18"/>
    <x v="1"/>
    <s v="True"/>
    <x v="38"/>
    <x v="0"/>
    <x v="23"/>
    <m/>
    <n v="13256"/>
    <x v="3"/>
  </r>
  <r>
    <n v="6216584699"/>
    <n v="2483"/>
    <x v="34"/>
    <x v="0"/>
    <n v="2586976"/>
    <s v="OG"/>
    <n v="5"/>
    <s v="Invictus Gaming"/>
    <n v="30"/>
    <n v="27"/>
    <x v="1"/>
    <s v="True"/>
    <x v="7"/>
    <x v="2"/>
    <x v="36"/>
    <m/>
    <n v="13256"/>
    <x v="3"/>
  </r>
  <r>
    <n v="6215547680"/>
    <n v="2004"/>
    <x v="1089"/>
    <x v="1"/>
    <n v="7391077"/>
    <s v="Thunder Awaken"/>
    <n v="6209166"/>
    <s v="Team Aster"/>
    <n v="17"/>
    <n v="32"/>
    <x v="0"/>
    <s v="False"/>
    <x v="4"/>
    <x v="2"/>
    <x v="95"/>
    <m/>
    <n v="13256"/>
    <x v="3"/>
  </r>
  <r>
    <n v="6081888081"/>
    <n v="2473"/>
    <x v="129"/>
    <x v="0"/>
    <n v="4"/>
    <s v="EHOME"/>
    <n v="8204512"/>
    <s v="Neptune Gaming"/>
    <n v="20"/>
    <n v="35"/>
    <x v="0"/>
    <s v="False"/>
    <x v="24"/>
    <x v="2"/>
    <x v="132"/>
    <m/>
    <n v="13256"/>
    <x v="3"/>
  </r>
  <r>
    <n v="6080808402"/>
    <n v="2543"/>
    <x v="119"/>
    <x v="0"/>
    <n v="8291895"/>
    <s v="Tundra Esports"/>
    <n v="2586976"/>
    <s v="OG"/>
    <n v="52"/>
    <n v="21"/>
    <x v="1"/>
    <s v="True"/>
    <x v="58"/>
    <x v="1"/>
    <x v="142"/>
    <m/>
    <n v="13256"/>
    <x v="3"/>
  </r>
  <r>
    <n v="6070754852"/>
    <n v="2570"/>
    <x v="353"/>
    <x v="0"/>
    <n v="2108395"/>
    <s v="TNC Predator"/>
    <n v="7732977"/>
    <s v="BOOM Esports"/>
    <n v="21"/>
    <n v="33"/>
    <x v="0"/>
    <s v="False"/>
    <x v="13"/>
    <x v="2"/>
    <x v="128"/>
    <m/>
    <n v="13256"/>
    <x v="3"/>
  </r>
  <r>
    <n v="6068104919"/>
    <n v="6271"/>
    <x v="1090"/>
    <x v="2"/>
    <n v="8261197"/>
    <s v="Motivate.Trust Gaming"/>
    <n v="8062847"/>
    <s v="Galaxy Racer Esports"/>
    <n v="33"/>
    <n v="53"/>
    <x v="0"/>
    <s v="False"/>
    <x v="17"/>
    <x v="1"/>
    <x v="117"/>
    <m/>
    <n v="13256"/>
    <x v="3"/>
  </r>
  <r>
    <n v="6067538989"/>
    <n v="3820"/>
    <x v="1091"/>
    <x v="2"/>
    <n v="8261114"/>
    <s v="SPAWN.496"/>
    <n v="8254145"/>
    <s v="Execration"/>
    <n v="37"/>
    <n v="46"/>
    <x v="0"/>
    <s v="False"/>
    <x v="64"/>
    <x v="1"/>
    <x v="2"/>
    <m/>
    <n v="13256"/>
    <x v="3"/>
  </r>
  <r>
    <n v="6057429141"/>
    <n v="2245"/>
    <x v="1092"/>
    <x v="1"/>
    <n v="2672298"/>
    <s v="NoPing Esports"/>
    <n v="8375259"/>
    <s v="Infinity"/>
    <n v="18"/>
    <n v="30"/>
    <x v="0"/>
    <s v="False"/>
    <x v="3"/>
    <x v="0"/>
    <x v="133"/>
    <m/>
    <n v="13256"/>
    <x v="3"/>
  </r>
  <r>
    <n v="6057256535"/>
    <n v="1498"/>
    <x v="1093"/>
    <x v="1"/>
    <n v="8255756"/>
    <s v="Evil Geniuses"/>
    <n v="7119077"/>
    <s v="Hokori"/>
    <n v="31"/>
    <n v="2"/>
    <x v="1"/>
    <s v="True"/>
    <x v="57"/>
    <x v="3"/>
    <x v="124"/>
    <m/>
    <n v="13256"/>
    <x v="3"/>
  </r>
  <r>
    <n v="6055337374"/>
    <n v="1432"/>
    <x v="1094"/>
    <x v="1"/>
    <n v="8118197"/>
    <s v="Infamous Gaming"/>
    <n v="7298091"/>
    <s v="Noping VPN"/>
    <n v="8"/>
    <n v="24"/>
    <x v="0"/>
    <s v="False"/>
    <x v="35"/>
    <x v="3"/>
    <x v="129"/>
    <m/>
    <n v="13256"/>
    <x v="3"/>
  </r>
  <r>
    <n v="6056228969"/>
    <n v="2358"/>
    <x v="358"/>
    <x v="1"/>
    <n v="7118032"/>
    <s v="Winstrike Team"/>
    <n v="46"/>
    <s v="Team Empire"/>
    <n v="16"/>
    <n v="29"/>
    <x v="0"/>
    <s v="False"/>
    <x v="6"/>
    <x v="0"/>
    <x v="27"/>
    <m/>
    <n v="13256"/>
    <x v="3"/>
  </r>
  <r>
    <n v="6054789053"/>
    <n v="2042"/>
    <x v="90"/>
    <x v="1"/>
    <n v="7119388"/>
    <s v="Team Spirit"/>
    <n v="7118032"/>
    <s v="Winstrike Team"/>
    <n v="24"/>
    <n v="14"/>
    <x v="1"/>
    <s v="True"/>
    <x v="45"/>
    <x v="0"/>
    <x v="108"/>
    <m/>
    <n v="13256"/>
    <x v="3"/>
  </r>
  <r>
    <n v="6057150378"/>
    <n v="1886"/>
    <x v="769"/>
    <x v="1"/>
    <n v="8261648"/>
    <s v="Old G"/>
    <n v="7119388"/>
    <s v="Team Spirit"/>
    <n v="8"/>
    <n v="28"/>
    <x v="0"/>
    <s v="False"/>
    <x v="37"/>
    <x v="0"/>
    <x v="108"/>
    <m/>
    <n v="13256"/>
    <x v="3"/>
  </r>
  <r>
    <n v="6058324141"/>
    <n v="2660"/>
    <x v="196"/>
    <x v="0"/>
    <n v="7119388"/>
    <s v="Team Spirit"/>
    <n v="7422789"/>
    <s v="9Pandas"/>
    <n v="17"/>
    <n v="37"/>
    <x v="0"/>
    <s v="False"/>
    <x v="13"/>
    <x v="2"/>
    <x v="136"/>
    <m/>
    <n v="13256"/>
    <x v="3"/>
  </r>
  <r>
    <n v="6058468809"/>
    <n v="2068"/>
    <x v="132"/>
    <x v="1"/>
    <n v="7422789"/>
    <s v="9Pandas"/>
    <n v="7119388"/>
    <s v="Team Spirit"/>
    <n v="13"/>
    <n v="13"/>
    <x v="0"/>
    <s v="False"/>
    <x v="63"/>
    <x v="3"/>
    <x v="108"/>
    <m/>
    <n v="13256"/>
    <x v="3"/>
  </r>
  <r>
    <n v="6058592191"/>
    <n v="2604"/>
    <x v="1095"/>
    <x v="0"/>
    <n v="7422789"/>
    <s v="9Pandas"/>
    <n v="7119388"/>
    <s v="Team Spirit"/>
    <n v="28"/>
    <n v="20"/>
    <x v="0"/>
    <s v="False"/>
    <x v="3"/>
    <x v="0"/>
    <x v="108"/>
    <m/>
    <n v="13256"/>
    <x v="3"/>
  </r>
  <r>
    <n v="6059988105"/>
    <n v="2777"/>
    <x v="1096"/>
    <x v="0"/>
    <n v="46"/>
    <s v="Team Empire"/>
    <n v="7119388"/>
    <s v="Team Spirit"/>
    <n v="20"/>
    <n v="28"/>
    <x v="0"/>
    <s v="False"/>
    <x v="3"/>
    <x v="0"/>
    <x v="108"/>
    <m/>
    <n v="13256"/>
    <x v="3"/>
  </r>
  <r>
    <n v="6060281684"/>
    <n v="3291"/>
    <x v="1097"/>
    <x v="0"/>
    <n v="46"/>
    <s v="Team Empire"/>
    <n v="7119388"/>
    <s v="Team Spirit"/>
    <n v="31"/>
    <n v="27"/>
    <x v="1"/>
    <s v="True"/>
    <x v="9"/>
    <x v="2"/>
    <x v="27"/>
    <m/>
    <n v="13256"/>
    <x v="3"/>
  </r>
  <r>
    <n v="6060426279"/>
    <n v="2675"/>
    <x v="692"/>
    <x v="0"/>
    <n v="7119388"/>
    <s v="Team Spirit"/>
    <n v="46"/>
    <s v="Team Empire"/>
    <n v="29"/>
    <n v="15"/>
    <x v="1"/>
    <s v="True"/>
    <x v="0"/>
    <x v="0"/>
    <x v="108"/>
    <m/>
    <n v="13256"/>
    <x v="3"/>
  </r>
  <r>
    <n v="6060523770"/>
    <n v="2459"/>
    <x v="1098"/>
    <x v="0"/>
    <n v="46"/>
    <s v="Team Empire"/>
    <n v="7119388"/>
    <s v="Team Spirit"/>
    <n v="13"/>
    <n v="28"/>
    <x v="0"/>
    <s v="False"/>
    <x v="52"/>
    <x v="0"/>
    <x v="108"/>
    <m/>
    <n v="13256"/>
    <x v="3"/>
  </r>
  <r>
    <n v="6212664257"/>
    <n v="1904"/>
    <x v="1099"/>
    <x v="1"/>
    <n v="1838315"/>
    <s v="Team Secret"/>
    <n v="7119388"/>
    <s v="Team Spirit"/>
    <n v="29"/>
    <n v="11"/>
    <x v="1"/>
    <s v="True"/>
    <x v="22"/>
    <x v="0"/>
    <x v="4"/>
    <m/>
    <n v="13256"/>
    <x v="3"/>
  </r>
  <r>
    <n v="6212903550"/>
    <n v="1799"/>
    <x v="1100"/>
    <x v="1"/>
    <n v="7119388"/>
    <s v="Team Spirit"/>
    <n v="15"/>
    <s v="LGD Gaming"/>
    <n v="9"/>
    <n v="21"/>
    <x v="0"/>
    <s v="False"/>
    <x v="56"/>
    <x v="3"/>
    <x v="28"/>
    <m/>
    <n v="13256"/>
    <x v="3"/>
  </r>
  <r>
    <n v="6212978366"/>
    <n v="1512"/>
    <x v="886"/>
    <x v="1"/>
    <n v="15"/>
    <s v="LGD Gaming"/>
    <n v="7119388"/>
    <s v="Team Spirit"/>
    <n v="15"/>
    <n v="9"/>
    <x v="1"/>
    <s v="True"/>
    <x v="72"/>
    <x v="3"/>
    <x v="28"/>
    <m/>
    <n v="13256"/>
    <x v="3"/>
  </r>
  <r>
    <n v="6213917770"/>
    <n v="1937"/>
    <x v="742"/>
    <x v="1"/>
    <n v="7119388"/>
    <s v="Team Spirit"/>
    <n v="8204512"/>
    <s v="Neptune Gaming"/>
    <n v="31"/>
    <n v="9"/>
    <x v="1"/>
    <s v="True"/>
    <x v="22"/>
    <x v="0"/>
    <x v="108"/>
    <m/>
    <n v="13256"/>
    <x v="3"/>
  </r>
  <r>
    <n v="6214196190"/>
    <n v="2697"/>
    <x v="1101"/>
    <x v="0"/>
    <n v="7119388"/>
    <s v="Team Spirit"/>
    <n v="726228"/>
    <s v="Vici Gaming"/>
    <n v="22"/>
    <n v="30"/>
    <x v="0"/>
    <s v="False"/>
    <x v="42"/>
    <x v="2"/>
    <x v="23"/>
    <m/>
    <n v="13256"/>
    <x v="3"/>
  </r>
  <r>
    <n v="6214292203"/>
    <n v="1962"/>
    <x v="1102"/>
    <x v="1"/>
    <n v="726228"/>
    <s v="Vici Gaming"/>
    <n v="7119388"/>
    <s v="Team Spirit"/>
    <n v="26"/>
    <n v="12"/>
    <x v="1"/>
    <s v="True"/>
    <x v="45"/>
    <x v="0"/>
    <x v="23"/>
    <m/>
    <n v="13256"/>
    <x v="3"/>
  </r>
  <r>
    <n v="6215413370"/>
    <n v="2149"/>
    <x v="360"/>
    <x v="1"/>
    <n v="7119388"/>
    <s v="Team Spirit"/>
    <n v="350190"/>
    <s v="Ascent Esports"/>
    <n v="31"/>
    <n v="16"/>
    <x v="1"/>
    <s v="True"/>
    <x v="2"/>
    <x v="0"/>
    <x v="108"/>
    <m/>
    <n v="13256"/>
    <x v="3"/>
  </r>
  <r>
    <n v="6216448394"/>
    <n v="2308"/>
    <x v="484"/>
    <x v="1"/>
    <n v="8254400"/>
    <s v="beastcoast"/>
    <n v="7119388"/>
    <s v="Team Spirit"/>
    <n v="23"/>
    <n v="33"/>
    <x v="0"/>
    <s v="False"/>
    <x v="16"/>
    <x v="2"/>
    <x v="108"/>
    <m/>
    <n v="13256"/>
    <x v="3"/>
  </r>
  <r>
    <n v="6216515491"/>
    <n v="1724"/>
    <x v="338"/>
    <x v="1"/>
    <n v="7119388"/>
    <s v="Team Spirit"/>
    <n v="8254400"/>
    <s v="beastcoast"/>
    <n v="34"/>
    <n v="5"/>
    <x v="1"/>
    <s v="True"/>
    <x v="10"/>
    <x v="0"/>
    <x v="108"/>
    <m/>
    <n v="13256"/>
    <x v="3"/>
  </r>
  <r>
    <n v="6216750491"/>
    <n v="1931"/>
    <x v="290"/>
    <x v="1"/>
    <n v="7119388"/>
    <s v="Team Spirit"/>
    <n v="8255756"/>
    <s v="Evil Geniuses"/>
    <n v="32"/>
    <n v="12"/>
    <x v="1"/>
    <s v="True"/>
    <x v="0"/>
    <x v="0"/>
    <x v="108"/>
    <m/>
    <n v="13256"/>
    <x v="3"/>
  </r>
  <r>
    <n v="6219447985"/>
    <n v="2225"/>
    <x v="682"/>
    <x v="1"/>
    <n v="7119388"/>
    <s v="Team Spirit"/>
    <n v="5"/>
    <s v="Invictus Gaming"/>
    <n v="17"/>
    <n v="23"/>
    <x v="1"/>
    <s v="True"/>
    <x v="22"/>
    <x v="0"/>
    <x v="108"/>
    <m/>
    <n v="13256"/>
    <x v="3"/>
  </r>
  <r>
    <n v="6219558229"/>
    <n v="2450"/>
    <x v="1103"/>
    <x v="0"/>
    <n v="7119388"/>
    <s v="Team Spirit"/>
    <n v="5"/>
    <s v="Invictus Gaming"/>
    <n v="16"/>
    <n v="55"/>
    <x v="0"/>
    <s v="False"/>
    <x v="11"/>
    <x v="1"/>
    <x v="35"/>
    <m/>
    <n v="13256"/>
    <x v="3"/>
  </r>
  <r>
    <n v="6221203314"/>
    <n v="1521"/>
    <x v="382"/>
    <x v="1"/>
    <n v="7119388"/>
    <s v="Team Spirit"/>
    <n v="350190"/>
    <s v="Ascent Esports"/>
    <n v="18"/>
    <n v="6"/>
    <x v="1"/>
    <s v="True"/>
    <x v="72"/>
    <x v="3"/>
    <x v="108"/>
    <m/>
    <n v="13256"/>
    <x v="3"/>
  </r>
  <r>
    <n v="6221296920"/>
    <n v="2229"/>
    <x v="848"/>
    <x v="1"/>
    <n v="350190"/>
    <s v="Ascent Esports"/>
    <n v="7119388"/>
    <s v="Team Spirit"/>
    <n v="7"/>
    <n v="32"/>
    <x v="0"/>
    <s v="False"/>
    <x v="10"/>
    <x v="0"/>
    <x v="108"/>
    <m/>
    <n v="13256"/>
    <x v="3"/>
  </r>
  <r>
    <n v="6223390469"/>
    <n v="2749"/>
    <x v="241"/>
    <x v="0"/>
    <n v="2586976"/>
    <s v="OG"/>
    <n v="7119388"/>
    <s v="Team Spirit"/>
    <n v="23"/>
    <n v="47"/>
    <x v="0"/>
    <s v="False"/>
    <x v="49"/>
    <x v="1"/>
    <x v="108"/>
    <m/>
    <n v="13256"/>
    <x v="3"/>
  </r>
  <r>
    <n v="6223446359"/>
    <n v="1799"/>
    <x v="1100"/>
    <x v="1"/>
    <n v="2586976"/>
    <s v="OG"/>
    <n v="7119388"/>
    <s v="Team Spirit"/>
    <n v="11"/>
    <n v="37"/>
    <x v="0"/>
    <s v="False"/>
    <x v="3"/>
    <x v="0"/>
    <x v="108"/>
    <m/>
    <n v="13256"/>
    <x v="3"/>
  </r>
  <r>
    <n v="6223756939"/>
    <n v="2802"/>
    <x v="998"/>
    <x v="0"/>
    <n v="1883502"/>
    <s v="Virtus.pro"/>
    <n v="7119388"/>
    <s v="Team Spirit"/>
    <n v="16"/>
    <n v="33"/>
    <x v="0"/>
    <s v="False"/>
    <x v="4"/>
    <x v="2"/>
    <x v="108"/>
    <m/>
    <n v="13256"/>
    <x v="3"/>
  </r>
  <r>
    <n v="6223877657"/>
    <n v="2781"/>
    <x v="1104"/>
    <x v="0"/>
    <n v="7119388"/>
    <s v="Team Spirit"/>
    <n v="1883502"/>
    <s v="Virtus.pro"/>
    <n v="15"/>
    <n v="34"/>
    <x v="0"/>
    <s v="False"/>
    <x v="4"/>
    <x v="2"/>
    <x v="29"/>
    <m/>
    <n v="13256"/>
    <x v="3"/>
  </r>
  <r>
    <n v="6224010002"/>
    <n v="3118"/>
    <x v="804"/>
    <x v="0"/>
    <n v="7119388"/>
    <s v="Team Spirit"/>
    <n v="1883502"/>
    <s v="Virtus.pro"/>
    <n v="32"/>
    <n v="25"/>
    <x v="1"/>
    <s v="True"/>
    <x v="7"/>
    <x v="2"/>
    <x v="108"/>
    <m/>
    <n v="13256"/>
    <x v="3"/>
  </r>
  <r>
    <n v="6225350158"/>
    <n v="2029"/>
    <x v="82"/>
    <x v="1"/>
    <n v="5"/>
    <s v="Invictus Gaming"/>
    <n v="7119388"/>
    <s v="Team Spirit"/>
    <n v="9"/>
    <n v="21"/>
    <x v="0"/>
    <s v="False"/>
    <x v="56"/>
    <x v="3"/>
    <x v="108"/>
    <m/>
    <n v="13256"/>
    <x v="3"/>
  </r>
  <r>
    <n v="6225461282"/>
    <n v="3012"/>
    <x v="1105"/>
    <x v="0"/>
    <n v="7119388"/>
    <s v="Team Spirit"/>
    <n v="5"/>
    <s v="Invictus Gaming"/>
    <n v="32"/>
    <n v="26"/>
    <x v="1"/>
    <s v="True"/>
    <x v="9"/>
    <x v="2"/>
    <x v="108"/>
    <m/>
    <n v="13256"/>
    <x v="3"/>
  </r>
  <r>
    <n v="6226709723"/>
    <n v="2344"/>
    <x v="198"/>
    <x v="1"/>
    <n v="1838315"/>
    <s v="Team Secret"/>
    <n v="7119388"/>
    <s v="Team Spirit"/>
    <n v="37"/>
    <n v="16"/>
    <x v="1"/>
    <s v="True"/>
    <x v="23"/>
    <x v="2"/>
    <x v="4"/>
    <m/>
    <n v="13256"/>
    <x v="3"/>
  </r>
  <r>
    <n v="6227105229"/>
    <n v="2296"/>
    <x v="925"/>
    <x v="1"/>
    <n v="7119388"/>
    <s v="Team Spirit"/>
    <n v="15"/>
    <s v="LGD Gaming"/>
    <n v="18"/>
    <n v="5"/>
    <x v="1"/>
    <s v="True"/>
    <x v="76"/>
    <x v="3"/>
    <x v="108"/>
    <m/>
    <n v="13256"/>
    <x v="3"/>
  </r>
  <r>
    <n v="6227305557"/>
    <n v="3010"/>
    <x v="1106"/>
    <x v="0"/>
    <n v="7119388"/>
    <s v="Team Spirit"/>
    <n v="15"/>
    <s v="LGD Gaming"/>
    <n v="17"/>
    <n v="43"/>
    <x v="0"/>
    <s v="False"/>
    <x v="60"/>
    <x v="2"/>
    <x v="28"/>
    <m/>
    <n v="13256"/>
    <x v="3"/>
  </r>
  <r>
    <n v="6212505466"/>
    <n v="1913"/>
    <x v="1107"/>
    <x v="1"/>
    <n v="111474"/>
    <s v="Alliance"/>
    <n v="2586976"/>
    <s v="OG"/>
    <n v="15"/>
    <n v="32"/>
    <x v="0"/>
    <s v="False"/>
    <x v="2"/>
    <x v="0"/>
    <x v="36"/>
    <m/>
    <n v="13256"/>
    <x v="3"/>
  </r>
  <r>
    <n v="6227492909"/>
    <n v="2204"/>
    <x v="1108"/>
    <x v="1"/>
    <n v="7119388"/>
    <s v="Team Spirit"/>
    <n v="15"/>
    <s v="LGD Gaming"/>
    <n v="29"/>
    <n v="12"/>
    <x v="1"/>
    <s v="True"/>
    <x v="52"/>
    <x v="0"/>
    <x v="108"/>
    <m/>
    <n v="13256"/>
    <x v="3"/>
  </r>
  <r>
    <n v="6213722366"/>
    <n v="2924"/>
    <x v="1109"/>
    <x v="0"/>
    <n v="6209166"/>
    <s v="Team Aster"/>
    <n v="2586976"/>
    <s v="OG"/>
    <n v="41"/>
    <n v="20"/>
    <x v="1"/>
    <s v="True"/>
    <x v="69"/>
    <x v="1"/>
    <x v="95"/>
    <m/>
    <n v="13256"/>
    <x v="3"/>
  </r>
  <r>
    <n v="6213705633"/>
    <n v="1786"/>
    <x v="1110"/>
    <x v="1"/>
    <n v="39"/>
    <s v="Shopify Rebellion"/>
    <n v="111474"/>
    <s v="Alliance"/>
    <n v="29"/>
    <n v="9"/>
    <x v="1"/>
    <s v="True"/>
    <x v="45"/>
    <x v="0"/>
    <x v="34"/>
    <m/>
    <n v="13256"/>
    <x v="3"/>
  </r>
  <r>
    <n v="6213612887"/>
    <n v="3202"/>
    <x v="1111"/>
    <x v="0"/>
    <n v="350190"/>
    <s v="Ascent Esports"/>
    <n v="8255756"/>
    <s v="Evil Geniuses"/>
    <n v="16"/>
    <n v="22"/>
    <x v="0"/>
    <s v="False"/>
    <x v="45"/>
    <x v="0"/>
    <x v="124"/>
    <m/>
    <n v="13256"/>
    <x v="3"/>
  </r>
  <r>
    <n v="6213662751"/>
    <n v="2221"/>
    <x v="1112"/>
    <x v="1"/>
    <n v="8254400"/>
    <s v="beastcoast"/>
    <n v="7390454"/>
    <s v="The Oversight"/>
    <n v="17"/>
    <n v="40"/>
    <x v="0"/>
    <s v="False"/>
    <x v="7"/>
    <x v="2"/>
    <x v="118"/>
    <m/>
    <n v="13256"/>
    <x v="3"/>
  </r>
  <r>
    <n v="6213684910"/>
    <n v="1898"/>
    <x v="1113"/>
    <x v="1"/>
    <n v="1838315"/>
    <s v="Team Secret"/>
    <n v="15"/>
    <s v="LGD Gaming"/>
    <n v="9"/>
    <n v="25"/>
    <x v="0"/>
    <s v="False"/>
    <x v="40"/>
    <x v="3"/>
    <x v="28"/>
    <m/>
    <n v="13256"/>
    <x v="3"/>
  </r>
  <r>
    <n v="6212550529"/>
    <n v="2847"/>
    <x v="1114"/>
    <x v="0"/>
    <n v="8260983"/>
    <s v="TSM"/>
    <n v="1883502"/>
    <s v="Virtus.pro"/>
    <n v="17"/>
    <n v="32"/>
    <x v="0"/>
    <s v="False"/>
    <x v="4"/>
    <x v="2"/>
    <x v="29"/>
    <m/>
    <n v="13256"/>
    <x v="3"/>
  </r>
  <r>
    <n v="6212505407"/>
    <n v="2259"/>
    <x v="427"/>
    <x v="1"/>
    <n v="5"/>
    <s v="Invictus Gaming"/>
    <n v="8214850"/>
    <s v="BLEED"/>
    <n v="20"/>
    <n v="12"/>
    <x v="1"/>
    <s v="True"/>
    <x v="35"/>
    <x v="3"/>
    <x v="35"/>
    <m/>
    <n v="13256"/>
    <x v="3"/>
  </r>
  <r>
    <n v="6212552870"/>
    <n v="2456"/>
    <x v="1115"/>
    <x v="0"/>
    <n v="5"/>
    <s v="Invictus Gaming"/>
    <n v="8214850"/>
    <s v="BLEED"/>
    <n v="26"/>
    <n v="26"/>
    <x v="1"/>
    <s v="True"/>
    <x v="42"/>
    <x v="2"/>
    <x v="35"/>
    <m/>
    <n v="13256"/>
    <x v="3"/>
  </r>
  <r>
    <n v="6212903656"/>
    <n v="2011"/>
    <x v="1116"/>
    <x v="1"/>
    <n v="8204512"/>
    <s v="Neptune Gaming"/>
    <n v="350190"/>
    <s v="Ascent Esports"/>
    <n v="17"/>
    <n v="7"/>
    <x v="1"/>
    <s v="True"/>
    <x v="72"/>
    <x v="3"/>
    <x v="132"/>
    <m/>
    <n v="13256"/>
    <x v="3"/>
  </r>
  <r>
    <n v="6212930768"/>
    <n v="2183"/>
    <x v="713"/>
    <x v="1"/>
    <n v="1838315"/>
    <s v="Team Secret"/>
    <n v="8254400"/>
    <s v="beastcoast"/>
    <n v="26"/>
    <n v="32"/>
    <x v="0"/>
    <s v="False"/>
    <x v="9"/>
    <x v="2"/>
    <x v="109"/>
    <m/>
    <n v="13256"/>
    <x v="3"/>
  </r>
  <r>
    <n v="6213144598"/>
    <n v="2747"/>
    <x v="276"/>
    <x v="0"/>
    <n v="1883502"/>
    <s v="Virtus.pro"/>
    <n v="2586976"/>
    <s v="OG"/>
    <n v="38"/>
    <n v="34"/>
    <x v="1"/>
    <s v="True"/>
    <x v="33"/>
    <x v="1"/>
    <x v="29"/>
    <m/>
    <n v="13256"/>
    <x v="3"/>
  </r>
  <r>
    <n v="6213067601"/>
    <n v="3070"/>
    <x v="473"/>
    <x v="0"/>
    <n v="2586976"/>
    <s v="OG"/>
    <n v="1883502"/>
    <s v="Virtus.pro"/>
    <n v="36"/>
    <n v="53"/>
    <x v="1"/>
    <s v="True"/>
    <x v="54"/>
    <x v="1"/>
    <x v="36"/>
    <m/>
    <n v="13256"/>
    <x v="3"/>
  </r>
  <r>
    <n v="6213087580"/>
    <n v="2339"/>
    <x v="394"/>
    <x v="1"/>
    <n v="6209166"/>
    <s v="Team Aster"/>
    <n v="8260983"/>
    <s v="TSM"/>
    <n v="11"/>
    <n v="20"/>
    <x v="0"/>
    <s v="False"/>
    <x v="46"/>
    <x v="3"/>
    <x v="131"/>
    <m/>
    <n v="13256"/>
    <x v="3"/>
  </r>
  <r>
    <n v="6225051773"/>
    <n v="2817"/>
    <x v="792"/>
    <x v="0"/>
    <n v="726228"/>
    <s v="Vici Gaming"/>
    <n v="5"/>
    <s v="Invictus Gaming"/>
    <n v="28"/>
    <n v="39"/>
    <x v="0"/>
    <s v="False"/>
    <x v="53"/>
    <x v="1"/>
    <x v="35"/>
    <m/>
    <n v="13256"/>
    <x v="3"/>
  </r>
  <r>
    <n v="6054718020"/>
    <n v="3250"/>
    <x v="1117"/>
    <x v="0"/>
    <n v="8255842"/>
    <s v="NoTechies"/>
    <n v="8359896"/>
    <s v="B8"/>
    <n v="36"/>
    <n v="37"/>
    <x v="0"/>
    <s v="False"/>
    <x v="58"/>
    <x v="1"/>
    <x v="135"/>
    <m/>
    <n v="13256"/>
    <x v="3"/>
  </r>
  <r>
    <n v="6054859816"/>
    <n v="1982"/>
    <x v="49"/>
    <x v="1"/>
    <n v="8360733"/>
    <s v="Trident Clan"/>
    <n v="5014799"/>
    <s v="Nemiga Gaming"/>
    <n v="14"/>
    <n v="23"/>
    <x v="0"/>
    <s v="False"/>
    <x v="38"/>
    <x v="0"/>
    <x v="106"/>
    <m/>
    <n v="13256"/>
    <x v="3"/>
  </r>
  <r>
    <n v="6054858761"/>
    <n v="2869"/>
    <x v="1118"/>
    <x v="0"/>
    <n v="8255888"/>
    <s v="BetBoom Team"/>
    <n v="8261648"/>
    <s v="Old G"/>
    <n v="19"/>
    <n v="31"/>
    <x v="0"/>
    <s v="False"/>
    <x v="29"/>
    <x v="2"/>
    <x v="137"/>
    <m/>
    <n v="13256"/>
    <x v="3"/>
  </r>
  <r>
    <n v="6054960498"/>
    <n v="2483"/>
    <x v="34"/>
    <x v="0"/>
    <n v="8261648"/>
    <s v="Old G"/>
    <n v="8255888"/>
    <s v="BetBoom Team"/>
    <n v="25"/>
    <n v="15"/>
    <x v="1"/>
    <s v="True"/>
    <x v="22"/>
    <x v="0"/>
    <x v="137"/>
    <m/>
    <n v="13256"/>
    <x v="3"/>
  </r>
  <r>
    <n v="6055051894"/>
    <n v="1490"/>
    <x v="481"/>
    <x v="1"/>
    <n v="7542148"/>
    <s v=" EXTREMUM"/>
    <n v="36"/>
    <s v="Natus Vincere"/>
    <n v="5"/>
    <n v="29"/>
    <x v="0"/>
    <s v="False"/>
    <x v="40"/>
    <x v="3"/>
    <x v="14"/>
    <m/>
    <n v="13256"/>
    <x v="3"/>
  </r>
  <r>
    <n v="6055153086"/>
    <n v="2601"/>
    <x v="635"/>
    <x v="0"/>
    <n v="36"/>
    <s v="Natus Vincere"/>
    <n v="7542148"/>
    <s v=" EXTREMUM"/>
    <n v="28"/>
    <n v="17"/>
    <x v="1"/>
    <s v="True"/>
    <x v="6"/>
    <x v="0"/>
    <x v="14"/>
    <m/>
    <n v="13256"/>
    <x v="3"/>
  </r>
  <r>
    <n v="6055443093"/>
    <n v="1767"/>
    <x v="340"/>
    <x v="1"/>
    <n v="7422789"/>
    <s v="9Pandas"/>
    <n v="8310936"/>
    <s v="Wayfarers"/>
    <n v="18"/>
    <n v="12"/>
    <x v="1"/>
    <s v="True"/>
    <x v="56"/>
    <x v="3"/>
    <x v="136"/>
    <m/>
    <n v="13256"/>
    <x v="3"/>
  </r>
  <r>
    <n v="6055590828"/>
    <n v="2146"/>
    <x v="352"/>
    <x v="1"/>
    <n v="7121518"/>
    <s v="Unknown Team"/>
    <n v="8131728"/>
    <s v="Ukumari"/>
    <n v="12"/>
    <n v="34"/>
    <x v="0"/>
    <s v="False"/>
    <x v="27"/>
    <x v="0"/>
    <x v="130"/>
    <m/>
    <n v="13256"/>
    <x v="3"/>
  </r>
  <r>
    <n v="6055758217"/>
    <n v="2337"/>
    <x v="1119"/>
    <x v="1"/>
    <n v="2672298"/>
    <s v="NoPing Esports"/>
    <n v="7119077"/>
    <s v="Hokori"/>
    <n v="15"/>
    <n v="43"/>
    <x v="0"/>
    <s v="False"/>
    <x v="9"/>
    <x v="2"/>
    <x v="94"/>
    <m/>
    <n v="13256"/>
    <x v="3"/>
  </r>
  <r>
    <n v="6055874096"/>
    <n v="2186"/>
    <x v="881"/>
    <x v="1"/>
    <n v="8375259"/>
    <s v="Infinity"/>
    <n v="8255756"/>
    <s v="Evil Geniuses"/>
    <n v="25"/>
    <n v="21"/>
    <x v="1"/>
    <s v="True"/>
    <x v="27"/>
    <x v="0"/>
    <x v="133"/>
    <m/>
    <n v="13256"/>
    <x v="3"/>
  </r>
  <r>
    <n v="6056416709"/>
    <n v="2416"/>
    <x v="1120"/>
    <x v="0"/>
    <n v="7542148"/>
    <s v=" EXTREMUM"/>
    <n v="5014799"/>
    <s v="Nemiga Gaming"/>
    <n v="30"/>
    <n v="25"/>
    <x v="0"/>
    <s v="False"/>
    <x v="24"/>
    <x v="2"/>
    <x v="106"/>
    <m/>
    <n v="13256"/>
    <x v="3"/>
  </r>
  <r>
    <n v="6056645678"/>
    <n v="4137"/>
    <x v="1121"/>
    <x v="2"/>
    <n v="8310936"/>
    <s v="Wayfarers"/>
    <n v="8352473"/>
    <s v="Fantastic Five"/>
    <n v="40"/>
    <n v="49"/>
    <x v="0"/>
    <s v="False"/>
    <x v="54"/>
    <x v="1"/>
    <x v="139"/>
    <m/>
    <n v="13256"/>
    <x v="3"/>
  </r>
  <r>
    <n v="6056680187"/>
    <n v="3210"/>
    <x v="975"/>
    <x v="0"/>
    <n v="36"/>
    <s v="Natus Vincere"/>
    <n v="7422789"/>
    <s v="9Pandas"/>
    <n v="28"/>
    <n v="55"/>
    <x v="0"/>
    <s v="False"/>
    <x v="64"/>
    <x v="1"/>
    <x v="136"/>
    <m/>
    <n v="13256"/>
    <x v="3"/>
  </r>
  <r>
    <n v="6057192433"/>
    <n v="2191"/>
    <x v="911"/>
    <x v="1"/>
    <n v="8352473"/>
    <s v="Fantastic Five"/>
    <n v="5014799"/>
    <s v="Nemiga Gaming"/>
    <n v="34"/>
    <n v="15"/>
    <x v="1"/>
    <s v="True"/>
    <x v="4"/>
    <x v="2"/>
    <x v="139"/>
    <m/>
    <n v="13256"/>
    <x v="3"/>
  </r>
  <r>
    <n v="6055416325"/>
    <n v="2020"/>
    <x v="530"/>
    <x v="1"/>
    <n v="8118197"/>
    <s v="Infamous Gaming"/>
    <n v="7298091"/>
    <s v="Noping VPN"/>
    <n v="24"/>
    <n v="33"/>
    <x v="1"/>
    <s v="True"/>
    <x v="7"/>
    <x v="2"/>
    <x v="143"/>
    <m/>
    <n v="13256"/>
    <x v="3"/>
  </r>
  <r>
    <n v="6055237921"/>
    <n v="1785"/>
    <x v="1122"/>
    <x v="1"/>
    <n v="7298091"/>
    <s v="Noping VPN"/>
    <n v="8118197"/>
    <s v="Infamous Gaming"/>
    <n v="17"/>
    <n v="22"/>
    <x v="0"/>
    <s v="False"/>
    <x v="10"/>
    <x v="0"/>
    <x v="143"/>
    <m/>
    <n v="13256"/>
    <x v="3"/>
  </r>
  <r>
    <n v="6055650884"/>
    <n v="2430"/>
    <x v="1123"/>
    <x v="0"/>
    <n v="8131728"/>
    <s v="Ukumari"/>
    <n v="7121518"/>
    <s v="Unknown Team"/>
    <n v="32"/>
    <n v="44"/>
    <x v="0"/>
    <s v="False"/>
    <x v="1"/>
    <x v="1"/>
    <x v="19"/>
    <m/>
    <n v="13256"/>
    <x v="3"/>
  </r>
  <r>
    <n v="6055504299"/>
    <n v="2772"/>
    <x v="1124"/>
    <x v="0"/>
    <n v="7121518"/>
    <s v="Unknown Team"/>
    <n v="8131728"/>
    <s v="Ukumari"/>
    <n v="48"/>
    <n v="30"/>
    <x v="1"/>
    <s v="True"/>
    <x v="68"/>
    <x v="1"/>
    <x v="19"/>
    <m/>
    <n v="13256"/>
    <x v="3"/>
  </r>
  <r>
    <n v="6056135229"/>
    <n v="2630"/>
    <x v="1125"/>
    <x v="0"/>
    <n v="46"/>
    <s v="Team Empire"/>
    <n v="7118032"/>
    <s v="Winstrike Team"/>
    <n v="31"/>
    <n v="24"/>
    <x v="1"/>
    <s v="True"/>
    <x v="24"/>
    <x v="2"/>
    <x v="27"/>
    <m/>
    <n v="13256"/>
    <x v="3"/>
  </r>
  <r>
    <n v="6056582479"/>
    <n v="2013"/>
    <x v="109"/>
    <x v="1"/>
    <n v="5014799"/>
    <s v="Nemiga Gaming"/>
    <n v="7542148"/>
    <s v=" EXTREMUM"/>
    <n v="20"/>
    <n v="9"/>
    <x v="1"/>
    <s v="True"/>
    <x v="47"/>
    <x v="3"/>
    <x v="106"/>
    <m/>
    <n v="13256"/>
    <x v="3"/>
  </r>
  <r>
    <n v="6056316785"/>
    <n v="2878"/>
    <x v="1126"/>
    <x v="0"/>
    <n v="5014799"/>
    <s v="Nemiga Gaming"/>
    <n v="7542148"/>
    <s v=" EXTREMUM"/>
    <n v="17"/>
    <n v="29"/>
    <x v="0"/>
    <s v="False"/>
    <x v="27"/>
    <x v="0"/>
    <x v="144"/>
    <m/>
    <n v="13256"/>
    <x v="3"/>
  </r>
  <r>
    <n v="6056941914"/>
    <n v="2074"/>
    <x v="1127"/>
    <x v="1"/>
    <n v="36"/>
    <s v="Natus Vincere"/>
    <n v="7422789"/>
    <s v="9Pandas"/>
    <n v="12"/>
    <n v="23"/>
    <x v="0"/>
    <s v="False"/>
    <x v="41"/>
    <x v="0"/>
    <x v="136"/>
    <m/>
    <n v="13256"/>
    <x v="3"/>
  </r>
  <r>
    <n v="6056951677"/>
    <n v="1850"/>
    <x v="1128"/>
    <x v="1"/>
    <n v="8131728"/>
    <s v="Ukumari"/>
    <n v="8186683"/>
    <s v="Latam Defenders"/>
    <n v="39"/>
    <n v="18"/>
    <x v="1"/>
    <s v="True"/>
    <x v="7"/>
    <x v="2"/>
    <x v="130"/>
    <m/>
    <n v="13256"/>
    <x v="3"/>
  </r>
  <r>
    <n v="6056961029"/>
    <n v="1709"/>
    <x v="1129"/>
    <x v="1"/>
    <n v="8255888"/>
    <s v="BetBoom Team"/>
    <n v="46"/>
    <s v="Team Empire"/>
    <n v="3"/>
    <n v="26"/>
    <x v="0"/>
    <s v="False"/>
    <x v="47"/>
    <x v="3"/>
    <x v="27"/>
    <m/>
    <n v="13256"/>
    <x v="3"/>
  </r>
  <r>
    <n v="6057015475"/>
    <n v="1233"/>
    <x v="1130"/>
    <x v="1"/>
    <n v="2672298"/>
    <s v="NoPing Esports"/>
    <n v="8254112"/>
    <s v="Omega Gaming"/>
    <n v="26"/>
    <n v="5"/>
    <x v="1"/>
    <s v="True"/>
    <x v="46"/>
    <x v="3"/>
    <x v="6"/>
    <m/>
    <n v="13256"/>
    <x v="3"/>
  </r>
  <r>
    <n v="6057054465"/>
    <n v="1697"/>
    <x v="66"/>
    <x v="1"/>
    <n v="8375259"/>
    <s v="Infinity"/>
    <n v="6767209"/>
    <s v="Inverse"/>
    <n v="35"/>
    <n v="15"/>
    <x v="1"/>
    <s v="True"/>
    <x v="29"/>
    <x v="2"/>
    <x v="133"/>
    <m/>
    <n v="13256"/>
    <x v="3"/>
  </r>
  <r>
    <n v="6057304856"/>
    <n v="1763"/>
    <x v="1131"/>
    <x v="1"/>
    <n v="7119077"/>
    <s v="Hokori"/>
    <n v="8255756"/>
    <s v="Evil Geniuses"/>
    <n v="11"/>
    <n v="30"/>
    <x v="0"/>
    <s v="False"/>
    <x v="52"/>
    <x v="0"/>
    <x v="124"/>
    <m/>
    <n v="13256"/>
    <x v="3"/>
  </r>
  <r>
    <n v="6057282874"/>
    <n v="2414"/>
    <x v="1132"/>
    <x v="0"/>
    <n v="7298091"/>
    <s v="Noping VPN"/>
    <n v="8131728"/>
    <s v="Ukumari"/>
    <n v="48"/>
    <n v="25"/>
    <x v="1"/>
    <s v="True"/>
    <x v="58"/>
    <x v="1"/>
    <x v="129"/>
    <m/>
    <n v="13256"/>
    <x v="3"/>
  </r>
  <r>
    <n v="6057442840"/>
    <n v="2260"/>
    <x v="1133"/>
    <x v="1"/>
    <n v="7121518"/>
    <s v="Unknown Team"/>
    <n v="8118197"/>
    <s v="Infamous Gaming"/>
    <n v="14"/>
    <n v="29"/>
    <x v="0"/>
    <s v="False"/>
    <x v="28"/>
    <x v="0"/>
    <x v="143"/>
    <m/>
    <n v="13256"/>
    <x v="3"/>
  </r>
  <r>
    <n v="6057771633"/>
    <n v="2371"/>
    <x v="1134"/>
    <x v="1"/>
    <n v="46"/>
    <s v="Team Empire"/>
    <n v="36"/>
    <s v="Natus Vincere"/>
    <n v="15"/>
    <n v="29"/>
    <x v="0"/>
    <s v="False"/>
    <x v="0"/>
    <x v="0"/>
    <x v="14"/>
    <m/>
    <n v="13256"/>
    <x v="3"/>
  </r>
  <r>
    <n v="6058219763"/>
    <n v="2103"/>
    <x v="470"/>
    <x v="1"/>
    <n v="5014799"/>
    <s v="Nemiga Gaming"/>
    <n v="8261648"/>
    <s v="Old G"/>
    <n v="13"/>
    <n v="42"/>
    <x v="0"/>
    <s v="False"/>
    <x v="24"/>
    <x v="2"/>
    <x v="137"/>
    <m/>
    <n v="13256"/>
    <x v="3"/>
  </r>
  <r>
    <n v="6058609483"/>
    <n v="1779"/>
    <x v="1135"/>
    <x v="1"/>
    <n v="8375259"/>
    <s v="Infinity"/>
    <n v="7121518"/>
    <s v="Unknown Team"/>
    <n v="16"/>
    <n v="33"/>
    <x v="0"/>
    <s v="False"/>
    <x v="4"/>
    <x v="2"/>
    <x v="19"/>
    <m/>
    <n v="13256"/>
    <x v="3"/>
  </r>
  <r>
    <n v="6058770520"/>
    <n v="1944"/>
    <x v="442"/>
    <x v="1"/>
    <n v="8255756"/>
    <s v="Evil Geniuses"/>
    <n v="8118197"/>
    <s v="Infamous Gaming"/>
    <n v="25"/>
    <n v="5"/>
    <x v="1"/>
    <s v="True"/>
    <x v="56"/>
    <x v="3"/>
    <x v="124"/>
    <m/>
    <n v="13256"/>
    <x v="3"/>
  </r>
  <r>
    <n v="6059037237"/>
    <n v="2520"/>
    <x v="1136"/>
    <x v="0"/>
    <n v="7298091"/>
    <s v="Noping VPN"/>
    <n v="7121518"/>
    <s v="Unknown Team"/>
    <n v="24"/>
    <n v="37"/>
    <x v="0"/>
    <s v="False"/>
    <x v="69"/>
    <x v="1"/>
    <x v="19"/>
    <m/>
    <n v="13256"/>
    <x v="3"/>
  </r>
  <r>
    <n v="6059737749"/>
    <n v="2537"/>
    <x v="816"/>
    <x v="0"/>
    <n v="7422789"/>
    <s v="9Pandas"/>
    <n v="46"/>
    <s v="Team Empire"/>
    <n v="31"/>
    <n v="15"/>
    <x v="1"/>
    <s v="True"/>
    <x v="27"/>
    <x v="0"/>
    <x v="136"/>
    <m/>
    <n v="13256"/>
    <x v="3"/>
  </r>
  <r>
    <n v="6055707837"/>
    <n v="2160"/>
    <x v="24"/>
    <x v="1"/>
    <n v="7119077"/>
    <s v="Hokori"/>
    <n v="2672298"/>
    <s v="NoPing Esports"/>
    <n v="11"/>
    <n v="45"/>
    <x v="0"/>
    <s v="False"/>
    <x v="16"/>
    <x v="2"/>
    <x v="6"/>
    <m/>
    <n v="13256"/>
    <x v="3"/>
  </r>
  <r>
    <n v="6055922132"/>
    <n v="2550"/>
    <x v="1038"/>
    <x v="0"/>
    <n v="8255756"/>
    <s v="Evil Geniuses"/>
    <n v="8375259"/>
    <s v="Infinity"/>
    <n v="37"/>
    <n v="15"/>
    <x v="1"/>
    <s v="True"/>
    <x v="42"/>
    <x v="2"/>
    <x v="124"/>
    <m/>
    <n v="13256"/>
    <x v="3"/>
  </r>
  <r>
    <n v="6057149049"/>
    <n v="1350"/>
    <x v="616"/>
    <x v="1"/>
    <n v="8375259"/>
    <s v="Infinity"/>
    <n v="6767209"/>
    <s v="Inverse"/>
    <n v="32"/>
    <n v="10"/>
    <x v="1"/>
    <s v="True"/>
    <x v="18"/>
    <x v="0"/>
    <x v="133"/>
    <m/>
    <n v="13256"/>
    <x v="3"/>
  </r>
  <r>
    <n v="6058791468"/>
    <n v="3138"/>
    <x v="1137"/>
    <x v="0"/>
    <n v="8261648"/>
    <s v="Old G"/>
    <n v="46"/>
    <s v="Team Empire"/>
    <n v="43"/>
    <n v="27"/>
    <x v="1"/>
    <s v="True"/>
    <x v="49"/>
    <x v="1"/>
    <x v="137"/>
    <m/>
    <n v="13256"/>
    <x v="3"/>
  </r>
  <r>
    <n v="6058993154"/>
    <n v="1840"/>
    <x v="37"/>
    <x v="1"/>
    <n v="7298091"/>
    <s v="Noping VPN"/>
    <n v="7121518"/>
    <s v="Unknown Team"/>
    <n v="39"/>
    <n v="23"/>
    <x v="1"/>
    <s v="True"/>
    <x v="5"/>
    <x v="1"/>
    <x v="129"/>
    <m/>
    <n v="13256"/>
    <x v="3"/>
  </r>
  <r>
    <n v="6212621657"/>
    <n v="2449"/>
    <x v="645"/>
    <x v="0"/>
    <n v="8204512"/>
    <s v="Neptune Gaming"/>
    <n v="8254400"/>
    <s v="beastcoast"/>
    <n v="23"/>
    <n v="14"/>
    <x v="1"/>
    <s v="True"/>
    <x v="38"/>
    <x v="0"/>
    <x v="132"/>
    <m/>
    <n v="13256"/>
    <x v="3"/>
  </r>
  <r>
    <n v="6212832858"/>
    <n v="1649"/>
    <x v="500"/>
    <x v="1"/>
    <n v="2586976"/>
    <s v="OG"/>
    <n v="7391077"/>
    <s v="Thunder Awaken"/>
    <n v="24"/>
    <n v="16"/>
    <x v="1"/>
    <s v="True"/>
    <x v="22"/>
    <x v="0"/>
    <x v="36"/>
    <m/>
    <n v="13256"/>
    <x v="3"/>
  </r>
  <r>
    <n v="6213724196"/>
    <n v="2419"/>
    <x v="1138"/>
    <x v="0"/>
    <n v="1883502"/>
    <s v="Virtus.pro"/>
    <n v="8214850"/>
    <s v="BLEED"/>
    <n v="31"/>
    <n v="36"/>
    <x v="0"/>
    <s v="False"/>
    <x v="53"/>
    <x v="1"/>
    <x v="119"/>
    <m/>
    <n v="13256"/>
    <x v="3"/>
  </r>
  <r>
    <n v="6213874030"/>
    <n v="2266"/>
    <x v="1139"/>
    <x v="1"/>
    <n v="726228"/>
    <s v="Vici Gaming"/>
    <n v="7390454"/>
    <s v="The Oversight"/>
    <n v="31"/>
    <n v="11"/>
    <x v="1"/>
    <s v="True"/>
    <x v="18"/>
    <x v="0"/>
    <x v="23"/>
    <m/>
    <n v="13256"/>
    <x v="3"/>
  </r>
  <r>
    <n v="6213928949"/>
    <n v="2471"/>
    <x v="710"/>
    <x v="0"/>
    <n v="350190"/>
    <s v="Ascent Esports"/>
    <n v="15"/>
    <s v="LGD Gaming"/>
    <n v="24"/>
    <n v="28"/>
    <x v="0"/>
    <s v="False"/>
    <x v="42"/>
    <x v="2"/>
    <x v="28"/>
    <m/>
    <n v="13256"/>
    <x v="3"/>
  </r>
  <r>
    <n v="6214070564"/>
    <n v="1927"/>
    <x v="1140"/>
    <x v="1"/>
    <n v="8260983"/>
    <s v="TSM"/>
    <n v="7391077"/>
    <s v="Thunder Awaken"/>
    <n v="34"/>
    <n v="10"/>
    <x v="1"/>
    <s v="True"/>
    <x v="0"/>
    <x v="0"/>
    <x v="131"/>
    <m/>
    <n v="13256"/>
    <x v="3"/>
  </r>
  <r>
    <n v="6214092702"/>
    <n v="2207"/>
    <x v="204"/>
    <x v="1"/>
    <n v="5"/>
    <s v="Invictus Gaming"/>
    <n v="1883502"/>
    <s v="Virtus.pro"/>
    <n v="32"/>
    <n v="14"/>
    <x v="1"/>
    <s v="True"/>
    <x v="27"/>
    <x v="0"/>
    <x v="35"/>
    <m/>
    <n v="13256"/>
    <x v="3"/>
  </r>
  <r>
    <n v="6214155332"/>
    <n v="2149"/>
    <x v="360"/>
    <x v="1"/>
    <n v="8255756"/>
    <s v="Evil Geniuses"/>
    <n v="8254400"/>
    <s v="beastcoast"/>
    <n v="22"/>
    <n v="33"/>
    <x v="0"/>
    <s v="False"/>
    <x v="24"/>
    <x v="2"/>
    <x v="109"/>
    <m/>
    <n v="13256"/>
    <x v="3"/>
  </r>
  <r>
    <n v="6214236190"/>
    <n v="1988"/>
    <x v="94"/>
    <x v="1"/>
    <n v="8254400"/>
    <s v="beastcoast"/>
    <n v="8255756"/>
    <s v="Evil Geniuses"/>
    <n v="25"/>
    <n v="17"/>
    <x v="1"/>
    <s v="True"/>
    <x v="18"/>
    <x v="0"/>
    <x v="109"/>
    <m/>
    <n v="13256"/>
    <x v="3"/>
  </r>
  <r>
    <n v="6214179880"/>
    <n v="3764"/>
    <x v="1141"/>
    <x v="2"/>
    <n v="1838315"/>
    <s v="Team Secret"/>
    <n v="8204512"/>
    <s v="Neptune Gaming"/>
    <n v="35"/>
    <n v="32"/>
    <x v="1"/>
    <s v="True"/>
    <x v="53"/>
    <x v="1"/>
    <x v="4"/>
    <m/>
    <n v="13256"/>
    <x v="3"/>
  </r>
  <r>
    <n v="6214302529"/>
    <n v="3125"/>
    <x v="1142"/>
    <x v="0"/>
    <n v="8204512"/>
    <s v="Neptune Gaming"/>
    <n v="1838315"/>
    <s v="Team Secret"/>
    <n v="44"/>
    <n v="21"/>
    <x v="1"/>
    <s v="True"/>
    <x v="34"/>
    <x v="1"/>
    <x v="132"/>
    <m/>
    <n v="13256"/>
    <x v="3"/>
  </r>
  <r>
    <n v="6214920996"/>
    <n v="2474"/>
    <x v="1143"/>
    <x v="0"/>
    <n v="7391077"/>
    <s v="Thunder Awaken"/>
    <n v="1883502"/>
    <s v="Virtus.pro"/>
    <n v="21"/>
    <n v="32"/>
    <x v="0"/>
    <s v="False"/>
    <x v="23"/>
    <x v="2"/>
    <x v="29"/>
    <m/>
    <n v="13256"/>
    <x v="3"/>
  </r>
  <r>
    <n v="6214921308"/>
    <n v="1283"/>
    <x v="1144"/>
    <x v="1"/>
    <n v="2586976"/>
    <s v="OG"/>
    <n v="39"/>
    <s v="Shopify Rebellion"/>
    <n v="16"/>
    <n v="10"/>
    <x v="1"/>
    <s v="True"/>
    <x v="63"/>
    <x v="3"/>
    <x v="36"/>
    <m/>
    <n v="13256"/>
    <x v="3"/>
  </r>
  <r>
    <n v="6215148622"/>
    <n v="2594"/>
    <x v="1145"/>
    <x v="0"/>
    <n v="350190"/>
    <s v="Ascent Esports"/>
    <n v="8254400"/>
    <s v="beastcoast"/>
    <n v="52"/>
    <n v="23"/>
    <x v="1"/>
    <s v="True"/>
    <x v="14"/>
    <x v="1"/>
    <x v="1"/>
    <m/>
    <n v="13256"/>
    <x v="3"/>
  </r>
  <r>
    <n v="6215070154"/>
    <n v="2857"/>
    <x v="139"/>
    <x v="0"/>
    <n v="8254400"/>
    <s v="beastcoast"/>
    <n v="350190"/>
    <s v="Ascent Esports"/>
    <n v="42"/>
    <n v="20"/>
    <x v="1"/>
    <s v="True"/>
    <x v="5"/>
    <x v="1"/>
    <x v="109"/>
    <m/>
    <n v="13256"/>
    <x v="3"/>
  </r>
  <r>
    <n v="6215417951"/>
    <n v="3179"/>
    <x v="1146"/>
    <x v="0"/>
    <n v="726228"/>
    <s v="Vici Gaming"/>
    <n v="8254400"/>
    <s v="beastcoast"/>
    <n v="46"/>
    <n v="38"/>
    <x v="0"/>
    <s v="False"/>
    <x v="73"/>
    <x v="1"/>
    <x v="109"/>
    <m/>
    <n v="13256"/>
    <x v="3"/>
  </r>
  <r>
    <n v="6059661754"/>
    <n v="2089"/>
    <x v="230"/>
    <x v="1"/>
    <n v="46"/>
    <s v="Team Empire"/>
    <n v="7422789"/>
    <s v="9Pandas"/>
    <n v="22"/>
    <n v="9"/>
    <x v="1"/>
    <s v="True"/>
    <x v="46"/>
    <x v="3"/>
    <x v="27"/>
    <m/>
    <n v="13256"/>
    <x v="3"/>
  </r>
  <r>
    <n v="6060129110"/>
    <n v="3170"/>
    <x v="1147"/>
    <x v="0"/>
    <n v="7119388"/>
    <s v="Team Spirit"/>
    <n v="46"/>
    <s v="Team Empire"/>
    <n v="17"/>
    <n v="32"/>
    <x v="0"/>
    <s v="False"/>
    <x v="4"/>
    <x v="2"/>
    <x v="27"/>
    <m/>
    <n v="13256"/>
    <x v="3"/>
  </r>
  <r>
    <n v="6060630738"/>
    <n v="1047"/>
    <x v="1148"/>
    <x v="3"/>
    <n v="7121518"/>
    <s v="Unknown Team"/>
    <n v="8118197"/>
    <s v="Infamous Gaming"/>
    <n v="31"/>
    <n v="4"/>
    <x v="1"/>
    <s v="True"/>
    <x v="41"/>
    <x v="0"/>
    <x v="19"/>
    <m/>
    <n v="13256"/>
    <x v="3"/>
  </r>
  <r>
    <n v="6060553138"/>
    <n v="3146"/>
    <x v="928"/>
    <x v="0"/>
    <n v="8118197"/>
    <s v="Infamous Gaming"/>
    <n v="7121518"/>
    <s v="Unknown Team"/>
    <n v="37"/>
    <n v="36"/>
    <x v="0"/>
    <s v="False"/>
    <x v="58"/>
    <x v="1"/>
    <x v="19"/>
    <m/>
    <n v="13256"/>
    <x v="3"/>
  </r>
  <r>
    <n v="6060800152"/>
    <n v="2936"/>
    <x v="952"/>
    <x v="0"/>
    <n v="8255756"/>
    <s v="Evil Geniuses"/>
    <n v="7121518"/>
    <s v="Unknown Team"/>
    <n v="36"/>
    <n v="22"/>
    <x v="1"/>
    <s v="True"/>
    <x v="9"/>
    <x v="2"/>
    <x v="124"/>
    <m/>
    <n v="13256"/>
    <x v="3"/>
  </r>
  <r>
    <n v="6066057020"/>
    <n v="2188"/>
    <x v="519"/>
    <x v="1"/>
    <n v="8244493"/>
    <s v="Team SMG"/>
    <n v="2108395"/>
    <s v="TNC Predator"/>
    <n v="12"/>
    <n v="30"/>
    <x v="0"/>
    <s v="False"/>
    <x v="18"/>
    <x v="0"/>
    <x v="12"/>
    <m/>
    <n v="13256"/>
    <x v="3"/>
  </r>
  <r>
    <n v="6066236002"/>
    <n v="1651"/>
    <x v="264"/>
    <x v="1"/>
    <n v="8351014"/>
    <s v="South Built Esports"/>
    <n v="6738815"/>
    <s v="Cignal Ultra"/>
    <n v="9"/>
    <n v="34"/>
    <x v="0"/>
    <s v="False"/>
    <x v="28"/>
    <x v="0"/>
    <x v="127"/>
    <m/>
    <n v="13256"/>
    <x v="3"/>
  </r>
  <r>
    <n v="6066339778"/>
    <n v="2105"/>
    <x v="313"/>
    <x v="1"/>
    <n v="8222896"/>
    <s v="Î©mega Esports"/>
    <n v="350190"/>
    <s v="Ascent Esports"/>
    <n v="11"/>
    <n v="19"/>
    <x v="0"/>
    <s v="False"/>
    <x v="56"/>
    <x v="3"/>
    <x v="1"/>
    <m/>
    <n v="13256"/>
    <x v="3"/>
  </r>
  <r>
    <n v="6066937635"/>
    <n v="1548"/>
    <x v="1070"/>
    <x v="1"/>
    <n v="8205424"/>
    <s v="The Cut"/>
    <n v="8260983"/>
    <s v="TSM"/>
    <n v="10"/>
    <n v="41"/>
    <x v="0"/>
    <s v="False"/>
    <x v="21"/>
    <x v="2"/>
    <x v="131"/>
    <m/>
    <n v="13256"/>
    <x v="3"/>
  </r>
  <r>
    <n v="6067345961"/>
    <n v="2260"/>
    <x v="1133"/>
    <x v="1"/>
    <n v="8376426"/>
    <s v="B8"/>
    <n v="8272699"/>
    <s v="Penguins Squad"/>
    <n v="19"/>
    <n v="33"/>
    <x v="0"/>
    <s v="False"/>
    <x v="42"/>
    <x v="2"/>
    <x v="141"/>
    <m/>
    <n v="13256"/>
    <x v="3"/>
  </r>
  <r>
    <n v="6067239305"/>
    <n v="2679"/>
    <x v="203"/>
    <x v="0"/>
    <n v="8376426"/>
    <s v="B8"/>
    <n v="8272699"/>
    <s v="Penguins Squad"/>
    <n v="23"/>
    <n v="17"/>
    <x v="1"/>
    <s v="True"/>
    <x v="22"/>
    <x v="0"/>
    <x v="135"/>
    <m/>
    <n v="13256"/>
    <x v="3"/>
  </r>
  <r>
    <n v="6067814637"/>
    <n v="2793"/>
    <x v="1149"/>
    <x v="0"/>
    <n v="8360138"/>
    <s v="Neon Esports"/>
    <n v="350190"/>
    <s v="Ascent Esports"/>
    <n v="33"/>
    <n v="24"/>
    <x v="1"/>
    <s v="True"/>
    <x v="7"/>
    <x v="2"/>
    <x v="121"/>
    <m/>
    <n v="13256"/>
    <x v="3"/>
  </r>
  <r>
    <n v="6068477024"/>
    <n v="1294"/>
    <x v="991"/>
    <x v="1"/>
    <n v="8205424"/>
    <s v="The Cut"/>
    <n v="8271508"/>
    <s v="DogChamp"/>
    <n v="8"/>
    <n v="22"/>
    <x v="0"/>
    <s v="False"/>
    <x v="56"/>
    <x v="3"/>
    <x v="145"/>
    <m/>
    <n v="13256"/>
    <x v="3"/>
  </r>
  <r>
    <n v="6068828802"/>
    <n v="2660"/>
    <x v="196"/>
    <x v="0"/>
    <n v="7819028"/>
    <s v="4 Zoomers"/>
    <n v="8272699"/>
    <s v="Penguins Squad"/>
    <n v="37"/>
    <n v="22"/>
    <x v="1"/>
    <s v="True"/>
    <x v="36"/>
    <x v="2"/>
    <x v="116"/>
    <m/>
    <n v="13256"/>
    <x v="3"/>
  </r>
  <r>
    <n v="6068940251"/>
    <n v="3156"/>
    <x v="1150"/>
    <x v="0"/>
    <n v="8180753"/>
    <s v="Arkosh Gaming"/>
    <n v="8376426"/>
    <s v="B8"/>
    <n v="36"/>
    <n v="31"/>
    <x v="1"/>
    <s v="True"/>
    <x v="53"/>
    <x v="1"/>
    <x v="146"/>
    <m/>
    <n v="13256"/>
    <x v="3"/>
  </r>
  <r>
    <n v="6068967778"/>
    <n v="2605"/>
    <x v="516"/>
    <x v="0"/>
    <n v="8260983"/>
    <s v="TSM"/>
    <n v="8260932"/>
    <s v="Eternity"/>
    <n v="36"/>
    <n v="24"/>
    <x v="1"/>
    <s v="True"/>
    <x v="60"/>
    <x v="2"/>
    <x v="131"/>
    <m/>
    <n v="13256"/>
    <x v="3"/>
  </r>
  <r>
    <n v="6069011823"/>
    <n v="4071"/>
    <x v="824"/>
    <x v="2"/>
    <n v="8360138"/>
    <s v="Neon Esports"/>
    <n v="8254145"/>
    <s v="Execration"/>
    <n v="40"/>
    <n v="43"/>
    <x v="1"/>
    <s v="True"/>
    <x v="64"/>
    <x v="1"/>
    <x v="121"/>
    <m/>
    <n v="13256"/>
    <x v="3"/>
  </r>
  <r>
    <n v="6069086044"/>
    <n v="2719"/>
    <x v="88"/>
    <x v="0"/>
    <n v="8360138"/>
    <s v="Neon Esports"/>
    <n v="8254145"/>
    <s v="Execration"/>
    <n v="33"/>
    <n v="40"/>
    <x v="0"/>
    <s v="False"/>
    <x v="58"/>
    <x v="1"/>
    <x v="2"/>
    <m/>
    <n v="13256"/>
    <x v="3"/>
  </r>
  <r>
    <n v="6069211714"/>
    <n v="3131"/>
    <x v="1151"/>
    <x v="0"/>
    <n v="7732977"/>
    <s v="BOOM Esports"/>
    <n v="8062847"/>
    <s v="Galaxy Racer Esports"/>
    <n v="34"/>
    <n v="39"/>
    <x v="0"/>
    <s v="False"/>
    <x v="58"/>
    <x v="1"/>
    <x v="117"/>
    <m/>
    <n v="13256"/>
    <x v="3"/>
  </r>
  <r>
    <n v="6069930421"/>
    <n v="2525"/>
    <x v="305"/>
    <x v="0"/>
    <n v="8462940"/>
    <s v="bumble bEE's"/>
    <n v="8272699"/>
    <s v="Penguins Squad"/>
    <n v="25"/>
    <n v="20"/>
    <x v="0"/>
    <s v="False"/>
    <x v="6"/>
    <x v="0"/>
    <x v="141"/>
    <m/>
    <n v="13256"/>
    <x v="3"/>
  </r>
  <r>
    <n v="6070040465"/>
    <n v="2146"/>
    <x v="352"/>
    <x v="1"/>
    <n v="8462940"/>
    <s v="bumble bEE's"/>
    <n v="8272699"/>
    <s v="Penguins Squad"/>
    <n v="26"/>
    <n v="10"/>
    <x v="1"/>
    <s v="True"/>
    <x v="37"/>
    <x v="0"/>
    <x v="147"/>
    <m/>
    <n v="13256"/>
    <x v="3"/>
  </r>
  <r>
    <n v="6070412895"/>
    <n v="2198"/>
    <x v="55"/>
    <x v="1"/>
    <n v="7819028"/>
    <s v="4 Zoomers"/>
    <n v="8260983"/>
    <s v="TSM"/>
    <n v="14"/>
    <n v="30"/>
    <x v="0"/>
    <s v="False"/>
    <x v="0"/>
    <x v="0"/>
    <x v="131"/>
    <m/>
    <n v="13256"/>
    <x v="3"/>
  </r>
  <r>
    <n v="6070583719"/>
    <n v="2896"/>
    <x v="1152"/>
    <x v="0"/>
    <n v="8462940"/>
    <s v="bumble bEE's"/>
    <n v="8260932"/>
    <s v="Eternity"/>
    <n v="28"/>
    <n v="23"/>
    <x v="1"/>
    <s v="True"/>
    <x v="21"/>
    <x v="2"/>
    <x v="147"/>
    <m/>
    <n v="13256"/>
    <x v="3"/>
  </r>
  <r>
    <n v="6071325564"/>
    <n v="2667"/>
    <x v="1153"/>
    <x v="0"/>
    <n v="2108395"/>
    <s v="TNC Predator"/>
    <n v="350190"/>
    <s v="Ascent Esports"/>
    <n v="13"/>
    <n v="32"/>
    <x v="0"/>
    <s v="False"/>
    <x v="6"/>
    <x v="0"/>
    <x v="1"/>
    <m/>
    <n v="13256"/>
    <x v="3"/>
  </r>
  <r>
    <n v="6077053276"/>
    <n v="2090"/>
    <x v="711"/>
    <x v="1"/>
    <n v="8204512"/>
    <s v="Neptune Gaming"/>
    <n v="8126892"/>
    <s v="Team Cloud"/>
    <n v="15"/>
    <n v="9"/>
    <x v="1"/>
    <s v="True"/>
    <x v="72"/>
    <x v="3"/>
    <x v="132"/>
    <m/>
    <n v="13256"/>
    <x v="3"/>
  </r>
  <r>
    <n v="6077139580"/>
    <n v="1938"/>
    <x v="463"/>
    <x v="1"/>
    <n v="8124688"/>
    <s v="Kylin Esports Club"/>
    <n v="6209804"/>
    <s v="Antarctic Penguins"/>
    <n v="16"/>
    <n v="41"/>
    <x v="0"/>
    <s v="False"/>
    <x v="7"/>
    <x v="2"/>
    <x v="96"/>
    <m/>
    <n v="13256"/>
    <x v="3"/>
  </r>
  <r>
    <n v="6077304142"/>
    <n v="2255"/>
    <x v="774"/>
    <x v="1"/>
    <n v="7407260"/>
    <s v="Team Saiyan"/>
    <n v="8118983"/>
    <s v="phoenix gaming"/>
    <n v="31"/>
    <n v="16"/>
    <x v="1"/>
    <s v="True"/>
    <x v="2"/>
    <x v="0"/>
    <x v="148"/>
    <m/>
    <n v="13256"/>
    <x v="3"/>
  </r>
  <r>
    <n v="6077244824"/>
    <n v="2329"/>
    <x v="112"/>
    <x v="1"/>
    <n v="7407260"/>
    <s v="Team Saiyan"/>
    <n v="8118983"/>
    <s v="phoenix gaming"/>
    <n v="15"/>
    <n v="27"/>
    <x v="0"/>
    <s v="False"/>
    <x v="18"/>
    <x v="0"/>
    <x v="149"/>
    <m/>
    <n v="13256"/>
    <x v="3"/>
  </r>
  <r>
    <n v="6077316325"/>
    <n v="1432"/>
    <x v="1094"/>
    <x v="1"/>
    <n v="8390848"/>
    <s v="ITB.Shuffle"/>
    <n v="8261397"/>
    <s v="No Bounty Hunter"/>
    <n v="23"/>
    <n v="7"/>
    <x v="1"/>
    <s v="True"/>
    <x v="56"/>
    <x v="3"/>
    <x v="140"/>
    <m/>
    <n v="13256"/>
    <x v="3"/>
  </r>
  <r>
    <n v="6077451521"/>
    <n v="2247"/>
    <x v="747"/>
    <x v="1"/>
    <n v="8261818"/>
    <s v="Hellbear Smashers"/>
    <n v="7554697"/>
    <s v="Nigma Galaxy"/>
    <n v="22"/>
    <n v="28"/>
    <x v="0"/>
    <s v="False"/>
    <x v="29"/>
    <x v="2"/>
    <x v="150"/>
    <m/>
    <n v="13256"/>
    <x v="3"/>
  </r>
  <r>
    <n v="6077391412"/>
    <n v="1928"/>
    <x v="333"/>
    <x v="1"/>
    <n v="8261818"/>
    <s v="Hellbear Smashers"/>
    <n v="7554697"/>
    <s v="Nigma Galaxy"/>
    <n v="19"/>
    <n v="31"/>
    <x v="0"/>
    <s v="False"/>
    <x v="29"/>
    <x v="2"/>
    <x v="150"/>
    <m/>
    <n v="13256"/>
    <x v="3"/>
  </r>
  <r>
    <n v="6077528757"/>
    <n v="3401"/>
    <x v="450"/>
    <x v="0"/>
    <n v="7453020"/>
    <s v="Aster.Aries"/>
    <n v="4"/>
    <s v="EHOME"/>
    <n v="37"/>
    <n v="40"/>
    <x v="0"/>
    <s v="False"/>
    <x v="71"/>
    <x v="1"/>
    <x v="58"/>
    <m/>
    <n v="13256"/>
    <x v="3"/>
  </r>
  <r>
    <n v="6077499738"/>
    <n v="1583"/>
    <x v="1154"/>
    <x v="1"/>
    <n v="8113549"/>
    <s v="Hippomaniacs"/>
    <n v="8384158"/>
    <s v="Into The Breach"/>
    <n v="9"/>
    <n v="33"/>
    <x v="0"/>
    <s v="False"/>
    <x v="18"/>
    <x v="0"/>
    <x v="125"/>
    <m/>
    <n v="13256"/>
    <x v="3"/>
  </r>
  <r>
    <n v="6077881639"/>
    <n v="3227"/>
    <x v="501"/>
    <x v="0"/>
    <n v="8112124"/>
    <s v="Brame"/>
    <n v="8291895"/>
    <s v="Tundra Esports"/>
    <n v="26"/>
    <n v="26"/>
    <x v="0"/>
    <s v="False"/>
    <x v="42"/>
    <x v="2"/>
    <x v="142"/>
    <m/>
    <n v="13256"/>
    <x v="3"/>
  </r>
  <r>
    <n v="6078816994"/>
    <n v="3133"/>
    <x v="1155"/>
    <x v="0"/>
    <n v="7407260"/>
    <s v="Team Saiyan"/>
    <n v="4"/>
    <s v="EHOME"/>
    <n v="18"/>
    <n v="46"/>
    <x v="0"/>
    <s v="False"/>
    <x v="8"/>
    <x v="1"/>
    <x v="58"/>
    <m/>
    <n v="13256"/>
    <x v="3"/>
  </r>
  <r>
    <n v="6078763173"/>
    <n v="3416"/>
    <x v="1156"/>
    <x v="0"/>
    <n v="8261818"/>
    <s v="Hellbear Smashers"/>
    <n v="8343488"/>
    <s v="Ghost Frogs"/>
    <n v="13"/>
    <n v="29"/>
    <x v="0"/>
    <s v="False"/>
    <x v="18"/>
    <x v="0"/>
    <x v="151"/>
    <m/>
    <n v="13256"/>
    <x v="3"/>
  </r>
  <r>
    <n v="6078767378"/>
    <n v="2146"/>
    <x v="352"/>
    <x v="1"/>
    <n v="8390848"/>
    <s v="ITB.Shuffle"/>
    <n v="6685591"/>
    <s v="ViKin.gg"/>
    <n v="20"/>
    <n v="5"/>
    <x v="1"/>
    <s v="True"/>
    <x v="15"/>
    <x v="3"/>
    <x v="140"/>
    <m/>
    <n v="13256"/>
    <x v="3"/>
  </r>
  <r>
    <n v="6079109141"/>
    <n v="2603"/>
    <x v="1157"/>
    <x v="0"/>
    <n v="7453020"/>
    <s v="Aster.Aries"/>
    <n v="8118983"/>
    <s v="phoenix gaming"/>
    <n v="23"/>
    <n v="20"/>
    <x v="1"/>
    <s v="True"/>
    <x v="28"/>
    <x v="0"/>
    <x v="152"/>
    <m/>
    <n v="13256"/>
    <x v="3"/>
  </r>
  <r>
    <n v="6079209111"/>
    <n v="2198"/>
    <x v="55"/>
    <x v="1"/>
    <n v="8204512"/>
    <s v="Neptune Gaming"/>
    <n v="6209804"/>
    <s v="Antarctic Penguins"/>
    <n v="35"/>
    <n v="11"/>
    <x v="1"/>
    <s v="True"/>
    <x v="27"/>
    <x v="0"/>
    <x v="132"/>
    <m/>
    <n v="13256"/>
    <x v="3"/>
  </r>
  <r>
    <n v="6079641592"/>
    <n v="3604"/>
    <x v="1158"/>
    <x v="2"/>
    <n v="8384158"/>
    <s v="Into The Breach"/>
    <n v="8204562"/>
    <s v="Spider Pigzs"/>
    <n v="23"/>
    <n v="39"/>
    <x v="0"/>
    <s v="False"/>
    <x v="5"/>
    <x v="1"/>
    <x v="123"/>
    <m/>
    <n v="13256"/>
    <x v="3"/>
  </r>
  <r>
    <n v="6079532974"/>
    <n v="3693"/>
    <x v="1159"/>
    <x v="2"/>
    <n v="8204562"/>
    <s v="Spider Pigzs"/>
    <n v="8384158"/>
    <s v="Into The Breach"/>
    <n v="43"/>
    <n v="49"/>
    <x v="0"/>
    <s v="False"/>
    <x v="62"/>
    <x v="1"/>
    <x v="125"/>
    <m/>
    <n v="13256"/>
    <x v="3"/>
  </r>
  <r>
    <n v="6079953535"/>
    <n v="1872"/>
    <x v="285"/>
    <x v="1"/>
    <n v="8126892"/>
    <s v="Team Cloud"/>
    <n v="7407260"/>
    <s v="Team Saiyan"/>
    <n v="24"/>
    <n v="16"/>
    <x v="1"/>
    <s v="True"/>
    <x v="22"/>
    <x v="0"/>
    <x v="153"/>
    <m/>
    <n v="13256"/>
    <x v="3"/>
  </r>
  <r>
    <n v="6080362759"/>
    <n v="1432"/>
    <x v="1094"/>
    <x v="1"/>
    <n v="8390848"/>
    <s v="ITB.Shuffle"/>
    <n v="2163"/>
    <s v="Team Liquid"/>
    <n v="20"/>
    <n v="5"/>
    <x v="1"/>
    <s v="True"/>
    <x v="15"/>
    <x v="3"/>
    <x v="140"/>
    <m/>
    <n v="13256"/>
    <x v="3"/>
  </r>
  <r>
    <n v="6080417552"/>
    <n v="2021"/>
    <x v="560"/>
    <x v="1"/>
    <n v="8390848"/>
    <s v="ITB.Shuffle"/>
    <n v="2163"/>
    <s v="Team Liquid"/>
    <n v="20"/>
    <n v="23"/>
    <x v="0"/>
    <s v="False"/>
    <x v="28"/>
    <x v="0"/>
    <x v="33"/>
    <m/>
    <n v="13256"/>
    <x v="3"/>
  </r>
  <r>
    <n v="6080339905"/>
    <n v="1107"/>
    <x v="1160"/>
    <x v="3"/>
    <n v="6209804"/>
    <s v="Antarctic Penguins"/>
    <n v="8126892"/>
    <s v="Team Cloud"/>
    <n v="3"/>
    <n v="24"/>
    <x v="0"/>
    <s v="False"/>
    <x v="70"/>
    <x v="3"/>
    <x v="153"/>
    <m/>
    <n v="13256"/>
    <x v="3"/>
  </r>
  <r>
    <n v="6080602503"/>
    <n v="1772"/>
    <x v="854"/>
    <x v="1"/>
    <n v="7554697"/>
    <s v="Nigma Galaxy"/>
    <n v="8204562"/>
    <s v="Spider Pigzs"/>
    <n v="33"/>
    <n v="18"/>
    <x v="1"/>
    <s v="True"/>
    <x v="21"/>
    <x v="2"/>
    <x v="150"/>
    <m/>
    <n v="13256"/>
    <x v="3"/>
  </r>
  <r>
    <n v="6080708496"/>
    <n v="1985"/>
    <x v="674"/>
    <x v="1"/>
    <n v="8291895"/>
    <s v="Tundra Esports"/>
    <n v="2586976"/>
    <s v="OG"/>
    <n v="29"/>
    <n v="18"/>
    <x v="1"/>
    <s v="True"/>
    <x v="2"/>
    <x v="0"/>
    <x v="142"/>
    <m/>
    <n v="13256"/>
    <x v="3"/>
  </r>
  <r>
    <n v="6081062156"/>
    <n v="2691"/>
    <x v="1161"/>
    <x v="0"/>
    <n v="7554697"/>
    <s v="Nigma Galaxy"/>
    <n v="2163"/>
    <s v="Team Liquid"/>
    <n v="23"/>
    <n v="21"/>
    <x v="1"/>
    <s v="True"/>
    <x v="0"/>
    <x v="0"/>
    <x v="150"/>
    <m/>
    <n v="13256"/>
    <x v="3"/>
  </r>
  <r>
    <n v="6081496014"/>
    <n v="2001"/>
    <x v="1162"/>
    <x v="1"/>
    <n v="8204512"/>
    <s v="Neptune Gaming"/>
    <n v="8126892"/>
    <s v="Team Cloud"/>
    <n v="25"/>
    <n v="8"/>
    <x v="1"/>
    <s v="True"/>
    <x v="57"/>
    <x v="3"/>
    <x v="132"/>
    <m/>
    <n v="13256"/>
    <x v="3"/>
  </r>
  <r>
    <n v="6081890096"/>
    <n v="2415"/>
    <x v="1163"/>
    <x v="0"/>
    <n v="2586976"/>
    <s v="OG"/>
    <n v="7554697"/>
    <s v="Nigma Galaxy"/>
    <n v="22"/>
    <n v="35"/>
    <x v="0"/>
    <s v="False"/>
    <x v="7"/>
    <x v="2"/>
    <x v="150"/>
    <m/>
    <n v="13256"/>
    <x v="3"/>
  </r>
  <r>
    <n v="6082678236"/>
    <n v="1910"/>
    <x v="725"/>
    <x v="1"/>
    <n v="2586976"/>
    <s v="OG"/>
    <n v="8291895"/>
    <s v="Tundra Esports"/>
    <n v="34"/>
    <n v="17"/>
    <x v="1"/>
    <s v="True"/>
    <x v="21"/>
    <x v="2"/>
    <x v="36"/>
    <m/>
    <n v="13256"/>
    <x v="3"/>
  </r>
  <r>
    <n v="6082594060"/>
    <n v="2838"/>
    <x v="1164"/>
    <x v="0"/>
    <n v="8291895"/>
    <s v="Tundra Esports"/>
    <n v="2586976"/>
    <s v="OG"/>
    <n v="27"/>
    <n v="39"/>
    <x v="0"/>
    <s v="False"/>
    <x v="55"/>
    <x v="1"/>
    <x v="36"/>
    <m/>
    <n v="13256"/>
    <x v="3"/>
  </r>
  <r>
    <n v="6213780995"/>
    <n v="1994"/>
    <x v="218"/>
    <x v="1"/>
    <n v="1883502"/>
    <s v="Virtus.pro"/>
    <n v="8214850"/>
    <s v="BLEED"/>
    <n v="17"/>
    <n v="45"/>
    <x v="0"/>
    <s v="False"/>
    <x v="5"/>
    <x v="1"/>
    <x v="119"/>
    <m/>
    <n v="13256"/>
    <x v="3"/>
  </r>
  <r>
    <n v="6216715837"/>
    <n v="1928"/>
    <x v="333"/>
    <x v="1"/>
    <n v="8204512"/>
    <s v="Neptune Gaming"/>
    <n v="7390454"/>
    <s v="The Oversight"/>
    <n v="6"/>
    <n v="22"/>
    <x v="0"/>
    <s v="False"/>
    <x v="39"/>
    <x v="3"/>
    <x v="118"/>
    <m/>
    <n v="13256"/>
    <x v="3"/>
  </r>
  <r>
    <n v="6212993517"/>
    <n v="3326"/>
    <x v="1165"/>
    <x v="0"/>
    <n v="726228"/>
    <s v="Vici Gaming"/>
    <n v="8255756"/>
    <s v="Evil Geniuses"/>
    <n v="44"/>
    <n v="24"/>
    <x v="1"/>
    <s v="True"/>
    <x v="26"/>
    <x v="1"/>
    <x v="23"/>
    <m/>
    <n v="13256"/>
    <x v="3"/>
  </r>
  <r>
    <n v="6082397383"/>
    <n v="2128"/>
    <x v="1018"/>
    <x v="1"/>
    <n v="8291895"/>
    <s v="Tundra Esports"/>
    <n v="2586976"/>
    <s v="OG"/>
    <n v="13"/>
    <n v="36"/>
    <x v="0"/>
    <s v="False"/>
    <x v="4"/>
    <x v="2"/>
    <x v="36"/>
    <m/>
    <n v="13256"/>
    <x v="3"/>
  </r>
  <r>
    <n v="6082512086"/>
    <n v="2164"/>
    <x v="1166"/>
    <x v="1"/>
    <n v="2586976"/>
    <s v="OG"/>
    <n v="8291895"/>
    <s v="Tundra Esports"/>
    <n v="15"/>
    <n v="34"/>
    <x v="0"/>
    <s v="False"/>
    <x v="4"/>
    <x v="2"/>
    <x v="142"/>
    <m/>
    <n v="13256"/>
    <x v="3"/>
  </r>
  <r>
    <n v="6082238182"/>
    <n v="3582"/>
    <x v="1167"/>
    <x v="0"/>
    <n v="2586976"/>
    <s v="OG"/>
    <n v="8291895"/>
    <s v="Tundra Esports"/>
    <n v="30"/>
    <n v="35"/>
    <x v="0"/>
    <s v="False"/>
    <x v="34"/>
    <x v="1"/>
    <x v="142"/>
    <m/>
    <n v="13256"/>
    <x v="3"/>
  </r>
  <r>
    <n v="6082074457"/>
    <n v="1805"/>
    <x v="1168"/>
    <x v="1"/>
    <n v="2586976"/>
    <s v="OG"/>
    <n v="7554697"/>
    <s v="Nigma Galaxy"/>
    <n v="34"/>
    <n v="10"/>
    <x v="1"/>
    <s v="True"/>
    <x v="0"/>
    <x v="0"/>
    <x v="36"/>
    <m/>
    <n v="13256"/>
    <x v="3"/>
  </r>
  <r>
    <n v="6081978485"/>
    <n v="2030"/>
    <x v="7"/>
    <x v="1"/>
    <n v="2586976"/>
    <s v="OG"/>
    <n v="7554697"/>
    <s v="Nigma Galaxy"/>
    <n v="34"/>
    <n v="14"/>
    <x v="1"/>
    <s v="True"/>
    <x v="3"/>
    <x v="0"/>
    <x v="36"/>
    <m/>
    <n v="13256"/>
    <x v="3"/>
  </r>
  <r>
    <n v="6081649693"/>
    <n v="2818"/>
    <x v="1169"/>
    <x v="0"/>
    <n v="8204512"/>
    <s v="Neptune Gaming"/>
    <n v="4"/>
    <s v="EHOME"/>
    <n v="23"/>
    <n v="25"/>
    <x v="0"/>
    <s v="False"/>
    <x v="3"/>
    <x v="0"/>
    <x v="58"/>
    <m/>
    <n v="13256"/>
    <x v="3"/>
  </r>
  <r>
    <n v="6081547301"/>
    <n v="2506"/>
    <x v="1170"/>
    <x v="0"/>
    <n v="8126892"/>
    <s v="Team Cloud"/>
    <n v="8204512"/>
    <s v="Neptune Gaming"/>
    <n v="21"/>
    <n v="28"/>
    <x v="0"/>
    <s v="False"/>
    <x v="4"/>
    <x v="2"/>
    <x v="132"/>
    <m/>
    <n v="13256"/>
    <x v="3"/>
  </r>
  <r>
    <n v="6081000417"/>
    <n v="1767"/>
    <x v="340"/>
    <x v="1"/>
    <n v="7554697"/>
    <s v="Nigma Galaxy"/>
    <n v="2163"/>
    <s v="Team Liquid"/>
    <n v="41"/>
    <n v="8"/>
    <x v="1"/>
    <s v="True"/>
    <x v="4"/>
    <x v="2"/>
    <x v="150"/>
    <m/>
    <n v="13256"/>
    <x v="3"/>
  </r>
  <r>
    <n v="6080395234"/>
    <n v="1405"/>
    <x v="1171"/>
    <x v="1"/>
    <n v="6209804"/>
    <s v="Antarctic Penguins"/>
    <n v="8126892"/>
    <s v="Team Cloud"/>
    <n v="22"/>
    <n v="8"/>
    <x v="1"/>
    <s v="True"/>
    <x v="56"/>
    <x v="3"/>
    <x v="96"/>
    <m/>
    <n v="13256"/>
    <x v="3"/>
  </r>
  <r>
    <n v="6080459928"/>
    <n v="1804"/>
    <x v="739"/>
    <x v="1"/>
    <n v="6209804"/>
    <s v="Antarctic Penguins"/>
    <n v="8126892"/>
    <s v="Team Cloud"/>
    <n v="11"/>
    <n v="29"/>
    <x v="0"/>
    <s v="False"/>
    <x v="22"/>
    <x v="0"/>
    <x v="153"/>
    <m/>
    <n v="13256"/>
    <x v="3"/>
  </r>
  <r>
    <n v="6080108469"/>
    <n v="3235"/>
    <x v="1172"/>
    <x v="0"/>
    <n v="4"/>
    <s v="EHOME"/>
    <n v="8204512"/>
    <s v="Neptune Gaming"/>
    <n v="32"/>
    <n v="29"/>
    <x v="1"/>
    <s v="True"/>
    <x v="69"/>
    <x v="1"/>
    <x v="58"/>
    <m/>
    <n v="13256"/>
    <x v="3"/>
  </r>
  <r>
    <n v="6080247712"/>
    <n v="3213"/>
    <x v="1173"/>
    <x v="0"/>
    <n v="4"/>
    <s v="EHOME"/>
    <n v="8204512"/>
    <s v="Neptune Gaming"/>
    <n v="25"/>
    <n v="26"/>
    <x v="1"/>
    <s v="True"/>
    <x v="21"/>
    <x v="2"/>
    <x v="58"/>
    <m/>
    <n v="13256"/>
    <x v="3"/>
  </r>
  <r>
    <n v="6080181199"/>
    <n v="2478"/>
    <x v="1174"/>
    <x v="0"/>
    <n v="8204512"/>
    <s v="Neptune Gaming"/>
    <n v="4"/>
    <s v="EHOME"/>
    <n v="15"/>
    <n v="7"/>
    <x v="1"/>
    <s v="True"/>
    <x v="67"/>
    <x v="3"/>
    <x v="132"/>
    <m/>
    <n v="13256"/>
    <x v="3"/>
  </r>
  <r>
    <n v="6080048932"/>
    <n v="2220"/>
    <x v="1175"/>
    <x v="1"/>
    <n v="6209804"/>
    <s v="Antarctic Penguins"/>
    <n v="7453020"/>
    <s v="Aster.Aries"/>
    <n v="23"/>
    <n v="14"/>
    <x v="1"/>
    <s v="True"/>
    <x v="38"/>
    <x v="0"/>
    <x v="96"/>
    <m/>
    <n v="13256"/>
    <x v="3"/>
  </r>
  <r>
    <n v="6079903917"/>
    <n v="2585"/>
    <x v="789"/>
    <x v="0"/>
    <n v="8126892"/>
    <s v="Team Cloud"/>
    <n v="7407260"/>
    <s v="Team Saiyan"/>
    <n v="38"/>
    <n v="18"/>
    <x v="1"/>
    <s v="True"/>
    <x v="16"/>
    <x v="2"/>
    <x v="153"/>
    <m/>
    <n v="13256"/>
    <x v="3"/>
  </r>
  <r>
    <n v="6079489926"/>
    <n v="2069"/>
    <x v="142"/>
    <x v="1"/>
    <n v="7554697"/>
    <s v="Nigma Galaxy"/>
    <n v="2586976"/>
    <s v="OG"/>
    <n v="15"/>
    <n v="33"/>
    <x v="0"/>
    <s v="False"/>
    <x v="3"/>
    <x v="0"/>
    <x v="36"/>
    <m/>
    <n v="13256"/>
    <x v="3"/>
  </r>
  <r>
    <n v="6079555406"/>
    <n v="2510"/>
    <x v="793"/>
    <x v="0"/>
    <n v="7554697"/>
    <s v="Nigma Galaxy"/>
    <n v="2586976"/>
    <s v="OG"/>
    <n v="37"/>
    <n v="34"/>
    <x v="1"/>
    <s v="True"/>
    <x v="11"/>
    <x v="1"/>
    <x v="150"/>
    <m/>
    <n v="13256"/>
    <x v="3"/>
  </r>
  <r>
    <n v="6079470359"/>
    <n v="2018"/>
    <x v="1176"/>
    <x v="1"/>
    <n v="8204562"/>
    <s v="Spider Pigzs"/>
    <n v="8384158"/>
    <s v="Into The Breach"/>
    <n v="35"/>
    <n v="17"/>
    <x v="1"/>
    <s v="True"/>
    <x v="42"/>
    <x v="2"/>
    <x v="123"/>
    <m/>
    <n v="13256"/>
    <x v="3"/>
  </r>
  <r>
    <n v="6079411610"/>
    <n v="2139"/>
    <x v="315"/>
    <x v="1"/>
    <n v="8291895"/>
    <s v="Tundra Esports"/>
    <n v="2163"/>
    <s v="Team Liquid"/>
    <n v="27"/>
    <n v="23"/>
    <x v="1"/>
    <s v="True"/>
    <x v="29"/>
    <x v="2"/>
    <x v="142"/>
    <m/>
    <n v="13256"/>
    <x v="3"/>
  </r>
  <r>
    <n v="6078906548"/>
    <n v="2715"/>
    <x v="755"/>
    <x v="0"/>
    <n v="8118983"/>
    <s v="phoenix gaming"/>
    <n v="7453020"/>
    <s v="Aster.Aries"/>
    <n v="20"/>
    <n v="23"/>
    <x v="0"/>
    <s v="False"/>
    <x v="28"/>
    <x v="0"/>
    <x v="152"/>
    <m/>
    <n v="13256"/>
    <x v="3"/>
  </r>
  <r>
    <n v="6078835307"/>
    <n v="2752"/>
    <x v="1177"/>
    <x v="0"/>
    <n v="6685591"/>
    <s v="ViKin.gg"/>
    <n v="8390848"/>
    <s v="ITB.Shuffle"/>
    <n v="12"/>
    <n v="21"/>
    <x v="0"/>
    <s v="False"/>
    <x v="57"/>
    <x v="3"/>
    <x v="140"/>
    <m/>
    <n v="13256"/>
    <x v="3"/>
  </r>
  <r>
    <n v="6078913575"/>
    <n v="2203"/>
    <x v="1178"/>
    <x v="1"/>
    <n v="8343488"/>
    <s v="Ghost Frogs"/>
    <n v="8261818"/>
    <s v="Hellbear Smashers"/>
    <n v="19"/>
    <n v="23"/>
    <x v="0"/>
    <s v="False"/>
    <x v="18"/>
    <x v="0"/>
    <x v="154"/>
    <m/>
    <n v="13256"/>
    <x v="3"/>
  </r>
  <r>
    <n v="6078846132"/>
    <n v="1897"/>
    <x v="1179"/>
    <x v="1"/>
    <n v="8343488"/>
    <s v="Ghost Frogs"/>
    <n v="8261818"/>
    <s v="Hellbear Smashers"/>
    <n v="15"/>
    <n v="20"/>
    <x v="0"/>
    <s v="False"/>
    <x v="41"/>
    <x v="0"/>
    <x v="154"/>
    <m/>
    <n v="13256"/>
    <x v="3"/>
  </r>
  <r>
    <n v="6078773128"/>
    <n v="1819"/>
    <x v="1180"/>
    <x v="1"/>
    <n v="8124688"/>
    <s v="Kylin Esports Club"/>
    <n v="8126892"/>
    <s v="Team Cloud"/>
    <n v="9"/>
    <n v="32"/>
    <x v="0"/>
    <s v="False"/>
    <x v="52"/>
    <x v="0"/>
    <x v="153"/>
    <m/>
    <n v="13256"/>
    <x v="3"/>
  </r>
  <r>
    <n v="6078833569"/>
    <n v="2052"/>
    <x v="239"/>
    <x v="1"/>
    <n v="8124688"/>
    <s v="Kylin Esports Club"/>
    <n v="8126892"/>
    <s v="Team Cloud"/>
    <n v="15"/>
    <n v="22"/>
    <x v="0"/>
    <s v="False"/>
    <x v="38"/>
    <x v="0"/>
    <x v="153"/>
    <m/>
    <n v="13256"/>
    <x v="3"/>
  </r>
  <r>
    <n v="6078685621"/>
    <n v="2914"/>
    <x v="833"/>
    <x v="0"/>
    <n v="7453020"/>
    <s v="Aster.Aries"/>
    <n v="8261500"/>
    <s v="Xtreme Gaming"/>
    <n v="27"/>
    <n v="11"/>
    <x v="1"/>
    <s v="True"/>
    <x v="45"/>
    <x v="0"/>
    <x v="152"/>
    <m/>
    <n v="13256"/>
    <x v="3"/>
  </r>
  <r>
    <n v="6078481298"/>
    <n v="2472"/>
    <x v="985"/>
    <x v="0"/>
    <n v="8126892"/>
    <s v="Team Cloud"/>
    <n v="1520578"/>
    <s v="GGGGGGGG"/>
    <n v="43"/>
    <n v="21"/>
    <x v="1"/>
    <s v="True"/>
    <x v="8"/>
    <x v="1"/>
    <x v="153"/>
    <m/>
    <n v="13256"/>
    <x v="3"/>
  </r>
  <r>
    <n v="6077447817"/>
    <n v="1297"/>
    <x v="1181"/>
    <x v="1"/>
    <n v="8384158"/>
    <s v="Into The Breach"/>
    <n v="8113549"/>
    <s v="Hippomaniacs"/>
    <n v="29"/>
    <n v="5"/>
    <x v="1"/>
    <s v="True"/>
    <x v="40"/>
    <x v="3"/>
    <x v="125"/>
    <m/>
    <n v="13256"/>
    <x v="3"/>
  </r>
  <r>
    <n v="6077441055"/>
    <n v="2777"/>
    <x v="1096"/>
    <x v="0"/>
    <n v="4"/>
    <s v="EHOME"/>
    <n v="7453020"/>
    <s v="Aster.Aries"/>
    <n v="27"/>
    <n v="27"/>
    <x v="1"/>
    <s v="True"/>
    <x v="13"/>
    <x v="2"/>
    <x v="58"/>
    <m/>
    <n v="13256"/>
    <x v="3"/>
  </r>
  <r>
    <n v="6077315496"/>
    <n v="2571"/>
    <x v="640"/>
    <x v="0"/>
    <n v="8261818"/>
    <s v="Hellbear Smashers"/>
    <n v="7554697"/>
    <s v="Nigma Galaxy"/>
    <n v="20"/>
    <n v="10"/>
    <x v="1"/>
    <s v="True"/>
    <x v="56"/>
    <x v="3"/>
    <x v="154"/>
    <m/>
    <n v="13256"/>
    <x v="3"/>
  </r>
  <r>
    <n v="6077183859"/>
    <n v="2547"/>
    <x v="1182"/>
    <x v="0"/>
    <n v="8124688"/>
    <s v="Kylin Esports Club"/>
    <n v="6209804"/>
    <s v="Antarctic Penguins"/>
    <n v="14"/>
    <n v="30"/>
    <x v="0"/>
    <s v="False"/>
    <x v="0"/>
    <x v="0"/>
    <x v="96"/>
    <m/>
    <n v="13256"/>
    <x v="3"/>
  </r>
  <r>
    <n v="6077093828"/>
    <n v="2218"/>
    <x v="1183"/>
    <x v="1"/>
    <n v="8126892"/>
    <s v="Team Cloud"/>
    <n v="8204512"/>
    <s v="Neptune Gaming"/>
    <n v="14"/>
    <n v="34"/>
    <x v="0"/>
    <s v="False"/>
    <x v="3"/>
    <x v="0"/>
    <x v="132"/>
    <m/>
    <n v="13256"/>
    <x v="3"/>
  </r>
  <r>
    <n v="6072077922"/>
    <n v="2753"/>
    <x v="1184"/>
    <x v="0"/>
    <n v="8260983"/>
    <s v="TSM"/>
    <n v="7819028"/>
    <s v="4 Zoomers"/>
    <n v="24"/>
    <n v="12"/>
    <x v="1"/>
    <s v="True"/>
    <x v="37"/>
    <x v="0"/>
    <x v="131"/>
    <m/>
    <n v="13256"/>
    <x v="3"/>
  </r>
  <r>
    <n v="6072143944"/>
    <n v="2673"/>
    <x v="309"/>
    <x v="0"/>
    <n v="7819028"/>
    <s v="4 Zoomers"/>
    <n v="8260983"/>
    <s v="TSM"/>
    <n v="17"/>
    <n v="34"/>
    <x v="0"/>
    <s v="False"/>
    <x v="21"/>
    <x v="2"/>
    <x v="131"/>
    <m/>
    <n v="13256"/>
    <x v="3"/>
  </r>
  <r>
    <n v="6072190545"/>
    <n v="1979"/>
    <x v="842"/>
    <x v="1"/>
    <n v="8260983"/>
    <s v="TSM"/>
    <n v="7819028"/>
    <s v="4 Zoomers"/>
    <n v="26"/>
    <n v="12"/>
    <x v="1"/>
    <s v="True"/>
    <x v="45"/>
    <x v="0"/>
    <x v="131"/>
    <m/>
    <n v="13256"/>
    <x v="3"/>
  </r>
  <r>
    <n v="6071205619"/>
    <n v="2609"/>
    <x v="1185"/>
    <x v="0"/>
    <n v="350190"/>
    <s v="Ascent Esports"/>
    <n v="2108395"/>
    <s v="TNC Predator"/>
    <n v="27"/>
    <n v="13"/>
    <x v="1"/>
    <s v="True"/>
    <x v="22"/>
    <x v="0"/>
    <x v="1"/>
    <m/>
    <n v="13256"/>
    <x v="3"/>
  </r>
  <r>
    <n v="6070996580"/>
    <n v="2165"/>
    <x v="1186"/>
    <x v="1"/>
    <n v="350190"/>
    <s v="Ascent Esports"/>
    <n v="2108395"/>
    <s v="TNC Predator"/>
    <n v="8"/>
    <n v="29"/>
    <x v="0"/>
    <s v="False"/>
    <x v="38"/>
    <x v="0"/>
    <x v="12"/>
    <m/>
    <n v="13256"/>
    <x v="3"/>
  </r>
  <r>
    <n v="6070369341"/>
    <n v="2188"/>
    <x v="519"/>
    <x v="1"/>
    <n v="8260983"/>
    <s v="TSM"/>
    <n v="7819028"/>
    <s v="4 Zoomers"/>
    <n v="28"/>
    <n v="14"/>
    <x v="1"/>
    <s v="True"/>
    <x v="18"/>
    <x v="0"/>
    <x v="131"/>
    <m/>
    <n v="13256"/>
    <x v="3"/>
  </r>
  <r>
    <n v="6070298419"/>
    <n v="2382"/>
    <x v="983"/>
    <x v="1"/>
    <n v="8180753"/>
    <s v="Arkosh Gaming"/>
    <n v="8260932"/>
    <s v="Eternity"/>
    <n v="21"/>
    <n v="26"/>
    <x v="0"/>
    <s v="False"/>
    <x v="2"/>
    <x v="0"/>
    <x v="120"/>
    <m/>
    <n v="13256"/>
    <x v="3"/>
  </r>
  <r>
    <n v="6070245400"/>
    <n v="1846"/>
    <x v="1187"/>
    <x v="1"/>
    <n v="8260932"/>
    <s v="Eternity"/>
    <n v="8180753"/>
    <s v="Arkosh Gaming"/>
    <n v="29"/>
    <n v="20"/>
    <x v="1"/>
    <s v="True"/>
    <x v="4"/>
    <x v="2"/>
    <x v="120"/>
    <m/>
    <n v="13256"/>
    <x v="3"/>
  </r>
  <r>
    <n v="6070130213"/>
    <n v="3865"/>
    <x v="1188"/>
    <x v="2"/>
    <n v="8462940"/>
    <s v="bumble bEE's"/>
    <n v="8272699"/>
    <s v="Penguins Squad"/>
    <n v="38"/>
    <n v="15"/>
    <x v="1"/>
    <s v="True"/>
    <x v="23"/>
    <x v="2"/>
    <x v="147"/>
    <m/>
    <n v="13256"/>
    <x v="3"/>
  </r>
  <r>
    <n v="6069932587"/>
    <n v="2122"/>
    <x v="1189"/>
    <x v="1"/>
    <n v="8254145"/>
    <s v="Execration"/>
    <n v="7732977"/>
    <s v="BOOM Esports"/>
    <n v="22"/>
    <n v="36"/>
    <x v="0"/>
    <s v="False"/>
    <x v="9"/>
    <x v="2"/>
    <x v="128"/>
    <m/>
    <n v="13256"/>
    <x v="3"/>
  </r>
  <r>
    <n v="6069800942"/>
    <n v="2663"/>
    <x v="337"/>
    <x v="0"/>
    <n v="7732977"/>
    <s v="BOOM Esports"/>
    <n v="8254145"/>
    <s v="Execration"/>
    <n v="26"/>
    <n v="22"/>
    <x v="1"/>
    <s v="True"/>
    <x v="3"/>
    <x v="0"/>
    <x v="128"/>
    <m/>
    <n v="13256"/>
    <x v="3"/>
  </r>
  <r>
    <n v="6069602989"/>
    <n v="4246"/>
    <x v="1190"/>
    <x v="2"/>
    <n v="2108395"/>
    <s v="TNC Predator"/>
    <n v="350190"/>
    <s v="Ascent Esports"/>
    <n v="28"/>
    <n v="40"/>
    <x v="0"/>
    <s v="False"/>
    <x v="26"/>
    <x v="1"/>
    <x v="1"/>
    <m/>
    <n v="13256"/>
    <x v="3"/>
  </r>
  <r>
    <n v="6069376821"/>
    <n v="3013"/>
    <x v="650"/>
    <x v="0"/>
    <n v="8062847"/>
    <s v="Galaxy Racer Esports"/>
    <n v="7732977"/>
    <s v="BOOM Esports"/>
    <n v="17"/>
    <n v="36"/>
    <x v="0"/>
    <s v="False"/>
    <x v="23"/>
    <x v="2"/>
    <x v="128"/>
    <m/>
    <n v="13256"/>
    <x v="3"/>
  </r>
  <r>
    <n v="6069140416"/>
    <n v="3333"/>
    <x v="1191"/>
    <x v="0"/>
    <n v="8254145"/>
    <s v="Execration"/>
    <n v="8360138"/>
    <s v="Neon Esports"/>
    <n v="38"/>
    <n v="24"/>
    <x v="1"/>
    <s v="True"/>
    <x v="5"/>
    <x v="1"/>
    <x v="2"/>
    <m/>
    <n v="13256"/>
    <x v="3"/>
  </r>
  <r>
    <n v="6068924854"/>
    <n v="2184"/>
    <x v="45"/>
    <x v="1"/>
    <n v="8260983"/>
    <s v="TSM"/>
    <n v="8260932"/>
    <s v="Eternity"/>
    <n v="35"/>
    <n v="15"/>
    <x v="1"/>
    <s v="True"/>
    <x v="29"/>
    <x v="2"/>
    <x v="131"/>
    <m/>
    <n v="13256"/>
    <x v="3"/>
  </r>
  <r>
    <n v="6068895002"/>
    <n v="2765"/>
    <x v="1192"/>
    <x v="0"/>
    <n v="8376426"/>
    <s v="B8"/>
    <n v="8180753"/>
    <s v="Arkosh Gaming"/>
    <n v="24"/>
    <n v="29"/>
    <x v="0"/>
    <s v="False"/>
    <x v="23"/>
    <x v="2"/>
    <x v="146"/>
    <m/>
    <n v="13256"/>
    <x v="3"/>
  </r>
  <r>
    <n v="6068855353"/>
    <n v="1260"/>
    <x v="1193"/>
    <x v="1"/>
    <n v="8462940"/>
    <s v="bumble bEE's"/>
    <n v="8271508"/>
    <s v="DogChamp"/>
    <n v="24"/>
    <n v="7"/>
    <x v="1"/>
    <s v="True"/>
    <x v="46"/>
    <x v="3"/>
    <x v="147"/>
    <m/>
    <n v="13256"/>
    <x v="3"/>
  </r>
  <r>
    <n v="6068770727"/>
    <n v="2626"/>
    <x v="342"/>
    <x v="0"/>
    <n v="7819028"/>
    <s v="4 Zoomers"/>
    <n v="8272699"/>
    <s v="Penguins Squad"/>
    <n v="29"/>
    <n v="26"/>
    <x v="0"/>
    <s v="False"/>
    <x v="24"/>
    <x v="2"/>
    <x v="141"/>
    <m/>
    <n v="13256"/>
    <x v="3"/>
  </r>
  <r>
    <n v="6068880793"/>
    <n v="2452"/>
    <x v="430"/>
    <x v="0"/>
    <n v="7819028"/>
    <s v="4 Zoomers"/>
    <n v="8272699"/>
    <s v="Penguins Squad"/>
    <n v="19"/>
    <n v="20"/>
    <x v="1"/>
    <s v="True"/>
    <x v="10"/>
    <x v="0"/>
    <x v="116"/>
    <m/>
    <n v="13256"/>
    <x v="3"/>
  </r>
  <r>
    <n v="6068625727"/>
    <n v="2416"/>
    <x v="1120"/>
    <x v="0"/>
    <n v="8180753"/>
    <s v="Arkosh Gaming"/>
    <n v="8261882"/>
    <s v="felt"/>
    <n v="48"/>
    <n v="19"/>
    <x v="1"/>
    <s v="True"/>
    <x v="53"/>
    <x v="1"/>
    <x v="146"/>
    <m/>
    <n v="13256"/>
    <x v="3"/>
  </r>
  <r>
    <n v="6068629992"/>
    <n v="1738"/>
    <x v="1194"/>
    <x v="1"/>
    <n v="8230115"/>
    <s v="Ravens"/>
    <n v="8376426"/>
    <s v="B8"/>
    <n v="3"/>
    <n v="26"/>
    <x v="0"/>
    <s v="False"/>
    <x v="47"/>
    <x v="3"/>
    <x v="135"/>
    <m/>
    <n v="13256"/>
    <x v="3"/>
  </r>
  <r>
    <n v="6068688740"/>
    <n v="1576"/>
    <x v="1195"/>
    <x v="1"/>
    <n v="8376426"/>
    <s v="B8"/>
    <n v="8230115"/>
    <s v="Ravens"/>
    <n v="28"/>
    <n v="10"/>
    <x v="1"/>
    <s v="True"/>
    <x v="45"/>
    <x v="0"/>
    <x v="135"/>
    <m/>
    <n v="13256"/>
    <x v="3"/>
  </r>
  <r>
    <n v="6068551967"/>
    <n v="1912"/>
    <x v="1196"/>
    <x v="1"/>
    <n v="8205424"/>
    <s v="The Cut"/>
    <n v="8271508"/>
    <s v="DogChamp"/>
    <n v="20"/>
    <n v="24"/>
    <x v="0"/>
    <s v="False"/>
    <x v="0"/>
    <x v="0"/>
    <x v="145"/>
    <m/>
    <n v="13256"/>
    <x v="3"/>
  </r>
  <r>
    <n v="6068423829"/>
    <n v="1580"/>
    <x v="1197"/>
    <x v="1"/>
    <n v="8205424"/>
    <s v="The Cut"/>
    <n v="8271508"/>
    <s v="DogChamp"/>
    <n v="23"/>
    <n v="6"/>
    <x v="1"/>
    <s v="True"/>
    <x v="47"/>
    <x v="3"/>
    <x v="155"/>
    <m/>
    <n v="13256"/>
    <x v="3"/>
  </r>
  <r>
    <n v="6067993716"/>
    <n v="2526"/>
    <x v="12"/>
    <x v="0"/>
    <n v="8261197"/>
    <s v="Motivate.Trust Gaming"/>
    <n v="8062847"/>
    <s v="Galaxy Racer Esports"/>
    <n v="20"/>
    <n v="25"/>
    <x v="0"/>
    <s v="False"/>
    <x v="6"/>
    <x v="0"/>
    <x v="117"/>
    <m/>
    <n v="13256"/>
    <x v="3"/>
  </r>
  <r>
    <n v="6067890712"/>
    <n v="2502"/>
    <x v="961"/>
    <x v="0"/>
    <n v="8360138"/>
    <s v="Neon Esports"/>
    <n v="350190"/>
    <s v="Ascent Esports"/>
    <n v="8"/>
    <n v="32"/>
    <x v="0"/>
    <s v="False"/>
    <x v="22"/>
    <x v="0"/>
    <x v="1"/>
    <m/>
    <n v="13256"/>
    <x v="3"/>
  </r>
  <r>
    <n v="6067731910"/>
    <n v="2928"/>
    <x v="945"/>
    <x v="0"/>
    <n v="350190"/>
    <s v="Ascent Esports"/>
    <n v="8360138"/>
    <s v="Neon Esports"/>
    <n v="27"/>
    <n v="13"/>
    <x v="1"/>
    <s v="True"/>
    <x v="22"/>
    <x v="0"/>
    <x v="1"/>
    <m/>
    <n v="13256"/>
    <x v="3"/>
  </r>
  <r>
    <n v="6067608148"/>
    <n v="1929"/>
    <x v="946"/>
    <x v="1"/>
    <n v="8254145"/>
    <s v="Execration"/>
    <n v="8261114"/>
    <s v="SPAWN.496"/>
    <n v="41"/>
    <n v="13"/>
    <x v="1"/>
    <s v="True"/>
    <x v="13"/>
    <x v="2"/>
    <x v="2"/>
    <m/>
    <n v="13256"/>
    <x v="3"/>
  </r>
  <r>
    <n v="6067481477"/>
    <n v="2765"/>
    <x v="1192"/>
    <x v="0"/>
    <n v="8169775"/>
    <s v="Geek Fam"/>
    <n v="8244493"/>
    <s v="Team SMG"/>
    <n v="38"/>
    <n v="47"/>
    <x v="0"/>
    <s v="False"/>
    <x v="78"/>
    <x v="1"/>
    <x v="122"/>
    <m/>
    <n v="13256"/>
    <x v="3"/>
  </r>
  <r>
    <n v="6067538339"/>
    <n v="2219"/>
    <x v="596"/>
    <x v="1"/>
    <n v="8169775"/>
    <s v="Geek Fam"/>
    <n v="8244493"/>
    <s v="Team SMG"/>
    <n v="27"/>
    <n v="34"/>
    <x v="0"/>
    <s v="False"/>
    <x v="69"/>
    <x v="1"/>
    <x v="122"/>
    <m/>
    <n v="13256"/>
    <x v="3"/>
  </r>
  <r>
    <n v="6067439307"/>
    <n v="2133"/>
    <x v="1198"/>
    <x v="1"/>
    <n v="7819028"/>
    <s v="4 Zoomers"/>
    <n v="8180753"/>
    <s v="Arkosh Gaming"/>
    <n v="43"/>
    <n v="14"/>
    <x v="1"/>
    <s v="True"/>
    <x v="7"/>
    <x v="2"/>
    <x v="116"/>
    <m/>
    <n v="13256"/>
    <x v="3"/>
  </r>
  <r>
    <n v="6067490075"/>
    <n v="1771"/>
    <x v="1199"/>
    <x v="1"/>
    <n v="8180753"/>
    <s v="Arkosh Gaming"/>
    <n v="7819028"/>
    <s v="4 Zoomers"/>
    <n v="11"/>
    <n v="28"/>
    <x v="0"/>
    <s v="False"/>
    <x v="10"/>
    <x v="0"/>
    <x v="116"/>
    <m/>
    <n v="13256"/>
    <x v="3"/>
  </r>
  <r>
    <n v="6066411685"/>
    <n v="3907"/>
    <x v="1200"/>
    <x v="2"/>
    <n v="350190"/>
    <s v="Ascent Esports"/>
    <n v="8222896"/>
    <s v="Î©mega Esports"/>
    <n v="35"/>
    <n v="34"/>
    <x v="0"/>
    <s v="False"/>
    <x v="50"/>
    <x v="1"/>
    <x v="156"/>
    <m/>
    <n v="13256"/>
    <x v="3"/>
  </r>
  <r>
    <n v="6212985654"/>
    <n v="2553"/>
    <x v="1201"/>
    <x v="0"/>
    <n v="350190"/>
    <s v="Ascent Esports"/>
    <n v="8204512"/>
    <s v="Neptune Gaming"/>
    <n v="33"/>
    <n v="13"/>
    <x v="1"/>
    <s v="True"/>
    <x v="27"/>
    <x v="0"/>
    <x v="1"/>
    <m/>
    <n v="13256"/>
    <x v="3"/>
  </r>
  <r>
    <n v="6213620610"/>
    <n v="2241"/>
    <x v="1202"/>
    <x v="1"/>
    <n v="726228"/>
    <s v="Vici Gaming"/>
    <n v="8204512"/>
    <s v="Neptune Gaming"/>
    <n v="16"/>
    <n v="9"/>
    <x v="1"/>
    <s v="True"/>
    <x v="15"/>
    <x v="3"/>
    <x v="23"/>
    <m/>
    <n v="13256"/>
    <x v="3"/>
  </r>
  <r>
    <n v="6213674858"/>
    <n v="2723"/>
    <x v="1203"/>
    <x v="0"/>
    <n v="8204512"/>
    <s v="Neptune Gaming"/>
    <n v="726228"/>
    <s v="Vici Gaming"/>
    <n v="21"/>
    <n v="27"/>
    <x v="0"/>
    <s v="False"/>
    <x v="3"/>
    <x v="0"/>
    <x v="23"/>
    <m/>
    <n v="13256"/>
    <x v="3"/>
  </r>
  <r>
    <n v="6213850836"/>
    <n v="1806"/>
    <x v="1204"/>
    <x v="1"/>
    <n v="7119388"/>
    <s v="Team Spirit"/>
    <n v="8204512"/>
    <s v="Neptune Gaming"/>
    <n v="27"/>
    <n v="4"/>
    <x v="1"/>
    <s v="True"/>
    <x v="46"/>
    <x v="3"/>
    <x v="108"/>
    <m/>
    <n v="13256"/>
    <x v="3"/>
  </r>
  <r>
    <n v="6215021963"/>
    <n v="3069"/>
    <x v="1205"/>
    <x v="0"/>
    <n v="8255756"/>
    <s v="Evil Geniuses"/>
    <n v="8204512"/>
    <s v="Neptune Gaming"/>
    <n v="24"/>
    <n v="31"/>
    <x v="0"/>
    <s v="False"/>
    <x v="24"/>
    <x v="2"/>
    <x v="132"/>
    <m/>
    <n v="13256"/>
    <x v="3"/>
  </r>
  <r>
    <n v="6215098191"/>
    <n v="1827"/>
    <x v="300"/>
    <x v="1"/>
    <n v="8255756"/>
    <s v="Evil Geniuses"/>
    <n v="8204512"/>
    <s v="Neptune Gaming"/>
    <n v="17"/>
    <n v="34"/>
    <x v="0"/>
    <s v="False"/>
    <x v="21"/>
    <x v="2"/>
    <x v="132"/>
    <m/>
    <n v="13256"/>
    <x v="3"/>
  </r>
  <r>
    <n v="6222200561"/>
    <n v="1348"/>
    <x v="1206"/>
    <x v="1"/>
    <n v="726228"/>
    <s v="Vici Gaming"/>
    <n v="39"/>
    <s v="Shopify Rebellion"/>
    <n v="5"/>
    <n v="19"/>
    <x v="0"/>
    <s v="False"/>
    <x v="72"/>
    <x v="3"/>
    <x v="34"/>
    <m/>
    <n v="13256"/>
    <x v="3"/>
  </r>
  <r>
    <n v="6227419633"/>
    <n v="1480"/>
    <x v="1207"/>
    <x v="1"/>
    <n v="15"/>
    <s v="LGD Gaming"/>
    <n v="7119388"/>
    <s v="Team Spirit"/>
    <n v="23"/>
    <n v="2"/>
    <x v="1"/>
    <s v="True"/>
    <x v="15"/>
    <x v="3"/>
    <x v="28"/>
    <m/>
    <n v="13256"/>
    <x v="3"/>
  </r>
  <r>
    <n v="6220901992"/>
    <n v="2352"/>
    <x v="1208"/>
    <x v="1"/>
    <n v="726228"/>
    <s v="Vici Gaming"/>
    <n v="1883502"/>
    <s v="Virtus.pro"/>
    <n v="30"/>
    <n v="17"/>
    <x v="1"/>
    <s v="True"/>
    <x v="2"/>
    <x v="0"/>
    <x v="23"/>
    <m/>
    <n v="13256"/>
    <x v="3"/>
  </r>
  <r>
    <n v="6226873670"/>
    <n v="2462"/>
    <x v="1032"/>
    <x v="0"/>
    <n v="7119388"/>
    <s v="Team Spirit"/>
    <n v="1838315"/>
    <s v="Team Secret"/>
    <n v="29"/>
    <n v="13"/>
    <x v="1"/>
    <s v="True"/>
    <x v="18"/>
    <x v="0"/>
    <x v="108"/>
    <m/>
    <n v="13256"/>
    <x v="3"/>
  </r>
  <r>
    <n v="6222759193"/>
    <n v="2606"/>
    <x v="648"/>
    <x v="0"/>
    <n v="15"/>
    <s v="LGD Gaming"/>
    <n v="1883502"/>
    <s v="Virtus.pro"/>
    <n v="34"/>
    <n v="20"/>
    <x v="1"/>
    <s v="True"/>
    <x v="13"/>
    <x v="2"/>
    <x v="28"/>
    <m/>
    <n v="13256"/>
    <x v="3"/>
  </r>
  <r>
    <n v="6220754493"/>
    <n v="3285"/>
    <x v="1209"/>
    <x v="0"/>
    <n v="15"/>
    <s v="LGD Gaming"/>
    <n v="8214850"/>
    <s v="BLEED"/>
    <n v="22"/>
    <n v="27"/>
    <x v="0"/>
    <s v="False"/>
    <x v="4"/>
    <x v="2"/>
    <x v="119"/>
    <m/>
    <n v="13256"/>
    <x v="3"/>
  </r>
  <r>
    <n v="6220007628"/>
    <n v="2421"/>
    <x v="1210"/>
    <x v="0"/>
    <n v="6209166"/>
    <s v="Team Aster"/>
    <n v="7390454"/>
    <s v="The Oversight"/>
    <n v="20"/>
    <n v="20"/>
    <x v="0"/>
    <s v="False"/>
    <x v="22"/>
    <x v="0"/>
    <x v="118"/>
    <m/>
    <n v="13256"/>
    <x v="3"/>
  </r>
  <r>
    <n v="6216828976"/>
    <n v="1337"/>
    <x v="1000"/>
    <x v="1"/>
    <n v="8255756"/>
    <s v="Evil Geniuses"/>
    <n v="7119388"/>
    <s v="Team Spirit"/>
    <n v="5"/>
    <n v="27"/>
    <x v="0"/>
    <s v="False"/>
    <x v="35"/>
    <x v="3"/>
    <x v="108"/>
    <m/>
    <n v="13256"/>
    <x v="3"/>
  </r>
  <r>
    <n v="6216664448"/>
    <n v="2313"/>
    <x v="1211"/>
    <x v="1"/>
    <n v="7391077"/>
    <s v="Thunder Awaken"/>
    <n v="8214850"/>
    <s v="BLEED"/>
    <n v="19"/>
    <n v="26"/>
    <x v="0"/>
    <s v="False"/>
    <x v="6"/>
    <x v="0"/>
    <x v="119"/>
    <m/>
    <n v="13256"/>
    <x v="3"/>
  </r>
  <r>
    <n v="6216450138"/>
    <n v="2570"/>
    <x v="353"/>
    <x v="0"/>
    <n v="1838315"/>
    <s v="Team Secret"/>
    <n v="350190"/>
    <s v="Ascent Esports"/>
    <n v="19"/>
    <n v="30"/>
    <x v="0"/>
    <s v="False"/>
    <x v="4"/>
    <x v="2"/>
    <x v="1"/>
    <m/>
    <n v="13256"/>
    <x v="3"/>
  </r>
  <r>
    <n v="6216594228"/>
    <n v="1687"/>
    <x v="1212"/>
    <x v="1"/>
    <n v="7391077"/>
    <s v="Thunder Awaken"/>
    <n v="8214850"/>
    <s v="BLEED"/>
    <n v="4"/>
    <n v="34"/>
    <x v="0"/>
    <s v="False"/>
    <x v="45"/>
    <x v="0"/>
    <x v="119"/>
    <m/>
    <n v="13256"/>
    <x v="3"/>
  </r>
  <r>
    <n v="6215461985"/>
    <n v="3415"/>
    <x v="1213"/>
    <x v="0"/>
    <n v="7390454"/>
    <s v="The Oversight"/>
    <n v="1838315"/>
    <s v="Team Secret"/>
    <n v="26"/>
    <n v="33"/>
    <x v="0"/>
    <s v="False"/>
    <x v="36"/>
    <x v="2"/>
    <x v="4"/>
    <m/>
    <n v="13256"/>
    <x v="3"/>
  </r>
  <r>
    <n v="6215521275"/>
    <n v="3254"/>
    <x v="493"/>
    <x v="0"/>
    <n v="350190"/>
    <s v="Ascent Esports"/>
    <n v="7119388"/>
    <s v="Team Spirit"/>
    <n v="28"/>
    <n v="31"/>
    <x v="0"/>
    <s v="False"/>
    <x v="36"/>
    <x v="2"/>
    <x v="108"/>
    <m/>
    <n v="13256"/>
    <x v="3"/>
  </r>
  <r>
    <n v="6222256714"/>
    <n v="3457"/>
    <x v="1214"/>
    <x v="0"/>
    <n v="726228"/>
    <s v="Vici Gaming"/>
    <n v="39"/>
    <s v="Shopify Rebellion"/>
    <n v="33"/>
    <n v="38"/>
    <x v="1"/>
    <s v="True"/>
    <x v="11"/>
    <x v="1"/>
    <x v="23"/>
    <m/>
    <n v="13256"/>
    <x v="3"/>
  </r>
  <r>
    <n v="6215316000"/>
    <n v="2229"/>
    <x v="848"/>
    <x v="1"/>
    <n v="6209166"/>
    <s v="Team Aster"/>
    <n v="5"/>
    <s v="Invictus Gaming"/>
    <n v="12"/>
    <n v="27"/>
    <x v="0"/>
    <s v="False"/>
    <x v="10"/>
    <x v="0"/>
    <x v="35"/>
    <m/>
    <n v="13256"/>
    <x v="3"/>
  </r>
  <r>
    <n v="6215201229"/>
    <n v="2917"/>
    <x v="1215"/>
    <x v="0"/>
    <n v="8260983"/>
    <s v="TSM"/>
    <n v="2586976"/>
    <s v="OG"/>
    <n v="35"/>
    <n v="29"/>
    <x v="1"/>
    <s v="True"/>
    <x v="8"/>
    <x v="1"/>
    <x v="131"/>
    <m/>
    <n v="13256"/>
    <x v="3"/>
  </r>
  <r>
    <n v="6215145875"/>
    <n v="1172"/>
    <x v="1216"/>
    <x v="3"/>
    <n v="2586976"/>
    <s v="OG"/>
    <n v="8260983"/>
    <s v="TSM"/>
    <n v="21"/>
    <n v="8"/>
    <x v="1"/>
    <s v="True"/>
    <x v="47"/>
    <x v="3"/>
    <x v="36"/>
    <m/>
    <n v="13256"/>
    <x v="3"/>
  </r>
  <r>
    <n v="6215059388"/>
    <n v="2591"/>
    <x v="764"/>
    <x v="0"/>
    <n v="7390454"/>
    <s v="The Oversight"/>
    <n v="7119388"/>
    <s v="Team Spirit"/>
    <n v="16"/>
    <n v="21"/>
    <x v="0"/>
    <s v="False"/>
    <x v="38"/>
    <x v="0"/>
    <x v="108"/>
    <m/>
    <n v="13256"/>
    <x v="3"/>
  </r>
  <r>
    <n v="6214919117"/>
    <n v="2914"/>
    <x v="833"/>
    <x v="0"/>
    <n v="6209166"/>
    <s v="Team Aster"/>
    <n v="8214850"/>
    <s v="BLEED"/>
    <n v="26"/>
    <n v="22"/>
    <x v="0"/>
    <s v="False"/>
    <x v="3"/>
    <x v="0"/>
    <x v="119"/>
    <m/>
    <n v="13256"/>
    <x v="3"/>
  </r>
  <r>
    <n v="6078908851"/>
    <n v="6440"/>
    <x v="1217"/>
    <x v="2"/>
    <n v="6209804"/>
    <s v="Antarctic Penguins"/>
    <n v="8204512"/>
    <s v="Neptune Gaming"/>
    <n v="33"/>
    <n v="49"/>
    <x v="0"/>
    <s v="False"/>
    <x v="65"/>
    <x v="1"/>
    <x v="132"/>
    <m/>
    <n v="13256"/>
    <x v="3"/>
  </r>
  <r>
    <n v="6213829716"/>
    <n v="2869"/>
    <x v="1118"/>
    <x v="0"/>
    <n v="350190"/>
    <s v="Ascent Esports"/>
    <n v="15"/>
    <s v="LGD Gaming"/>
    <n v="28"/>
    <n v="29"/>
    <x v="0"/>
    <s v="False"/>
    <x v="7"/>
    <x v="2"/>
    <x v="28"/>
    <m/>
    <n v="13256"/>
    <x v="3"/>
  </r>
  <r>
    <n v="6213756711"/>
    <n v="1902"/>
    <x v="1218"/>
    <x v="1"/>
    <n v="111474"/>
    <s v="Alliance"/>
    <n v="39"/>
    <s v="Shopify Rebellion"/>
    <n v="22"/>
    <n v="14"/>
    <x v="1"/>
    <s v="True"/>
    <x v="37"/>
    <x v="0"/>
    <x v="51"/>
    <m/>
    <n v="13256"/>
    <x v="3"/>
  </r>
  <r>
    <n v="6213155110"/>
    <n v="1894"/>
    <x v="1219"/>
    <x v="1"/>
    <n v="8260983"/>
    <s v="TSM"/>
    <n v="6209166"/>
    <s v="Team Aster"/>
    <n v="38"/>
    <n v="15"/>
    <x v="1"/>
    <s v="True"/>
    <x v="23"/>
    <x v="2"/>
    <x v="131"/>
    <m/>
    <n v="13256"/>
    <x v="3"/>
  </r>
  <r>
    <n v="6212838494"/>
    <n v="1811"/>
    <x v="1220"/>
    <x v="1"/>
    <n v="1883502"/>
    <s v="Virtus.pro"/>
    <n v="111474"/>
    <s v="Alliance"/>
    <n v="28"/>
    <n v="15"/>
    <x v="1"/>
    <s v="True"/>
    <x v="28"/>
    <x v="0"/>
    <x v="29"/>
    <m/>
    <n v="13256"/>
    <x v="3"/>
  </r>
  <r>
    <n v="6081805157"/>
    <n v="2623"/>
    <x v="1221"/>
    <x v="0"/>
    <n v="8204512"/>
    <s v="Neptune Gaming"/>
    <n v="4"/>
    <s v="EHOME"/>
    <n v="27"/>
    <n v="17"/>
    <x v="1"/>
    <s v="True"/>
    <x v="0"/>
    <x v="0"/>
    <x v="132"/>
    <m/>
    <n v="13256"/>
    <x v="3"/>
  </r>
  <r>
    <n v="6081734536"/>
    <n v="2052"/>
    <x v="239"/>
    <x v="1"/>
    <n v="4"/>
    <s v="EHOME"/>
    <n v="8204512"/>
    <s v="Neptune Gaming"/>
    <n v="9"/>
    <n v="29"/>
    <x v="0"/>
    <s v="False"/>
    <x v="45"/>
    <x v="0"/>
    <x v="132"/>
    <m/>
    <n v="13256"/>
    <x v="3"/>
  </r>
  <r>
    <n v="6080913054"/>
    <n v="2374"/>
    <x v="1222"/>
    <x v="1"/>
    <n v="2163"/>
    <s v="Team Liquid"/>
    <n v="7554697"/>
    <s v="Nigma Galaxy"/>
    <n v="20"/>
    <n v="10"/>
    <x v="1"/>
    <s v="True"/>
    <x v="56"/>
    <x v="3"/>
    <x v="33"/>
    <m/>
    <n v="13256"/>
    <x v="3"/>
  </r>
  <r>
    <n v="6080517396"/>
    <n v="1425"/>
    <x v="1223"/>
    <x v="1"/>
    <n v="8204562"/>
    <s v="Spider Pigzs"/>
    <n v="7554697"/>
    <s v="Nigma Galaxy"/>
    <n v="9"/>
    <n v="23"/>
    <x v="0"/>
    <s v="False"/>
    <x v="35"/>
    <x v="3"/>
    <x v="150"/>
    <m/>
    <n v="13256"/>
    <x v="3"/>
  </r>
  <r>
    <n v="6079261923"/>
    <n v="2774"/>
    <x v="1224"/>
    <x v="0"/>
    <n v="8390848"/>
    <s v="ITB.Shuffle"/>
    <n v="8261818"/>
    <s v="Hellbear Smashers"/>
    <n v="30"/>
    <n v="28"/>
    <x v="1"/>
    <s v="True"/>
    <x v="9"/>
    <x v="2"/>
    <x v="140"/>
    <m/>
    <n v="13256"/>
    <x v="3"/>
  </r>
  <r>
    <n v="6079202085"/>
    <n v="2739"/>
    <x v="1225"/>
    <x v="0"/>
    <n v="8384158"/>
    <s v="Into The Breach"/>
    <n v="8112124"/>
    <s v="Brame"/>
    <n v="38"/>
    <n v="21"/>
    <x v="1"/>
    <s v="True"/>
    <x v="36"/>
    <x v="2"/>
    <x v="125"/>
    <m/>
    <n v="13256"/>
    <x v="3"/>
  </r>
  <r>
    <n v="6079002196"/>
    <n v="4301"/>
    <x v="649"/>
    <x v="2"/>
    <n v="8204562"/>
    <s v="Spider Pigzs"/>
    <n v="8344760"/>
    <s v="Team Bald Reborn"/>
    <n v="26"/>
    <n v="41"/>
    <x v="0"/>
    <s v="False"/>
    <x v="53"/>
    <x v="1"/>
    <x v="157"/>
    <m/>
    <n v="13256"/>
    <x v="3"/>
  </r>
  <r>
    <n v="6078995664"/>
    <n v="3217"/>
    <x v="1226"/>
    <x v="0"/>
    <n v="8118983"/>
    <s v="phoenix gaming"/>
    <n v="7453020"/>
    <s v="Aster.Aries"/>
    <n v="30"/>
    <n v="43"/>
    <x v="1"/>
    <s v="True"/>
    <x v="58"/>
    <x v="1"/>
    <x v="149"/>
    <m/>
    <n v="13256"/>
    <x v="3"/>
  </r>
  <r>
    <n v="6079100944"/>
    <n v="2443"/>
    <x v="1227"/>
    <x v="0"/>
    <n v="8204512"/>
    <s v="Neptune Gaming"/>
    <n v="6209804"/>
    <s v="Antarctic Penguins"/>
    <n v="24"/>
    <n v="31"/>
    <x v="0"/>
    <s v="False"/>
    <x v="24"/>
    <x v="2"/>
    <x v="96"/>
    <m/>
    <n v="13256"/>
    <x v="3"/>
  </r>
  <r>
    <n v="6078527166"/>
    <n v="2542"/>
    <x v="647"/>
    <x v="0"/>
    <n v="1520578"/>
    <s v="GGGGGGGG"/>
    <n v="8126892"/>
    <s v="Team Cloud"/>
    <n v="24"/>
    <n v="15"/>
    <x v="1"/>
    <s v="True"/>
    <x v="10"/>
    <x v="0"/>
    <x v="15"/>
    <m/>
    <n v="13256"/>
    <x v="3"/>
  </r>
  <r>
    <n v="6078141185"/>
    <n v="3180"/>
    <x v="1228"/>
    <x v="0"/>
    <n v="8204562"/>
    <s v="Spider Pigzs"/>
    <n v="2163"/>
    <s v="Team Liquid"/>
    <n v="27"/>
    <n v="36"/>
    <x v="0"/>
    <s v="False"/>
    <x v="43"/>
    <x v="1"/>
    <x v="33"/>
    <m/>
    <n v="13256"/>
    <x v="3"/>
  </r>
  <r>
    <n v="6078576105"/>
    <n v="2709"/>
    <x v="695"/>
    <x v="0"/>
    <n v="8126892"/>
    <s v="Team Cloud"/>
    <n v="1520578"/>
    <s v="GGGGGGGG"/>
    <n v="40"/>
    <n v="28"/>
    <x v="1"/>
    <s v="True"/>
    <x v="26"/>
    <x v="1"/>
    <x v="153"/>
    <m/>
    <n v="13256"/>
    <x v="3"/>
  </r>
  <r>
    <n v="6077673723"/>
    <n v="2424"/>
    <x v="1229"/>
    <x v="0"/>
    <n v="6685591"/>
    <s v="ViKin.gg"/>
    <n v="2586976"/>
    <s v="OG"/>
    <n v="18"/>
    <n v="21"/>
    <x v="0"/>
    <s v="False"/>
    <x v="10"/>
    <x v="0"/>
    <x v="36"/>
    <m/>
    <n v="13256"/>
    <x v="3"/>
  </r>
  <r>
    <n v="6077992719"/>
    <n v="1912"/>
    <x v="1196"/>
    <x v="1"/>
    <n v="8291895"/>
    <s v="Tundra Esports"/>
    <n v="8112124"/>
    <s v="Brame"/>
    <n v="28"/>
    <n v="8"/>
    <x v="1"/>
    <s v="True"/>
    <x v="37"/>
    <x v="0"/>
    <x v="142"/>
    <m/>
    <n v="13256"/>
    <x v="3"/>
  </r>
  <r>
    <n v="6226789510"/>
    <n v="2579"/>
    <x v="372"/>
    <x v="0"/>
    <n v="7119388"/>
    <s v="Team Spirit"/>
    <n v="1838315"/>
    <s v="Team Secret"/>
    <n v="23"/>
    <n v="19"/>
    <x v="1"/>
    <s v="True"/>
    <x v="18"/>
    <x v="0"/>
    <x v="108"/>
    <m/>
    <n v="13256"/>
    <x v="3"/>
  </r>
  <r>
    <n v="6077783362"/>
    <n v="1634"/>
    <x v="1230"/>
    <x v="1"/>
    <n v="6685591"/>
    <s v="ViKin.gg"/>
    <n v="2586976"/>
    <s v="OG"/>
    <n v="5"/>
    <n v="16"/>
    <x v="0"/>
    <s v="False"/>
    <x v="25"/>
    <x v="3"/>
    <x v="36"/>
    <m/>
    <n v="13256"/>
    <x v="3"/>
  </r>
  <r>
    <n v="6077363549"/>
    <n v="2435"/>
    <x v="1231"/>
    <x v="0"/>
    <n v="8261397"/>
    <s v="No Bounty Hunter"/>
    <n v="8390848"/>
    <s v="ITB.Shuffle"/>
    <n v="18"/>
    <n v="33"/>
    <x v="0"/>
    <s v="False"/>
    <x v="21"/>
    <x v="2"/>
    <x v="140"/>
    <m/>
    <n v="13256"/>
    <x v="3"/>
  </r>
  <r>
    <n v="6077363253"/>
    <n v="2706"/>
    <x v="1232"/>
    <x v="0"/>
    <n v="8118983"/>
    <s v="phoenix gaming"/>
    <n v="7407260"/>
    <s v="Team Saiyan"/>
    <n v="22"/>
    <n v="39"/>
    <x v="0"/>
    <s v="False"/>
    <x v="69"/>
    <x v="1"/>
    <x v="148"/>
    <m/>
    <n v="13256"/>
    <x v="3"/>
  </r>
  <r>
    <n v="6078632746"/>
    <n v="2342"/>
    <x v="656"/>
    <x v="1"/>
    <n v="8261500"/>
    <s v="Xtreme Gaming"/>
    <n v="7453020"/>
    <s v="Aster.Aries"/>
    <n v="16"/>
    <n v="25"/>
    <x v="0"/>
    <s v="False"/>
    <x v="52"/>
    <x v="0"/>
    <x v="152"/>
    <m/>
    <n v="13256"/>
    <x v="3"/>
  </r>
  <r>
    <n v="6067770560"/>
    <n v="2584"/>
    <x v="1233"/>
    <x v="0"/>
    <n v="8254145"/>
    <s v="Execration"/>
    <n v="8244493"/>
    <s v="Team SMG"/>
    <n v="41"/>
    <n v="18"/>
    <x v="1"/>
    <s v="True"/>
    <x v="36"/>
    <x v="2"/>
    <x v="2"/>
    <m/>
    <n v="13256"/>
    <x v="3"/>
  </r>
  <r>
    <n v="6066544589"/>
    <n v="2262"/>
    <x v="1234"/>
    <x v="1"/>
    <n v="8222896"/>
    <s v="Î©mega Esports"/>
    <n v="350190"/>
    <s v="Ascent Esports"/>
    <n v="25"/>
    <n v="36"/>
    <x v="0"/>
    <s v="False"/>
    <x v="69"/>
    <x v="1"/>
    <x v="1"/>
    <m/>
    <n v="13256"/>
    <x v="3"/>
  </r>
  <r>
    <n v="6067392464"/>
    <n v="2738"/>
    <x v="576"/>
    <x v="0"/>
    <n v="8180753"/>
    <s v="Arkosh Gaming"/>
    <n v="7819028"/>
    <s v="4 Zoomers"/>
    <n v="18"/>
    <n v="18"/>
    <x v="1"/>
    <s v="True"/>
    <x v="37"/>
    <x v="0"/>
    <x v="146"/>
    <m/>
    <n v="13256"/>
    <x v="3"/>
  </r>
  <r>
    <n v="6067141029"/>
    <n v="3408"/>
    <x v="1235"/>
    <x v="0"/>
    <n v="8462940"/>
    <s v="bumble bEE's"/>
    <n v="8260932"/>
    <s v="Eternity"/>
    <n v="31"/>
    <n v="46"/>
    <x v="0"/>
    <s v="False"/>
    <x v="71"/>
    <x v="1"/>
    <x v="120"/>
    <m/>
    <n v="13256"/>
    <x v="3"/>
  </r>
  <r>
    <n v="6066807874"/>
    <n v="1203"/>
    <x v="1236"/>
    <x v="1"/>
    <n v="8360138"/>
    <s v="Neon Esports"/>
    <n v="8261197"/>
    <s v="Motivate.Trust Gaming"/>
    <n v="24"/>
    <n v="5"/>
    <x v="1"/>
    <s v="True"/>
    <x v="47"/>
    <x v="3"/>
    <x v="121"/>
    <m/>
    <n v="13256"/>
    <x v="3"/>
  </r>
  <r>
    <n v="6066192587"/>
    <n v="1652"/>
    <x v="1237"/>
    <x v="1"/>
    <n v="8254145"/>
    <s v="Execration"/>
    <n v="7732977"/>
    <s v="BOOM Esports"/>
    <n v="9"/>
    <n v="18"/>
    <x v="0"/>
    <s v="False"/>
    <x v="70"/>
    <x v="3"/>
    <x v="128"/>
    <m/>
    <n v="13256"/>
    <x v="3"/>
  </r>
  <r>
    <n v="6066092566"/>
    <n v="1784"/>
    <x v="1238"/>
    <x v="1"/>
    <n v="8335015"/>
    <s v="Team Mystery"/>
    <n v="8062847"/>
    <s v="Galaxy Racer Esports"/>
    <n v="15"/>
    <n v="38"/>
    <x v="0"/>
    <s v="False"/>
    <x v="23"/>
    <x v="2"/>
    <x v="117"/>
    <m/>
    <n v="13256"/>
    <x v="3"/>
  </r>
  <r>
    <n v="6066006419"/>
    <n v="1820"/>
    <x v="863"/>
    <x v="1"/>
    <n v="2108395"/>
    <s v="TNC Predator"/>
    <n v="8244493"/>
    <s v="Team SMG"/>
    <n v="18"/>
    <n v="30"/>
    <x v="0"/>
    <s v="False"/>
    <x v="3"/>
    <x v="0"/>
    <x v="122"/>
    <m/>
    <n v="13256"/>
    <x v="3"/>
  </r>
  <r>
    <n v="6066046273"/>
    <n v="1665"/>
    <x v="1239"/>
    <x v="1"/>
    <n v="8335015"/>
    <s v="Team Mystery"/>
    <n v="8062847"/>
    <s v="Galaxy Racer Esports"/>
    <n v="8"/>
    <n v="22"/>
    <x v="0"/>
    <s v="False"/>
    <x v="56"/>
    <x v="3"/>
    <x v="117"/>
    <m/>
    <n v="13256"/>
    <x v="3"/>
  </r>
  <r>
    <n v="6057400901"/>
    <n v="2481"/>
    <x v="1240"/>
    <x v="0"/>
    <n v="7121518"/>
    <s v="Unknown Team"/>
    <n v="8118197"/>
    <s v="Infamous Gaming"/>
    <n v="39"/>
    <n v="27"/>
    <x v="1"/>
    <s v="True"/>
    <x v="55"/>
    <x v="1"/>
    <x v="19"/>
    <m/>
    <n v="13256"/>
    <x v="3"/>
  </r>
  <r>
    <n v="6057365632"/>
    <n v="1446"/>
    <x v="266"/>
    <x v="1"/>
    <n v="7121518"/>
    <s v="Unknown Team"/>
    <n v="8118197"/>
    <s v="Infamous Gaming"/>
    <n v="10"/>
    <n v="22"/>
    <x v="0"/>
    <s v="False"/>
    <x v="35"/>
    <x v="3"/>
    <x v="143"/>
    <m/>
    <n v="13256"/>
    <x v="3"/>
  </r>
  <r>
    <n v="6056513924"/>
    <n v="2118"/>
    <x v="839"/>
    <x v="1"/>
    <n v="8310936"/>
    <s v="Wayfarers"/>
    <n v="8352473"/>
    <s v="Fantastic Five"/>
    <n v="30"/>
    <n v="12"/>
    <x v="1"/>
    <s v="True"/>
    <x v="18"/>
    <x v="0"/>
    <x v="138"/>
    <m/>
    <n v="13256"/>
    <x v="3"/>
  </r>
  <r>
    <n v="6054721399"/>
    <n v="2253"/>
    <x v="214"/>
    <x v="1"/>
    <n v="7119388"/>
    <s v="Team Spirit"/>
    <n v="7118032"/>
    <s v="Winstrike Team"/>
    <n v="25"/>
    <n v="9"/>
    <x v="1"/>
    <s v="True"/>
    <x v="40"/>
    <x v="3"/>
    <x v="108"/>
    <m/>
    <n v="13256"/>
    <x v="3"/>
  </r>
  <r>
    <n v="6223662107"/>
    <n v="1727"/>
    <x v="1241"/>
    <x v="1"/>
    <n v="8214850"/>
    <s v="BLEED"/>
    <n v="726228"/>
    <s v="Vici Gaming"/>
    <n v="15"/>
    <n v="23"/>
    <x v="0"/>
    <s v="False"/>
    <x v="45"/>
    <x v="0"/>
    <x v="23"/>
    <m/>
    <n v="13256"/>
    <x v="3"/>
  </r>
  <r>
    <n v="6077539956"/>
    <n v="3359"/>
    <x v="1242"/>
    <x v="0"/>
    <n v="6685591"/>
    <s v="ViKin.gg"/>
    <n v="2586976"/>
    <s v="OG"/>
    <n v="39"/>
    <n v="30"/>
    <x v="1"/>
    <s v="True"/>
    <x v="50"/>
    <x v="1"/>
    <x v="158"/>
    <m/>
    <n v="13256"/>
    <x v="3"/>
  </r>
  <r>
    <n v="6057040170"/>
    <n v="2301"/>
    <x v="98"/>
    <x v="1"/>
    <n v="7119388"/>
    <s v="Team Spirit"/>
    <n v="8261648"/>
    <s v="Old G"/>
    <n v="22"/>
    <n v="9"/>
    <x v="1"/>
    <s v="True"/>
    <x v="46"/>
    <x v="3"/>
    <x v="108"/>
    <m/>
    <n v="13256"/>
    <x v="3"/>
  </r>
  <r>
    <n v="6227203516"/>
    <n v="2446"/>
    <x v="687"/>
    <x v="0"/>
    <n v="15"/>
    <s v="LGD Gaming"/>
    <n v="7119388"/>
    <s v="Team Spirit"/>
    <n v="8"/>
    <n v="24"/>
    <x v="0"/>
    <s v="False"/>
    <x v="35"/>
    <x v="3"/>
    <x v="108"/>
    <m/>
    <n v="13256"/>
    <x v="3"/>
  </r>
  <r>
    <n v="6079627423"/>
    <n v="2041"/>
    <x v="177"/>
    <x v="1"/>
    <n v="7554697"/>
    <s v="Nigma Galaxy"/>
    <n v="2586976"/>
    <s v="OG"/>
    <n v="15"/>
    <n v="32"/>
    <x v="0"/>
    <s v="False"/>
    <x v="2"/>
    <x v="0"/>
    <x v="36"/>
    <m/>
    <n v="13256"/>
    <x v="3"/>
  </r>
  <r>
    <n v="6066863360"/>
    <n v="1809"/>
    <x v="1243"/>
    <x v="1"/>
    <n v="8205424"/>
    <s v="The Cut"/>
    <n v="8260983"/>
    <s v="TSM"/>
    <n v="12"/>
    <n v="30"/>
    <x v="0"/>
    <s v="False"/>
    <x v="18"/>
    <x v="0"/>
    <x v="131"/>
    <m/>
    <n v="13256"/>
    <x v="3"/>
  </r>
  <r>
    <n v="6070572525"/>
    <n v="3137"/>
    <x v="190"/>
    <x v="0"/>
    <n v="8462940"/>
    <s v="bumble bEE's"/>
    <n v="8260932"/>
    <s v="Eternity"/>
    <n v="0"/>
    <n v="0"/>
    <x v="0"/>
    <s v="False"/>
    <x v="92"/>
    <x v="3"/>
    <x v="120"/>
    <m/>
    <n v="13256"/>
    <x v="3"/>
  </r>
  <r>
    <n v="6067596085"/>
    <n v="3452"/>
    <x v="1244"/>
    <x v="0"/>
    <n v="8222896"/>
    <s v="Î©mega Esports"/>
    <n v="8062847"/>
    <s v="Galaxy Racer Esports"/>
    <n v="25"/>
    <n v="40"/>
    <x v="0"/>
    <s v="False"/>
    <x v="34"/>
    <x v="1"/>
    <x v="117"/>
    <m/>
    <n v="13256"/>
    <x v="3"/>
  </r>
  <r>
    <n v="6219497713"/>
    <n v="2935"/>
    <x v="522"/>
    <x v="0"/>
    <n v="7119388"/>
    <s v="Team Spirit"/>
    <n v="5"/>
    <s v="Invictus Gaming"/>
    <n v="17"/>
    <n v="28"/>
    <x v="0"/>
    <s v="False"/>
    <x v="6"/>
    <x v="0"/>
    <x v="35"/>
    <m/>
    <n v="13256"/>
    <x v="3"/>
  </r>
  <r>
    <n v="6080337977"/>
    <n v="3085"/>
    <x v="1245"/>
    <x v="0"/>
    <n v="8390848"/>
    <s v="ITB.Shuffle"/>
    <n v="2163"/>
    <s v="Team Liquid"/>
    <n v="0"/>
    <n v="0"/>
    <x v="1"/>
    <s v="True"/>
    <x v="92"/>
    <x v="3"/>
    <x v="140"/>
    <m/>
    <n v="13256"/>
    <x v="3"/>
  </r>
  <r>
    <n v="6216713037"/>
    <n v="2907"/>
    <x v="327"/>
    <x v="0"/>
    <n v="8260983"/>
    <s v="TSM"/>
    <n v="39"/>
    <s v="Shopify Rebellion"/>
    <n v="27"/>
    <n v="28"/>
    <x v="1"/>
    <s v="True"/>
    <x v="24"/>
    <x v="2"/>
    <x v="131"/>
    <m/>
    <n v="13256"/>
    <x v="3"/>
  </r>
  <r>
    <n v="6221412840"/>
    <n v="2420"/>
    <x v="829"/>
    <x v="0"/>
    <n v="2586976"/>
    <s v="OG"/>
    <n v="7390454"/>
    <s v="The Oversight"/>
    <n v="26"/>
    <n v="30"/>
    <x v="1"/>
    <s v="True"/>
    <x v="16"/>
    <x v="2"/>
    <x v="36"/>
    <m/>
    <n v="13256"/>
    <x v="3"/>
  </r>
  <r>
    <n v="6215130639"/>
    <n v="2789"/>
    <x v="1246"/>
    <x v="0"/>
    <n v="7119388"/>
    <s v="Team Spirit"/>
    <n v="7390454"/>
    <s v="The Oversight"/>
    <n v="32"/>
    <n v="21"/>
    <x v="1"/>
    <s v="True"/>
    <x v="23"/>
    <x v="2"/>
    <x v="108"/>
    <m/>
    <n v="13256"/>
    <x v="3"/>
  </r>
  <r>
    <n v="6215298876"/>
    <n v="2641"/>
    <x v="1247"/>
    <x v="0"/>
    <n v="8254400"/>
    <s v="beastcoast"/>
    <n v="726228"/>
    <s v="Vici Gaming"/>
    <n v="18"/>
    <n v="37"/>
    <x v="0"/>
    <s v="False"/>
    <x v="24"/>
    <x v="2"/>
    <x v="23"/>
    <m/>
    <n v="13256"/>
    <x v="3"/>
  </r>
  <r>
    <n v="6215646049"/>
    <n v="1960"/>
    <x v="325"/>
    <x v="1"/>
    <n v="39"/>
    <s v="Shopify Rebellion"/>
    <n v="1883502"/>
    <s v="Virtus.pro"/>
    <n v="16"/>
    <n v="31"/>
    <x v="0"/>
    <s v="False"/>
    <x v="2"/>
    <x v="0"/>
    <x v="29"/>
    <m/>
    <n v="13256"/>
    <x v="3"/>
  </r>
  <r>
    <n v="6215633233"/>
    <n v="2097"/>
    <x v="1010"/>
    <x v="1"/>
    <n v="6209166"/>
    <s v="Team Aster"/>
    <n v="7391077"/>
    <s v="Thunder Awaken"/>
    <n v="29"/>
    <n v="13"/>
    <x v="1"/>
    <s v="True"/>
    <x v="18"/>
    <x v="0"/>
    <x v="95"/>
    <m/>
    <n v="13256"/>
    <x v="3"/>
  </r>
  <r>
    <n v="6215702671"/>
    <n v="3227"/>
    <x v="501"/>
    <x v="0"/>
    <n v="8260983"/>
    <s v="TSM"/>
    <n v="8214850"/>
    <s v="BLEED"/>
    <n v="10"/>
    <n v="32"/>
    <x v="0"/>
    <s v="False"/>
    <x v="18"/>
    <x v="0"/>
    <x v="119"/>
    <m/>
    <n v="13256"/>
    <x v="3"/>
  </r>
  <r>
    <n v="6216526891"/>
    <n v="1025"/>
    <x v="1248"/>
    <x v="3"/>
    <n v="8204512"/>
    <s v="Neptune Gaming"/>
    <n v="15"/>
    <s v="LGD Gaming"/>
    <n v="4"/>
    <n v="21"/>
    <x v="0"/>
    <s v="False"/>
    <x v="15"/>
    <x v="3"/>
    <x v="28"/>
    <m/>
    <n v="13256"/>
    <x v="3"/>
  </r>
  <r>
    <n v="6216583629"/>
    <n v="1824"/>
    <x v="938"/>
    <x v="1"/>
    <n v="6209166"/>
    <s v="Team Aster"/>
    <n v="1883502"/>
    <s v="Virtus.pro"/>
    <n v="13"/>
    <n v="25"/>
    <x v="0"/>
    <s v="False"/>
    <x v="45"/>
    <x v="0"/>
    <x v="29"/>
    <m/>
    <n v="13256"/>
    <x v="3"/>
  </r>
  <r>
    <n v="6219661981"/>
    <n v="2435"/>
    <x v="1231"/>
    <x v="0"/>
    <n v="1838315"/>
    <s v="Team Secret"/>
    <n v="2586976"/>
    <s v="OG"/>
    <n v="51"/>
    <n v="27"/>
    <x v="1"/>
    <s v="True"/>
    <x v="68"/>
    <x v="1"/>
    <x v="4"/>
    <m/>
    <n v="13256"/>
    <x v="3"/>
  </r>
  <r>
    <n v="6219875084"/>
    <n v="1698"/>
    <x v="1014"/>
    <x v="1"/>
    <n v="350190"/>
    <s v="Ascent Esports"/>
    <n v="8260983"/>
    <s v="TSM"/>
    <n v="28"/>
    <n v="10"/>
    <x v="1"/>
    <s v="True"/>
    <x v="45"/>
    <x v="0"/>
    <x v="1"/>
    <m/>
    <n v="13256"/>
    <x v="3"/>
  </r>
  <r>
    <n v="6220816055"/>
    <n v="2244"/>
    <x v="1048"/>
    <x v="1"/>
    <n v="15"/>
    <s v="LGD Gaming"/>
    <n v="8214850"/>
    <s v="BLEED"/>
    <n v="32"/>
    <n v="9"/>
    <x v="1"/>
    <s v="True"/>
    <x v="52"/>
    <x v="0"/>
    <x v="28"/>
    <m/>
    <n v="13256"/>
    <x v="3"/>
  </r>
  <r>
    <n v="6220981844"/>
    <n v="2757"/>
    <x v="1249"/>
    <x v="0"/>
    <n v="1883502"/>
    <s v="Virtus.pro"/>
    <n v="726228"/>
    <s v="Vici Gaming"/>
    <n v="30"/>
    <n v="20"/>
    <x v="1"/>
    <s v="True"/>
    <x v="29"/>
    <x v="2"/>
    <x v="29"/>
    <m/>
    <n v="13256"/>
    <x v="3"/>
  </r>
  <r>
    <n v="6079318907"/>
    <n v="1736"/>
    <x v="1012"/>
    <x v="1"/>
    <n v="2163"/>
    <s v="Team Liquid"/>
    <n v="8291895"/>
    <s v="Tundra Esports"/>
    <n v="7"/>
    <n v="25"/>
    <x v="0"/>
    <s v="False"/>
    <x v="35"/>
    <x v="3"/>
    <x v="142"/>
    <m/>
    <n v="13256"/>
    <x v="3"/>
  </r>
  <r>
    <n v="6080190774"/>
    <n v="6234"/>
    <x v="1250"/>
    <x v="2"/>
    <n v="8390848"/>
    <s v="ITB.Shuffle"/>
    <n v="2163"/>
    <s v="Team Liquid"/>
    <n v="46"/>
    <n v="47"/>
    <x v="0"/>
    <s v="False"/>
    <x v="85"/>
    <x v="1"/>
    <x v="33"/>
    <m/>
    <n v="13256"/>
    <x v="3"/>
  </r>
  <r>
    <n v="6078068597"/>
    <n v="2538"/>
    <x v="10"/>
    <x v="0"/>
    <n v="8204562"/>
    <s v="Spider Pigzs"/>
    <n v="2163"/>
    <s v="Team Liquid"/>
    <n v="35"/>
    <n v="16"/>
    <x v="1"/>
    <s v="True"/>
    <x v="21"/>
    <x v="2"/>
    <x v="123"/>
    <m/>
    <n v="13256"/>
    <x v="3"/>
  </r>
  <r>
    <n v="6071803988"/>
    <n v="2712"/>
    <x v="891"/>
    <x v="0"/>
    <n v="7819028"/>
    <s v="4 Zoomers"/>
    <n v="8462940"/>
    <s v="bumble bEE's"/>
    <n v="14"/>
    <n v="25"/>
    <x v="0"/>
    <s v="False"/>
    <x v="10"/>
    <x v="0"/>
    <x v="147"/>
    <m/>
    <n v="13256"/>
    <x v="3"/>
  </r>
  <r>
    <n v="6056844308"/>
    <n v="2159"/>
    <x v="1251"/>
    <x v="1"/>
    <n v="7422789"/>
    <s v="9Pandas"/>
    <n v="36"/>
    <s v="Natus Vincere"/>
    <n v="12"/>
    <n v="30"/>
    <x v="0"/>
    <s v="False"/>
    <x v="18"/>
    <x v="0"/>
    <x v="14"/>
    <m/>
    <n v="13256"/>
    <x v="3"/>
  </r>
  <r>
    <n v="6216665747"/>
    <n v="2014"/>
    <x v="1252"/>
    <x v="1"/>
    <n v="5"/>
    <s v="Invictus Gaming"/>
    <n v="2586976"/>
    <s v="OG"/>
    <n v="38"/>
    <n v="9"/>
    <x v="1"/>
    <s v="True"/>
    <x v="2"/>
    <x v="0"/>
    <x v="35"/>
    <m/>
    <n v="13256"/>
    <x v="3"/>
  </r>
  <r>
    <n v="6056286110"/>
    <n v="3114"/>
    <x v="1253"/>
    <x v="0"/>
    <n v="8359896"/>
    <s v="B8"/>
    <n v="8255888"/>
    <s v="BetBoom Team"/>
    <n v="24"/>
    <n v="40"/>
    <x v="0"/>
    <s v="False"/>
    <x v="8"/>
    <x v="1"/>
    <x v="134"/>
    <m/>
    <n v="13256"/>
    <x v="3"/>
  </r>
  <r>
    <n v="6212609431"/>
    <n v="1696"/>
    <x v="1254"/>
    <x v="1"/>
    <n v="1838315"/>
    <s v="Team Secret"/>
    <n v="7119388"/>
    <s v="Team Spirit"/>
    <n v="25"/>
    <n v="14"/>
    <x v="1"/>
    <s v="True"/>
    <x v="10"/>
    <x v="0"/>
    <x v="4"/>
    <m/>
    <n v="13256"/>
    <x v="3"/>
  </r>
  <r>
    <n v="6071453424"/>
    <n v="2050"/>
    <x v="1255"/>
    <x v="1"/>
    <n v="350190"/>
    <s v="Ascent Esports"/>
    <n v="2108395"/>
    <s v="TNC Predator"/>
    <n v="38"/>
    <n v="12"/>
    <x v="1"/>
    <s v="True"/>
    <x v="29"/>
    <x v="2"/>
    <x v="1"/>
    <m/>
    <n v="13256"/>
    <x v="3"/>
  </r>
  <r>
    <n v="6079071958"/>
    <n v="3166"/>
    <x v="103"/>
    <x v="0"/>
    <n v="8384158"/>
    <s v="Into The Breach"/>
    <n v="8112124"/>
    <s v="Brame"/>
    <n v="27"/>
    <n v="41"/>
    <x v="0"/>
    <s v="False"/>
    <x v="26"/>
    <x v="1"/>
    <x v="159"/>
    <m/>
    <n v="13256"/>
    <x v="3"/>
  </r>
  <r>
    <n v="6212734584"/>
    <n v="2684"/>
    <x v="1040"/>
    <x v="0"/>
    <n v="7391077"/>
    <s v="Thunder Awaken"/>
    <n v="2586976"/>
    <s v="OG"/>
    <n v="32"/>
    <n v="27"/>
    <x v="0"/>
    <s v="False"/>
    <x v="36"/>
    <x v="2"/>
    <x v="36"/>
    <m/>
    <n v="13256"/>
    <x v="3"/>
  </r>
  <r>
    <n v="6213136339"/>
    <n v="2154"/>
    <x v="447"/>
    <x v="1"/>
    <n v="39"/>
    <s v="Shopify Rebellion"/>
    <n v="5"/>
    <s v="Invictus Gaming"/>
    <n v="17"/>
    <n v="22"/>
    <x v="0"/>
    <s v="False"/>
    <x v="10"/>
    <x v="0"/>
    <x v="35"/>
    <m/>
    <n v="13256"/>
    <x v="3"/>
  </r>
  <r>
    <n v="6071914455"/>
    <n v="2476"/>
    <x v="893"/>
    <x v="0"/>
    <n v="7819028"/>
    <s v="4 Zoomers"/>
    <n v="8462940"/>
    <s v="bumble bEE's"/>
    <n v="25"/>
    <n v="7"/>
    <x v="1"/>
    <s v="True"/>
    <x v="35"/>
    <x v="3"/>
    <x v="116"/>
    <m/>
    <n v="13256"/>
    <x v="3"/>
  </r>
  <r>
    <n v="6069286522"/>
    <n v="3545"/>
    <x v="784"/>
    <x v="0"/>
    <n v="7732977"/>
    <s v="BOOM Esports"/>
    <n v="8062847"/>
    <s v="Galaxy Racer Esports"/>
    <n v="32"/>
    <n v="31"/>
    <x v="1"/>
    <s v="True"/>
    <x v="43"/>
    <x v="1"/>
    <x v="128"/>
    <m/>
    <n v="13256"/>
    <x v="3"/>
  </r>
  <r>
    <n v="6070834296"/>
    <n v="3780"/>
    <x v="1256"/>
    <x v="2"/>
    <n v="2108395"/>
    <s v="TNC Predator"/>
    <n v="7732977"/>
    <s v="BOOM Esports"/>
    <n v="46"/>
    <n v="27"/>
    <x v="1"/>
    <s v="True"/>
    <x v="58"/>
    <x v="1"/>
    <x v="12"/>
    <m/>
    <n v="13256"/>
    <x v="3"/>
  </r>
  <r>
    <n v="6070512304"/>
    <n v="2354"/>
    <x v="144"/>
    <x v="1"/>
    <n v="8462940"/>
    <s v="bumble bEE's"/>
    <n v="8260932"/>
    <s v="Eternity"/>
    <n v="31"/>
    <n v="10"/>
    <x v="1"/>
    <s v="True"/>
    <x v="52"/>
    <x v="0"/>
    <x v="147"/>
    <m/>
    <n v="13256"/>
    <x v="3"/>
  </r>
  <r>
    <n v="6069479087"/>
    <n v="3534"/>
    <x v="977"/>
    <x v="0"/>
    <n v="350190"/>
    <s v="Ascent Esports"/>
    <n v="2108395"/>
    <s v="TNC Predator"/>
    <n v="34"/>
    <n v="30"/>
    <x v="1"/>
    <s v="True"/>
    <x v="8"/>
    <x v="1"/>
    <x v="1"/>
    <m/>
    <n v="13256"/>
    <x v="3"/>
  </r>
  <r>
    <n v="6070459198"/>
    <n v="2782"/>
    <x v="108"/>
    <x v="0"/>
    <n v="8462940"/>
    <s v="bumble bEE's"/>
    <n v="8260932"/>
    <s v="Eternity"/>
    <n v="14"/>
    <n v="27"/>
    <x v="0"/>
    <s v="False"/>
    <x v="52"/>
    <x v="0"/>
    <x v="120"/>
    <m/>
    <n v="13256"/>
    <x v="3"/>
  </r>
  <r>
    <n v="6068281552"/>
    <n v="4503"/>
    <x v="1257"/>
    <x v="2"/>
    <n v="7732977"/>
    <s v="BOOM Esports"/>
    <n v="2108395"/>
    <s v="TNC Predator"/>
    <n v="30"/>
    <n v="27"/>
    <x v="0"/>
    <s v="False"/>
    <x v="7"/>
    <x v="2"/>
    <x v="12"/>
    <m/>
    <n v="13256"/>
    <x v="3"/>
  </r>
  <r>
    <n v="6068802013"/>
    <n v="2674"/>
    <x v="364"/>
    <x v="0"/>
    <n v="8462940"/>
    <s v="bumble bEE's"/>
    <n v="8271508"/>
    <s v="DogChamp"/>
    <n v="36"/>
    <n v="26"/>
    <x v="1"/>
    <s v="True"/>
    <x v="5"/>
    <x v="1"/>
    <x v="147"/>
    <m/>
    <n v="13256"/>
    <x v="3"/>
  </r>
  <r>
    <n v="6067999061"/>
    <n v="3963"/>
    <x v="1258"/>
    <x v="2"/>
    <n v="7732977"/>
    <s v="BOOM Esports"/>
    <n v="2108395"/>
    <s v="TNC Predator"/>
    <n v="31"/>
    <n v="18"/>
    <x v="1"/>
    <s v="True"/>
    <x v="4"/>
    <x v="2"/>
    <x v="128"/>
    <m/>
    <n v="13256"/>
    <x v="3"/>
  </r>
  <r>
    <n v="6068735577"/>
    <n v="2012"/>
    <x v="861"/>
    <x v="1"/>
    <n v="8180753"/>
    <s v="Arkosh Gaming"/>
    <n v="8261882"/>
    <s v="felt"/>
    <n v="36"/>
    <n v="21"/>
    <x v="1"/>
    <s v="True"/>
    <x v="7"/>
    <x v="2"/>
    <x v="146"/>
    <m/>
    <n v="13256"/>
    <x v="3"/>
  </r>
  <r>
    <n v="6068152791"/>
    <n v="2783"/>
    <x v="929"/>
    <x v="0"/>
    <n v="7732977"/>
    <s v="BOOM Esports"/>
    <n v="2108395"/>
    <s v="TNC Predator"/>
    <n v="18"/>
    <n v="34"/>
    <x v="0"/>
    <s v="False"/>
    <x v="42"/>
    <x v="2"/>
    <x v="12"/>
    <m/>
    <n v="13256"/>
    <x v="3"/>
  </r>
  <r>
    <n v="6806047605"/>
    <n v="2726"/>
    <x v="1259"/>
    <x v="0"/>
    <n v="8599101"/>
    <s v="Gaimin Gladiators"/>
    <n v="8721219"/>
    <s v="Darkside"/>
    <n v="22"/>
    <n v="32"/>
    <x v="1"/>
    <s v="True"/>
    <x v="13"/>
    <x v="2"/>
    <x v="160"/>
    <m/>
    <n v="14268"/>
    <x v="4"/>
  </r>
  <r>
    <n v="6806191928"/>
    <n v="1668"/>
    <x v="1260"/>
    <x v="1"/>
    <n v="8254400"/>
    <s v="beastcoast"/>
    <n v="8605863"/>
    <s v="Cloud9"/>
    <n v="32"/>
    <n v="8"/>
    <x v="1"/>
    <s v="True"/>
    <x v="22"/>
    <x v="0"/>
    <x v="109"/>
    <m/>
    <n v="14268"/>
    <x v="4"/>
  </r>
  <r>
    <n v="6806377510"/>
    <n v="2879"/>
    <x v="175"/>
    <x v="0"/>
    <n v="8721219"/>
    <s v="Darkside"/>
    <n v="6209804"/>
    <s v="Antarctic Penguins"/>
    <n v="38"/>
    <n v="43"/>
    <x v="0"/>
    <s v="False"/>
    <x v="74"/>
    <x v="1"/>
    <x v="96"/>
    <m/>
    <n v="14268"/>
    <x v="4"/>
  </r>
  <r>
    <n v="6806278486"/>
    <n v="3365"/>
    <x v="1261"/>
    <x v="0"/>
    <n v="6209804"/>
    <s v="Antarctic Penguins"/>
    <n v="8721219"/>
    <s v="Darkside"/>
    <n v="27"/>
    <n v="27"/>
    <x v="1"/>
    <s v="True"/>
    <x v="13"/>
    <x v="2"/>
    <x v="96"/>
    <m/>
    <n v="14268"/>
    <x v="4"/>
  </r>
  <r>
    <n v="6806472970"/>
    <n v="2172"/>
    <x v="324"/>
    <x v="1"/>
    <n v="350190"/>
    <s v="Ascent Esports"/>
    <n v="7391077"/>
    <s v="Thunder Awaken"/>
    <n v="16"/>
    <n v="34"/>
    <x v="0"/>
    <s v="False"/>
    <x v="29"/>
    <x v="2"/>
    <x v="161"/>
    <m/>
    <n v="14268"/>
    <x v="4"/>
  </r>
  <r>
    <n v="6806566779"/>
    <n v="1911"/>
    <x v="267"/>
    <x v="1"/>
    <n v="350190"/>
    <s v="Ascent Esports"/>
    <n v="7391077"/>
    <s v="Thunder Awaken"/>
    <n v="7"/>
    <n v="38"/>
    <x v="0"/>
    <s v="False"/>
    <x v="6"/>
    <x v="0"/>
    <x v="161"/>
    <m/>
    <n v="14268"/>
    <x v="4"/>
  </r>
  <r>
    <n v="6806751717"/>
    <n v="2658"/>
    <x v="128"/>
    <x v="0"/>
    <n v="8131728"/>
    <s v="Ukumari"/>
    <n v="8599101"/>
    <s v="Gaimin Gladiators"/>
    <n v="12"/>
    <n v="54"/>
    <x v="0"/>
    <s v="False"/>
    <x v="55"/>
    <x v="1"/>
    <x v="160"/>
    <m/>
    <n v="14268"/>
    <x v="4"/>
  </r>
  <r>
    <n v="6808199906"/>
    <n v="2583"/>
    <x v="1262"/>
    <x v="0"/>
    <n v="15"/>
    <s v="LGD Gaming"/>
    <n v="2163"/>
    <s v="Team Liquid"/>
    <n v="20"/>
    <n v="25"/>
    <x v="1"/>
    <s v="True"/>
    <x v="6"/>
    <x v="0"/>
    <x v="28"/>
    <m/>
    <n v="14268"/>
    <x v="4"/>
  </r>
  <r>
    <n v="6807722622"/>
    <n v="2487"/>
    <x v="1263"/>
    <x v="0"/>
    <n v="7391077"/>
    <s v="Thunder Awaken"/>
    <n v="8605863"/>
    <s v="Cloud9"/>
    <n v="15"/>
    <n v="45"/>
    <x v="0"/>
    <s v="False"/>
    <x v="60"/>
    <x v="2"/>
    <x v="162"/>
    <m/>
    <n v="14268"/>
    <x v="4"/>
  </r>
  <r>
    <n v="6807772753"/>
    <n v="2495"/>
    <x v="853"/>
    <x v="0"/>
    <n v="7391077"/>
    <s v="Thunder Awaken"/>
    <n v="8605863"/>
    <s v="Cloud9"/>
    <n v="17"/>
    <n v="27"/>
    <x v="0"/>
    <s v="False"/>
    <x v="0"/>
    <x v="0"/>
    <x v="162"/>
    <m/>
    <n v="14268"/>
    <x v="4"/>
  </r>
  <r>
    <n v="6808011785"/>
    <n v="1737"/>
    <x v="1264"/>
    <x v="1"/>
    <n v="8254400"/>
    <s v="beastcoast"/>
    <n v="350190"/>
    <s v="Ascent Esports"/>
    <n v="6"/>
    <n v="31"/>
    <x v="0"/>
    <s v="False"/>
    <x v="38"/>
    <x v="0"/>
    <x v="1"/>
    <m/>
    <n v="14268"/>
    <x v="4"/>
  </r>
  <r>
    <n v="6808167860"/>
    <n v="1675"/>
    <x v="273"/>
    <x v="1"/>
    <n v="39"/>
    <s v="Shopify Rebellion"/>
    <n v="8131728"/>
    <s v="Ukumari"/>
    <n v="35"/>
    <n v="7"/>
    <x v="1"/>
    <s v="True"/>
    <x v="18"/>
    <x v="0"/>
    <x v="34"/>
    <m/>
    <n v="14268"/>
    <x v="4"/>
  </r>
  <r>
    <n v="6808272936"/>
    <n v="2290"/>
    <x v="202"/>
    <x v="1"/>
    <n v="7391077"/>
    <s v="Thunder Awaken"/>
    <n v="8597976"/>
    <s v="Talon"/>
    <n v="44"/>
    <n v="16"/>
    <x v="1"/>
    <s v="True"/>
    <x v="60"/>
    <x v="2"/>
    <x v="161"/>
    <m/>
    <n v="14268"/>
    <x v="4"/>
  </r>
  <r>
    <n v="6810103823"/>
    <n v="2360"/>
    <x v="1265"/>
    <x v="1"/>
    <n v="2163"/>
    <s v="Team Liquid"/>
    <n v="7732977"/>
    <s v="BOOM Esports"/>
    <n v="32"/>
    <n v="15"/>
    <x v="1"/>
    <s v="True"/>
    <x v="2"/>
    <x v="0"/>
    <x v="33"/>
    <m/>
    <n v="14268"/>
    <x v="4"/>
  </r>
  <r>
    <n v="6809580040"/>
    <n v="4473"/>
    <x v="1266"/>
    <x v="2"/>
    <n v="8721219"/>
    <s v="Darkside"/>
    <n v="7390454"/>
    <s v="The Oversight"/>
    <n v="52"/>
    <n v="29"/>
    <x v="1"/>
    <s v="True"/>
    <x v="74"/>
    <x v="1"/>
    <x v="163"/>
    <m/>
    <n v="14268"/>
    <x v="4"/>
  </r>
  <r>
    <n v="6809621786"/>
    <n v="1901"/>
    <x v="806"/>
    <x v="1"/>
    <n v="7732977"/>
    <s v="BOOM Esports"/>
    <n v="15"/>
    <s v="LGD Gaming"/>
    <n v="13"/>
    <n v="28"/>
    <x v="0"/>
    <s v="False"/>
    <x v="52"/>
    <x v="0"/>
    <x v="28"/>
    <m/>
    <n v="14268"/>
    <x v="4"/>
  </r>
  <r>
    <n v="6809638522"/>
    <n v="2787"/>
    <x v="1267"/>
    <x v="0"/>
    <n v="6209804"/>
    <s v="Antarctic Penguins"/>
    <n v="8131728"/>
    <s v="Ukumari"/>
    <n v="21"/>
    <n v="28"/>
    <x v="0"/>
    <s v="False"/>
    <x v="4"/>
    <x v="2"/>
    <x v="130"/>
    <m/>
    <n v="14268"/>
    <x v="4"/>
  </r>
  <r>
    <n v="6809894646"/>
    <n v="2577"/>
    <x v="1268"/>
    <x v="0"/>
    <n v="8131728"/>
    <s v="Ukumari"/>
    <n v="7390454"/>
    <s v="The Oversight"/>
    <n v="27"/>
    <n v="32"/>
    <x v="1"/>
    <s v="True"/>
    <x v="36"/>
    <x v="2"/>
    <x v="130"/>
    <m/>
    <n v="14268"/>
    <x v="4"/>
  </r>
  <r>
    <n v="6809806814"/>
    <n v="2219"/>
    <x v="596"/>
    <x v="1"/>
    <n v="7390454"/>
    <s v="The Oversight"/>
    <n v="8131728"/>
    <s v="Ukumari"/>
    <n v="13"/>
    <n v="23"/>
    <x v="0"/>
    <s v="False"/>
    <x v="37"/>
    <x v="0"/>
    <x v="130"/>
    <m/>
    <n v="14268"/>
    <x v="4"/>
  </r>
  <r>
    <n v="6806142086"/>
    <n v="1831"/>
    <x v="634"/>
    <x v="1"/>
    <n v="8254400"/>
    <s v="beastcoast"/>
    <n v="8605863"/>
    <s v="Cloud9"/>
    <n v="11"/>
    <n v="38"/>
    <x v="0"/>
    <s v="False"/>
    <x v="4"/>
    <x v="2"/>
    <x v="162"/>
    <m/>
    <n v="14268"/>
    <x v="4"/>
  </r>
  <r>
    <n v="6809561963"/>
    <n v="3797"/>
    <x v="1269"/>
    <x v="2"/>
    <n v="6209804"/>
    <s v="Antarctic Penguins"/>
    <n v="8131728"/>
    <s v="Ukumari"/>
    <n v="38"/>
    <n v="46"/>
    <x v="0"/>
    <s v="False"/>
    <x v="73"/>
    <x v="1"/>
    <x v="130"/>
    <m/>
    <n v="14268"/>
    <x v="4"/>
  </r>
  <r>
    <n v="6806101302"/>
    <n v="3412"/>
    <x v="199"/>
    <x v="0"/>
    <n v="7732977"/>
    <s v="BOOM Esports"/>
    <n v="2586976"/>
    <s v="OG"/>
    <n v="35"/>
    <n v="27"/>
    <x v="0"/>
    <s v="False"/>
    <x v="5"/>
    <x v="1"/>
    <x v="36"/>
    <m/>
    <n v="14268"/>
    <x v="4"/>
  </r>
  <r>
    <n v="6806155276"/>
    <n v="2141"/>
    <x v="907"/>
    <x v="1"/>
    <n v="8291895"/>
    <s v="Tundra Esports"/>
    <n v="6209166"/>
    <s v="Team Aster"/>
    <n v="13"/>
    <n v="38"/>
    <x v="0"/>
    <s v="False"/>
    <x v="21"/>
    <x v="2"/>
    <x v="95"/>
    <m/>
    <n v="14268"/>
    <x v="4"/>
  </r>
  <r>
    <n v="6806133891"/>
    <n v="1618"/>
    <x v="1270"/>
    <x v="1"/>
    <n v="7391077"/>
    <s v="Thunder Awaken"/>
    <n v="1838315"/>
    <s v="Team Secret"/>
    <n v="5"/>
    <n v="26"/>
    <x v="0"/>
    <s v="False"/>
    <x v="46"/>
    <x v="3"/>
    <x v="4"/>
    <m/>
    <n v="14268"/>
    <x v="4"/>
  </r>
  <r>
    <n v="6806174698"/>
    <n v="1731"/>
    <x v="1271"/>
    <x v="1"/>
    <n v="7391077"/>
    <s v="Thunder Awaken"/>
    <n v="1838315"/>
    <s v="Team Secret"/>
    <n v="38"/>
    <n v="8"/>
    <x v="1"/>
    <s v="True"/>
    <x v="27"/>
    <x v="0"/>
    <x v="161"/>
    <m/>
    <n v="14268"/>
    <x v="4"/>
  </r>
  <r>
    <n v="6806227577"/>
    <n v="2336"/>
    <x v="1272"/>
    <x v="1"/>
    <n v="8260983"/>
    <s v="TSM"/>
    <n v="8597976"/>
    <s v="Talon"/>
    <n v="29"/>
    <n v="12"/>
    <x v="1"/>
    <s v="True"/>
    <x v="52"/>
    <x v="0"/>
    <x v="131"/>
    <m/>
    <n v="14268"/>
    <x v="4"/>
  </r>
  <r>
    <n v="6806282012"/>
    <n v="3051"/>
    <x v="1273"/>
    <x v="0"/>
    <n v="15"/>
    <s v="LGD Gaming"/>
    <n v="39"/>
    <s v="Shopify Rebellion"/>
    <n v="18"/>
    <n v="49"/>
    <x v="0"/>
    <s v="False"/>
    <x v="53"/>
    <x v="1"/>
    <x v="34"/>
    <m/>
    <n v="14268"/>
    <x v="4"/>
  </r>
  <r>
    <n v="6806291706"/>
    <n v="2133"/>
    <x v="1198"/>
    <x v="1"/>
    <n v="8599101"/>
    <s v="Gaimin Gladiators"/>
    <n v="2586976"/>
    <s v="OG"/>
    <n v="15"/>
    <n v="38"/>
    <x v="0"/>
    <s v="False"/>
    <x v="23"/>
    <x v="2"/>
    <x v="36"/>
    <m/>
    <n v="14268"/>
    <x v="4"/>
  </r>
  <r>
    <n v="6806282981"/>
    <n v="2874"/>
    <x v="1274"/>
    <x v="0"/>
    <n v="7390454"/>
    <s v="The Oversight"/>
    <n v="2163"/>
    <s v="Team Liquid"/>
    <n v="40"/>
    <n v="17"/>
    <x v="1"/>
    <s v="True"/>
    <x v="7"/>
    <x v="2"/>
    <x v="118"/>
    <m/>
    <n v="14268"/>
    <x v="4"/>
  </r>
  <r>
    <n v="6806322784"/>
    <n v="2569"/>
    <x v="456"/>
    <x v="0"/>
    <n v="7732977"/>
    <s v="BOOM Esports"/>
    <n v="8131728"/>
    <s v="Ukumari"/>
    <n v="14"/>
    <n v="35"/>
    <x v="0"/>
    <s v="False"/>
    <x v="4"/>
    <x v="2"/>
    <x v="130"/>
    <m/>
    <n v="14268"/>
    <x v="4"/>
  </r>
  <r>
    <n v="6806442183"/>
    <n v="2905"/>
    <x v="1275"/>
    <x v="0"/>
    <n v="8291895"/>
    <s v="Tundra Esports"/>
    <n v="8260983"/>
    <s v="TSM"/>
    <n v="16"/>
    <n v="37"/>
    <x v="0"/>
    <s v="False"/>
    <x v="23"/>
    <x v="2"/>
    <x v="131"/>
    <m/>
    <n v="14268"/>
    <x v="4"/>
  </r>
  <r>
    <n v="6806662696"/>
    <n v="1455"/>
    <x v="1276"/>
    <x v="1"/>
    <n v="2586976"/>
    <s v="OG"/>
    <n v="39"/>
    <s v="Shopify Rebellion"/>
    <n v="5"/>
    <n v="34"/>
    <x v="0"/>
    <s v="False"/>
    <x v="10"/>
    <x v="0"/>
    <x v="34"/>
    <m/>
    <n v="14268"/>
    <x v="4"/>
  </r>
  <r>
    <n v="6806638898"/>
    <n v="3098"/>
    <x v="550"/>
    <x v="0"/>
    <n v="7732977"/>
    <s v="BOOM Esports"/>
    <n v="6209804"/>
    <s v="Antarctic Penguins"/>
    <n v="19"/>
    <n v="28"/>
    <x v="0"/>
    <s v="False"/>
    <x v="2"/>
    <x v="0"/>
    <x v="96"/>
    <m/>
    <n v="14268"/>
    <x v="4"/>
  </r>
  <r>
    <n v="6807768064"/>
    <n v="2057"/>
    <x v="8"/>
    <x v="1"/>
    <n v="8254400"/>
    <s v="beastcoast"/>
    <n v="8291895"/>
    <s v="Tundra Esports"/>
    <n v="25"/>
    <n v="29"/>
    <x v="0"/>
    <s v="False"/>
    <x v="13"/>
    <x v="2"/>
    <x v="142"/>
    <m/>
    <n v="14268"/>
    <x v="4"/>
  </r>
  <r>
    <n v="6807837834"/>
    <n v="1621"/>
    <x v="887"/>
    <x v="1"/>
    <n v="15"/>
    <s v="LGD Gaming"/>
    <n v="2586976"/>
    <s v="OG"/>
    <n v="35"/>
    <n v="9"/>
    <x v="1"/>
    <s v="True"/>
    <x v="0"/>
    <x v="0"/>
    <x v="28"/>
    <m/>
    <n v="14268"/>
    <x v="4"/>
  </r>
  <r>
    <n v="6807805121"/>
    <n v="3921"/>
    <x v="546"/>
    <x v="2"/>
    <n v="2163"/>
    <s v="Team Liquid"/>
    <n v="39"/>
    <s v="Shopify Rebellion"/>
    <n v="42"/>
    <n v="34"/>
    <x v="1"/>
    <s v="True"/>
    <x v="1"/>
    <x v="1"/>
    <x v="33"/>
    <m/>
    <n v="14268"/>
    <x v="4"/>
  </r>
  <r>
    <n v="6807826416"/>
    <n v="1955"/>
    <x v="770"/>
    <x v="1"/>
    <n v="7732977"/>
    <s v="BOOM Esports"/>
    <n v="8599101"/>
    <s v="Gaimin Gladiators"/>
    <n v="13"/>
    <n v="30"/>
    <x v="0"/>
    <s v="False"/>
    <x v="28"/>
    <x v="0"/>
    <x v="160"/>
    <m/>
    <n v="14268"/>
    <x v="4"/>
  </r>
  <r>
    <n v="6807886186"/>
    <n v="1450"/>
    <x v="1277"/>
    <x v="1"/>
    <n v="39"/>
    <s v="Shopify Rebellion"/>
    <n v="2163"/>
    <s v="Team Liquid"/>
    <n v="12"/>
    <n v="20"/>
    <x v="0"/>
    <s v="False"/>
    <x v="35"/>
    <x v="3"/>
    <x v="33"/>
    <m/>
    <n v="14268"/>
    <x v="4"/>
  </r>
  <r>
    <n v="6807938213"/>
    <n v="2711"/>
    <x v="1278"/>
    <x v="0"/>
    <n v="6209166"/>
    <s v="Team Aster"/>
    <n v="8605863"/>
    <s v="Cloud9"/>
    <n v="20"/>
    <n v="25"/>
    <x v="0"/>
    <s v="False"/>
    <x v="6"/>
    <x v="0"/>
    <x v="162"/>
    <m/>
    <n v="14268"/>
    <x v="4"/>
  </r>
  <r>
    <n v="6807935361"/>
    <n v="3418"/>
    <x v="1279"/>
    <x v="0"/>
    <n v="8597976"/>
    <s v="Talon"/>
    <n v="8291895"/>
    <s v="Tundra Esports"/>
    <n v="22"/>
    <n v="43"/>
    <x v="0"/>
    <s v="False"/>
    <x v="34"/>
    <x v="1"/>
    <x v="142"/>
    <m/>
    <n v="14268"/>
    <x v="4"/>
  </r>
  <r>
    <n v="6808030636"/>
    <n v="2536"/>
    <x v="1280"/>
    <x v="0"/>
    <n v="1838315"/>
    <s v="Team Secret"/>
    <n v="8260983"/>
    <s v="TSM"/>
    <n v="39"/>
    <n v="19"/>
    <x v="1"/>
    <s v="True"/>
    <x v="9"/>
    <x v="2"/>
    <x v="4"/>
    <m/>
    <n v="14268"/>
    <x v="4"/>
  </r>
  <r>
    <n v="6808178906"/>
    <n v="2800"/>
    <x v="1281"/>
    <x v="0"/>
    <n v="2586976"/>
    <s v="OG"/>
    <n v="7390454"/>
    <s v="The Oversight"/>
    <n v="29"/>
    <n v="38"/>
    <x v="1"/>
    <s v="True"/>
    <x v="53"/>
    <x v="1"/>
    <x v="36"/>
    <m/>
    <n v="14268"/>
    <x v="4"/>
  </r>
  <r>
    <n v="6808300252"/>
    <n v="2487"/>
    <x v="1263"/>
    <x v="0"/>
    <n v="8605863"/>
    <s v="Cloud9"/>
    <n v="350190"/>
    <s v="Ascent Esports"/>
    <n v="38"/>
    <n v="23"/>
    <x v="1"/>
    <s v="True"/>
    <x v="69"/>
    <x v="1"/>
    <x v="162"/>
    <m/>
    <n v="14268"/>
    <x v="4"/>
  </r>
  <r>
    <n v="6808255902"/>
    <n v="2515"/>
    <x v="1282"/>
    <x v="0"/>
    <n v="7732977"/>
    <s v="BOOM Esports"/>
    <n v="8721219"/>
    <s v="Darkside"/>
    <n v="13"/>
    <n v="32"/>
    <x v="0"/>
    <s v="False"/>
    <x v="6"/>
    <x v="0"/>
    <x v="163"/>
    <m/>
    <n v="14268"/>
    <x v="4"/>
  </r>
  <r>
    <n v="6809420587"/>
    <n v="1672"/>
    <x v="509"/>
    <x v="1"/>
    <n v="15"/>
    <s v="LGD Gaming"/>
    <n v="6209804"/>
    <s v="Antarctic Penguins"/>
    <n v="32"/>
    <n v="9"/>
    <x v="1"/>
    <s v="True"/>
    <x v="52"/>
    <x v="0"/>
    <x v="28"/>
    <m/>
    <n v="14268"/>
    <x v="4"/>
  </r>
  <r>
    <n v="6809417360"/>
    <n v="2349"/>
    <x v="407"/>
    <x v="1"/>
    <n v="39"/>
    <s v="Shopify Rebellion"/>
    <n v="8721219"/>
    <s v="Darkside"/>
    <n v="35"/>
    <n v="17"/>
    <x v="1"/>
    <s v="True"/>
    <x v="42"/>
    <x v="2"/>
    <x v="34"/>
    <m/>
    <n v="14268"/>
    <x v="4"/>
  </r>
  <r>
    <n v="6809462072"/>
    <n v="2398"/>
    <x v="850"/>
    <x v="1"/>
    <n v="8599101"/>
    <s v="Gaimin Gladiators"/>
    <n v="2163"/>
    <s v="Team Liquid"/>
    <n v="25"/>
    <n v="33"/>
    <x v="0"/>
    <s v="False"/>
    <x v="9"/>
    <x v="2"/>
    <x v="33"/>
    <m/>
    <n v="14268"/>
    <x v="4"/>
  </r>
  <r>
    <n v="6809481249"/>
    <n v="2773"/>
    <x v="1283"/>
    <x v="0"/>
    <n v="7391077"/>
    <s v="Thunder Awaken"/>
    <n v="8291895"/>
    <s v="Tundra Esports"/>
    <n v="30"/>
    <n v="30"/>
    <x v="1"/>
    <s v="True"/>
    <x v="60"/>
    <x v="2"/>
    <x v="161"/>
    <m/>
    <n v="14268"/>
    <x v="4"/>
  </r>
  <r>
    <n v="6809522859"/>
    <n v="2003"/>
    <x v="44"/>
    <x v="1"/>
    <n v="7391077"/>
    <s v="Thunder Awaken"/>
    <n v="8291895"/>
    <s v="Tundra Esports"/>
    <n v="13"/>
    <n v="28"/>
    <x v="0"/>
    <s v="False"/>
    <x v="52"/>
    <x v="0"/>
    <x v="142"/>
    <m/>
    <n v="14268"/>
    <x v="4"/>
  </r>
  <r>
    <n v="6809456477"/>
    <n v="2659"/>
    <x v="733"/>
    <x v="0"/>
    <n v="7732977"/>
    <s v="BOOM Esports"/>
    <n v="7390454"/>
    <s v="The Oversight"/>
    <n v="17"/>
    <n v="23"/>
    <x v="0"/>
    <s v="False"/>
    <x v="22"/>
    <x v="0"/>
    <x v="118"/>
    <m/>
    <n v="14268"/>
    <x v="4"/>
  </r>
  <r>
    <n v="6809585544"/>
    <n v="1613"/>
    <x v="161"/>
    <x v="1"/>
    <n v="15"/>
    <s v="LGD Gaming"/>
    <n v="7732977"/>
    <s v="BOOM Esports"/>
    <n v="22"/>
    <n v="6"/>
    <x v="1"/>
    <s v="True"/>
    <x v="39"/>
    <x v="3"/>
    <x v="28"/>
    <m/>
    <n v="14268"/>
    <x v="4"/>
  </r>
  <r>
    <n v="6809660879"/>
    <n v="2052"/>
    <x v="239"/>
    <x v="1"/>
    <n v="39"/>
    <s v="Shopify Rebellion"/>
    <n v="8599101"/>
    <s v="Gaimin Gladiators"/>
    <n v="29"/>
    <n v="7"/>
    <x v="1"/>
    <s v="True"/>
    <x v="37"/>
    <x v="0"/>
    <x v="34"/>
    <m/>
    <n v="14268"/>
    <x v="4"/>
  </r>
  <r>
    <n v="6809499025"/>
    <n v="3574"/>
    <x v="1284"/>
    <x v="0"/>
    <n v="350190"/>
    <s v="Ascent Esports"/>
    <n v="6209166"/>
    <s v="Team Aster"/>
    <n v="36"/>
    <n v="13"/>
    <x v="1"/>
    <s v="True"/>
    <x v="4"/>
    <x v="2"/>
    <x v="1"/>
    <m/>
    <n v="14268"/>
    <x v="4"/>
  </r>
  <r>
    <n v="6809812984"/>
    <n v="1505"/>
    <x v="483"/>
    <x v="1"/>
    <n v="39"/>
    <s v="Shopify Rebellion"/>
    <n v="6209804"/>
    <s v="Antarctic Penguins"/>
    <n v="29"/>
    <n v="10"/>
    <x v="1"/>
    <s v="True"/>
    <x v="10"/>
    <x v="0"/>
    <x v="34"/>
    <m/>
    <n v="14268"/>
    <x v="4"/>
  </r>
  <r>
    <n v="6809858739"/>
    <n v="2157"/>
    <x v="1285"/>
    <x v="1"/>
    <n v="2586976"/>
    <s v="OG"/>
    <n v="8721219"/>
    <s v="Darkside"/>
    <n v="13"/>
    <n v="38"/>
    <x v="0"/>
    <s v="False"/>
    <x v="21"/>
    <x v="2"/>
    <x v="163"/>
    <m/>
    <n v="14268"/>
    <x v="4"/>
  </r>
  <r>
    <n v="6810014272"/>
    <n v="1640"/>
    <x v="375"/>
    <x v="1"/>
    <n v="7732977"/>
    <s v="BOOM Esports"/>
    <n v="2163"/>
    <s v="Team Liquid"/>
    <n v="14"/>
    <n v="23"/>
    <x v="0"/>
    <s v="False"/>
    <x v="38"/>
    <x v="0"/>
    <x v="33"/>
    <m/>
    <n v="14268"/>
    <x v="4"/>
  </r>
  <r>
    <n v="6810818538"/>
    <n v="2268"/>
    <x v="137"/>
    <x v="1"/>
    <n v="350190"/>
    <s v="Ascent Esports"/>
    <n v="8291895"/>
    <s v="Tundra Esports"/>
    <n v="12"/>
    <n v="35"/>
    <x v="0"/>
    <s v="False"/>
    <x v="2"/>
    <x v="0"/>
    <x v="142"/>
    <m/>
    <n v="14268"/>
    <x v="4"/>
  </r>
  <r>
    <n v="6810821982"/>
    <n v="2620"/>
    <x v="25"/>
    <x v="0"/>
    <n v="8597976"/>
    <s v="Talon"/>
    <n v="8605863"/>
    <s v="Cloud9"/>
    <n v="23"/>
    <n v="22"/>
    <x v="1"/>
    <s v="True"/>
    <x v="6"/>
    <x v="0"/>
    <x v="164"/>
    <m/>
    <n v="14268"/>
    <x v="4"/>
  </r>
  <r>
    <n v="6810903559"/>
    <n v="1955"/>
    <x v="770"/>
    <x v="1"/>
    <n v="6209804"/>
    <s v="Antarctic Penguins"/>
    <n v="2586976"/>
    <s v="OG"/>
    <n v="17"/>
    <n v="35"/>
    <x v="0"/>
    <s v="False"/>
    <x v="42"/>
    <x v="2"/>
    <x v="36"/>
    <m/>
    <n v="14268"/>
    <x v="4"/>
  </r>
  <r>
    <n v="6810903010"/>
    <n v="2630"/>
    <x v="1125"/>
    <x v="0"/>
    <n v="8721219"/>
    <s v="Darkside"/>
    <n v="15"/>
    <s v="LGD Gaming"/>
    <n v="21"/>
    <n v="39"/>
    <x v="0"/>
    <s v="False"/>
    <x v="60"/>
    <x v="2"/>
    <x v="28"/>
    <m/>
    <n v="14268"/>
    <x v="4"/>
  </r>
  <r>
    <n v="6810906509"/>
    <n v="2335"/>
    <x v="510"/>
    <x v="1"/>
    <n v="7732977"/>
    <s v="BOOM Esports"/>
    <n v="39"/>
    <s v="Shopify Rebellion"/>
    <n v="28"/>
    <n v="15"/>
    <x v="1"/>
    <s v="True"/>
    <x v="28"/>
    <x v="0"/>
    <x v="128"/>
    <m/>
    <n v="14268"/>
    <x v="4"/>
  </r>
  <r>
    <n v="6810950150"/>
    <n v="3399"/>
    <x v="1286"/>
    <x v="0"/>
    <n v="7732977"/>
    <s v="BOOM Esports"/>
    <n v="39"/>
    <s v="Shopify Rebellion"/>
    <n v="45"/>
    <n v="22"/>
    <x v="1"/>
    <s v="True"/>
    <x v="53"/>
    <x v="1"/>
    <x v="128"/>
    <m/>
    <n v="14268"/>
    <x v="4"/>
  </r>
  <r>
    <n v="6811003963"/>
    <n v="1690"/>
    <x v="729"/>
    <x v="1"/>
    <n v="1838315"/>
    <s v="Team Secret"/>
    <n v="8597976"/>
    <s v="Talon"/>
    <n v="28"/>
    <n v="9"/>
    <x v="1"/>
    <s v="True"/>
    <x v="38"/>
    <x v="0"/>
    <x v="4"/>
    <m/>
    <n v="14268"/>
    <x v="4"/>
  </r>
  <r>
    <n v="6811014822"/>
    <n v="2455"/>
    <x v="507"/>
    <x v="0"/>
    <n v="8291895"/>
    <s v="Tundra Esports"/>
    <n v="8605863"/>
    <s v="Cloud9"/>
    <n v="27"/>
    <n v="26"/>
    <x v="1"/>
    <s v="True"/>
    <x v="23"/>
    <x v="2"/>
    <x v="142"/>
    <m/>
    <n v="14268"/>
    <x v="4"/>
  </r>
  <r>
    <n v="6811064974"/>
    <n v="1990"/>
    <x v="1287"/>
    <x v="1"/>
    <n v="7732977"/>
    <s v="BOOM Esports"/>
    <n v="7390454"/>
    <s v="The Oversight"/>
    <n v="29"/>
    <n v="4"/>
    <x v="1"/>
    <s v="True"/>
    <x v="57"/>
    <x v="3"/>
    <x v="128"/>
    <m/>
    <n v="14268"/>
    <x v="4"/>
  </r>
  <r>
    <n v="6810825713"/>
    <n v="2406"/>
    <x v="1288"/>
    <x v="0"/>
    <n v="7391077"/>
    <s v="Thunder Awaken"/>
    <n v="8260983"/>
    <s v="TSM"/>
    <n v="42"/>
    <n v="22"/>
    <x v="1"/>
    <s v="True"/>
    <x v="8"/>
    <x v="1"/>
    <x v="161"/>
    <m/>
    <n v="14268"/>
    <x v="4"/>
  </r>
  <r>
    <n v="6811142966"/>
    <n v="3039"/>
    <x v="1289"/>
    <x v="0"/>
    <n v="8597976"/>
    <s v="Talon"/>
    <n v="8605863"/>
    <s v="Cloud9"/>
    <n v="23"/>
    <n v="37"/>
    <x v="0"/>
    <s v="False"/>
    <x v="60"/>
    <x v="2"/>
    <x v="162"/>
    <m/>
    <n v="14268"/>
    <x v="4"/>
  </r>
  <r>
    <n v="6810903428"/>
    <n v="2467"/>
    <x v="1044"/>
    <x v="0"/>
    <n v="8599101"/>
    <s v="Gaimin Gladiators"/>
    <n v="7390454"/>
    <s v="The Oversight"/>
    <n v="28"/>
    <n v="14"/>
    <x v="1"/>
    <s v="True"/>
    <x v="18"/>
    <x v="0"/>
    <x v="160"/>
    <m/>
    <n v="14268"/>
    <x v="4"/>
  </r>
  <r>
    <n v="6810950415"/>
    <n v="1929"/>
    <x v="946"/>
    <x v="1"/>
    <n v="7390454"/>
    <s v="The Oversight"/>
    <n v="8599101"/>
    <s v="Gaimin Gladiators"/>
    <n v="12"/>
    <n v="25"/>
    <x v="0"/>
    <s v="False"/>
    <x v="38"/>
    <x v="0"/>
    <x v="160"/>
    <m/>
    <n v="14268"/>
    <x v="4"/>
  </r>
  <r>
    <n v="6813739089"/>
    <n v="2835"/>
    <x v="822"/>
    <x v="0"/>
    <n v="7391077"/>
    <s v="Thunder Awaken"/>
    <n v="39"/>
    <s v="Shopify Rebellion"/>
    <n v="37"/>
    <n v="19"/>
    <x v="1"/>
    <s v="True"/>
    <x v="16"/>
    <x v="2"/>
    <x v="161"/>
    <m/>
    <n v="14268"/>
    <x v="4"/>
  </r>
  <r>
    <n v="6813815540"/>
    <n v="1391"/>
    <x v="604"/>
    <x v="1"/>
    <n v="15"/>
    <s v="LGD Gaming"/>
    <n v="1838315"/>
    <s v="Team Secret"/>
    <n v="3"/>
    <n v="23"/>
    <x v="0"/>
    <s v="False"/>
    <x v="63"/>
    <x v="3"/>
    <x v="4"/>
    <m/>
    <n v="14268"/>
    <x v="4"/>
  </r>
  <r>
    <n v="6813896391"/>
    <n v="2186"/>
    <x v="881"/>
    <x v="1"/>
    <n v="8254400"/>
    <s v="beastcoast"/>
    <n v="8131728"/>
    <s v="Ukumari"/>
    <n v="28"/>
    <n v="11"/>
    <x v="1"/>
    <s v="True"/>
    <x v="10"/>
    <x v="0"/>
    <x v="109"/>
    <m/>
    <n v="14268"/>
    <x v="4"/>
  </r>
  <r>
    <n v="6815213517"/>
    <n v="2576"/>
    <x v="1290"/>
    <x v="0"/>
    <n v="6209166"/>
    <s v="Team Aster"/>
    <n v="2163"/>
    <s v="Team Liquid"/>
    <n v="29"/>
    <n v="15"/>
    <x v="1"/>
    <s v="True"/>
    <x v="0"/>
    <x v="0"/>
    <x v="95"/>
    <m/>
    <n v="14268"/>
    <x v="4"/>
  </r>
  <r>
    <n v="6815171709"/>
    <n v="2316"/>
    <x v="192"/>
    <x v="1"/>
    <n v="2586976"/>
    <s v="OG"/>
    <n v="8291895"/>
    <s v="Tundra Esports"/>
    <n v="23"/>
    <n v="34"/>
    <x v="0"/>
    <s v="False"/>
    <x v="7"/>
    <x v="2"/>
    <x v="142"/>
    <m/>
    <n v="14268"/>
    <x v="4"/>
  </r>
  <r>
    <n v="6815355000"/>
    <n v="2462"/>
    <x v="1032"/>
    <x v="0"/>
    <n v="8254400"/>
    <s v="beastcoast"/>
    <n v="39"/>
    <s v="Shopify Rebellion"/>
    <n v="22"/>
    <n v="20"/>
    <x v="1"/>
    <s v="True"/>
    <x v="18"/>
    <x v="0"/>
    <x v="109"/>
    <m/>
    <n v="14268"/>
    <x v="4"/>
  </r>
  <r>
    <n v="6816712704"/>
    <n v="2348"/>
    <x v="1291"/>
    <x v="1"/>
    <n v="2586976"/>
    <s v="OG"/>
    <n v="8599101"/>
    <s v="Gaimin Gladiators"/>
    <n v="31"/>
    <n v="12"/>
    <x v="1"/>
    <s v="True"/>
    <x v="28"/>
    <x v="0"/>
    <x v="36"/>
    <m/>
    <n v="14268"/>
    <x v="4"/>
  </r>
  <r>
    <n v="6816829511"/>
    <n v="2471"/>
    <x v="710"/>
    <x v="0"/>
    <n v="2586976"/>
    <s v="OG"/>
    <n v="8599101"/>
    <s v="Gaimin Gladiators"/>
    <n v="34"/>
    <n v="25"/>
    <x v="1"/>
    <s v="True"/>
    <x v="36"/>
    <x v="2"/>
    <x v="36"/>
    <m/>
    <n v="14268"/>
    <x v="4"/>
  </r>
  <r>
    <n v="6816889894"/>
    <n v="2026"/>
    <x v="1292"/>
    <x v="1"/>
    <n v="8605863"/>
    <s v="Cloud9"/>
    <n v="2163"/>
    <s v="Team Liquid"/>
    <n v="6"/>
    <n v="21"/>
    <x v="0"/>
    <s v="False"/>
    <x v="70"/>
    <x v="3"/>
    <x v="33"/>
    <m/>
    <n v="14268"/>
    <x v="4"/>
  </r>
  <r>
    <n v="6817434540"/>
    <n v="2407"/>
    <x v="455"/>
    <x v="0"/>
    <n v="6209166"/>
    <s v="Team Aster"/>
    <n v="8291895"/>
    <s v="Tundra Esports"/>
    <n v="13"/>
    <n v="23"/>
    <x v="0"/>
    <s v="False"/>
    <x v="37"/>
    <x v="0"/>
    <x v="142"/>
    <m/>
    <n v="14268"/>
    <x v="4"/>
  </r>
  <r>
    <n v="6818528391"/>
    <n v="2027"/>
    <x v="1293"/>
    <x v="1"/>
    <n v="8254400"/>
    <s v="beastcoast"/>
    <n v="15"/>
    <s v="LGD Gaming"/>
    <n v="18"/>
    <n v="37"/>
    <x v="0"/>
    <s v="False"/>
    <x v="24"/>
    <x v="2"/>
    <x v="28"/>
    <m/>
    <n v="14268"/>
    <x v="4"/>
  </r>
  <r>
    <n v="6818633775"/>
    <n v="2039"/>
    <x v="1294"/>
    <x v="1"/>
    <n v="2586976"/>
    <s v="OG"/>
    <n v="2163"/>
    <s v="Team Liquid"/>
    <n v="11"/>
    <n v="32"/>
    <x v="0"/>
    <s v="False"/>
    <x v="28"/>
    <x v="0"/>
    <x v="33"/>
    <m/>
    <n v="14268"/>
    <x v="4"/>
  </r>
  <r>
    <n v="6818704228"/>
    <n v="1988"/>
    <x v="94"/>
    <x v="1"/>
    <n v="2163"/>
    <s v="Team Liquid"/>
    <n v="2586976"/>
    <s v="OG"/>
    <n v="39"/>
    <n v="16"/>
    <x v="1"/>
    <s v="True"/>
    <x v="24"/>
    <x v="2"/>
    <x v="33"/>
    <m/>
    <n v="14268"/>
    <x v="4"/>
  </r>
  <r>
    <n v="6819093598"/>
    <n v="2145"/>
    <x v="622"/>
    <x v="1"/>
    <n v="7391077"/>
    <s v="Thunder Awaken"/>
    <n v="2163"/>
    <s v="Team Liquid"/>
    <n v="21"/>
    <n v="36"/>
    <x v="0"/>
    <s v="False"/>
    <x v="7"/>
    <x v="2"/>
    <x v="33"/>
    <m/>
    <n v="14268"/>
    <x v="4"/>
  </r>
  <r>
    <n v="6829521976"/>
    <n v="4026"/>
    <x v="1295"/>
    <x v="2"/>
    <n v="1838315"/>
    <s v="Team Secret"/>
    <n v="8291895"/>
    <s v="Tundra Esports"/>
    <n v="35"/>
    <n v="47"/>
    <x v="0"/>
    <s v="False"/>
    <x v="65"/>
    <x v="1"/>
    <x v="142"/>
    <m/>
    <n v="14268"/>
    <x v="4"/>
  </r>
  <r>
    <n v="6829692346"/>
    <n v="2692"/>
    <x v="26"/>
    <x v="0"/>
    <n v="1838315"/>
    <s v="Team Secret"/>
    <n v="8291895"/>
    <s v="Tundra Esports"/>
    <n v="40"/>
    <n v="25"/>
    <x v="1"/>
    <s v="True"/>
    <x v="34"/>
    <x v="1"/>
    <x v="4"/>
    <m/>
    <n v="14268"/>
    <x v="4"/>
  </r>
  <r>
    <n v="6829836531"/>
    <n v="2139"/>
    <x v="315"/>
    <x v="1"/>
    <n v="1838315"/>
    <s v="Team Secret"/>
    <n v="8291895"/>
    <s v="Tundra Esports"/>
    <n v="13"/>
    <n v="37"/>
    <x v="0"/>
    <s v="False"/>
    <x v="29"/>
    <x v="2"/>
    <x v="142"/>
    <m/>
    <n v="14268"/>
    <x v="4"/>
  </r>
  <r>
    <n v="6832140410"/>
    <n v="2408"/>
    <x v="1296"/>
    <x v="0"/>
    <n v="1838315"/>
    <s v="Team Secret"/>
    <n v="8291895"/>
    <s v="Tundra Esports"/>
    <n v="19"/>
    <n v="25"/>
    <x v="0"/>
    <s v="False"/>
    <x v="0"/>
    <x v="0"/>
    <x v="142"/>
    <m/>
    <n v="14268"/>
    <x v="4"/>
  </r>
  <r>
    <n v="6832287527"/>
    <n v="2673"/>
    <x v="309"/>
    <x v="0"/>
    <n v="8291895"/>
    <s v="Tundra Esports"/>
    <n v="1838315"/>
    <s v="Team Secret"/>
    <n v="41"/>
    <n v="22"/>
    <x v="1"/>
    <s v="True"/>
    <x v="43"/>
    <x v="1"/>
    <x v="142"/>
    <m/>
    <n v="14268"/>
    <x v="4"/>
  </r>
  <r>
    <n v="6806146943"/>
    <n v="2083"/>
    <x v="413"/>
    <x v="1"/>
    <n v="350190"/>
    <s v="Ascent Esports"/>
    <n v="7119388"/>
    <s v="Team Spirit"/>
    <n v="5"/>
    <n v="18"/>
    <x v="0"/>
    <s v="False"/>
    <x v="76"/>
    <x v="3"/>
    <x v="108"/>
    <m/>
    <n v="14268"/>
    <x v="4"/>
  </r>
  <r>
    <n v="6806203596"/>
    <n v="2989"/>
    <x v="380"/>
    <x v="0"/>
    <n v="350190"/>
    <s v="Ascent Esports"/>
    <n v="7119388"/>
    <s v="Team Spirit"/>
    <n v="32"/>
    <n v="30"/>
    <x v="1"/>
    <s v="True"/>
    <x v="5"/>
    <x v="1"/>
    <x v="1"/>
    <m/>
    <n v="14268"/>
    <x v="4"/>
  </r>
  <r>
    <n v="6806364123"/>
    <n v="2285"/>
    <x v="317"/>
    <x v="1"/>
    <n v="8605863"/>
    <s v="Cloud9"/>
    <n v="7119388"/>
    <s v="Team Spirit"/>
    <n v="19"/>
    <n v="31"/>
    <x v="0"/>
    <s v="False"/>
    <x v="29"/>
    <x v="2"/>
    <x v="108"/>
    <m/>
    <n v="14268"/>
    <x v="4"/>
  </r>
  <r>
    <n v="6807772726"/>
    <n v="2688"/>
    <x v="749"/>
    <x v="0"/>
    <n v="8597976"/>
    <s v="Talon"/>
    <n v="7119388"/>
    <s v="Team Spirit"/>
    <n v="24"/>
    <n v="28"/>
    <x v="0"/>
    <s v="False"/>
    <x v="42"/>
    <x v="2"/>
    <x v="108"/>
    <m/>
    <n v="14268"/>
    <x v="4"/>
  </r>
  <r>
    <n v="6808012161"/>
    <n v="2346"/>
    <x v="505"/>
    <x v="1"/>
    <n v="7391077"/>
    <s v="Thunder Awaken"/>
    <n v="7119388"/>
    <s v="Team Spirit"/>
    <n v="27"/>
    <n v="29"/>
    <x v="0"/>
    <s v="False"/>
    <x v="16"/>
    <x v="2"/>
    <x v="108"/>
    <m/>
    <n v="14268"/>
    <x v="4"/>
  </r>
  <r>
    <n v="6809802856"/>
    <n v="2458"/>
    <x v="1297"/>
    <x v="0"/>
    <n v="7119388"/>
    <s v="Team Spirit"/>
    <n v="8291895"/>
    <s v="Tundra Esports"/>
    <n v="16"/>
    <n v="35"/>
    <x v="0"/>
    <s v="False"/>
    <x v="21"/>
    <x v="2"/>
    <x v="142"/>
    <m/>
    <n v="14268"/>
    <x v="4"/>
  </r>
  <r>
    <n v="6810872192"/>
    <n v="2010"/>
    <x v="685"/>
    <x v="1"/>
    <n v="8254400"/>
    <s v="beastcoast"/>
    <n v="7119388"/>
    <s v="Team Spirit"/>
    <n v="24"/>
    <n v="29"/>
    <x v="0"/>
    <s v="False"/>
    <x v="23"/>
    <x v="2"/>
    <x v="108"/>
    <m/>
    <n v="14268"/>
    <x v="4"/>
  </r>
  <r>
    <n v="6810984589"/>
    <n v="2604"/>
    <x v="1095"/>
    <x v="0"/>
    <n v="7119388"/>
    <s v="Team Spirit"/>
    <n v="6209166"/>
    <s v="Team Aster"/>
    <n v="13"/>
    <n v="27"/>
    <x v="0"/>
    <s v="False"/>
    <x v="22"/>
    <x v="0"/>
    <x v="95"/>
    <m/>
    <n v="14268"/>
    <x v="4"/>
  </r>
  <r>
    <n v="6811035333"/>
    <n v="1161"/>
    <x v="1298"/>
    <x v="3"/>
    <n v="7119388"/>
    <s v="Team Spirit"/>
    <n v="6209166"/>
    <s v="Team Aster"/>
    <n v="24"/>
    <n v="3"/>
    <x v="1"/>
    <s v="True"/>
    <x v="70"/>
    <x v="3"/>
    <x v="108"/>
    <m/>
    <n v="14268"/>
    <x v="4"/>
  </r>
  <r>
    <n v="6814073054"/>
    <n v="6422"/>
    <x v="1299"/>
    <x v="2"/>
    <n v="6209804"/>
    <s v="Antarctic Penguins"/>
    <n v="8605863"/>
    <s v="Cloud9"/>
    <n v="29"/>
    <n v="45"/>
    <x v="0"/>
    <s v="False"/>
    <x v="12"/>
    <x v="1"/>
    <x v="162"/>
    <m/>
    <n v="14268"/>
    <x v="4"/>
  </r>
  <r>
    <n v="6809875296"/>
    <n v="1943"/>
    <x v="173"/>
    <x v="1"/>
    <n v="6209804"/>
    <s v="Antarctic Penguins"/>
    <n v="39"/>
    <s v="Shopify Rebellion"/>
    <n v="21"/>
    <n v="28"/>
    <x v="0"/>
    <s v="False"/>
    <x v="4"/>
    <x v="2"/>
    <x v="34"/>
    <m/>
    <n v="14268"/>
    <x v="4"/>
  </r>
  <r>
    <n v="6818576227"/>
    <n v="2364"/>
    <x v="1300"/>
    <x v="1"/>
    <n v="8254400"/>
    <s v="beastcoast"/>
    <n v="15"/>
    <s v="LGD Gaming"/>
    <n v="25"/>
    <n v="35"/>
    <x v="0"/>
    <s v="False"/>
    <x v="60"/>
    <x v="2"/>
    <x v="28"/>
    <m/>
    <n v="14268"/>
    <x v="4"/>
  </r>
  <r>
    <n v="6806047576"/>
    <n v="2971"/>
    <x v="1301"/>
    <x v="0"/>
    <n v="7732977"/>
    <s v="BOOM Esports"/>
    <n v="2586976"/>
    <s v="OG"/>
    <n v="23"/>
    <n v="24"/>
    <x v="0"/>
    <s v="False"/>
    <x v="2"/>
    <x v="0"/>
    <x v="36"/>
    <m/>
    <n v="14268"/>
    <x v="4"/>
  </r>
  <r>
    <n v="6831727836"/>
    <n v="2309"/>
    <x v="302"/>
    <x v="1"/>
    <n v="1838315"/>
    <s v="Team Secret"/>
    <n v="2163"/>
    <s v="Team Liquid"/>
    <n v="32"/>
    <n v="23"/>
    <x v="1"/>
    <s v="True"/>
    <x v="24"/>
    <x v="2"/>
    <x v="4"/>
    <m/>
    <n v="14268"/>
    <x v="4"/>
  </r>
  <r>
    <n v="6818876789"/>
    <n v="2504"/>
    <x v="877"/>
    <x v="0"/>
    <n v="15"/>
    <s v="LGD Gaming"/>
    <n v="6209166"/>
    <s v="Team Aster"/>
    <n v="14"/>
    <n v="28"/>
    <x v="0"/>
    <s v="False"/>
    <x v="18"/>
    <x v="0"/>
    <x v="95"/>
    <m/>
    <n v="14268"/>
    <x v="4"/>
  </r>
  <r>
    <n v="6808433308"/>
    <n v="2370"/>
    <x v="840"/>
    <x v="1"/>
    <n v="8260983"/>
    <s v="TSM"/>
    <n v="7119388"/>
    <s v="Team Spirit"/>
    <n v="18"/>
    <n v="27"/>
    <x v="0"/>
    <s v="False"/>
    <x v="6"/>
    <x v="0"/>
    <x v="108"/>
    <m/>
    <n v="14268"/>
    <x v="4"/>
  </r>
  <r>
    <n v="6807892967"/>
    <n v="1747"/>
    <x v="365"/>
    <x v="1"/>
    <n v="7732977"/>
    <s v="BOOM Esports"/>
    <n v="8599101"/>
    <s v="Gaimin Gladiators"/>
    <n v="31"/>
    <n v="6"/>
    <x v="1"/>
    <s v="True"/>
    <x v="38"/>
    <x v="0"/>
    <x v="128"/>
    <m/>
    <n v="14268"/>
    <x v="4"/>
  </r>
  <r>
    <n v="6813846659"/>
    <n v="3003"/>
    <x v="1302"/>
    <x v="0"/>
    <n v="1838315"/>
    <s v="Team Secret"/>
    <n v="15"/>
    <s v="LGD Gaming"/>
    <n v="52"/>
    <n v="33"/>
    <x v="1"/>
    <s v="True"/>
    <x v="78"/>
    <x v="1"/>
    <x v="4"/>
    <m/>
    <n v="14268"/>
    <x v="4"/>
  </r>
  <r>
    <n v="6832008209"/>
    <n v="2402"/>
    <x v="1004"/>
    <x v="0"/>
    <n v="1838315"/>
    <s v="Team Secret"/>
    <n v="8291895"/>
    <s v="Tundra Esports"/>
    <n v="14"/>
    <n v="39"/>
    <x v="0"/>
    <s v="False"/>
    <x v="23"/>
    <x v="2"/>
    <x v="142"/>
    <m/>
    <n v="14268"/>
    <x v="4"/>
  </r>
  <r>
    <n v="6808106195"/>
    <n v="2785"/>
    <x v="1303"/>
    <x v="0"/>
    <n v="15"/>
    <s v="LGD Gaming"/>
    <n v="2163"/>
    <s v="Team Liquid"/>
    <n v="32"/>
    <n v="29"/>
    <x v="1"/>
    <s v="True"/>
    <x v="69"/>
    <x v="1"/>
    <x v="28"/>
    <m/>
    <n v="14268"/>
    <x v="4"/>
  </r>
  <r>
    <n v="6806094304"/>
    <n v="1401"/>
    <x v="1304"/>
    <x v="1"/>
    <n v="7390454"/>
    <s v="The Oversight"/>
    <n v="39"/>
    <s v="Shopify Rebellion"/>
    <n v="5"/>
    <n v="20"/>
    <x v="0"/>
    <s v="False"/>
    <x v="15"/>
    <x v="3"/>
    <x v="34"/>
    <m/>
    <n v="14268"/>
    <x v="4"/>
  </r>
  <r>
    <n v="6818958825"/>
    <n v="3450"/>
    <x v="1305"/>
    <x v="0"/>
    <n v="7391077"/>
    <s v="Thunder Awaken"/>
    <n v="2163"/>
    <s v="Team Liquid"/>
    <n v="49"/>
    <n v="37"/>
    <x v="1"/>
    <s v="True"/>
    <x v="17"/>
    <x v="1"/>
    <x v="161"/>
    <m/>
    <n v="14268"/>
    <x v="4"/>
  </r>
  <r>
    <n v="6829345218"/>
    <n v="2321"/>
    <x v="745"/>
    <x v="1"/>
    <n v="2163"/>
    <s v="Team Liquid"/>
    <n v="6209166"/>
    <s v="Team Aster"/>
    <n v="29"/>
    <n v="10"/>
    <x v="1"/>
    <s v="True"/>
    <x v="10"/>
    <x v="0"/>
    <x v="33"/>
    <m/>
    <n v="14268"/>
    <x v="4"/>
  </r>
  <r>
    <n v="6831640716"/>
    <n v="2371"/>
    <x v="1134"/>
    <x v="1"/>
    <n v="1838315"/>
    <s v="Team Secret"/>
    <n v="2163"/>
    <s v="Team Liquid"/>
    <n v="21"/>
    <n v="35"/>
    <x v="0"/>
    <s v="False"/>
    <x v="16"/>
    <x v="2"/>
    <x v="33"/>
    <m/>
    <n v="14268"/>
    <x v="4"/>
  </r>
  <r>
    <n v="6829266295"/>
    <n v="2265"/>
    <x v="1306"/>
    <x v="1"/>
    <n v="2163"/>
    <s v="Team Liquid"/>
    <n v="6209166"/>
    <s v="Team Aster"/>
    <n v="10"/>
    <n v="33"/>
    <x v="0"/>
    <s v="False"/>
    <x v="28"/>
    <x v="0"/>
    <x v="95"/>
    <m/>
    <n v="14268"/>
    <x v="4"/>
  </r>
  <r>
    <n v="6829184970"/>
    <n v="2696"/>
    <x v="1307"/>
    <x v="0"/>
    <n v="6209166"/>
    <s v="Team Aster"/>
    <n v="2163"/>
    <s v="Team Liquid"/>
    <n v="27"/>
    <n v="29"/>
    <x v="0"/>
    <s v="False"/>
    <x v="16"/>
    <x v="2"/>
    <x v="33"/>
    <m/>
    <n v="14268"/>
    <x v="4"/>
  </r>
  <r>
    <n v="6819203954"/>
    <n v="3059"/>
    <x v="1308"/>
    <x v="0"/>
    <n v="7391077"/>
    <s v="Thunder Awaken"/>
    <n v="2163"/>
    <s v="Team Liquid"/>
    <n v="48"/>
    <n v="41"/>
    <x v="0"/>
    <s v="False"/>
    <x v="54"/>
    <x v="1"/>
    <x v="33"/>
    <m/>
    <n v="14268"/>
    <x v="4"/>
  </r>
  <r>
    <n v="6817021418"/>
    <n v="3092"/>
    <x v="356"/>
    <x v="0"/>
    <n v="2163"/>
    <s v="Team Liquid"/>
    <n v="8605863"/>
    <s v="Cloud9"/>
    <n v="43"/>
    <n v="30"/>
    <x v="1"/>
    <s v="True"/>
    <x v="58"/>
    <x v="1"/>
    <x v="33"/>
    <m/>
    <n v="14268"/>
    <x v="4"/>
  </r>
  <r>
    <n v="6831574509"/>
    <n v="1672"/>
    <x v="509"/>
    <x v="1"/>
    <n v="1838315"/>
    <s v="Team Secret"/>
    <n v="2163"/>
    <s v="Team Liquid"/>
    <n v="24"/>
    <n v="14"/>
    <x v="1"/>
    <s v="True"/>
    <x v="45"/>
    <x v="0"/>
    <x v="4"/>
    <m/>
    <n v="14268"/>
    <x v="4"/>
  </r>
  <r>
    <n v="6818469926"/>
    <n v="3119"/>
    <x v="1309"/>
    <x v="0"/>
    <n v="15"/>
    <s v="LGD Gaming"/>
    <n v="8254400"/>
    <s v="beastcoast"/>
    <n v="24"/>
    <n v="35"/>
    <x v="0"/>
    <s v="False"/>
    <x v="36"/>
    <x v="2"/>
    <x v="109"/>
    <m/>
    <n v="14268"/>
    <x v="4"/>
  </r>
  <r>
    <n v="6818781180"/>
    <n v="2541"/>
    <x v="42"/>
    <x v="0"/>
    <n v="15"/>
    <s v="LGD Gaming"/>
    <n v="6209166"/>
    <s v="Team Aster"/>
    <n v="30"/>
    <n v="23"/>
    <x v="0"/>
    <s v="False"/>
    <x v="23"/>
    <x v="2"/>
    <x v="95"/>
    <m/>
    <n v="14268"/>
    <x v="4"/>
  </r>
  <r>
    <n v="6817224250"/>
    <n v="2510"/>
    <x v="793"/>
    <x v="0"/>
    <n v="7391077"/>
    <s v="Thunder Awaken"/>
    <n v="1838315"/>
    <s v="Team Secret"/>
    <n v="12"/>
    <n v="41"/>
    <x v="0"/>
    <s v="False"/>
    <x v="23"/>
    <x v="2"/>
    <x v="4"/>
    <m/>
    <n v="14268"/>
    <x v="4"/>
  </r>
  <r>
    <n v="6817320059"/>
    <n v="2973"/>
    <x v="1310"/>
    <x v="0"/>
    <n v="8291895"/>
    <s v="Tundra Esports"/>
    <n v="6209166"/>
    <s v="Team Aster"/>
    <n v="30"/>
    <n v="20"/>
    <x v="1"/>
    <s v="True"/>
    <x v="29"/>
    <x v="2"/>
    <x v="142"/>
    <m/>
    <n v="14268"/>
    <x v="4"/>
  </r>
  <r>
    <n v="6816764482"/>
    <n v="3287"/>
    <x v="1311"/>
    <x v="0"/>
    <n v="8599101"/>
    <s v="Gaimin Gladiators"/>
    <n v="2586976"/>
    <s v="OG"/>
    <n v="44"/>
    <n v="40"/>
    <x v="1"/>
    <s v="True"/>
    <x v="73"/>
    <x v="1"/>
    <x v="160"/>
    <m/>
    <n v="14268"/>
    <x v="4"/>
  </r>
  <r>
    <n v="6817124589"/>
    <n v="2670"/>
    <x v="678"/>
    <x v="0"/>
    <n v="1838315"/>
    <s v="Team Secret"/>
    <n v="7391077"/>
    <s v="Thunder Awaken"/>
    <n v="38"/>
    <n v="23"/>
    <x v="1"/>
    <s v="True"/>
    <x v="69"/>
    <x v="1"/>
    <x v="4"/>
    <m/>
    <n v="14268"/>
    <x v="4"/>
  </r>
  <r>
    <n v="6816943535"/>
    <n v="2583"/>
    <x v="1262"/>
    <x v="0"/>
    <n v="2163"/>
    <s v="Team Liquid"/>
    <n v="8605863"/>
    <s v="Cloud9"/>
    <n v="21"/>
    <n v="37"/>
    <x v="0"/>
    <s v="False"/>
    <x v="9"/>
    <x v="2"/>
    <x v="162"/>
    <m/>
    <n v="14268"/>
    <x v="4"/>
  </r>
  <r>
    <n v="6815303281"/>
    <n v="2215"/>
    <x v="754"/>
    <x v="1"/>
    <n v="8254400"/>
    <s v="beastcoast"/>
    <n v="39"/>
    <s v="Shopify Rebellion"/>
    <n v="40"/>
    <n v="14"/>
    <x v="1"/>
    <s v="True"/>
    <x v="13"/>
    <x v="2"/>
    <x v="109"/>
    <m/>
    <n v="14268"/>
    <x v="4"/>
  </r>
  <r>
    <n v="6814001211"/>
    <n v="3035"/>
    <x v="482"/>
    <x v="0"/>
    <n v="350190"/>
    <s v="Ascent Esports"/>
    <n v="8599101"/>
    <s v="Gaimin Gladiators"/>
    <n v="16"/>
    <n v="31"/>
    <x v="0"/>
    <s v="False"/>
    <x v="2"/>
    <x v="0"/>
    <x v="160"/>
    <m/>
    <n v="14268"/>
    <x v="4"/>
  </r>
  <r>
    <n v="6815257918"/>
    <n v="2572"/>
    <x v="1312"/>
    <x v="0"/>
    <n v="6209166"/>
    <s v="Team Aster"/>
    <n v="2163"/>
    <s v="Team Liquid"/>
    <n v="21"/>
    <n v="15"/>
    <x v="1"/>
    <s v="True"/>
    <x v="37"/>
    <x v="0"/>
    <x v="95"/>
    <m/>
    <n v="14268"/>
    <x v="4"/>
  </r>
  <r>
    <n v="6811140084"/>
    <n v="2991"/>
    <x v="1313"/>
    <x v="0"/>
    <n v="7732977"/>
    <s v="BOOM Esports"/>
    <n v="8721219"/>
    <s v="Darkside"/>
    <n v="53"/>
    <n v="15"/>
    <x v="1"/>
    <s v="True"/>
    <x v="26"/>
    <x v="1"/>
    <x v="128"/>
    <m/>
    <n v="14268"/>
    <x v="4"/>
  </r>
  <r>
    <n v="6815465825"/>
    <n v="2079"/>
    <x v="439"/>
    <x v="1"/>
    <n v="15"/>
    <s v="LGD Gaming"/>
    <n v="7732977"/>
    <s v="BOOM Esports"/>
    <n v="13"/>
    <n v="11"/>
    <x v="1"/>
    <s v="True"/>
    <x v="72"/>
    <x v="3"/>
    <x v="28"/>
    <m/>
    <n v="14268"/>
    <x v="4"/>
  </r>
  <r>
    <n v="6813943972"/>
    <n v="2424"/>
    <x v="1229"/>
    <x v="0"/>
    <n v="7732977"/>
    <s v="BOOM Esports"/>
    <n v="7119388"/>
    <s v="Team Spirit"/>
    <n v="18"/>
    <n v="7"/>
    <x v="1"/>
    <s v="True"/>
    <x v="15"/>
    <x v="3"/>
    <x v="128"/>
    <m/>
    <n v="14268"/>
    <x v="4"/>
  </r>
  <r>
    <n v="6811221669"/>
    <n v="2685"/>
    <x v="662"/>
    <x v="0"/>
    <n v="8605863"/>
    <s v="Cloud9"/>
    <n v="8597976"/>
    <s v="Talon"/>
    <n v="36"/>
    <n v="20"/>
    <x v="1"/>
    <s v="True"/>
    <x v="16"/>
    <x v="2"/>
    <x v="162"/>
    <m/>
    <n v="14268"/>
    <x v="4"/>
  </r>
  <r>
    <n v="6815420310"/>
    <n v="1780"/>
    <x v="1314"/>
    <x v="1"/>
    <n v="7732977"/>
    <s v="BOOM Esports"/>
    <n v="15"/>
    <s v="LGD Gaming"/>
    <n v="4"/>
    <n v="15"/>
    <x v="0"/>
    <s v="False"/>
    <x v="30"/>
    <x v="3"/>
    <x v="28"/>
    <m/>
    <n v="14268"/>
    <x v="4"/>
  </r>
  <r>
    <n v="6811058155"/>
    <n v="2207"/>
    <x v="204"/>
    <x v="1"/>
    <n v="350190"/>
    <s v="Ascent Esports"/>
    <n v="8260983"/>
    <s v="TSM"/>
    <n v="31"/>
    <n v="20"/>
    <x v="1"/>
    <s v="True"/>
    <x v="21"/>
    <x v="2"/>
    <x v="1"/>
    <m/>
    <n v="14268"/>
    <x v="4"/>
  </r>
  <r>
    <n v="6815136578"/>
    <n v="1449"/>
    <x v="1315"/>
    <x v="1"/>
    <n v="8291895"/>
    <s v="Tundra Esports"/>
    <n v="2586976"/>
    <s v="OG"/>
    <n v="26"/>
    <n v="7"/>
    <x v="1"/>
    <s v="True"/>
    <x v="57"/>
    <x v="3"/>
    <x v="142"/>
    <m/>
    <n v="14268"/>
    <x v="4"/>
  </r>
  <r>
    <n v="6811040499"/>
    <n v="3186"/>
    <x v="1316"/>
    <x v="0"/>
    <n v="7391077"/>
    <s v="Thunder Awaken"/>
    <n v="8254400"/>
    <s v="beastcoast"/>
    <n v="66"/>
    <n v="33"/>
    <x v="1"/>
    <s v="True"/>
    <x v="88"/>
    <x v="1"/>
    <x v="161"/>
    <m/>
    <n v="14268"/>
    <x v="4"/>
  </r>
  <r>
    <n v="6810986033"/>
    <n v="2662"/>
    <x v="1317"/>
    <x v="0"/>
    <n v="7391077"/>
    <s v="Thunder Awaken"/>
    <n v="8254400"/>
    <s v="beastcoast"/>
    <n v="47"/>
    <n v="38"/>
    <x v="0"/>
    <s v="False"/>
    <x v="78"/>
    <x v="1"/>
    <x v="109"/>
    <m/>
    <n v="14268"/>
    <x v="4"/>
  </r>
  <r>
    <n v="6813782414"/>
    <n v="1770"/>
    <x v="1318"/>
    <x v="1"/>
    <n v="7391077"/>
    <s v="Thunder Awaken"/>
    <n v="39"/>
    <s v="Shopify Rebellion"/>
    <n v="35"/>
    <n v="11"/>
    <x v="1"/>
    <s v="True"/>
    <x v="27"/>
    <x v="0"/>
    <x v="161"/>
    <m/>
    <n v="14268"/>
    <x v="4"/>
  </r>
  <r>
    <n v="6811000638"/>
    <n v="2449"/>
    <x v="645"/>
    <x v="0"/>
    <n v="350190"/>
    <s v="Ascent Esports"/>
    <n v="8260983"/>
    <s v="TSM"/>
    <n v="34"/>
    <n v="11"/>
    <x v="1"/>
    <s v="True"/>
    <x v="6"/>
    <x v="0"/>
    <x v="1"/>
    <m/>
    <n v="14268"/>
    <x v="4"/>
  </r>
  <r>
    <n v="6811050928"/>
    <n v="2175"/>
    <x v="1319"/>
    <x v="1"/>
    <n v="1838315"/>
    <s v="Team Secret"/>
    <n v="8597976"/>
    <s v="Talon"/>
    <n v="26"/>
    <n v="10"/>
    <x v="1"/>
    <s v="True"/>
    <x v="37"/>
    <x v="0"/>
    <x v="4"/>
    <m/>
    <n v="14268"/>
    <x v="4"/>
  </r>
  <r>
    <n v="6810932324"/>
    <n v="2197"/>
    <x v="61"/>
    <x v="1"/>
    <n v="2163"/>
    <s v="Team Liquid"/>
    <n v="8131728"/>
    <s v="Ukumari"/>
    <n v="43"/>
    <n v="14"/>
    <x v="1"/>
    <s v="True"/>
    <x v="7"/>
    <x v="2"/>
    <x v="33"/>
    <m/>
    <n v="14268"/>
    <x v="4"/>
  </r>
  <r>
    <n v="6810942576"/>
    <n v="1925"/>
    <x v="1320"/>
    <x v="1"/>
    <n v="2586976"/>
    <s v="OG"/>
    <n v="6209804"/>
    <s v="Antarctic Penguins"/>
    <n v="35"/>
    <n v="19"/>
    <x v="1"/>
    <s v="True"/>
    <x v="13"/>
    <x v="2"/>
    <x v="36"/>
    <m/>
    <n v="14268"/>
    <x v="4"/>
  </r>
  <r>
    <n v="6810862848"/>
    <n v="2377"/>
    <x v="1052"/>
    <x v="1"/>
    <n v="350190"/>
    <s v="Ascent Esports"/>
    <n v="8291895"/>
    <s v="Tundra Esports"/>
    <n v="15"/>
    <n v="25"/>
    <x v="0"/>
    <s v="False"/>
    <x v="22"/>
    <x v="0"/>
    <x v="142"/>
    <m/>
    <n v="14268"/>
    <x v="4"/>
  </r>
  <r>
    <n v="6810974000"/>
    <n v="1823"/>
    <x v="736"/>
    <x v="1"/>
    <n v="8605863"/>
    <s v="Cloud9"/>
    <n v="8291895"/>
    <s v="Tundra Esports"/>
    <n v="11"/>
    <n v="26"/>
    <x v="0"/>
    <s v="False"/>
    <x v="38"/>
    <x v="0"/>
    <x v="142"/>
    <m/>
    <n v="14268"/>
    <x v="4"/>
  </r>
  <r>
    <n v="6810863490"/>
    <n v="2409"/>
    <x v="1321"/>
    <x v="0"/>
    <n v="1838315"/>
    <s v="Team Secret"/>
    <n v="6209166"/>
    <s v="Team Aster"/>
    <n v="36"/>
    <n v="19"/>
    <x v="1"/>
    <s v="True"/>
    <x v="24"/>
    <x v="2"/>
    <x v="4"/>
    <m/>
    <n v="14268"/>
    <x v="4"/>
  </r>
  <r>
    <n v="6810862193"/>
    <n v="2096"/>
    <x v="1322"/>
    <x v="1"/>
    <n v="8597976"/>
    <s v="Talon"/>
    <n v="8605863"/>
    <s v="Cloud9"/>
    <n v="36"/>
    <n v="13"/>
    <x v="1"/>
    <s v="True"/>
    <x v="4"/>
    <x v="2"/>
    <x v="164"/>
    <m/>
    <n v="14268"/>
    <x v="4"/>
  </r>
  <r>
    <n v="6810862170"/>
    <n v="2011"/>
    <x v="1116"/>
    <x v="1"/>
    <n v="7391077"/>
    <s v="Thunder Awaken"/>
    <n v="8260983"/>
    <s v="TSM"/>
    <n v="23"/>
    <n v="36"/>
    <x v="0"/>
    <s v="False"/>
    <x v="36"/>
    <x v="2"/>
    <x v="131"/>
    <m/>
    <n v="14268"/>
    <x v="4"/>
  </r>
  <r>
    <n v="6810944275"/>
    <n v="3492"/>
    <x v="1323"/>
    <x v="0"/>
    <n v="15"/>
    <s v="LGD Gaming"/>
    <n v="8721219"/>
    <s v="Darkside"/>
    <n v="28"/>
    <n v="57"/>
    <x v="0"/>
    <s v="False"/>
    <x v="78"/>
    <x v="1"/>
    <x v="163"/>
    <m/>
    <n v="14268"/>
    <x v="4"/>
  </r>
  <r>
    <n v="6810895741"/>
    <n v="1585"/>
    <x v="1324"/>
    <x v="1"/>
    <n v="2163"/>
    <s v="Team Liquid"/>
    <n v="8131728"/>
    <s v="Ukumari"/>
    <n v="27"/>
    <n v="9"/>
    <x v="1"/>
    <s v="True"/>
    <x v="37"/>
    <x v="0"/>
    <x v="33"/>
    <m/>
    <n v="14268"/>
    <x v="4"/>
  </r>
  <r>
    <n v="6810821187"/>
    <n v="2244"/>
    <x v="1048"/>
    <x v="1"/>
    <n v="1838315"/>
    <s v="Team Secret"/>
    <n v="6209166"/>
    <s v="Team Aster"/>
    <n v="26"/>
    <n v="13"/>
    <x v="1"/>
    <s v="True"/>
    <x v="10"/>
    <x v="0"/>
    <x v="4"/>
    <m/>
    <n v="14268"/>
    <x v="4"/>
  </r>
  <r>
    <n v="6810822833"/>
    <n v="2606"/>
    <x v="648"/>
    <x v="0"/>
    <n v="8254400"/>
    <s v="beastcoast"/>
    <n v="7119388"/>
    <s v="Team Spirit"/>
    <n v="32"/>
    <n v="24"/>
    <x v="1"/>
    <s v="True"/>
    <x v="16"/>
    <x v="2"/>
    <x v="109"/>
    <m/>
    <n v="14268"/>
    <x v="4"/>
  </r>
  <r>
    <n v="6809895411"/>
    <n v="1985"/>
    <x v="674"/>
    <x v="1"/>
    <n v="1838315"/>
    <s v="Team Secret"/>
    <n v="8605863"/>
    <s v="Cloud9"/>
    <n v="22"/>
    <n v="4"/>
    <x v="1"/>
    <s v="True"/>
    <x v="63"/>
    <x v="3"/>
    <x v="4"/>
    <m/>
    <n v="14268"/>
    <x v="4"/>
  </r>
  <r>
    <n v="6809980949"/>
    <n v="1934"/>
    <x v="1325"/>
    <x v="1"/>
    <n v="8721219"/>
    <s v="Darkside"/>
    <n v="2586976"/>
    <s v="OG"/>
    <n v="11"/>
    <n v="24"/>
    <x v="0"/>
    <s v="False"/>
    <x v="41"/>
    <x v="0"/>
    <x v="36"/>
    <m/>
    <n v="14268"/>
    <x v="4"/>
  </r>
  <r>
    <n v="6809888330"/>
    <n v="2632"/>
    <x v="1326"/>
    <x v="0"/>
    <n v="15"/>
    <s v="LGD Gaming"/>
    <n v="8599101"/>
    <s v="Gaimin Gladiators"/>
    <n v="40"/>
    <n v="17"/>
    <x v="1"/>
    <s v="True"/>
    <x v="7"/>
    <x v="2"/>
    <x v="28"/>
    <m/>
    <n v="14268"/>
    <x v="4"/>
  </r>
  <r>
    <n v="6809991048"/>
    <n v="2124"/>
    <x v="589"/>
    <x v="1"/>
    <n v="15"/>
    <s v="LGD Gaming"/>
    <n v="8599101"/>
    <s v="Gaimin Gladiators"/>
    <n v="12"/>
    <n v="29"/>
    <x v="0"/>
    <s v="False"/>
    <x v="52"/>
    <x v="0"/>
    <x v="160"/>
    <m/>
    <n v="14268"/>
    <x v="4"/>
  </r>
  <r>
    <n v="6809815986"/>
    <n v="1949"/>
    <x v="1327"/>
    <x v="1"/>
    <n v="1838315"/>
    <s v="Team Secret"/>
    <n v="8605863"/>
    <s v="Cloud9"/>
    <n v="30"/>
    <n v="13"/>
    <x v="1"/>
    <s v="True"/>
    <x v="28"/>
    <x v="0"/>
    <x v="4"/>
    <m/>
    <n v="14268"/>
    <x v="4"/>
  </r>
  <r>
    <n v="6809741589"/>
    <n v="2876"/>
    <x v="271"/>
    <x v="0"/>
    <n v="2163"/>
    <s v="Team Liquid"/>
    <n v="2586976"/>
    <s v="OG"/>
    <n v="48"/>
    <n v="17"/>
    <x v="1"/>
    <s v="True"/>
    <x v="34"/>
    <x v="1"/>
    <x v="33"/>
    <m/>
    <n v="14268"/>
    <x v="4"/>
  </r>
  <r>
    <n v="6809656584"/>
    <n v="3765"/>
    <x v="1328"/>
    <x v="2"/>
    <n v="7390454"/>
    <s v="The Oversight"/>
    <n v="8721219"/>
    <s v="Darkside"/>
    <n v="45"/>
    <n v="40"/>
    <x v="1"/>
    <s v="True"/>
    <x v="78"/>
    <x v="1"/>
    <x v="118"/>
    <m/>
    <n v="14268"/>
    <x v="4"/>
  </r>
  <r>
    <n v="6809576271"/>
    <n v="2892"/>
    <x v="1329"/>
    <x v="0"/>
    <n v="2586976"/>
    <s v="OG"/>
    <n v="2163"/>
    <s v="Team Liquid"/>
    <n v="43"/>
    <n v="24"/>
    <x v="0"/>
    <s v="False"/>
    <x v="53"/>
    <x v="1"/>
    <x v="33"/>
    <m/>
    <n v="14268"/>
    <x v="4"/>
  </r>
  <r>
    <n v="6809734353"/>
    <n v="2076"/>
    <x v="724"/>
    <x v="1"/>
    <n v="8291895"/>
    <s v="Tundra Esports"/>
    <n v="7119388"/>
    <s v="Team Spirit"/>
    <n v="34"/>
    <n v="10"/>
    <x v="1"/>
    <s v="True"/>
    <x v="0"/>
    <x v="0"/>
    <x v="142"/>
    <m/>
    <n v="14268"/>
    <x v="4"/>
  </r>
  <r>
    <n v="6809665094"/>
    <n v="3397"/>
    <x v="1330"/>
    <x v="0"/>
    <n v="350190"/>
    <s v="Ascent Esports"/>
    <n v="8597976"/>
    <s v="Talon"/>
    <n v="32"/>
    <n v="39"/>
    <x v="0"/>
    <s v="False"/>
    <x v="11"/>
    <x v="1"/>
    <x v="164"/>
    <m/>
    <n v="14268"/>
    <x v="4"/>
  </r>
  <r>
    <n v="6809783372"/>
    <n v="2048"/>
    <x v="14"/>
    <x v="1"/>
    <n v="8260983"/>
    <s v="TSM"/>
    <n v="8254400"/>
    <s v="beastcoast"/>
    <n v="13"/>
    <n v="37"/>
    <x v="0"/>
    <s v="False"/>
    <x v="29"/>
    <x v="2"/>
    <x v="109"/>
    <m/>
    <n v="14268"/>
    <x v="4"/>
  </r>
  <r>
    <n v="6809742301"/>
    <n v="2405"/>
    <x v="114"/>
    <x v="0"/>
    <n v="350190"/>
    <s v="Ascent Esports"/>
    <n v="8597976"/>
    <s v="Talon"/>
    <n v="18"/>
    <n v="40"/>
    <x v="0"/>
    <s v="False"/>
    <x v="9"/>
    <x v="2"/>
    <x v="164"/>
    <m/>
    <n v="14268"/>
    <x v="4"/>
  </r>
  <r>
    <n v="6809612544"/>
    <n v="2169"/>
    <x v="995"/>
    <x v="1"/>
    <n v="39"/>
    <s v="Shopify Rebellion"/>
    <n v="8599101"/>
    <s v="Gaimin Gladiators"/>
    <n v="31"/>
    <n v="13"/>
    <x v="1"/>
    <s v="True"/>
    <x v="0"/>
    <x v="0"/>
    <x v="34"/>
    <m/>
    <n v="14268"/>
    <x v="4"/>
  </r>
  <r>
    <n v="6809719707"/>
    <n v="2217"/>
    <x v="1331"/>
    <x v="1"/>
    <n v="8254400"/>
    <s v="beastcoast"/>
    <n v="8260983"/>
    <s v="TSM"/>
    <n v="18"/>
    <n v="10"/>
    <x v="1"/>
    <s v="True"/>
    <x v="39"/>
    <x v="3"/>
    <x v="109"/>
    <m/>
    <n v="14268"/>
    <x v="4"/>
  </r>
  <r>
    <n v="6809743691"/>
    <n v="2372"/>
    <x v="172"/>
    <x v="1"/>
    <n v="7391077"/>
    <s v="Thunder Awaken"/>
    <n v="6209166"/>
    <s v="Team Aster"/>
    <n v="17"/>
    <n v="31"/>
    <x v="0"/>
    <s v="False"/>
    <x v="3"/>
    <x v="0"/>
    <x v="95"/>
    <m/>
    <n v="14268"/>
    <x v="4"/>
  </r>
  <r>
    <n v="6809556554"/>
    <n v="3947"/>
    <x v="1332"/>
    <x v="2"/>
    <n v="350190"/>
    <s v="Ascent Esports"/>
    <n v="6209166"/>
    <s v="Team Aster"/>
    <n v="38"/>
    <n v="38"/>
    <x v="1"/>
    <s v="True"/>
    <x v="1"/>
    <x v="1"/>
    <x v="1"/>
    <m/>
    <n v="14268"/>
    <x v="4"/>
  </r>
  <r>
    <n v="6809523804"/>
    <n v="3281"/>
    <x v="1333"/>
    <x v="0"/>
    <n v="1838315"/>
    <s v="Team Secret"/>
    <n v="7119388"/>
    <s v="Team Spirit"/>
    <n v="52"/>
    <n v="21"/>
    <x v="1"/>
    <s v="True"/>
    <x v="58"/>
    <x v="1"/>
    <x v="4"/>
    <m/>
    <n v="14268"/>
    <x v="4"/>
  </r>
  <r>
    <n v="6809701946"/>
    <n v="1436"/>
    <x v="1050"/>
    <x v="1"/>
    <n v="7391077"/>
    <s v="Thunder Awaken"/>
    <n v="6209166"/>
    <s v="Team Aster"/>
    <n v="33"/>
    <n v="11"/>
    <x v="1"/>
    <s v="True"/>
    <x v="0"/>
    <x v="0"/>
    <x v="161"/>
    <m/>
    <n v="14268"/>
    <x v="4"/>
  </r>
  <r>
    <n v="6809539681"/>
    <n v="2477"/>
    <x v="209"/>
    <x v="0"/>
    <n v="8260983"/>
    <s v="TSM"/>
    <n v="8605863"/>
    <s v="Cloud9"/>
    <n v="20"/>
    <n v="27"/>
    <x v="0"/>
    <s v="False"/>
    <x v="2"/>
    <x v="0"/>
    <x v="162"/>
    <m/>
    <n v="14268"/>
    <x v="4"/>
  </r>
  <r>
    <n v="6808446343"/>
    <n v="1939"/>
    <x v="531"/>
    <x v="1"/>
    <n v="8254400"/>
    <s v="beastcoast"/>
    <n v="6209166"/>
    <s v="Team Aster"/>
    <n v="20"/>
    <n v="37"/>
    <x v="0"/>
    <s v="False"/>
    <x v="7"/>
    <x v="2"/>
    <x v="95"/>
    <m/>
    <n v="14268"/>
    <x v="4"/>
  </r>
  <r>
    <n v="6809547720"/>
    <n v="1976"/>
    <x v="613"/>
    <x v="1"/>
    <n v="8597976"/>
    <s v="Talon"/>
    <n v="8254400"/>
    <s v="beastcoast"/>
    <n v="21"/>
    <n v="37"/>
    <x v="0"/>
    <s v="False"/>
    <x v="9"/>
    <x v="2"/>
    <x v="109"/>
    <m/>
    <n v="14268"/>
    <x v="4"/>
  </r>
  <r>
    <n v="6809501366"/>
    <n v="1950"/>
    <x v="1334"/>
    <x v="1"/>
    <n v="8260983"/>
    <s v="TSM"/>
    <n v="8605863"/>
    <s v="Cloud9"/>
    <n v="26"/>
    <n v="3"/>
    <x v="1"/>
    <s v="True"/>
    <x v="47"/>
    <x v="3"/>
    <x v="131"/>
    <m/>
    <n v="14268"/>
    <x v="4"/>
  </r>
  <r>
    <n v="6809455169"/>
    <n v="3557"/>
    <x v="738"/>
    <x v="0"/>
    <n v="2586976"/>
    <s v="OG"/>
    <n v="8131728"/>
    <s v="Ukumari"/>
    <n v="42"/>
    <n v="45"/>
    <x v="0"/>
    <s v="False"/>
    <x v="83"/>
    <x v="1"/>
    <x v="130"/>
    <m/>
    <n v="14268"/>
    <x v="4"/>
  </r>
  <r>
    <n v="6809417173"/>
    <n v="2994"/>
    <x v="1335"/>
    <x v="0"/>
    <n v="2163"/>
    <s v="Team Liquid"/>
    <n v="8599101"/>
    <s v="Gaimin Gladiators"/>
    <n v="26"/>
    <n v="36"/>
    <x v="0"/>
    <s v="False"/>
    <x v="5"/>
    <x v="1"/>
    <x v="160"/>
    <m/>
    <n v="14268"/>
    <x v="4"/>
  </r>
  <r>
    <n v="6809483969"/>
    <n v="2017"/>
    <x v="467"/>
    <x v="1"/>
    <n v="1838315"/>
    <s v="Team Secret"/>
    <n v="7119388"/>
    <s v="Team Spirit"/>
    <n v="16"/>
    <n v="25"/>
    <x v="0"/>
    <s v="False"/>
    <x v="52"/>
    <x v="0"/>
    <x v="108"/>
    <m/>
    <n v="14268"/>
    <x v="4"/>
  </r>
  <r>
    <n v="6808416013"/>
    <n v="2467"/>
    <x v="1044"/>
    <x v="0"/>
    <n v="350190"/>
    <s v="Ascent Esports"/>
    <n v="8605863"/>
    <s v="Cloud9"/>
    <n v="46"/>
    <n v="17"/>
    <x v="1"/>
    <s v="True"/>
    <x v="43"/>
    <x v="1"/>
    <x v="1"/>
    <m/>
    <n v="14268"/>
    <x v="4"/>
  </r>
  <r>
    <n v="6809506315"/>
    <n v="1868"/>
    <x v="1336"/>
    <x v="1"/>
    <n v="8254400"/>
    <s v="beastcoast"/>
    <n v="8597976"/>
    <s v="Talon"/>
    <n v="18"/>
    <n v="19"/>
    <x v="1"/>
    <s v="True"/>
    <x v="38"/>
    <x v="0"/>
    <x v="109"/>
    <m/>
    <n v="14268"/>
    <x v="4"/>
  </r>
  <r>
    <n v="6809417403"/>
    <n v="2061"/>
    <x v="298"/>
    <x v="1"/>
    <n v="7732977"/>
    <s v="BOOM Esports"/>
    <n v="7390454"/>
    <s v="The Oversight"/>
    <n v="3"/>
    <n v="26"/>
    <x v="0"/>
    <s v="False"/>
    <x v="47"/>
    <x v="3"/>
    <x v="118"/>
    <m/>
    <n v="14268"/>
    <x v="4"/>
  </r>
  <r>
    <n v="6809419010"/>
    <n v="1938"/>
    <x v="463"/>
    <x v="1"/>
    <n v="2586976"/>
    <s v="OG"/>
    <n v="8131728"/>
    <s v="Ukumari"/>
    <n v="21"/>
    <n v="11"/>
    <x v="1"/>
    <s v="True"/>
    <x v="35"/>
    <x v="3"/>
    <x v="36"/>
    <m/>
    <n v="14268"/>
    <x v="4"/>
  </r>
  <r>
    <n v="6808134162"/>
    <n v="3258"/>
    <x v="1337"/>
    <x v="0"/>
    <n v="7732977"/>
    <s v="BOOM Esports"/>
    <n v="8721219"/>
    <s v="Darkside"/>
    <n v="31"/>
    <n v="14"/>
    <x v="1"/>
    <s v="True"/>
    <x v="6"/>
    <x v="0"/>
    <x v="128"/>
    <m/>
    <n v="14268"/>
    <x v="4"/>
  </r>
  <r>
    <n v="6809454703"/>
    <n v="1071"/>
    <x v="1338"/>
    <x v="3"/>
    <n v="8721219"/>
    <s v="Darkside"/>
    <n v="39"/>
    <s v="Shopify Rebellion"/>
    <n v="4"/>
    <n v="10"/>
    <x v="0"/>
    <s v="False"/>
    <x v="91"/>
    <x v="3"/>
    <x v="34"/>
    <m/>
    <n v="14268"/>
    <x v="4"/>
  </r>
  <r>
    <n v="6808292501"/>
    <n v="2983"/>
    <x v="1339"/>
    <x v="0"/>
    <n v="7119388"/>
    <s v="Team Spirit"/>
    <n v="8260983"/>
    <s v="TSM"/>
    <n v="23"/>
    <n v="45"/>
    <x v="0"/>
    <s v="False"/>
    <x v="26"/>
    <x v="1"/>
    <x v="131"/>
    <m/>
    <n v="14268"/>
    <x v="4"/>
  </r>
  <r>
    <n v="6808373109"/>
    <n v="2162"/>
    <x v="1340"/>
    <x v="1"/>
    <n v="7391077"/>
    <s v="Thunder Awaken"/>
    <n v="8597976"/>
    <s v="Talon"/>
    <n v="40"/>
    <n v="15"/>
    <x v="1"/>
    <s v="True"/>
    <x v="24"/>
    <x v="2"/>
    <x v="161"/>
    <m/>
    <n v="14268"/>
    <x v="4"/>
  </r>
  <r>
    <n v="6808330940"/>
    <n v="1796"/>
    <x v="425"/>
    <x v="1"/>
    <n v="8291895"/>
    <s v="Tundra Esports"/>
    <n v="1838315"/>
    <s v="Team Secret"/>
    <n v="28"/>
    <n v="12"/>
    <x v="1"/>
    <s v="True"/>
    <x v="22"/>
    <x v="0"/>
    <x v="142"/>
    <m/>
    <n v="14268"/>
    <x v="4"/>
  </r>
  <r>
    <n v="6808348917"/>
    <n v="1339"/>
    <x v="1341"/>
    <x v="1"/>
    <n v="8254400"/>
    <s v="beastcoast"/>
    <n v="6209166"/>
    <s v="Team Aster"/>
    <n v="7"/>
    <n v="23"/>
    <x v="0"/>
    <s v="False"/>
    <x v="56"/>
    <x v="3"/>
    <x v="95"/>
    <m/>
    <n v="14268"/>
    <x v="4"/>
  </r>
  <r>
    <n v="6808122743"/>
    <n v="2318"/>
    <x v="1342"/>
    <x v="1"/>
    <n v="6209804"/>
    <s v="Antarctic Penguins"/>
    <n v="8599101"/>
    <s v="Gaimin Gladiators"/>
    <n v="33"/>
    <n v="7"/>
    <x v="1"/>
    <s v="True"/>
    <x v="22"/>
    <x v="0"/>
    <x v="96"/>
    <m/>
    <n v="14268"/>
    <x v="4"/>
  </r>
  <r>
    <n v="6808212619"/>
    <n v="2370"/>
    <x v="840"/>
    <x v="1"/>
    <n v="8599101"/>
    <s v="Gaimin Gladiators"/>
    <n v="6209804"/>
    <s v="Antarctic Penguins"/>
    <n v="15"/>
    <n v="33"/>
    <x v="0"/>
    <s v="False"/>
    <x v="3"/>
    <x v="0"/>
    <x v="96"/>
    <m/>
    <n v="14268"/>
    <x v="4"/>
  </r>
  <r>
    <n v="6808247109"/>
    <n v="1472"/>
    <x v="284"/>
    <x v="1"/>
    <n v="1838315"/>
    <s v="Team Secret"/>
    <n v="8291895"/>
    <s v="Tundra Esports"/>
    <n v="8"/>
    <n v="27"/>
    <x v="0"/>
    <s v="False"/>
    <x v="41"/>
    <x v="0"/>
    <x v="142"/>
    <m/>
    <n v="14268"/>
    <x v="4"/>
  </r>
  <r>
    <n v="6808093837"/>
    <n v="1683"/>
    <x v="1343"/>
    <x v="1"/>
    <n v="8131728"/>
    <s v="Ukumari"/>
    <n v="39"/>
    <s v="Shopify Rebellion"/>
    <n v="8"/>
    <n v="31"/>
    <x v="0"/>
    <s v="False"/>
    <x v="10"/>
    <x v="0"/>
    <x v="34"/>
    <m/>
    <n v="14268"/>
    <x v="4"/>
  </r>
  <r>
    <n v="6808028757"/>
    <n v="1787"/>
    <x v="719"/>
    <x v="1"/>
    <n v="8605863"/>
    <s v="Cloud9"/>
    <n v="6209166"/>
    <s v="Team Aster"/>
    <n v="7"/>
    <n v="23"/>
    <x v="0"/>
    <s v="False"/>
    <x v="56"/>
    <x v="3"/>
    <x v="95"/>
    <m/>
    <n v="14268"/>
    <x v="4"/>
  </r>
  <r>
    <n v="6807946326"/>
    <n v="2341"/>
    <x v="1344"/>
    <x v="1"/>
    <n v="8260983"/>
    <s v="TSM"/>
    <n v="1838315"/>
    <s v="Team Secret"/>
    <n v="14"/>
    <n v="37"/>
    <x v="0"/>
    <s v="False"/>
    <x v="21"/>
    <x v="2"/>
    <x v="4"/>
    <m/>
    <n v="14268"/>
    <x v="4"/>
  </r>
  <r>
    <n v="6807776673"/>
    <n v="2947"/>
    <x v="799"/>
    <x v="0"/>
    <n v="350190"/>
    <s v="Ascent Esports"/>
    <n v="1838315"/>
    <s v="Team Secret"/>
    <n v="48"/>
    <n v="19"/>
    <x v="1"/>
    <s v="True"/>
    <x v="53"/>
    <x v="1"/>
    <x v="1"/>
    <m/>
    <n v="14268"/>
    <x v="4"/>
  </r>
  <r>
    <n v="6808093633"/>
    <n v="1868"/>
    <x v="1336"/>
    <x v="1"/>
    <n v="7390454"/>
    <s v="The Oversight"/>
    <n v="2586976"/>
    <s v="OG"/>
    <n v="12"/>
    <n v="28"/>
    <x v="0"/>
    <s v="False"/>
    <x v="22"/>
    <x v="0"/>
    <x v="36"/>
    <m/>
    <n v="14268"/>
    <x v="4"/>
  </r>
  <r>
    <n v="6808042242"/>
    <n v="2672"/>
    <x v="894"/>
    <x v="0"/>
    <n v="8291895"/>
    <s v="Tundra Esports"/>
    <n v="8597976"/>
    <s v="Talon"/>
    <n v="38"/>
    <n v="24"/>
    <x v="1"/>
    <s v="True"/>
    <x v="5"/>
    <x v="1"/>
    <x v="142"/>
    <m/>
    <n v="14268"/>
    <x v="4"/>
  </r>
  <r>
    <n v="6807826682"/>
    <n v="2686"/>
    <x v="432"/>
    <x v="0"/>
    <n v="7390454"/>
    <s v="The Oversight"/>
    <n v="6209804"/>
    <s v="Antarctic Penguins"/>
    <n v="20"/>
    <n v="34"/>
    <x v="0"/>
    <s v="False"/>
    <x v="13"/>
    <x v="2"/>
    <x v="96"/>
    <m/>
    <n v="14268"/>
    <x v="4"/>
  </r>
  <r>
    <n v="6807936112"/>
    <n v="2032"/>
    <x v="1345"/>
    <x v="1"/>
    <n v="7391077"/>
    <s v="Thunder Awaken"/>
    <n v="7119388"/>
    <s v="Team Spirit"/>
    <n v="44"/>
    <n v="17"/>
    <x v="1"/>
    <s v="True"/>
    <x v="69"/>
    <x v="1"/>
    <x v="161"/>
    <m/>
    <n v="14268"/>
    <x v="4"/>
  </r>
  <r>
    <n v="6807818563"/>
    <n v="2707"/>
    <x v="1029"/>
    <x v="0"/>
    <n v="8131728"/>
    <s v="Ukumari"/>
    <n v="8721219"/>
    <s v="Darkside"/>
    <n v="30"/>
    <n v="34"/>
    <x v="0"/>
    <s v="False"/>
    <x v="8"/>
    <x v="1"/>
    <x v="163"/>
    <m/>
    <n v="14268"/>
    <x v="4"/>
  </r>
  <r>
    <n v="6807886590"/>
    <n v="1775"/>
    <x v="758"/>
    <x v="1"/>
    <n v="15"/>
    <s v="LGD Gaming"/>
    <n v="2586976"/>
    <s v="OG"/>
    <n v="26"/>
    <n v="4"/>
    <x v="1"/>
    <s v="True"/>
    <x v="56"/>
    <x v="3"/>
    <x v="28"/>
    <m/>
    <n v="14268"/>
    <x v="4"/>
  </r>
  <r>
    <n v="6807880611"/>
    <n v="2003"/>
    <x v="44"/>
    <x v="1"/>
    <n v="8131728"/>
    <s v="Ukumari"/>
    <n v="8721219"/>
    <s v="Darkside"/>
    <n v="20"/>
    <n v="24"/>
    <x v="1"/>
    <s v="True"/>
    <x v="0"/>
    <x v="0"/>
    <x v="130"/>
    <m/>
    <n v="14268"/>
    <x v="4"/>
  </r>
  <r>
    <n v="6807939991"/>
    <n v="2182"/>
    <x v="1346"/>
    <x v="1"/>
    <n v="8254400"/>
    <s v="beastcoast"/>
    <n v="350190"/>
    <s v="Ascent Esports"/>
    <n v="18"/>
    <n v="35"/>
    <x v="0"/>
    <s v="False"/>
    <x v="23"/>
    <x v="2"/>
    <x v="1"/>
    <m/>
    <n v="14268"/>
    <x v="4"/>
  </r>
  <r>
    <n v="6807900926"/>
    <n v="1403"/>
    <x v="19"/>
    <x v="1"/>
    <n v="7390454"/>
    <s v="The Oversight"/>
    <n v="6209804"/>
    <s v="Antarctic Penguins"/>
    <n v="7"/>
    <n v="24"/>
    <x v="0"/>
    <s v="False"/>
    <x v="46"/>
    <x v="3"/>
    <x v="96"/>
    <m/>
    <n v="14268"/>
    <x v="4"/>
  </r>
  <r>
    <n v="6806767627"/>
    <n v="4229"/>
    <x v="1347"/>
    <x v="2"/>
    <n v="7732977"/>
    <s v="BOOM Esports"/>
    <n v="6209804"/>
    <s v="Antarctic Penguins"/>
    <n v="23"/>
    <n v="24"/>
    <x v="0"/>
    <s v="False"/>
    <x v="2"/>
    <x v="0"/>
    <x v="96"/>
    <m/>
    <n v="14268"/>
    <x v="4"/>
  </r>
  <r>
    <n v="6807714693"/>
    <n v="2315"/>
    <x v="1348"/>
    <x v="1"/>
    <n v="8254400"/>
    <s v="beastcoast"/>
    <n v="8291895"/>
    <s v="Tundra Esports"/>
    <n v="35"/>
    <n v="12"/>
    <x v="1"/>
    <s v="True"/>
    <x v="2"/>
    <x v="0"/>
    <x v="109"/>
    <m/>
    <n v="14268"/>
    <x v="4"/>
  </r>
  <r>
    <n v="6807758884"/>
    <n v="2427"/>
    <x v="1349"/>
    <x v="0"/>
    <n v="6209166"/>
    <s v="Team Aster"/>
    <n v="8260983"/>
    <s v="TSM"/>
    <n v="24"/>
    <n v="14"/>
    <x v="1"/>
    <s v="True"/>
    <x v="45"/>
    <x v="0"/>
    <x v="95"/>
    <m/>
    <n v="14268"/>
    <x v="4"/>
  </r>
  <r>
    <n v="6807718331"/>
    <n v="3053"/>
    <x v="1350"/>
    <x v="0"/>
    <n v="1838315"/>
    <s v="Team Secret"/>
    <n v="350190"/>
    <s v="Ascent Esports"/>
    <n v="35"/>
    <n v="33"/>
    <x v="1"/>
    <s v="True"/>
    <x v="26"/>
    <x v="1"/>
    <x v="4"/>
    <m/>
    <n v="14268"/>
    <x v="4"/>
  </r>
  <r>
    <n v="6807721747"/>
    <n v="2331"/>
    <x v="1039"/>
    <x v="1"/>
    <n v="7119388"/>
    <s v="Team Spirit"/>
    <n v="8597976"/>
    <s v="Talon"/>
    <n v="10"/>
    <n v="31"/>
    <x v="0"/>
    <s v="False"/>
    <x v="52"/>
    <x v="0"/>
    <x v="164"/>
    <m/>
    <n v="14268"/>
    <x v="4"/>
  </r>
  <r>
    <n v="6806648571"/>
    <n v="2250"/>
    <x v="2"/>
    <x v="1"/>
    <n v="8131728"/>
    <s v="Ukumari"/>
    <n v="8599101"/>
    <s v="Gaimin Gladiators"/>
    <n v="33"/>
    <n v="14"/>
    <x v="1"/>
    <s v="True"/>
    <x v="2"/>
    <x v="0"/>
    <x v="130"/>
    <m/>
    <n v="14268"/>
    <x v="4"/>
  </r>
  <r>
    <n v="6806534528"/>
    <n v="3137"/>
    <x v="190"/>
    <x v="0"/>
    <n v="39"/>
    <s v="Shopify Rebellion"/>
    <n v="2586976"/>
    <s v="OG"/>
    <n v="38"/>
    <n v="26"/>
    <x v="1"/>
    <s v="True"/>
    <x v="8"/>
    <x v="1"/>
    <x v="34"/>
    <m/>
    <n v="14268"/>
    <x v="4"/>
  </r>
  <r>
    <n v="6806554071"/>
    <n v="1962"/>
    <x v="1102"/>
    <x v="1"/>
    <n v="8597976"/>
    <s v="Talon"/>
    <n v="6209166"/>
    <s v="Team Aster"/>
    <n v="8"/>
    <n v="31"/>
    <x v="0"/>
    <s v="False"/>
    <x v="10"/>
    <x v="0"/>
    <x v="95"/>
    <m/>
    <n v="14268"/>
    <x v="4"/>
  </r>
  <r>
    <n v="6807716914"/>
    <n v="1516"/>
    <x v="1351"/>
    <x v="1"/>
    <n v="8260983"/>
    <s v="TSM"/>
    <n v="6209166"/>
    <s v="Team Aster"/>
    <n v="3"/>
    <n v="27"/>
    <x v="0"/>
    <s v="False"/>
    <x v="56"/>
    <x v="3"/>
    <x v="95"/>
    <m/>
    <n v="14268"/>
    <x v="4"/>
  </r>
  <r>
    <n v="6806790160"/>
    <n v="2654"/>
    <x v="898"/>
    <x v="0"/>
    <n v="15"/>
    <s v="LGD Gaming"/>
    <n v="7390454"/>
    <s v="The Oversight"/>
    <n v="9"/>
    <n v="29"/>
    <x v="0"/>
    <s v="False"/>
    <x v="45"/>
    <x v="0"/>
    <x v="118"/>
    <m/>
    <n v="14268"/>
    <x v="4"/>
  </r>
  <r>
    <n v="6806663153"/>
    <n v="2178"/>
    <x v="336"/>
    <x v="1"/>
    <n v="7390454"/>
    <s v="The Oversight"/>
    <n v="15"/>
    <s v="LGD Gaming"/>
    <n v="16"/>
    <n v="18"/>
    <x v="0"/>
    <s v="False"/>
    <x v="40"/>
    <x v="3"/>
    <x v="28"/>
    <m/>
    <n v="14268"/>
    <x v="4"/>
  </r>
  <r>
    <n v="6806632563"/>
    <n v="1561"/>
    <x v="1352"/>
    <x v="1"/>
    <n v="8721219"/>
    <s v="Darkside"/>
    <n v="2163"/>
    <s v="Team Liquid"/>
    <n v="10"/>
    <n v="26"/>
    <x v="0"/>
    <s v="False"/>
    <x v="37"/>
    <x v="0"/>
    <x v="33"/>
    <m/>
    <n v="14268"/>
    <x v="4"/>
  </r>
  <r>
    <n v="6806464370"/>
    <n v="2260"/>
    <x v="1133"/>
    <x v="1"/>
    <n v="8597976"/>
    <s v="Talon"/>
    <n v="6209166"/>
    <s v="Team Aster"/>
    <n v="13"/>
    <n v="32"/>
    <x v="0"/>
    <s v="False"/>
    <x v="6"/>
    <x v="0"/>
    <x v="95"/>
    <m/>
    <n v="14268"/>
    <x v="4"/>
  </r>
  <r>
    <n v="6806454246"/>
    <n v="2014"/>
    <x v="1252"/>
    <x v="1"/>
    <n v="8605863"/>
    <s v="Cloud9"/>
    <n v="7119388"/>
    <s v="Team Spirit"/>
    <n v="11"/>
    <n v="27"/>
    <x v="0"/>
    <s v="False"/>
    <x v="45"/>
    <x v="0"/>
    <x v="108"/>
    <m/>
    <n v="14268"/>
    <x v="4"/>
  </r>
  <r>
    <n v="6806547565"/>
    <n v="1914"/>
    <x v="1353"/>
    <x v="1"/>
    <n v="2163"/>
    <s v="Team Liquid"/>
    <n v="8721219"/>
    <s v="Darkside"/>
    <n v="37"/>
    <n v="11"/>
    <x v="1"/>
    <s v="True"/>
    <x v="3"/>
    <x v="0"/>
    <x v="33"/>
    <m/>
    <n v="14268"/>
    <x v="4"/>
  </r>
  <r>
    <n v="6806374409"/>
    <n v="3732"/>
    <x v="1354"/>
    <x v="2"/>
    <n v="2163"/>
    <s v="Team Liquid"/>
    <n v="7390454"/>
    <s v="The Oversight"/>
    <n v="35"/>
    <n v="39"/>
    <x v="1"/>
    <s v="True"/>
    <x v="12"/>
    <x v="1"/>
    <x v="33"/>
    <m/>
    <n v="14268"/>
    <x v="4"/>
  </r>
  <r>
    <n v="6806547123"/>
    <n v="1828"/>
    <x v="1355"/>
    <x v="1"/>
    <n v="8291895"/>
    <s v="Tundra Esports"/>
    <n v="8260983"/>
    <s v="TSM"/>
    <n v="25"/>
    <n v="8"/>
    <x v="1"/>
    <s v="True"/>
    <x v="57"/>
    <x v="3"/>
    <x v="142"/>
    <m/>
    <n v="14268"/>
    <x v="4"/>
  </r>
  <r>
    <n v="6806403033"/>
    <n v="2053"/>
    <x v="86"/>
    <x v="1"/>
    <n v="1838315"/>
    <s v="Team Secret"/>
    <n v="8254400"/>
    <s v="beastcoast"/>
    <n v="27"/>
    <n v="27"/>
    <x v="1"/>
    <s v="True"/>
    <x v="13"/>
    <x v="2"/>
    <x v="4"/>
    <m/>
    <n v="14268"/>
    <x v="4"/>
  </r>
  <r>
    <n v="6806365638"/>
    <n v="2390"/>
    <x v="31"/>
    <x v="1"/>
    <n v="2586976"/>
    <s v="OG"/>
    <n v="8599101"/>
    <s v="Gaimin Gladiators"/>
    <n v="27"/>
    <n v="23"/>
    <x v="1"/>
    <s v="True"/>
    <x v="29"/>
    <x v="2"/>
    <x v="36"/>
    <m/>
    <n v="14268"/>
    <x v="4"/>
  </r>
  <r>
    <n v="6806481932"/>
    <n v="1170"/>
    <x v="1356"/>
    <x v="3"/>
    <n v="8254400"/>
    <s v="beastcoast"/>
    <n v="1838315"/>
    <s v="Team Secret"/>
    <n v="5"/>
    <n v="34"/>
    <x v="0"/>
    <s v="False"/>
    <x v="10"/>
    <x v="0"/>
    <x v="4"/>
    <m/>
    <n v="14268"/>
    <x v="4"/>
  </r>
  <r>
    <n v="6806244566"/>
    <n v="2637"/>
    <x v="1028"/>
    <x v="0"/>
    <n v="8131728"/>
    <s v="Ukumari"/>
    <n v="7732977"/>
    <s v="BOOM Esports"/>
    <n v="15"/>
    <n v="52"/>
    <x v="0"/>
    <s v="False"/>
    <x v="53"/>
    <x v="1"/>
    <x v="128"/>
    <m/>
    <n v="14268"/>
    <x v="4"/>
  </r>
  <r>
    <n v="6806205877"/>
    <n v="3227"/>
    <x v="501"/>
    <x v="0"/>
    <n v="6209166"/>
    <s v="Team Aster"/>
    <n v="8291895"/>
    <s v="Tundra Esports"/>
    <n v="23"/>
    <n v="38"/>
    <x v="0"/>
    <s v="False"/>
    <x v="69"/>
    <x v="1"/>
    <x v="142"/>
    <m/>
    <n v="14268"/>
    <x v="4"/>
  </r>
  <r>
    <n v="6806158709"/>
    <n v="2650"/>
    <x v="312"/>
    <x v="0"/>
    <n v="8597976"/>
    <s v="Talon"/>
    <n v="8260983"/>
    <s v="TSM"/>
    <n v="46"/>
    <n v="20"/>
    <x v="1"/>
    <s v="True"/>
    <x v="55"/>
    <x v="1"/>
    <x v="164"/>
    <m/>
    <n v="14268"/>
    <x v="4"/>
  </r>
  <r>
    <n v="6806047119"/>
    <n v="3439"/>
    <x v="1357"/>
    <x v="0"/>
    <n v="6209804"/>
    <s v="Antarctic Penguins"/>
    <n v="2163"/>
    <s v="Team Liquid"/>
    <n v="24"/>
    <n v="35"/>
    <x v="0"/>
    <s v="False"/>
    <x v="36"/>
    <x v="2"/>
    <x v="33"/>
    <m/>
    <n v="14268"/>
    <x v="4"/>
  </r>
  <r>
    <n v="6806047539"/>
    <n v="1936"/>
    <x v="1358"/>
    <x v="1"/>
    <n v="39"/>
    <s v="Shopify Rebellion"/>
    <n v="7390454"/>
    <s v="The Oversight"/>
    <n v="21"/>
    <n v="6"/>
    <x v="1"/>
    <s v="True"/>
    <x v="70"/>
    <x v="3"/>
    <x v="34"/>
    <m/>
    <n v="14268"/>
    <x v="4"/>
  </r>
  <r>
    <n v="6806047579"/>
    <n v="2603"/>
    <x v="1157"/>
    <x v="0"/>
    <n v="8131728"/>
    <s v="Ukumari"/>
    <n v="15"/>
    <s v="LGD Gaming"/>
    <n v="23"/>
    <n v="22"/>
    <x v="0"/>
    <s v="False"/>
    <x v="6"/>
    <x v="0"/>
    <x v="28"/>
    <m/>
    <n v="14268"/>
    <x v="4"/>
  </r>
  <r>
    <n v="6806097565"/>
    <n v="3242"/>
    <x v="1359"/>
    <x v="0"/>
    <n v="8721219"/>
    <s v="Darkside"/>
    <n v="8599101"/>
    <s v="Gaimin Gladiators"/>
    <n v="32"/>
    <n v="35"/>
    <x v="0"/>
    <s v="False"/>
    <x v="53"/>
    <x v="1"/>
    <x v="160"/>
    <m/>
    <n v="14268"/>
    <x v="4"/>
  </r>
  <r>
    <n v="6806228770"/>
    <n v="1797"/>
    <x v="426"/>
    <x v="1"/>
    <n v="15"/>
    <s v="LGD Gaming"/>
    <n v="39"/>
    <s v="Shopify Rebellion"/>
    <n v="9"/>
    <n v="30"/>
    <x v="0"/>
    <s v="False"/>
    <x v="10"/>
    <x v="0"/>
    <x v="34"/>
    <m/>
    <n v="14268"/>
    <x v="4"/>
  </r>
  <r>
    <n v="6806097974"/>
    <n v="2144"/>
    <x v="684"/>
    <x v="1"/>
    <n v="8131728"/>
    <s v="Ukumari"/>
    <n v="15"/>
    <s v="LGD Gaming"/>
    <n v="34"/>
    <n v="8"/>
    <x v="1"/>
    <s v="True"/>
    <x v="18"/>
    <x v="0"/>
    <x v="130"/>
    <m/>
    <n v="14268"/>
    <x v="4"/>
  </r>
  <r>
    <n v="6806112746"/>
    <n v="1245"/>
    <x v="1360"/>
    <x v="1"/>
    <n v="6209804"/>
    <s v="Antarctic Penguins"/>
    <n v="2163"/>
    <s v="Team Liquid"/>
    <n v="26"/>
    <n v="5"/>
    <x v="1"/>
    <s v="True"/>
    <x v="46"/>
    <x v="3"/>
    <x v="96"/>
    <m/>
    <n v="14268"/>
    <x v="4"/>
  </r>
  <r>
    <n v="7378630668"/>
    <n v="1837"/>
    <x v="1361"/>
    <x v="1"/>
    <n v="7119388"/>
    <s v="Team Spirit"/>
    <n v="7422789"/>
    <s v="9Pandas"/>
    <n v="40"/>
    <n v="20"/>
    <x v="1"/>
    <s v="True"/>
    <x v="60"/>
    <x v="2"/>
    <x v="108"/>
    <m/>
    <n v="15728"/>
    <x v="5"/>
  </r>
  <r>
    <n v="7380089990"/>
    <n v="3534"/>
    <x v="977"/>
    <x v="0"/>
    <n v="7119388"/>
    <s v="Team Spirit"/>
    <n v="8255756"/>
    <s v="Evil Geniuses"/>
    <n v="39"/>
    <n v="36"/>
    <x v="1"/>
    <s v="True"/>
    <x v="14"/>
    <x v="1"/>
    <x v="108"/>
    <m/>
    <n v="15728"/>
    <x v="5"/>
  </r>
  <r>
    <n v="7379995208"/>
    <n v="1817"/>
    <x v="378"/>
    <x v="1"/>
    <n v="7119388"/>
    <s v="Team Spirit"/>
    <n v="8255756"/>
    <s v="Evil Geniuses"/>
    <n v="36"/>
    <n v="13"/>
    <x v="1"/>
    <s v="True"/>
    <x v="4"/>
    <x v="2"/>
    <x v="108"/>
    <m/>
    <n v="15728"/>
    <x v="5"/>
  </r>
  <r>
    <n v="7402993316"/>
    <n v="3200"/>
    <x v="1362"/>
    <x v="0"/>
    <n v="7119388"/>
    <s v="Team Spirit"/>
    <n v="2163"/>
    <s v="Team Liquid"/>
    <n v="35"/>
    <n v="36"/>
    <x v="1"/>
    <s v="True"/>
    <x v="11"/>
    <x v="1"/>
    <x v="108"/>
    <m/>
    <n v="15728"/>
    <x v="5"/>
  </r>
  <r>
    <n v="7378947046"/>
    <n v="3237"/>
    <x v="1363"/>
    <x v="0"/>
    <n v="8574561"/>
    <s v="Azure Ray"/>
    <n v="7391077"/>
    <s v="Thunder Awaken"/>
    <n v="21"/>
    <n v="22"/>
    <x v="1"/>
    <s v="True"/>
    <x v="28"/>
    <x v="0"/>
    <x v="165"/>
    <m/>
    <n v="15728"/>
    <x v="5"/>
  </r>
  <r>
    <n v="7378530387"/>
    <n v="1405"/>
    <x v="1171"/>
    <x v="1"/>
    <n v="8291895"/>
    <s v="Tundra Esports"/>
    <n v="8260983"/>
    <s v="TSM"/>
    <n v="29"/>
    <n v="10"/>
    <x v="1"/>
    <s v="True"/>
    <x v="10"/>
    <x v="0"/>
    <x v="142"/>
    <m/>
    <n v="15728"/>
    <x v="5"/>
  </r>
  <r>
    <n v="7378530406"/>
    <n v="1866"/>
    <x v="166"/>
    <x v="1"/>
    <n v="8255888"/>
    <s v="BetBoom Team"/>
    <n v="7391077"/>
    <s v="Thunder Awaken"/>
    <n v="25"/>
    <n v="6"/>
    <x v="1"/>
    <s v="True"/>
    <x v="46"/>
    <x v="3"/>
    <x v="134"/>
    <m/>
    <n v="15728"/>
    <x v="5"/>
  </r>
  <r>
    <n v="7378530439"/>
    <n v="2324"/>
    <x v="1364"/>
    <x v="1"/>
    <n v="15"/>
    <s v="LGD Gaming"/>
    <n v="8599101"/>
    <s v="Gaimin Gladiators"/>
    <n v="20"/>
    <n v="6"/>
    <x v="1"/>
    <s v="True"/>
    <x v="63"/>
    <x v="3"/>
    <x v="28"/>
    <m/>
    <n v="15728"/>
    <x v="5"/>
  </r>
  <r>
    <n v="7378530488"/>
    <n v="2415"/>
    <x v="1163"/>
    <x v="0"/>
    <n v="7422789"/>
    <s v="9Pandas"/>
    <n v="7119388"/>
    <s v="Team Spirit"/>
    <n v="17"/>
    <n v="28"/>
    <x v="0"/>
    <s v="False"/>
    <x v="6"/>
    <x v="0"/>
    <x v="108"/>
    <m/>
    <n v="15728"/>
    <x v="5"/>
  </r>
  <r>
    <n v="7378530507"/>
    <n v="1909"/>
    <x v="1365"/>
    <x v="1"/>
    <n v="8605863"/>
    <s v="Cloud9"/>
    <n v="8255756"/>
    <s v="Evil Geniuses"/>
    <n v="20"/>
    <n v="7"/>
    <x v="1"/>
    <s v="True"/>
    <x v="70"/>
    <x v="3"/>
    <x v="162"/>
    <m/>
    <n v="15728"/>
    <x v="5"/>
  </r>
  <r>
    <n v="7378603271"/>
    <n v="2192"/>
    <x v="178"/>
    <x v="1"/>
    <n v="8260983"/>
    <s v="TSM"/>
    <n v="8291895"/>
    <s v="Tundra Esports"/>
    <n v="19"/>
    <n v="27"/>
    <x v="0"/>
    <s v="False"/>
    <x v="27"/>
    <x v="0"/>
    <x v="142"/>
    <m/>
    <n v="15728"/>
    <x v="5"/>
  </r>
  <r>
    <n v="7378609139"/>
    <n v="3445"/>
    <x v="1366"/>
    <x v="0"/>
    <n v="8255888"/>
    <s v="BetBoom Team"/>
    <n v="7391077"/>
    <s v="Thunder Awaken"/>
    <n v="27"/>
    <n v="22"/>
    <x v="1"/>
    <s v="True"/>
    <x v="4"/>
    <x v="2"/>
    <x v="134"/>
    <m/>
    <n v="15728"/>
    <x v="5"/>
  </r>
  <r>
    <n v="7378617754"/>
    <n v="2083"/>
    <x v="413"/>
    <x v="1"/>
    <n v="8599101"/>
    <s v="Gaimin Gladiators"/>
    <n v="15"/>
    <s v="LGD Gaming"/>
    <n v="13"/>
    <n v="31"/>
    <x v="0"/>
    <s v="False"/>
    <x v="0"/>
    <x v="0"/>
    <x v="28"/>
    <m/>
    <n v="15728"/>
    <x v="5"/>
  </r>
  <r>
    <n v="7378676993"/>
    <n v="1623"/>
    <x v="1367"/>
    <x v="1"/>
    <n v="2163"/>
    <s v="Team Liquid"/>
    <n v="8574561"/>
    <s v="Azure Ray"/>
    <n v="9"/>
    <n v="33"/>
    <x v="0"/>
    <s v="False"/>
    <x v="18"/>
    <x v="0"/>
    <x v="165"/>
    <m/>
    <n v="15728"/>
    <x v="5"/>
  </r>
  <r>
    <n v="7378707167"/>
    <n v="2743"/>
    <x v="679"/>
    <x v="0"/>
    <n v="39"/>
    <s v="Shopify Rebellion"/>
    <n v="7391077"/>
    <s v="Thunder Awaken"/>
    <n v="19"/>
    <n v="40"/>
    <x v="0"/>
    <s v="False"/>
    <x v="36"/>
    <x v="2"/>
    <x v="161"/>
    <m/>
    <n v="15728"/>
    <x v="5"/>
  </r>
  <r>
    <n v="7378751246"/>
    <n v="1895"/>
    <x v="638"/>
    <x v="1"/>
    <n v="2163"/>
    <s v="Team Liquid"/>
    <n v="8574561"/>
    <s v="Azure Ray"/>
    <n v="33"/>
    <n v="12"/>
    <x v="1"/>
    <s v="True"/>
    <x v="6"/>
    <x v="0"/>
    <x v="33"/>
    <m/>
    <n v="15728"/>
    <x v="5"/>
  </r>
  <r>
    <n v="7378760136"/>
    <n v="2792"/>
    <x v="1368"/>
    <x v="0"/>
    <n v="8254400"/>
    <s v="beastcoast"/>
    <n v="8728920"/>
    <s v="nouns"/>
    <n v="26"/>
    <n v="24"/>
    <x v="0"/>
    <s v="False"/>
    <x v="29"/>
    <x v="2"/>
    <x v="166"/>
    <m/>
    <n v="15728"/>
    <x v="5"/>
  </r>
  <r>
    <n v="7378772656"/>
    <n v="2814"/>
    <x v="902"/>
    <x v="0"/>
    <n v="8291895"/>
    <s v="Tundra Esports"/>
    <n v="8597976"/>
    <s v="Talon"/>
    <n v="19"/>
    <n v="22"/>
    <x v="1"/>
    <s v="True"/>
    <x v="52"/>
    <x v="0"/>
    <x v="142"/>
    <m/>
    <n v="15728"/>
    <x v="5"/>
  </r>
  <r>
    <n v="7378805797"/>
    <n v="1834"/>
    <x v="1369"/>
    <x v="1"/>
    <n v="2163"/>
    <s v="Team Liquid"/>
    <n v="8255888"/>
    <s v="BetBoom Team"/>
    <n v="28"/>
    <n v="12"/>
    <x v="1"/>
    <s v="True"/>
    <x v="22"/>
    <x v="0"/>
    <x v="33"/>
    <m/>
    <n v="15728"/>
    <x v="5"/>
  </r>
  <r>
    <n v="7378824942"/>
    <n v="3988"/>
    <x v="1370"/>
    <x v="2"/>
    <n v="15"/>
    <s v="LGD Gaming"/>
    <n v="8728920"/>
    <s v="nouns"/>
    <n v="34"/>
    <n v="41"/>
    <x v="1"/>
    <s v="True"/>
    <x v="14"/>
    <x v="1"/>
    <x v="28"/>
    <m/>
    <n v="15728"/>
    <x v="5"/>
  </r>
  <r>
    <n v="7378828888"/>
    <n v="2618"/>
    <x v="1371"/>
    <x v="0"/>
    <n v="8605863"/>
    <s v="Cloud9"/>
    <n v="7422789"/>
    <s v="9Pandas"/>
    <n v="23"/>
    <n v="45"/>
    <x v="0"/>
    <s v="False"/>
    <x v="26"/>
    <x v="1"/>
    <x v="136"/>
    <m/>
    <n v="15728"/>
    <x v="5"/>
  </r>
  <r>
    <n v="7378829327"/>
    <n v="2336"/>
    <x v="1272"/>
    <x v="1"/>
    <n v="8599101"/>
    <s v="Gaimin Gladiators"/>
    <n v="8724984"/>
    <s v="Virtus.pro"/>
    <n v="27"/>
    <n v="19"/>
    <x v="1"/>
    <s v="True"/>
    <x v="27"/>
    <x v="0"/>
    <x v="160"/>
    <m/>
    <n v="15728"/>
    <x v="5"/>
  </r>
  <r>
    <n v="7378851814"/>
    <n v="1871"/>
    <x v="808"/>
    <x v="1"/>
    <n v="8255888"/>
    <s v="BetBoom Team"/>
    <n v="2163"/>
    <s v="Team Liquid"/>
    <n v="7"/>
    <n v="22"/>
    <x v="0"/>
    <s v="False"/>
    <x v="47"/>
    <x v="3"/>
    <x v="33"/>
    <m/>
    <n v="15728"/>
    <x v="5"/>
  </r>
  <r>
    <n v="7378853458"/>
    <n v="3589"/>
    <x v="1372"/>
    <x v="0"/>
    <n v="1061269"/>
    <s v="Vivo Keyd Stars"/>
    <n v="8894818"/>
    <s v="PSG.Quest"/>
    <n v="29"/>
    <n v="31"/>
    <x v="1"/>
    <s v="True"/>
    <x v="60"/>
    <x v="2"/>
    <x v="167"/>
    <m/>
    <n v="15728"/>
    <x v="5"/>
  </r>
  <r>
    <n v="7378874061"/>
    <n v="2882"/>
    <x v="1373"/>
    <x v="0"/>
    <n v="8599101"/>
    <s v="Gaimin Gladiators"/>
    <n v="8724984"/>
    <s v="Virtus.pro"/>
    <n v="32"/>
    <n v="20"/>
    <x v="1"/>
    <s v="True"/>
    <x v="42"/>
    <x v="2"/>
    <x v="160"/>
    <m/>
    <n v="15728"/>
    <x v="5"/>
  </r>
  <r>
    <n v="7378876465"/>
    <n v="1291"/>
    <x v="1374"/>
    <x v="1"/>
    <n v="8605863"/>
    <s v="Cloud9"/>
    <n v="7422789"/>
    <s v="9Pandas"/>
    <n v="28"/>
    <n v="7"/>
    <x v="1"/>
    <s v="True"/>
    <x v="41"/>
    <x v="0"/>
    <x v="162"/>
    <m/>
    <n v="15728"/>
    <x v="5"/>
  </r>
  <r>
    <n v="7378880402"/>
    <n v="1845"/>
    <x v="1375"/>
    <x v="1"/>
    <n v="15"/>
    <s v="LGD Gaming"/>
    <n v="8728920"/>
    <s v="nouns"/>
    <n v="21"/>
    <n v="10"/>
    <x v="1"/>
    <s v="True"/>
    <x v="46"/>
    <x v="3"/>
    <x v="28"/>
    <m/>
    <n v="15728"/>
    <x v="5"/>
  </r>
  <r>
    <n v="7378884672"/>
    <n v="2346"/>
    <x v="505"/>
    <x v="1"/>
    <n v="8255756"/>
    <s v="Evil Geniuses"/>
    <n v="8244493"/>
    <s v="Team SMG"/>
    <n v="43"/>
    <n v="9"/>
    <x v="1"/>
    <s v="True"/>
    <x v="42"/>
    <x v="2"/>
    <x v="124"/>
    <m/>
    <n v="15728"/>
    <x v="5"/>
  </r>
  <r>
    <n v="7378903471"/>
    <n v="3495"/>
    <x v="1376"/>
    <x v="0"/>
    <n v="8894818"/>
    <s v="PSG.Quest"/>
    <n v="1061269"/>
    <s v="Vivo Keyd Stars"/>
    <n v="36"/>
    <n v="33"/>
    <x v="1"/>
    <s v="True"/>
    <x v="50"/>
    <x v="1"/>
    <x v="168"/>
    <m/>
    <n v="15728"/>
    <x v="5"/>
  </r>
  <r>
    <n v="7378905651"/>
    <n v="1840"/>
    <x v="37"/>
    <x v="1"/>
    <n v="8260983"/>
    <s v="TSM"/>
    <n v="8597976"/>
    <s v="Talon"/>
    <n v="33"/>
    <n v="11"/>
    <x v="1"/>
    <s v="True"/>
    <x v="0"/>
    <x v="0"/>
    <x v="131"/>
    <m/>
    <n v="15728"/>
    <x v="5"/>
  </r>
  <r>
    <n v="7378912368"/>
    <n v="2863"/>
    <x v="967"/>
    <x v="0"/>
    <n v="8254400"/>
    <s v="beastcoast"/>
    <n v="8724984"/>
    <s v="Virtus.pro"/>
    <n v="42"/>
    <n v="22"/>
    <x v="1"/>
    <s v="True"/>
    <x v="8"/>
    <x v="1"/>
    <x v="109"/>
    <m/>
    <n v="15728"/>
    <x v="5"/>
  </r>
  <r>
    <n v="7378917656"/>
    <n v="2561"/>
    <x v="780"/>
    <x v="0"/>
    <n v="8244493"/>
    <s v="Team SMG"/>
    <n v="8255756"/>
    <s v="Evil Geniuses"/>
    <n v="32"/>
    <n v="20"/>
    <x v="1"/>
    <s v="True"/>
    <x v="42"/>
    <x v="2"/>
    <x v="122"/>
    <m/>
    <n v="15728"/>
    <x v="5"/>
  </r>
  <r>
    <n v="7378932814"/>
    <n v="2623"/>
    <x v="1221"/>
    <x v="0"/>
    <n v="8597976"/>
    <s v="Talon"/>
    <n v="8260983"/>
    <s v="TSM"/>
    <n v="22"/>
    <n v="32"/>
    <x v="0"/>
    <s v="False"/>
    <x v="13"/>
    <x v="2"/>
    <x v="131"/>
    <m/>
    <n v="15728"/>
    <x v="5"/>
  </r>
  <r>
    <n v="7378939289"/>
    <n v="1912"/>
    <x v="1196"/>
    <x v="1"/>
    <n v="8291895"/>
    <s v="Tundra Esports"/>
    <n v="1061269"/>
    <s v="Vivo Keyd Stars"/>
    <n v="30"/>
    <n v="13"/>
    <x v="1"/>
    <s v="True"/>
    <x v="28"/>
    <x v="0"/>
    <x v="142"/>
    <m/>
    <n v="15728"/>
    <x v="5"/>
  </r>
  <r>
    <n v="7378947083"/>
    <n v="2905"/>
    <x v="1275"/>
    <x v="0"/>
    <n v="8254400"/>
    <s v="beastcoast"/>
    <n v="8724984"/>
    <s v="Virtus.pro"/>
    <n v="29"/>
    <n v="64"/>
    <x v="0"/>
    <s v="False"/>
    <x v="85"/>
    <x v="1"/>
    <x v="29"/>
    <m/>
    <n v="15728"/>
    <x v="5"/>
  </r>
  <r>
    <n v="7378962241"/>
    <n v="1793"/>
    <x v="1377"/>
    <x v="1"/>
    <n v="8244493"/>
    <s v="Team SMG"/>
    <n v="7422789"/>
    <s v="9Pandas"/>
    <n v="9"/>
    <n v="28"/>
    <x v="0"/>
    <s v="False"/>
    <x v="38"/>
    <x v="0"/>
    <x v="136"/>
    <m/>
    <n v="15728"/>
    <x v="5"/>
  </r>
  <r>
    <n v="7378973550"/>
    <n v="3082"/>
    <x v="809"/>
    <x v="0"/>
    <n v="1061269"/>
    <s v="Vivo Keyd Stars"/>
    <n v="8291895"/>
    <s v="Tundra Esports"/>
    <n v="43"/>
    <n v="17"/>
    <x v="1"/>
    <s v="True"/>
    <x v="60"/>
    <x v="2"/>
    <x v="167"/>
    <m/>
    <n v="15728"/>
    <x v="5"/>
  </r>
  <r>
    <n v="7378981947"/>
    <n v="2147"/>
    <x v="709"/>
    <x v="1"/>
    <n v="2163"/>
    <s v="Team Liquid"/>
    <n v="39"/>
    <s v="Shopify Rebellion"/>
    <n v="30"/>
    <n v="10"/>
    <x v="1"/>
    <s v="True"/>
    <x v="22"/>
    <x v="0"/>
    <x v="33"/>
    <m/>
    <n v="15728"/>
    <x v="5"/>
  </r>
  <r>
    <n v="7378986342"/>
    <n v="731"/>
    <x v="1378"/>
    <x v="3"/>
    <n v="8574561"/>
    <s v="Azure Ray"/>
    <n v="7391077"/>
    <s v="Thunder Awaken"/>
    <n v="33"/>
    <n v="24"/>
    <x v="1"/>
    <s v="True"/>
    <x v="7"/>
    <x v="2"/>
    <x v="165"/>
    <m/>
    <n v="15728"/>
    <x v="5"/>
  </r>
  <r>
    <n v="7379001957"/>
    <n v="2178"/>
    <x v="336"/>
    <x v="1"/>
    <n v="7391077"/>
    <s v="Thunder Awaken"/>
    <n v="8574561"/>
    <s v="Azure Ray"/>
    <n v="22"/>
    <n v="57"/>
    <x v="0"/>
    <s v="False"/>
    <x v="19"/>
    <x v="1"/>
    <x v="165"/>
    <m/>
    <n v="15728"/>
    <x v="5"/>
  </r>
  <r>
    <n v="7379009384"/>
    <n v="2174"/>
    <x v="476"/>
    <x v="1"/>
    <n v="8260983"/>
    <s v="TSM"/>
    <n v="8894818"/>
    <s v="PSG.Quest"/>
    <n v="15"/>
    <n v="35"/>
    <x v="0"/>
    <s v="False"/>
    <x v="29"/>
    <x v="2"/>
    <x v="168"/>
    <m/>
    <n v="15728"/>
    <x v="5"/>
  </r>
  <r>
    <n v="7379016573"/>
    <n v="1781"/>
    <x v="657"/>
    <x v="1"/>
    <n v="8728920"/>
    <s v="nouns"/>
    <n v="8599101"/>
    <s v="Gaimin Gladiators"/>
    <n v="27"/>
    <n v="8"/>
    <x v="1"/>
    <s v="True"/>
    <x v="41"/>
    <x v="0"/>
    <x v="166"/>
    <m/>
    <n v="15728"/>
    <x v="5"/>
  </r>
  <r>
    <n v="7379021143"/>
    <n v="2793"/>
    <x v="1149"/>
    <x v="0"/>
    <n v="39"/>
    <s v="Shopify Rebellion"/>
    <n v="2163"/>
    <s v="Team Liquid"/>
    <n v="28"/>
    <n v="36"/>
    <x v="0"/>
    <s v="False"/>
    <x v="8"/>
    <x v="1"/>
    <x v="33"/>
    <m/>
    <n v="15728"/>
    <x v="5"/>
  </r>
  <r>
    <n v="7379050474"/>
    <n v="1401"/>
    <x v="1304"/>
    <x v="1"/>
    <n v="8599101"/>
    <s v="Gaimin Gladiators"/>
    <n v="8728920"/>
    <s v="nouns"/>
    <n v="32"/>
    <n v="8"/>
    <x v="1"/>
    <s v="True"/>
    <x v="22"/>
    <x v="0"/>
    <x v="160"/>
    <m/>
    <n v="15728"/>
    <x v="5"/>
  </r>
  <r>
    <n v="7379995104"/>
    <n v="5229"/>
    <x v="1379"/>
    <x v="2"/>
    <n v="8894818"/>
    <s v="PSG.Quest"/>
    <n v="8291895"/>
    <s v="Tundra Esports"/>
    <n v="32"/>
    <n v="36"/>
    <x v="0"/>
    <s v="False"/>
    <x v="26"/>
    <x v="1"/>
    <x v="142"/>
    <m/>
    <n v="15728"/>
    <x v="5"/>
  </r>
  <r>
    <n v="7379995137"/>
    <n v="2348"/>
    <x v="1291"/>
    <x v="1"/>
    <n v="8255888"/>
    <s v="BetBoom Team"/>
    <n v="39"/>
    <s v="Shopify Rebellion"/>
    <n v="27"/>
    <n v="5"/>
    <x v="1"/>
    <s v="True"/>
    <x v="35"/>
    <x v="3"/>
    <x v="134"/>
    <m/>
    <n v="15728"/>
    <x v="5"/>
  </r>
  <r>
    <n v="7379995166"/>
    <n v="2672"/>
    <x v="894"/>
    <x v="0"/>
    <n v="15"/>
    <s v="LGD Gaming"/>
    <n v="8254400"/>
    <s v="beastcoast"/>
    <n v="38"/>
    <n v="12"/>
    <x v="1"/>
    <s v="True"/>
    <x v="29"/>
    <x v="2"/>
    <x v="28"/>
    <m/>
    <n v="15728"/>
    <x v="5"/>
  </r>
  <r>
    <n v="7379995224"/>
    <n v="2823"/>
    <x v="291"/>
    <x v="0"/>
    <n v="8597976"/>
    <s v="Talon"/>
    <n v="1061269"/>
    <s v="Vivo Keyd Stars"/>
    <n v="36"/>
    <n v="10"/>
    <x v="1"/>
    <s v="True"/>
    <x v="27"/>
    <x v="0"/>
    <x v="164"/>
    <m/>
    <n v="15728"/>
    <x v="5"/>
  </r>
  <r>
    <n v="7380091953"/>
    <n v="2423"/>
    <x v="486"/>
    <x v="0"/>
    <n v="8255888"/>
    <s v="BetBoom Team"/>
    <n v="39"/>
    <s v="Shopify Rebellion"/>
    <n v="26"/>
    <n v="12"/>
    <x v="1"/>
    <s v="True"/>
    <x v="45"/>
    <x v="0"/>
    <x v="134"/>
    <m/>
    <n v="15728"/>
    <x v="5"/>
  </r>
  <r>
    <n v="7380101603"/>
    <n v="2014"/>
    <x v="1252"/>
    <x v="1"/>
    <n v="15"/>
    <s v="LGD Gaming"/>
    <n v="8254400"/>
    <s v="beastcoast"/>
    <n v="36"/>
    <n v="11"/>
    <x v="1"/>
    <s v="True"/>
    <x v="2"/>
    <x v="0"/>
    <x v="28"/>
    <m/>
    <n v="15728"/>
    <x v="5"/>
  </r>
  <r>
    <n v="7380112773"/>
    <n v="1570"/>
    <x v="934"/>
    <x v="1"/>
    <n v="1061269"/>
    <s v="Vivo Keyd Stars"/>
    <n v="8597976"/>
    <s v="Talon"/>
    <n v="11"/>
    <n v="29"/>
    <x v="0"/>
    <s v="False"/>
    <x v="22"/>
    <x v="0"/>
    <x v="164"/>
    <m/>
    <n v="15728"/>
    <x v="5"/>
  </r>
  <r>
    <n v="7380184614"/>
    <n v="2419"/>
    <x v="1138"/>
    <x v="0"/>
    <n v="8724984"/>
    <s v="Virtus.pro"/>
    <n v="15"/>
    <s v="LGD Gaming"/>
    <n v="31"/>
    <n v="20"/>
    <x v="1"/>
    <s v="True"/>
    <x v="21"/>
    <x v="2"/>
    <x v="29"/>
    <m/>
    <n v="15728"/>
    <x v="5"/>
  </r>
  <r>
    <n v="7380191534"/>
    <n v="2328"/>
    <x v="989"/>
    <x v="1"/>
    <n v="8574561"/>
    <s v="Azure Ray"/>
    <n v="39"/>
    <s v="Shopify Rebellion"/>
    <n v="13"/>
    <n v="35"/>
    <x v="0"/>
    <s v="False"/>
    <x v="3"/>
    <x v="0"/>
    <x v="34"/>
    <m/>
    <n v="15728"/>
    <x v="5"/>
  </r>
  <r>
    <n v="7380195136"/>
    <n v="2714"/>
    <x v="138"/>
    <x v="0"/>
    <n v="1061269"/>
    <s v="Vivo Keyd Stars"/>
    <n v="8260983"/>
    <s v="TSM"/>
    <n v="31"/>
    <n v="23"/>
    <x v="1"/>
    <s v="True"/>
    <x v="13"/>
    <x v="2"/>
    <x v="167"/>
    <m/>
    <n v="15728"/>
    <x v="5"/>
  </r>
  <r>
    <n v="7380199457"/>
    <n v="4104"/>
    <x v="1380"/>
    <x v="2"/>
    <n v="8291895"/>
    <s v="Tundra Esports"/>
    <n v="8894818"/>
    <s v="PSG.Quest"/>
    <n v="44"/>
    <n v="41"/>
    <x v="1"/>
    <s v="True"/>
    <x v="78"/>
    <x v="1"/>
    <x v="142"/>
    <m/>
    <n v="15728"/>
    <x v="5"/>
  </r>
  <r>
    <n v="7380204297"/>
    <n v="2652"/>
    <x v="1381"/>
    <x v="0"/>
    <n v="2163"/>
    <s v="Team Liquid"/>
    <n v="7391077"/>
    <s v="Thunder Awaken"/>
    <n v="32"/>
    <n v="21"/>
    <x v="1"/>
    <s v="True"/>
    <x v="23"/>
    <x v="2"/>
    <x v="33"/>
    <m/>
    <n v="15728"/>
    <x v="5"/>
  </r>
  <r>
    <n v="7380271573"/>
    <n v="2681"/>
    <x v="973"/>
    <x v="0"/>
    <n v="15"/>
    <s v="LGD Gaming"/>
    <n v="8724984"/>
    <s v="Virtus.pro"/>
    <n v="36"/>
    <n v="34"/>
    <x v="1"/>
    <s v="True"/>
    <x v="49"/>
    <x v="1"/>
    <x v="28"/>
    <m/>
    <n v="15728"/>
    <x v="5"/>
  </r>
  <r>
    <n v="7380278774"/>
    <n v="1811"/>
    <x v="1220"/>
    <x v="1"/>
    <n v="8260983"/>
    <s v="TSM"/>
    <n v="1061269"/>
    <s v="Vivo Keyd Stars"/>
    <n v="49"/>
    <n v="10"/>
    <x v="1"/>
    <s v="True"/>
    <x v="36"/>
    <x v="2"/>
    <x v="131"/>
    <m/>
    <n v="15728"/>
    <x v="5"/>
  </r>
  <r>
    <n v="7380279835"/>
    <n v="2354"/>
    <x v="144"/>
    <x v="1"/>
    <n v="39"/>
    <s v="Shopify Rebellion"/>
    <n v="8574561"/>
    <s v="Azure Ray"/>
    <n v="31"/>
    <n v="38"/>
    <x v="0"/>
    <s v="False"/>
    <x v="50"/>
    <x v="1"/>
    <x v="165"/>
    <m/>
    <n v="15728"/>
    <x v="5"/>
  </r>
  <r>
    <n v="7380292188"/>
    <n v="2592"/>
    <x v="491"/>
    <x v="0"/>
    <n v="7391077"/>
    <s v="Thunder Awaken"/>
    <n v="2163"/>
    <s v="Team Liquid"/>
    <n v="33"/>
    <n v="36"/>
    <x v="0"/>
    <s v="False"/>
    <x v="50"/>
    <x v="1"/>
    <x v="33"/>
    <m/>
    <n v="15728"/>
    <x v="5"/>
  </r>
  <r>
    <n v="7380339950"/>
    <n v="3041"/>
    <x v="1382"/>
    <x v="0"/>
    <n v="8597976"/>
    <s v="Talon"/>
    <n v="8894818"/>
    <s v="PSG.Quest"/>
    <n v="24"/>
    <n v="9"/>
    <x v="1"/>
    <s v="True"/>
    <x v="57"/>
    <x v="3"/>
    <x v="164"/>
    <m/>
    <n v="15728"/>
    <x v="5"/>
  </r>
  <r>
    <n v="7380345561"/>
    <n v="3620"/>
    <x v="1383"/>
    <x v="2"/>
    <n v="8728920"/>
    <s v="nouns"/>
    <n v="8724984"/>
    <s v="Virtus.pro"/>
    <n v="42"/>
    <n v="23"/>
    <x v="1"/>
    <s v="True"/>
    <x v="34"/>
    <x v="1"/>
    <x v="166"/>
    <m/>
    <n v="15728"/>
    <x v="5"/>
  </r>
  <r>
    <n v="7380353553"/>
    <n v="2317"/>
    <x v="1384"/>
    <x v="1"/>
    <n v="8255888"/>
    <s v="BetBoom Team"/>
    <n v="8574561"/>
    <s v="Azure Ray"/>
    <n v="47"/>
    <n v="22"/>
    <x v="1"/>
    <s v="True"/>
    <x v="50"/>
    <x v="1"/>
    <x v="134"/>
    <m/>
    <n v="15728"/>
    <x v="5"/>
  </r>
  <r>
    <n v="7380359415"/>
    <n v="1969"/>
    <x v="875"/>
    <x v="1"/>
    <n v="8255756"/>
    <s v="Evil Geniuses"/>
    <n v="7422789"/>
    <s v="9Pandas"/>
    <n v="31"/>
    <n v="18"/>
    <x v="1"/>
    <s v="True"/>
    <x v="4"/>
    <x v="2"/>
    <x v="124"/>
    <m/>
    <n v="15728"/>
    <x v="5"/>
  </r>
  <r>
    <n v="7380377685"/>
    <n v="2118"/>
    <x v="839"/>
    <x v="1"/>
    <n v="8605863"/>
    <s v="Cloud9"/>
    <n v="8244493"/>
    <s v="Team SMG"/>
    <n v="46"/>
    <n v="8"/>
    <x v="1"/>
    <s v="True"/>
    <x v="13"/>
    <x v="2"/>
    <x v="162"/>
    <m/>
    <n v="15728"/>
    <x v="5"/>
  </r>
  <r>
    <n v="7380401748"/>
    <n v="2547"/>
    <x v="1182"/>
    <x v="0"/>
    <n v="8894818"/>
    <s v="PSG.Quest"/>
    <n v="8597976"/>
    <s v="Talon"/>
    <n v="18"/>
    <n v="44"/>
    <x v="0"/>
    <s v="False"/>
    <x v="5"/>
    <x v="1"/>
    <x v="164"/>
    <m/>
    <n v="15728"/>
    <x v="5"/>
  </r>
  <r>
    <n v="7380403482"/>
    <n v="3178"/>
    <x v="1385"/>
    <x v="0"/>
    <n v="8255756"/>
    <s v="Evil Geniuses"/>
    <n v="7422789"/>
    <s v="9Pandas"/>
    <n v="35"/>
    <n v="46"/>
    <x v="0"/>
    <s v="False"/>
    <x v="74"/>
    <x v="1"/>
    <x v="136"/>
    <m/>
    <n v="15728"/>
    <x v="5"/>
  </r>
  <r>
    <n v="7380407733"/>
    <n v="1855"/>
    <x v="617"/>
    <x v="1"/>
    <n v="8255888"/>
    <s v="BetBoom Team"/>
    <n v="8574561"/>
    <s v="Azure Ray"/>
    <n v="45"/>
    <n v="10"/>
    <x v="1"/>
    <s v="True"/>
    <x v="24"/>
    <x v="2"/>
    <x v="134"/>
    <m/>
    <n v="15728"/>
    <x v="5"/>
  </r>
  <r>
    <n v="7380411342"/>
    <n v="2306"/>
    <x v="743"/>
    <x v="1"/>
    <n v="8728920"/>
    <s v="nouns"/>
    <n v="8724984"/>
    <s v="Virtus.pro"/>
    <n v="14"/>
    <n v="30"/>
    <x v="0"/>
    <s v="False"/>
    <x v="0"/>
    <x v="0"/>
    <x v="29"/>
    <m/>
    <n v="15728"/>
    <x v="5"/>
  </r>
  <r>
    <n v="7380419098"/>
    <n v="2190"/>
    <x v="411"/>
    <x v="1"/>
    <n v="8599101"/>
    <s v="Gaimin Gladiators"/>
    <n v="8254400"/>
    <s v="beastcoast"/>
    <n v="39"/>
    <n v="17"/>
    <x v="1"/>
    <s v="True"/>
    <x v="16"/>
    <x v="2"/>
    <x v="160"/>
    <m/>
    <n v="15728"/>
    <x v="5"/>
  </r>
  <r>
    <n v="7380454553"/>
    <n v="2507"/>
    <x v="1386"/>
    <x v="0"/>
    <n v="8255756"/>
    <s v="Evil Geniuses"/>
    <n v="8244493"/>
    <s v="Team SMG"/>
    <n v="46"/>
    <n v="8"/>
    <x v="1"/>
    <s v="True"/>
    <x v="13"/>
    <x v="2"/>
    <x v="124"/>
    <m/>
    <n v="15728"/>
    <x v="5"/>
  </r>
  <r>
    <n v="7380456695"/>
    <n v="2179"/>
    <x v="1387"/>
    <x v="1"/>
    <n v="8599101"/>
    <s v="Gaimin Gladiators"/>
    <n v="8254400"/>
    <s v="beastcoast"/>
    <n v="28"/>
    <n v="23"/>
    <x v="1"/>
    <s v="True"/>
    <x v="21"/>
    <x v="2"/>
    <x v="160"/>
    <m/>
    <n v="15728"/>
    <x v="5"/>
  </r>
  <r>
    <n v="7380503658"/>
    <n v="1764"/>
    <x v="825"/>
    <x v="1"/>
    <n v="8255756"/>
    <s v="Evil Geniuses"/>
    <n v="8244493"/>
    <s v="Team SMG"/>
    <n v="35"/>
    <n v="12"/>
    <x v="1"/>
    <s v="True"/>
    <x v="2"/>
    <x v="0"/>
    <x v="124"/>
    <m/>
    <n v="15728"/>
    <x v="5"/>
  </r>
  <r>
    <n v="7382010427"/>
    <n v="3313"/>
    <x v="1388"/>
    <x v="0"/>
    <n v="8260983"/>
    <s v="TSM"/>
    <n v="8724984"/>
    <s v="Virtus.pro"/>
    <n v="38"/>
    <n v="36"/>
    <x v="0"/>
    <s v="False"/>
    <x v="12"/>
    <x v="1"/>
    <x v="29"/>
    <m/>
    <n v="15728"/>
    <x v="5"/>
  </r>
  <r>
    <n v="7382126763"/>
    <n v="1709"/>
    <x v="1129"/>
    <x v="1"/>
    <n v="8724984"/>
    <s v="Virtus.pro"/>
    <n v="8260983"/>
    <s v="TSM"/>
    <n v="36"/>
    <n v="11"/>
    <x v="1"/>
    <s v="True"/>
    <x v="2"/>
    <x v="0"/>
    <x v="29"/>
    <m/>
    <n v="15728"/>
    <x v="5"/>
  </r>
  <r>
    <n v="7382271393"/>
    <n v="2390"/>
    <x v="31"/>
    <x v="1"/>
    <n v="8597976"/>
    <s v="Talon"/>
    <n v="8599101"/>
    <s v="Gaimin Gladiators"/>
    <n v="12"/>
    <n v="17"/>
    <x v="0"/>
    <s v="False"/>
    <x v="47"/>
    <x v="3"/>
    <x v="160"/>
    <m/>
    <n v="15728"/>
    <x v="5"/>
  </r>
  <r>
    <n v="7382316646"/>
    <n v="3926"/>
    <x v="1389"/>
    <x v="2"/>
    <n v="8597976"/>
    <s v="Talon"/>
    <n v="8599101"/>
    <s v="Gaimin Gladiators"/>
    <n v="33"/>
    <n v="30"/>
    <x v="1"/>
    <s v="True"/>
    <x v="43"/>
    <x v="1"/>
    <x v="164"/>
    <m/>
    <n v="15728"/>
    <x v="5"/>
  </r>
  <r>
    <n v="7382383379"/>
    <n v="2590"/>
    <x v="876"/>
    <x v="0"/>
    <n v="8597976"/>
    <s v="Talon"/>
    <n v="8599101"/>
    <s v="Gaimin Gladiators"/>
    <n v="31"/>
    <n v="22"/>
    <x v="1"/>
    <s v="True"/>
    <x v="23"/>
    <x v="2"/>
    <x v="164"/>
    <m/>
    <n v="15728"/>
    <x v="5"/>
  </r>
  <r>
    <n v="7383785611"/>
    <n v="1786"/>
    <x v="1110"/>
    <x v="1"/>
    <n v="15"/>
    <s v="LGD Gaming"/>
    <n v="1061269"/>
    <s v="Vivo Keyd Stars"/>
    <n v="32"/>
    <n v="15"/>
    <x v="1"/>
    <s v="True"/>
    <x v="2"/>
    <x v="0"/>
    <x v="28"/>
    <m/>
    <n v="15728"/>
    <x v="5"/>
  </r>
  <r>
    <n v="7383855952"/>
    <n v="2450"/>
    <x v="1103"/>
    <x v="0"/>
    <n v="8255888"/>
    <s v="BetBoom Team"/>
    <n v="7422789"/>
    <s v="9Pandas"/>
    <n v="31"/>
    <n v="19"/>
    <x v="1"/>
    <s v="True"/>
    <x v="29"/>
    <x v="2"/>
    <x v="134"/>
    <m/>
    <n v="15728"/>
    <x v="5"/>
  </r>
  <r>
    <n v="7383951137"/>
    <n v="2718"/>
    <x v="1016"/>
    <x v="0"/>
    <n v="8255888"/>
    <s v="BetBoom Team"/>
    <n v="7422789"/>
    <s v="9Pandas"/>
    <n v="14"/>
    <n v="28"/>
    <x v="0"/>
    <s v="False"/>
    <x v="18"/>
    <x v="0"/>
    <x v="136"/>
    <m/>
    <n v="15728"/>
    <x v="5"/>
  </r>
  <r>
    <n v="7384021535"/>
    <n v="2329"/>
    <x v="112"/>
    <x v="1"/>
    <n v="8255888"/>
    <s v="BetBoom Team"/>
    <n v="7422789"/>
    <s v="9Pandas"/>
    <n v="10"/>
    <n v="21"/>
    <x v="0"/>
    <s v="False"/>
    <x v="46"/>
    <x v="3"/>
    <x v="136"/>
    <m/>
    <n v="15728"/>
    <x v="5"/>
  </r>
  <r>
    <n v="7384067209"/>
    <n v="2330"/>
    <x v="892"/>
    <x v="1"/>
    <n v="8291895"/>
    <s v="Tundra Esports"/>
    <n v="8728920"/>
    <s v="nouns"/>
    <n v="14"/>
    <n v="31"/>
    <x v="0"/>
    <s v="False"/>
    <x v="6"/>
    <x v="0"/>
    <x v="166"/>
    <m/>
    <n v="15728"/>
    <x v="5"/>
  </r>
  <r>
    <n v="7384108524"/>
    <n v="2937"/>
    <x v="671"/>
    <x v="0"/>
    <n v="8728920"/>
    <s v="nouns"/>
    <n v="8291895"/>
    <s v="Tundra Esports"/>
    <n v="27"/>
    <n v="20"/>
    <x v="1"/>
    <s v="True"/>
    <x v="2"/>
    <x v="0"/>
    <x v="166"/>
    <m/>
    <n v="15728"/>
    <x v="5"/>
  </r>
  <r>
    <n v="7384142800"/>
    <n v="3394"/>
    <x v="1390"/>
    <x v="0"/>
    <n v="8574561"/>
    <s v="Azure Ray"/>
    <n v="8605863"/>
    <s v="Cloud9"/>
    <n v="43"/>
    <n v="31"/>
    <x v="1"/>
    <s v="True"/>
    <x v="12"/>
    <x v="1"/>
    <x v="165"/>
    <m/>
    <n v="15728"/>
    <x v="5"/>
  </r>
  <r>
    <n v="7384188114"/>
    <n v="2088"/>
    <x v="1391"/>
    <x v="1"/>
    <n v="8574561"/>
    <s v="Azure Ray"/>
    <n v="8605863"/>
    <s v="Cloud9"/>
    <n v="35"/>
    <n v="21"/>
    <x v="1"/>
    <s v="True"/>
    <x v="16"/>
    <x v="2"/>
    <x v="165"/>
    <m/>
    <n v="15728"/>
    <x v="5"/>
  </r>
  <r>
    <n v="7391463411"/>
    <n v="2418"/>
    <x v="826"/>
    <x v="0"/>
    <n v="8597976"/>
    <s v="Talon"/>
    <n v="2163"/>
    <s v="Team Liquid"/>
    <n v="10"/>
    <n v="25"/>
    <x v="0"/>
    <s v="False"/>
    <x v="41"/>
    <x v="0"/>
    <x v="33"/>
    <m/>
    <n v="15728"/>
    <x v="5"/>
  </r>
  <r>
    <n v="7391525205"/>
    <n v="2607"/>
    <x v="803"/>
    <x v="0"/>
    <n v="2163"/>
    <s v="Team Liquid"/>
    <n v="8597976"/>
    <s v="Talon"/>
    <n v="31"/>
    <n v="20"/>
    <x v="1"/>
    <s v="True"/>
    <x v="21"/>
    <x v="2"/>
    <x v="33"/>
    <m/>
    <n v="15728"/>
    <x v="5"/>
  </r>
  <r>
    <n v="7391636050"/>
    <n v="2148"/>
    <x v="38"/>
    <x v="1"/>
    <n v="15"/>
    <s v="LGD Gaming"/>
    <n v="7422789"/>
    <s v="9Pandas"/>
    <n v="43"/>
    <n v="10"/>
    <x v="1"/>
    <s v="True"/>
    <x v="23"/>
    <x v="2"/>
    <x v="28"/>
    <m/>
    <n v="15728"/>
    <x v="5"/>
  </r>
  <r>
    <n v="7391681832"/>
    <n v="1855"/>
    <x v="617"/>
    <x v="1"/>
    <n v="8574561"/>
    <s v="Azure Ray"/>
    <n v="8728920"/>
    <s v="nouns"/>
    <n v="28"/>
    <n v="2"/>
    <x v="1"/>
    <s v="True"/>
    <x v="56"/>
    <x v="3"/>
    <x v="165"/>
    <m/>
    <n v="15728"/>
    <x v="5"/>
  </r>
  <r>
    <n v="7391726311"/>
    <n v="2868"/>
    <x v="1392"/>
    <x v="0"/>
    <n v="8728920"/>
    <s v="nouns"/>
    <n v="8574561"/>
    <s v="Azure Ray"/>
    <n v="21"/>
    <n v="39"/>
    <x v="0"/>
    <s v="False"/>
    <x v="60"/>
    <x v="2"/>
    <x v="165"/>
    <m/>
    <n v="15728"/>
    <x v="5"/>
  </r>
  <r>
    <n v="7393133836"/>
    <n v="4169"/>
    <x v="1393"/>
    <x v="2"/>
    <n v="8255756"/>
    <s v="Evil Geniuses"/>
    <n v="8599101"/>
    <s v="Gaimin Gladiators"/>
    <n v="32"/>
    <n v="35"/>
    <x v="0"/>
    <s v="False"/>
    <x v="53"/>
    <x v="1"/>
    <x v="160"/>
    <m/>
    <n v="15728"/>
    <x v="5"/>
  </r>
  <r>
    <n v="7393394521"/>
    <n v="4127"/>
    <x v="1394"/>
    <x v="2"/>
    <n v="8260983"/>
    <s v="TSM"/>
    <n v="8728920"/>
    <s v="nouns"/>
    <n v="23"/>
    <n v="18"/>
    <x v="0"/>
    <s v="False"/>
    <x v="52"/>
    <x v="0"/>
    <x v="166"/>
    <m/>
    <n v="15728"/>
    <x v="5"/>
  </r>
  <r>
    <n v="7393464447"/>
    <n v="1179"/>
    <x v="765"/>
    <x v="3"/>
    <n v="8599101"/>
    <s v="Gaimin Gladiators"/>
    <n v="7422789"/>
    <s v="9Pandas"/>
    <n v="20"/>
    <n v="5"/>
    <x v="1"/>
    <s v="True"/>
    <x v="15"/>
    <x v="3"/>
    <x v="160"/>
    <m/>
    <n v="15728"/>
    <x v="5"/>
  </r>
  <r>
    <n v="7393504676"/>
    <n v="1957"/>
    <x v="542"/>
    <x v="1"/>
    <n v="8599101"/>
    <s v="Gaimin Gladiators"/>
    <n v="7422789"/>
    <s v="9Pandas"/>
    <n v="29"/>
    <n v="14"/>
    <x v="1"/>
    <s v="True"/>
    <x v="28"/>
    <x v="0"/>
    <x v="160"/>
    <m/>
    <n v="15728"/>
    <x v="5"/>
  </r>
  <r>
    <n v="7394832000"/>
    <n v="2063"/>
    <x v="534"/>
    <x v="1"/>
    <n v="1061269"/>
    <s v="Vivo Keyd Stars"/>
    <n v="8255888"/>
    <s v="BetBoom Team"/>
    <n v="6"/>
    <n v="29"/>
    <x v="0"/>
    <s v="False"/>
    <x v="41"/>
    <x v="0"/>
    <x v="134"/>
    <m/>
    <n v="15728"/>
    <x v="5"/>
  </r>
  <r>
    <n v="7394936686"/>
    <n v="2239"/>
    <x v="944"/>
    <x v="1"/>
    <n v="1061269"/>
    <s v="Vivo Keyd Stars"/>
    <n v="8255888"/>
    <s v="BetBoom Team"/>
    <n v="11"/>
    <n v="24"/>
    <x v="0"/>
    <s v="False"/>
    <x v="41"/>
    <x v="0"/>
    <x v="134"/>
    <m/>
    <n v="15728"/>
    <x v="5"/>
  </r>
  <r>
    <n v="7395048377"/>
    <n v="2903"/>
    <x v="1395"/>
    <x v="0"/>
    <n v="8605863"/>
    <s v="Cloud9"/>
    <n v="8291895"/>
    <s v="Tundra Esports"/>
    <n v="34"/>
    <n v="30"/>
    <x v="1"/>
    <s v="True"/>
    <x v="8"/>
    <x v="1"/>
    <x v="162"/>
    <m/>
    <n v="15728"/>
    <x v="5"/>
  </r>
  <r>
    <n v="7395136494"/>
    <n v="2563"/>
    <x v="419"/>
    <x v="0"/>
    <n v="8291895"/>
    <s v="Tundra Esports"/>
    <n v="8605863"/>
    <s v="Cloud9"/>
    <n v="15"/>
    <n v="28"/>
    <x v="0"/>
    <s v="False"/>
    <x v="28"/>
    <x v="0"/>
    <x v="162"/>
    <m/>
    <n v="15728"/>
    <x v="5"/>
  </r>
  <r>
    <n v="7395201088"/>
    <n v="4185"/>
    <x v="1396"/>
    <x v="2"/>
    <n v="8597976"/>
    <s v="Talon"/>
    <n v="8255888"/>
    <s v="BetBoom Team"/>
    <n v="34"/>
    <n v="20"/>
    <x v="1"/>
    <s v="True"/>
    <x v="13"/>
    <x v="2"/>
    <x v="164"/>
    <m/>
    <n v="15728"/>
    <x v="5"/>
  </r>
  <r>
    <n v="7395260041"/>
    <n v="4196"/>
    <x v="1397"/>
    <x v="2"/>
    <n v="8255888"/>
    <s v="BetBoom Team"/>
    <n v="8597976"/>
    <s v="Talon"/>
    <n v="28"/>
    <n v="29"/>
    <x v="1"/>
    <s v="True"/>
    <x v="7"/>
    <x v="2"/>
    <x v="134"/>
    <m/>
    <n v="15728"/>
    <x v="5"/>
  </r>
  <r>
    <n v="7395312177"/>
    <n v="3271"/>
    <x v="1398"/>
    <x v="0"/>
    <n v="8255888"/>
    <s v="BetBoom Team"/>
    <n v="8597976"/>
    <s v="Talon"/>
    <n v="31"/>
    <n v="14"/>
    <x v="1"/>
    <s v="True"/>
    <x v="6"/>
    <x v="0"/>
    <x v="134"/>
    <m/>
    <n v="15728"/>
    <x v="5"/>
  </r>
  <r>
    <n v="7395366323"/>
    <n v="3684"/>
    <x v="1399"/>
    <x v="2"/>
    <n v="8724984"/>
    <s v="Virtus.pro"/>
    <n v="8605863"/>
    <s v="Cloud9"/>
    <n v="30"/>
    <n v="20"/>
    <x v="1"/>
    <s v="True"/>
    <x v="29"/>
    <x v="2"/>
    <x v="29"/>
    <m/>
    <n v="15728"/>
    <x v="5"/>
  </r>
  <r>
    <n v="7395420827"/>
    <n v="1779"/>
    <x v="1135"/>
    <x v="1"/>
    <n v="8605863"/>
    <s v="Cloud9"/>
    <n v="8724984"/>
    <s v="Virtus.pro"/>
    <n v="5"/>
    <n v="25"/>
    <x v="0"/>
    <s v="False"/>
    <x v="56"/>
    <x v="3"/>
    <x v="29"/>
    <m/>
    <n v="15728"/>
    <x v="5"/>
  </r>
  <r>
    <n v="7402531427"/>
    <n v="2055"/>
    <x v="1400"/>
    <x v="1"/>
    <n v="8599101"/>
    <s v="Gaimin Gladiators"/>
    <n v="8728920"/>
    <s v="nouns"/>
    <n v="28"/>
    <n v="13"/>
    <x v="1"/>
    <s v="True"/>
    <x v="52"/>
    <x v="0"/>
    <x v="160"/>
    <m/>
    <n v="15728"/>
    <x v="5"/>
  </r>
  <r>
    <n v="7402626373"/>
    <n v="1509"/>
    <x v="1401"/>
    <x v="1"/>
    <n v="8728920"/>
    <s v="nouns"/>
    <n v="8599101"/>
    <s v="Gaimin Gladiators"/>
    <n v="8"/>
    <n v="20"/>
    <x v="0"/>
    <s v="False"/>
    <x v="39"/>
    <x v="3"/>
    <x v="160"/>
    <m/>
    <n v="15728"/>
    <x v="5"/>
  </r>
  <r>
    <n v="7402717428"/>
    <n v="2698"/>
    <x v="288"/>
    <x v="0"/>
    <n v="8255888"/>
    <s v="BetBoom Team"/>
    <n v="8724984"/>
    <s v="Virtus.pro"/>
    <n v="36"/>
    <n v="13"/>
    <x v="1"/>
    <s v="True"/>
    <x v="4"/>
    <x v="2"/>
    <x v="134"/>
    <m/>
    <n v="15728"/>
    <x v="5"/>
  </r>
  <r>
    <n v="7402800418"/>
    <n v="5246"/>
    <x v="1402"/>
    <x v="2"/>
    <n v="8724984"/>
    <s v="Virtus.pro"/>
    <n v="8255888"/>
    <s v="BetBoom Team"/>
    <n v="36"/>
    <n v="36"/>
    <x v="0"/>
    <s v="False"/>
    <x v="33"/>
    <x v="1"/>
    <x v="134"/>
    <m/>
    <n v="15728"/>
    <x v="5"/>
  </r>
  <r>
    <n v="7403057517"/>
    <n v="2844"/>
    <x v="835"/>
    <x v="0"/>
    <n v="8574561"/>
    <s v="Azure Ray"/>
    <n v="15"/>
    <s v="LGD Gaming"/>
    <n v="13"/>
    <n v="35"/>
    <x v="0"/>
    <s v="False"/>
    <x v="3"/>
    <x v="0"/>
    <x v="28"/>
    <m/>
    <n v="15728"/>
    <x v="5"/>
  </r>
  <r>
    <n v="7403117150"/>
    <n v="2683"/>
    <x v="297"/>
    <x v="0"/>
    <n v="8574561"/>
    <s v="Azure Ray"/>
    <n v="15"/>
    <s v="LGD Gaming"/>
    <n v="24"/>
    <n v="33"/>
    <x v="0"/>
    <s v="False"/>
    <x v="7"/>
    <x v="2"/>
    <x v="28"/>
    <m/>
    <n v="15728"/>
    <x v="5"/>
  </r>
  <r>
    <n v="7404889653"/>
    <n v="1327"/>
    <x v="1403"/>
    <x v="1"/>
    <n v="8574561"/>
    <s v="Azure Ray"/>
    <n v="8599101"/>
    <s v="Gaimin Gladiators"/>
    <n v="9"/>
    <n v="18"/>
    <x v="0"/>
    <s v="False"/>
    <x v="70"/>
    <x v="3"/>
    <x v="160"/>
    <m/>
    <n v="15728"/>
    <x v="5"/>
  </r>
  <r>
    <n v="7406249246"/>
    <n v="2400"/>
    <x v="1068"/>
    <x v="1"/>
    <n v="8599101"/>
    <s v="Gaimin Gladiators"/>
    <n v="15"/>
    <s v="LGD Gaming"/>
    <n v="25"/>
    <n v="7"/>
    <x v="1"/>
    <s v="True"/>
    <x v="35"/>
    <x v="3"/>
    <x v="160"/>
    <m/>
    <n v="15728"/>
    <x v="5"/>
  </r>
  <r>
    <n v="7404668056"/>
    <n v="1921"/>
    <x v="896"/>
    <x v="1"/>
    <n v="8255888"/>
    <s v="BetBoom Team"/>
    <n v="8574561"/>
    <s v="Azure Ray"/>
    <n v="35"/>
    <n v="5"/>
    <x v="1"/>
    <s v="True"/>
    <x v="22"/>
    <x v="0"/>
    <x v="134"/>
    <m/>
    <n v="15728"/>
    <x v="5"/>
  </r>
  <r>
    <n v="7380311197"/>
    <n v="2823"/>
    <x v="291"/>
    <x v="0"/>
    <n v="8605863"/>
    <s v="Cloud9"/>
    <n v="8244493"/>
    <s v="Team SMG"/>
    <n v="30"/>
    <n v="34"/>
    <x v="0"/>
    <s v="False"/>
    <x v="8"/>
    <x v="1"/>
    <x v="122"/>
    <m/>
    <n v="15728"/>
    <x v="5"/>
  </r>
  <r>
    <n v="7404249421"/>
    <n v="2597"/>
    <x v="480"/>
    <x v="0"/>
    <n v="2163"/>
    <s v="Team Liquid"/>
    <n v="8599101"/>
    <s v="Gaimin Gladiators"/>
    <n v="24"/>
    <n v="19"/>
    <x v="1"/>
    <s v="True"/>
    <x v="28"/>
    <x v="0"/>
    <x v="33"/>
    <m/>
    <n v="15728"/>
    <x v="5"/>
  </r>
  <r>
    <n v="7404763579"/>
    <n v="4592"/>
    <x v="1404"/>
    <x v="2"/>
    <n v="15"/>
    <s v="LGD Gaming"/>
    <n v="7119388"/>
    <s v="Team Spirit"/>
    <n v="35"/>
    <n v="37"/>
    <x v="0"/>
    <s v="False"/>
    <x v="33"/>
    <x v="1"/>
    <x v="108"/>
    <m/>
    <n v="15728"/>
    <x v="5"/>
  </r>
  <r>
    <n v="7402943509"/>
    <n v="3244"/>
    <x v="292"/>
    <x v="0"/>
    <n v="2163"/>
    <s v="Team Liquid"/>
    <n v="7119388"/>
    <s v="Team Spirit"/>
    <n v="33"/>
    <n v="21"/>
    <x v="1"/>
    <s v="True"/>
    <x v="13"/>
    <x v="2"/>
    <x v="33"/>
    <m/>
    <n v="15728"/>
    <x v="5"/>
  </r>
  <r>
    <n v="7402900929"/>
    <n v="2429"/>
    <x v="118"/>
    <x v="0"/>
    <n v="2163"/>
    <s v="Team Liquid"/>
    <n v="7119388"/>
    <s v="Team Spirit"/>
    <n v="14"/>
    <n v="38"/>
    <x v="0"/>
    <s v="False"/>
    <x v="42"/>
    <x v="2"/>
    <x v="108"/>
    <m/>
    <n v="15728"/>
    <x v="5"/>
  </r>
  <r>
    <n v="7391149823"/>
    <n v="2005"/>
    <x v="1031"/>
    <x v="1"/>
    <n v="8724984"/>
    <s v="Virtus.pro"/>
    <n v="7119388"/>
    <s v="Team Spirit"/>
    <n v="32"/>
    <n v="10"/>
    <x v="1"/>
    <s v="True"/>
    <x v="18"/>
    <x v="0"/>
    <x v="29"/>
    <m/>
    <n v="15728"/>
    <x v="5"/>
  </r>
  <r>
    <n v="7378930433"/>
    <n v="2761"/>
    <x v="1405"/>
    <x v="0"/>
    <n v="8605863"/>
    <s v="Cloud9"/>
    <n v="7119388"/>
    <s v="Team Spirit"/>
    <n v="25"/>
    <n v="46"/>
    <x v="0"/>
    <s v="False"/>
    <x v="11"/>
    <x v="1"/>
    <x v="108"/>
    <m/>
    <n v="15728"/>
    <x v="5"/>
  </r>
  <r>
    <n v="7378901250"/>
    <n v="2593"/>
    <x v="1406"/>
    <x v="0"/>
    <n v="8605863"/>
    <s v="Cloud9"/>
    <n v="7119388"/>
    <s v="Team Spirit"/>
    <n v="31"/>
    <n v="26"/>
    <x v="0"/>
    <s v="False"/>
    <x v="7"/>
    <x v="2"/>
    <x v="108"/>
    <m/>
    <n v="15728"/>
    <x v="5"/>
  </r>
  <r>
    <n v="7378710682"/>
    <n v="1913"/>
    <x v="1107"/>
    <x v="1"/>
    <n v="8244493"/>
    <s v="Team SMG"/>
    <n v="7119388"/>
    <s v="Team Spirit"/>
    <n v="11"/>
    <n v="28"/>
    <x v="0"/>
    <s v="False"/>
    <x v="10"/>
    <x v="0"/>
    <x v="108"/>
    <m/>
    <n v="15728"/>
    <x v="5"/>
  </r>
  <r>
    <n v="7378785114"/>
    <n v="3758"/>
    <x v="1407"/>
    <x v="2"/>
    <n v="39"/>
    <s v="Shopify Rebellion"/>
    <n v="7391077"/>
    <s v="Thunder Awaken"/>
    <n v="38"/>
    <n v="33"/>
    <x v="1"/>
    <s v="True"/>
    <x v="11"/>
    <x v="1"/>
    <x v="34"/>
    <m/>
    <n v="15728"/>
    <x v="5"/>
  </r>
  <r>
    <n v="7404577536"/>
    <n v="3521"/>
    <x v="1408"/>
    <x v="0"/>
    <n v="8574561"/>
    <s v="Azure Ray"/>
    <n v="8255888"/>
    <s v="BetBoom Team"/>
    <n v="31"/>
    <n v="35"/>
    <x v="1"/>
    <s v="True"/>
    <x v="55"/>
    <x v="1"/>
    <x v="165"/>
    <m/>
    <n v="15728"/>
    <x v="5"/>
  </r>
  <r>
    <n v="7378693411"/>
    <n v="2469"/>
    <x v="786"/>
    <x v="0"/>
    <n v="8597976"/>
    <s v="Talon"/>
    <n v="8291895"/>
    <s v="Tundra Esports"/>
    <n v="21"/>
    <n v="27"/>
    <x v="0"/>
    <s v="False"/>
    <x v="3"/>
    <x v="0"/>
    <x v="142"/>
    <m/>
    <n v="15728"/>
    <x v="5"/>
  </r>
  <r>
    <n v="7381789226"/>
    <n v="2401"/>
    <x v="405"/>
    <x v="0"/>
    <n v="39"/>
    <s v="Shopify Rebellion"/>
    <n v="7119388"/>
    <s v="Team Spirit"/>
    <n v="23"/>
    <n v="22"/>
    <x v="0"/>
    <s v="False"/>
    <x v="6"/>
    <x v="0"/>
    <x v="108"/>
    <m/>
    <n v="15728"/>
    <x v="5"/>
  </r>
  <r>
    <n v="7404828649"/>
    <n v="2833"/>
    <x v="1409"/>
    <x v="0"/>
    <n v="15"/>
    <s v="LGD Gaming"/>
    <n v="7119388"/>
    <s v="Team Spirit"/>
    <n v="22"/>
    <n v="33"/>
    <x v="0"/>
    <s v="False"/>
    <x v="24"/>
    <x v="2"/>
    <x v="108"/>
    <m/>
    <n v="15728"/>
    <x v="5"/>
  </r>
  <r>
    <n v="7391247517"/>
    <n v="3571"/>
    <x v="714"/>
    <x v="0"/>
    <n v="7119388"/>
    <s v="Team Spirit"/>
    <n v="8724984"/>
    <s v="Virtus.pro"/>
    <n v="47"/>
    <n v="35"/>
    <x v="1"/>
    <s v="True"/>
    <x v="65"/>
    <x v="1"/>
    <x v="108"/>
    <m/>
    <n v="15728"/>
    <x v="5"/>
  </r>
  <r>
    <n v="7391367511"/>
    <n v="2811"/>
    <x v="954"/>
    <x v="0"/>
    <n v="8724984"/>
    <s v="Virtus.pro"/>
    <n v="7119388"/>
    <s v="Team Spirit"/>
    <n v="19"/>
    <n v="29"/>
    <x v="0"/>
    <s v="False"/>
    <x v="3"/>
    <x v="0"/>
    <x v="108"/>
    <m/>
    <n v="15728"/>
    <x v="5"/>
  </r>
  <r>
    <n v="7378776322"/>
    <n v="2363"/>
    <x v="1410"/>
    <x v="1"/>
    <n v="8244493"/>
    <s v="Team SMG"/>
    <n v="7119388"/>
    <s v="Team Spirit"/>
    <n v="29"/>
    <n v="37"/>
    <x v="0"/>
    <s v="False"/>
    <x v="55"/>
    <x v="1"/>
    <x v="108"/>
    <m/>
    <n v="15728"/>
    <x v="5"/>
  </r>
  <r>
    <n v="7404938247"/>
    <n v="1423"/>
    <x v="1411"/>
    <x v="1"/>
    <n v="8599101"/>
    <s v="Gaimin Gladiators"/>
    <n v="8574561"/>
    <s v="Azure Ray"/>
    <n v="33"/>
    <n v="5"/>
    <x v="1"/>
    <s v="True"/>
    <x v="45"/>
    <x v="0"/>
    <x v="160"/>
    <m/>
    <n v="15728"/>
    <x v="5"/>
  </r>
  <r>
    <n v="7378995240"/>
    <n v="2158"/>
    <x v="1412"/>
    <x v="1"/>
    <n v="8244493"/>
    <s v="Team SMG"/>
    <n v="7422789"/>
    <s v="9Pandas"/>
    <n v="23"/>
    <n v="39"/>
    <x v="0"/>
    <s v="False"/>
    <x v="5"/>
    <x v="1"/>
    <x v="136"/>
    <m/>
    <n v="15728"/>
    <x v="5"/>
  </r>
  <r>
    <n v="7406129687"/>
    <n v="3031"/>
    <x v="668"/>
    <x v="0"/>
    <n v="15"/>
    <s v="LGD Gaming"/>
    <n v="8599101"/>
    <s v="Gaimin Gladiators"/>
    <n v="23"/>
    <n v="27"/>
    <x v="0"/>
    <s v="False"/>
    <x v="29"/>
    <x v="2"/>
    <x v="160"/>
    <m/>
    <n v="15728"/>
    <x v="5"/>
  </r>
  <r>
    <n v="7378605383"/>
    <n v="1773"/>
    <x v="1413"/>
    <x v="1"/>
    <n v="8605863"/>
    <s v="Cloud9"/>
    <n v="8255756"/>
    <s v="Evil Geniuses"/>
    <n v="38"/>
    <n v="9"/>
    <x v="1"/>
    <s v="True"/>
    <x v="2"/>
    <x v="0"/>
    <x v="162"/>
    <m/>
    <n v="15728"/>
    <x v="5"/>
  </r>
  <r>
    <n v="7382234341"/>
    <n v="2164"/>
    <x v="1166"/>
    <x v="1"/>
    <n v="8255756"/>
    <s v="Evil Geniuses"/>
    <n v="2163"/>
    <s v="Team Liquid"/>
    <n v="21"/>
    <n v="40"/>
    <x v="0"/>
    <s v="False"/>
    <x v="69"/>
    <x v="1"/>
    <x v="33"/>
    <m/>
    <n v="15728"/>
    <x v="5"/>
  </r>
  <r>
    <n v="7406482053"/>
    <n v="2579"/>
    <x v="372"/>
    <x v="0"/>
    <n v="7119388"/>
    <s v="Team Spirit"/>
    <n v="8599101"/>
    <s v="Gaimin Gladiators"/>
    <n v="33"/>
    <n v="22"/>
    <x v="1"/>
    <s v="True"/>
    <x v="24"/>
    <x v="2"/>
    <x v="108"/>
    <m/>
    <n v="15728"/>
    <x v="5"/>
  </r>
  <r>
    <n v="7404713057"/>
    <n v="2569"/>
    <x v="456"/>
    <x v="0"/>
    <n v="8255888"/>
    <s v="BetBoom Team"/>
    <n v="8574561"/>
    <s v="Azure Ray"/>
    <n v="17"/>
    <n v="20"/>
    <x v="0"/>
    <s v="False"/>
    <x v="38"/>
    <x v="0"/>
    <x v="165"/>
    <m/>
    <n v="15728"/>
    <x v="5"/>
  </r>
  <r>
    <n v="7378693331"/>
    <n v="2093"/>
    <x v="980"/>
    <x v="1"/>
    <n v="8728920"/>
    <s v="nouns"/>
    <n v="8254400"/>
    <s v="beastcoast"/>
    <n v="16"/>
    <n v="29"/>
    <x v="0"/>
    <s v="False"/>
    <x v="6"/>
    <x v="0"/>
    <x v="109"/>
    <m/>
    <n v="15728"/>
    <x v="5"/>
  </r>
  <r>
    <n v="7392908789"/>
    <n v="2873"/>
    <x v="820"/>
    <x v="0"/>
    <n v="8260983"/>
    <s v="TSM"/>
    <n v="39"/>
    <s v="Shopify Rebellion"/>
    <n v="30"/>
    <n v="16"/>
    <x v="1"/>
    <s v="True"/>
    <x v="27"/>
    <x v="0"/>
    <x v="131"/>
    <m/>
    <n v="15728"/>
    <x v="5"/>
  </r>
  <r>
    <n v="7378970387"/>
    <n v="2800"/>
    <x v="1281"/>
    <x v="0"/>
    <n v="8894818"/>
    <s v="PSG.Quest"/>
    <n v="8260983"/>
    <s v="TSM"/>
    <n v="19"/>
    <n v="25"/>
    <x v="0"/>
    <s v="False"/>
    <x v="0"/>
    <x v="0"/>
    <x v="131"/>
    <m/>
    <n v="15728"/>
    <x v="5"/>
  </r>
  <r>
    <n v="7406424070"/>
    <n v="2007"/>
    <x v="1414"/>
    <x v="1"/>
    <n v="8599101"/>
    <s v="Gaimin Gladiators"/>
    <n v="7119388"/>
    <s v="Team Spirit"/>
    <n v="12"/>
    <n v="32"/>
    <x v="0"/>
    <s v="False"/>
    <x v="0"/>
    <x v="0"/>
    <x v="108"/>
    <m/>
    <n v="15728"/>
    <x v="5"/>
  </r>
  <r>
    <n v="7406531302"/>
    <n v="2525"/>
    <x v="305"/>
    <x v="0"/>
    <n v="8599101"/>
    <s v="Gaimin Gladiators"/>
    <n v="7119388"/>
    <s v="Team Spirit"/>
    <n v="32"/>
    <n v="36"/>
    <x v="0"/>
    <s v="False"/>
    <x v="26"/>
    <x v="1"/>
    <x v="108"/>
    <m/>
    <n v="15728"/>
    <x v="5"/>
  </r>
  <r>
    <n v="7393331922"/>
    <n v="3437"/>
    <x v="1415"/>
    <x v="0"/>
    <n v="8728920"/>
    <s v="nouns"/>
    <n v="8260983"/>
    <s v="TSM"/>
    <n v="34"/>
    <n v="13"/>
    <x v="1"/>
    <s v="True"/>
    <x v="2"/>
    <x v="0"/>
    <x v="166"/>
    <m/>
    <n v="15728"/>
    <x v="5"/>
  </r>
  <r>
    <n v="7404488494"/>
    <n v="1649"/>
    <x v="500"/>
    <x v="1"/>
    <n v="8599101"/>
    <s v="Gaimin Gladiators"/>
    <n v="2163"/>
    <s v="Team Liquid"/>
    <n v="33"/>
    <n v="8"/>
    <x v="1"/>
    <s v="True"/>
    <x v="52"/>
    <x v="0"/>
    <x v="160"/>
    <m/>
    <n v="15728"/>
    <x v="5"/>
  </r>
  <r>
    <n v="7404381764"/>
    <n v="2485"/>
    <x v="1416"/>
    <x v="0"/>
    <n v="8599101"/>
    <s v="Gaimin Gladiators"/>
    <n v="2163"/>
    <s v="Team Liquid"/>
    <n v="26"/>
    <n v="14"/>
    <x v="1"/>
    <s v="True"/>
    <x v="22"/>
    <x v="0"/>
    <x v="160"/>
    <m/>
    <n v="15728"/>
    <x v="5"/>
  </r>
  <r>
    <n v="7391585748"/>
    <n v="3881"/>
    <x v="1417"/>
    <x v="2"/>
    <n v="15"/>
    <s v="LGD Gaming"/>
    <n v="7422789"/>
    <s v="9Pandas"/>
    <n v="30"/>
    <n v="20"/>
    <x v="1"/>
    <s v="True"/>
    <x v="29"/>
    <x v="2"/>
    <x v="28"/>
    <m/>
    <n v="15728"/>
    <x v="5"/>
  </r>
  <r>
    <n v="7381903769"/>
    <n v="3319"/>
    <x v="1418"/>
    <x v="0"/>
    <n v="39"/>
    <s v="Shopify Rebellion"/>
    <n v="7119388"/>
    <s v="Team Spirit"/>
    <n v="37"/>
    <n v="45"/>
    <x v="0"/>
    <s v="False"/>
    <x v="65"/>
    <x v="1"/>
    <x v="108"/>
    <m/>
    <n v="15728"/>
    <x v="5"/>
  </r>
  <r>
    <n v="7393035065"/>
    <n v="1625"/>
    <x v="1419"/>
    <x v="1"/>
    <n v="8260983"/>
    <s v="TSM"/>
    <n v="39"/>
    <s v="Shopify Rebellion"/>
    <n v="14"/>
    <n v="8"/>
    <x v="1"/>
    <s v="True"/>
    <x v="67"/>
    <x v="3"/>
    <x v="131"/>
    <m/>
    <n v="15728"/>
    <x v="5"/>
  </r>
  <r>
    <n v="7393258586"/>
    <n v="2576"/>
    <x v="1290"/>
    <x v="0"/>
    <n v="8599101"/>
    <s v="Gaimin Gladiators"/>
    <n v="8255756"/>
    <s v="Evil Geniuses"/>
    <n v="33"/>
    <n v="13"/>
    <x v="1"/>
    <s v="True"/>
    <x v="27"/>
    <x v="0"/>
    <x v="160"/>
    <m/>
    <n v="15728"/>
    <x v="5"/>
  </r>
  <r>
    <n v="7383689600"/>
    <n v="1961"/>
    <x v="468"/>
    <x v="1"/>
    <n v="1061269"/>
    <s v="Vivo Keyd Stars"/>
    <n v="15"/>
    <s v="LGD Gaming"/>
    <n v="9"/>
    <n v="40"/>
    <x v="0"/>
    <s v="False"/>
    <x v="4"/>
    <x v="2"/>
    <x v="28"/>
    <m/>
    <n v="15728"/>
    <x v="5"/>
  </r>
  <r>
    <n v="7382176499"/>
    <n v="2264"/>
    <x v="979"/>
    <x v="1"/>
    <n v="8255756"/>
    <s v="Evil Geniuses"/>
    <n v="2163"/>
    <s v="Team Liquid"/>
    <n v="15"/>
    <n v="31"/>
    <x v="0"/>
    <s v="False"/>
    <x v="27"/>
    <x v="0"/>
    <x v="33"/>
    <m/>
    <n v="15728"/>
    <x v="5"/>
  </r>
  <r>
    <n v="7944311818"/>
    <n v="2068"/>
    <x v="132"/>
    <x v="1"/>
    <n v="8599101"/>
    <s v="Gaimin Gladiators"/>
    <n v="2163"/>
    <s v="Team Liquid"/>
    <n v="17"/>
    <n v="34"/>
    <x v="0"/>
    <s v="False"/>
    <x v="21"/>
    <x v="2"/>
    <x v="33"/>
    <m/>
    <n v="16935"/>
    <x v="6"/>
  </r>
  <r>
    <n v="7944174632"/>
    <n v="2649"/>
    <x v="1420"/>
    <x v="0"/>
    <n v="2163"/>
    <s v="Team Liquid"/>
    <n v="8599101"/>
    <s v="Gaimin Gladiators"/>
    <n v="22"/>
    <n v="12"/>
    <x v="1"/>
    <s v="True"/>
    <x v="40"/>
    <x v="3"/>
    <x v="33"/>
    <m/>
    <n v="16935"/>
    <x v="6"/>
  </r>
  <r>
    <n v="7944065089"/>
    <n v="1767"/>
    <x v="340"/>
    <x v="1"/>
    <n v="8599101"/>
    <s v="Gaimin Gladiators"/>
    <n v="2163"/>
    <s v="Team Liquid"/>
    <n v="15"/>
    <n v="24"/>
    <x v="0"/>
    <s v="False"/>
    <x v="10"/>
    <x v="0"/>
    <x v="33"/>
    <m/>
    <n v="16935"/>
    <x v="6"/>
  </r>
  <r>
    <n v="7943810234"/>
    <n v="4145"/>
    <x v="1421"/>
    <x v="2"/>
    <n v="8599101"/>
    <s v="Gaimin Gladiators"/>
    <n v="8291895"/>
    <s v="Tundra Esports"/>
    <n v="47"/>
    <n v="30"/>
    <x v="1"/>
    <s v="True"/>
    <x v="71"/>
    <x v="1"/>
    <x v="160"/>
    <m/>
    <n v="16935"/>
    <x v="6"/>
  </r>
  <r>
    <n v="7943704335"/>
    <n v="1818"/>
    <x v="1422"/>
    <x v="1"/>
    <n v="8291895"/>
    <s v="Tundra Esports"/>
    <n v="8599101"/>
    <s v="Gaimin Gladiators"/>
    <n v="13"/>
    <n v="29"/>
    <x v="0"/>
    <s v="False"/>
    <x v="18"/>
    <x v="0"/>
    <x v="160"/>
    <m/>
    <n v="16935"/>
    <x v="6"/>
  </r>
  <r>
    <n v="7943623713"/>
    <n v="2280"/>
    <x v="836"/>
    <x v="1"/>
    <n v="8599101"/>
    <s v="Gaimin Gladiators"/>
    <n v="8291895"/>
    <s v="Tundra Esports"/>
    <n v="17"/>
    <n v="31"/>
    <x v="0"/>
    <s v="False"/>
    <x v="3"/>
    <x v="0"/>
    <x v="142"/>
    <m/>
    <n v="16935"/>
    <x v="6"/>
  </r>
  <r>
    <n v="7942767036"/>
    <n v="2416"/>
    <x v="1120"/>
    <x v="0"/>
    <n v="9247354"/>
    <s v="Team Falcons"/>
    <n v="8291895"/>
    <s v="Tundra Esports"/>
    <n v="21"/>
    <n v="28"/>
    <x v="0"/>
    <s v="False"/>
    <x v="4"/>
    <x v="2"/>
    <x v="142"/>
    <m/>
    <n v="16935"/>
    <x v="6"/>
  </r>
  <r>
    <n v="7942638105"/>
    <n v="2569"/>
    <x v="456"/>
    <x v="0"/>
    <n v="8291895"/>
    <s v="Tundra Esports"/>
    <n v="9247354"/>
    <s v="Team Falcons"/>
    <n v="35"/>
    <n v="23"/>
    <x v="1"/>
    <s v="True"/>
    <x v="9"/>
    <x v="2"/>
    <x v="142"/>
    <m/>
    <n v="16935"/>
    <x v="6"/>
  </r>
  <r>
    <n v="7942490677"/>
    <n v="1899"/>
    <x v="1423"/>
    <x v="1"/>
    <n v="8599101"/>
    <s v="Gaimin Gladiators"/>
    <n v="2163"/>
    <s v="Team Liquid"/>
    <n v="9"/>
    <n v="21"/>
    <x v="0"/>
    <s v="False"/>
    <x v="56"/>
    <x v="3"/>
    <x v="33"/>
    <m/>
    <n v="16935"/>
    <x v="6"/>
  </r>
  <r>
    <n v="7942358571"/>
    <n v="2806"/>
    <x v="1424"/>
    <x v="0"/>
    <n v="2163"/>
    <s v="Team Liquid"/>
    <n v="8599101"/>
    <s v="Gaimin Gladiators"/>
    <n v="39"/>
    <n v="20"/>
    <x v="1"/>
    <s v="True"/>
    <x v="36"/>
    <x v="2"/>
    <x v="33"/>
    <m/>
    <n v="16935"/>
    <x v="6"/>
  </r>
  <r>
    <n v="7942208056"/>
    <n v="2842"/>
    <x v="250"/>
    <x v="0"/>
    <n v="8261500"/>
    <s v="Xtreme Gaming"/>
    <n v="8291895"/>
    <s v="Tundra Esports"/>
    <n v="23"/>
    <n v="35"/>
    <x v="0"/>
    <s v="False"/>
    <x v="9"/>
    <x v="2"/>
    <x v="142"/>
    <m/>
    <n v="16935"/>
    <x v="6"/>
  </r>
  <r>
    <n v="7942136774"/>
    <n v="1827"/>
    <x v="300"/>
    <x v="1"/>
    <n v="8291895"/>
    <s v="Tundra Esports"/>
    <n v="8261500"/>
    <s v="Xtreme Gaming"/>
    <n v="20"/>
    <n v="3"/>
    <x v="1"/>
    <s v="True"/>
    <x v="76"/>
    <x v="3"/>
    <x v="142"/>
    <m/>
    <n v="16935"/>
    <x v="6"/>
  </r>
  <r>
    <n v="7942030630"/>
    <n v="2517"/>
    <x v="1425"/>
    <x v="0"/>
    <n v="9247354"/>
    <s v="Team Falcons"/>
    <n v="8605863"/>
    <s v="Cloud9"/>
    <n v="36"/>
    <n v="16"/>
    <x v="1"/>
    <s v="True"/>
    <x v="42"/>
    <x v="2"/>
    <x v="169"/>
    <m/>
    <n v="16935"/>
    <x v="6"/>
  </r>
  <r>
    <n v="7941965902"/>
    <n v="2029"/>
    <x v="82"/>
    <x v="1"/>
    <n v="8605863"/>
    <s v="Cloud9"/>
    <n v="9247354"/>
    <s v="Team Falcons"/>
    <n v="9"/>
    <n v="24"/>
    <x v="0"/>
    <s v="False"/>
    <x v="57"/>
    <x v="3"/>
    <x v="169"/>
    <m/>
    <n v="16935"/>
    <x v="6"/>
  </r>
  <r>
    <n v="7941236956"/>
    <n v="1444"/>
    <x v="466"/>
    <x v="1"/>
    <n v="8291895"/>
    <s v="Tundra Esports"/>
    <n v="8599101"/>
    <s v="Gaimin Gladiators"/>
    <n v="3"/>
    <n v="27"/>
    <x v="0"/>
    <s v="False"/>
    <x v="56"/>
    <x v="3"/>
    <x v="160"/>
    <m/>
    <n v="16935"/>
    <x v="6"/>
  </r>
  <r>
    <n v="7941137970"/>
    <n v="1977"/>
    <x v="1426"/>
    <x v="1"/>
    <n v="8599101"/>
    <s v="Gaimin Gladiators"/>
    <n v="8291895"/>
    <s v="Tundra Esports"/>
    <n v="28"/>
    <n v="8"/>
    <x v="1"/>
    <s v="True"/>
    <x v="37"/>
    <x v="0"/>
    <x v="160"/>
    <m/>
    <n v="16935"/>
    <x v="6"/>
  </r>
  <r>
    <n v="7940981142"/>
    <n v="2974"/>
    <x v="1427"/>
    <x v="0"/>
    <n v="8605863"/>
    <s v="Cloud9"/>
    <n v="2163"/>
    <s v="Team Liquid"/>
    <n v="21"/>
    <n v="26"/>
    <x v="0"/>
    <s v="False"/>
    <x v="2"/>
    <x v="0"/>
    <x v="33"/>
    <m/>
    <n v="16935"/>
    <x v="6"/>
  </r>
  <r>
    <n v="7940884177"/>
    <n v="2219"/>
    <x v="596"/>
    <x v="1"/>
    <n v="8605863"/>
    <s v="Cloud9"/>
    <n v="2163"/>
    <s v="Team Liquid"/>
    <n v="14"/>
    <n v="27"/>
    <x v="0"/>
    <s v="False"/>
    <x v="52"/>
    <x v="0"/>
    <x v="33"/>
    <m/>
    <n v="16935"/>
    <x v="6"/>
  </r>
  <r>
    <n v="7940718744"/>
    <n v="3397"/>
    <x v="1330"/>
    <x v="0"/>
    <n v="9467224"/>
    <s v="Aurora Gaming"/>
    <n v="8261500"/>
    <s v="Xtreme Gaming"/>
    <n v="22"/>
    <n v="30"/>
    <x v="0"/>
    <s v="False"/>
    <x v="42"/>
    <x v="2"/>
    <x v="170"/>
    <m/>
    <n v="16935"/>
    <x v="6"/>
  </r>
  <r>
    <n v="7940653890"/>
    <n v="2302"/>
    <x v="914"/>
    <x v="1"/>
    <n v="8261500"/>
    <s v="Xtreme Gaming"/>
    <n v="9467224"/>
    <s v="Aurora Gaming"/>
    <n v="17"/>
    <n v="7"/>
    <x v="1"/>
    <s v="True"/>
    <x v="72"/>
    <x v="3"/>
    <x v="170"/>
    <m/>
    <n v="16935"/>
    <x v="6"/>
  </r>
  <r>
    <n v="7940546722"/>
    <n v="3570"/>
    <x v="1428"/>
    <x v="0"/>
    <n v="9247354"/>
    <s v="Team Falcons"/>
    <n v="8255888"/>
    <s v="BetBoom Team"/>
    <n v="37"/>
    <n v="20"/>
    <x v="1"/>
    <s v="True"/>
    <x v="7"/>
    <x v="2"/>
    <x v="169"/>
    <m/>
    <n v="16935"/>
    <x v="6"/>
  </r>
  <r>
    <n v="7940501580"/>
    <n v="1511"/>
    <x v="1429"/>
    <x v="1"/>
    <n v="8255888"/>
    <s v="BetBoom Team"/>
    <n v="9247354"/>
    <s v="Team Falcons"/>
    <n v="4"/>
    <n v="26"/>
    <x v="0"/>
    <s v="False"/>
    <x v="56"/>
    <x v="3"/>
    <x v="169"/>
    <m/>
    <n v="16935"/>
    <x v="6"/>
  </r>
  <r>
    <n v="7937293101"/>
    <n v="1767"/>
    <x v="340"/>
    <x v="1"/>
    <n v="7119388"/>
    <s v="Team Spirit"/>
    <n v="8261500"/>
    <s v="Xtreme Gaming"/>
    <n v="4"/>
    <n v="26"/>
    <x v="0"/>
    <s v="False"/>
    <x v="56"/>
    <x v="3"/>
    <x v="170"/>
    <m/>
    <n v="16935"/>
    <x v="6"/>
  </r>
  <r>
    <n v="7937235680"/>
    <n v="1565"/>
    <x v="1430"/>
    <x v="1"/>
    <n v="7119388"/>
    <s v="Team Spirit"/>
    <n v="8261500"/>
    <s v="Xtreme Gaming"/>
    <n v="9"/>
    <n v="16"/>
    <x v="0"/>
    <s v="False"/>
    <x v="15"/>
    <x v="3"/>
    <x v="170"/>
    <m/>
    <n v="16935"/>
    <x v="6"/>
  </r>
  <r>
    <n v="7937136410"/>
    <n v="2650"/>
    <x v="312"/>
    <x v="0"/>
    <n v="8261500"/>
    <s v="Xtreme Gaming"/>
    <n v="7119388"/>
    <s v="Team Spirit"/>
    <n v="19"/>
    <n v="22"/>
    <x v="0"/>
    <s v="False"/>
    <x v="52"/>
    <x v="0"/>
    <x v="108"/>
    <m/>
    <n v="16935"/>
    <x v="6"/>
  </r>
  <r>
    <n v="7937026070"/>
    <n v="2699"/>
    <x v="750"/>
    <x v="0"/>
    <n v="9467224"/>
    <s v="Aurora Gaming"/>
    <n v="9303484"/>
    <s v="HEROIC"/>
    <n v="18"/>
    <n v="10"/>
    <x v="1"/>
    <s v="True"/>
    <x v="39"/>
    <x v="3"/>
    <x v="171"/>
    <m/>
    <n v="16935"/>
    <x v="6"/>
  </r>
  <r>
    <n v="7936911418"/>
    <n v="2749"/>
    <x v="241"/>
    <x v="0"/>
    <n v="9303484"/>
    <s v="HEROIC"/>
    <n v="9467224"/>
    <s v="Aurora Gaming"/>
    <n v="18"/>
    <n v="30"/>
    <x v="0"/>
    <s v="False"/>
    <x v="3"/>
    <x v="0"/>
    <x v="171"/>
    <m/>
    <n v="16935"/>
    <x v="6"/>
  </r>
  <r>
    <n v="7936796980"/>
    <n v="1843"/>
    <x v="261"/>
    <x v="1"/>
    <n v="9467224"/>
    <s v="Aurora Gaming"/>
    <n v="9303484"/>
    <s v="HEROIC"/>
    <n v="4"/>
    <n v="18"/>
    <x v="0"/>
    <s v="False"/>
    <x v="67"/>
    <x v="3"/>
    <x v="172"/>
    <m/>
    <n v="16935"/>
    <x v="6"/>
  </r>
  <r>
    <n v="7936701967"/>
    <n v="1873"/>
    <x v="1431"/>
    <x v="1"/>
    <n v="5"/>
    <s v="Invictus Gaming"/>
    <n v="7119388"/>
    <s v="Team Spirit"/>
    <n v="8"/>
    <n v="29"/>
    <x v="0"/>
    <s v="False"/>
    <x v="38"/>
    <x v="0"/>
    <x v="108"/>
    <m/>
    <n v="16935"/>
    <x v="6"/>
  </r>
  <r>
    <n v="7936609569"/>
    <n v="2075"/>
    <x v="1432"/>
    <x v="1"/>
    <n v="7119388"/>
    <s v="Team Spirit"/>
    <n v="5"/>
    <s v="Invictus Gaming"/>
    <n v="25"/>
    <n v="5"/>
    <x v="1"/>
    <s v="True"/>
    <x v="56"/>
    <x v="3"/>
    <x v="108"/>
    <m/>
    <n v="16935"/>
    <x v="6"/>
  </r>
  <r>
    <n v="7936520519"/>
    <n v="3291"/>
    <x v="1097"/>
    <x v="0"/>
    <n v="9303484"/>
    <s v="HEROIC"/>
    <n v="8254400"/>
    <s v="beastcoast"/>
    <n v="39"/>
    <n v="22"/>
    <x v="1"/>
    <s v="True"/>
    <x v="69"/>
    <x v="1"/>
    <x v="172"/>
    <m/>
    <n v="16935"/>
    <x v="6"/>
  </r>
  <r>
    <n v="7936468334"/>
    <n v="1997"/>
    <x v="1433"/>
    <x v="1"/>
    <n v="9303484"/>
    <s v="HEROIC"/>
    <n v="8254400"/>
    <s v="beastcoast"/>
    <n v="24"/>
    <n v="5"/>
    <x v="1"/>
    <s v="True"/>
    <x v="47"/>
    <x v="3"/>
    <x v="172"/>
    <m/>
    <n v="16935"/>
    <x v="6"/>
  </r>
  <r>
    <n v="7936398486"/>
    <n v="3268"/>
    <x v="1434"/>
    <x v="0"/>
    <n v="9303484"/>
    <s v="HEROIC"/>
    <n v="8254400"/>
    <s v="beastcoast"/>
    <n v="23"/>
    <n v="35"/>
    <x v="0"/>
    <s v="False"/>
    <x v="9"/>
    <x v="2"/>
    <x v="109"/>
    <m/>
    <n v="16935"/>
    <x v="6"/>
  </r>
  <r>
    <n v="7935724693"/>
    <n v="1781"/>
    <x v="657"/>
    <x v="1"/>
    <n v="9247354"/>
    <s v="Team Falcons"/>
    <n v="9255039"/>
    <s v="1w Team"/>
    <n v="30"/>
    <n v="11"/>
    <x v="1"/>
    <s v="True"/>
    <x v="52"/>
    <x v="0"/>
    <x v="169"/>
    <m/>
    <n v="16935"/>
    <x v="6"/>
  </r>
  <r>
    <n v="7935628244"/>
    <n v="1939"/>
    <x v="531"/>
    <x v="1"/>
    <n v="9255039"/>
    <s v="1w Team"/>
    <n v="9247354"/>
    <s v="Team Falcons"/>
    <n v="11"/>
    <n v="23"/>
    <x v="0"/>
    <s v="False"/>
    <x v="40"/>
    <x v="3"/>
    <x v="169"/>
    <m/>
    <n v="16935"/>
    <x v="6"/>
  </r>
  <r>
    <n v="7935519998"/>
    <n v="2323"/>
    <x v="1435"/>
    <x v="1"/>
    <n v="8255888"/>
    <s v="BetBoom Team"/>
    <n v="8728920"/>
    <s v="nouns"/>
    <n v="42"/>
    <n v="5"/>
    <x v="1"/>
    <s v="True"/>
    <x v="2"/>
    <x v="0"/>
    <x v="134"/>
    <m/>
    <n v="16935"/>
    <x v="6"/>
  </r>
  <r>
    <n v="7935409271"/>
    <n v="1904"/>
    <x v="1099"/>
    <x v="1"/>
    <n v="8728920"/>
    <s v="nouns"/>
    <n v="8255888"/>
    <s v="BetBoom Team"/>
    <n v="10"/>
    <n v="24"/>
    <x v="0"/>
    <s v="False"/>
    <x v="40"/>
    <x v="3"/>
    <x v="134"/>
    <m/>
    <n v="16935"/>
    <x v="6"/>
  </r>
  <r>
    <n v="7935308931"/>
    <n v="2199"/>
    <x v="614"/>
    <x v="1"/>
    <n v="9080405"/>
    <s v="Team Zero"/>
    <n v="9255039"/>
    <s v="1w Team"/>
    <n v="3"/>
    <n v="22"/>
    <x v="0"/>
    <s v="False"/>
    <x v="15"/>
    <x v="3"/>
    <x v="173"/>
    <m/>
    <n v="16935"/>
    <x v="6"/>
  </r>
  <r>
    <n v="7935234871"/>
    <n v="2005"/>
    <x v="1031"/>
    <x v="1"/>
    <n v="9080405"/>
    <s v="Team Zero"/>
    <n v="9255039"/>
    <s v="1w Team"/>
    <n v="10"/>
    <n v="20"/>
    <x v="0"/>
    <s v="False"/>
    <x v="56"/>
    <x v="3"/>
    <x v="173"/>
    <m/>
    <n v="16935"/>
    <x v="6"/>
  </r>
  <r>
    <n v="7935152091"/>
    <n v="3014"/>
    <x v="1436"/>
    <x v="0"/>
    <n v="8255888"/>
    <s v="BetBoom Team"/>
    <n v="8597976"/>
    <s v="Talon"/>
    <n v="35"/>
    <n v="16"/>
    <x v="1"/>
    <s v="True"/>
    <x v="21"/>
    <x v="2"/>
    <x v="134"/>
    <m/>
    <n v="16935"/>
    <x v="6"/>
  </r>
  <r>
    <n v="7935087384"/>
    <n v="3026"/>
    <x v="1437"/>
    <x v="0"/>
    <n v="8597976"/>
    <s v="Talon"/>
    <n v="8255888"/>
    <s v="BetBoom Team"/>
    <n v="19"/>
    <n v="23"/>
    <x v="1"/>
    <s v="True"/>
    <x v="18"/>
    <x v="0"/>
    <x v="164"/>
    <m/>
    <n v="16935"/>
    <x v="6"/>
  </r>
  <r>
    <n v="7935041049"/>
    <n v="2092"/>
    <x v="818"/>
    <x v="1"/>
    <n v="8255888"/>
    <s v="BetBoom Team"/>
    <n v="8597976"/>
    <s v="Talon"/>
    <n v="24"/>
    <n v="8"/>
    <x v="1"/>
    <s v="True"/>
    <x v="35"/>
    <x v="3"/>
    <x v="134"/>
    <m/>
    <n v="16935"/>
    <x v="6"/>
  </r>
  <r>
    <n v="7934359821"/>
    <n v="1641"/>
    <x v="1438"/>
    <x v="1"/>
    <n v="8599101"/>
    <s v="Gaimin Gladiators"/>
    <n v="8728920"/>
    <s v="nouns"/>
    <n v="30"/>
    <n v="7"/>
    <x v="1"/>
    <s v="True"/>
    <x v="38"/>
    <x v="0"/>
    <x v="160"/>
    <m/>
    <n v="16935"/>
    <x v="6"/>
  </r>
  <r>
    <n v="7934252472"/>
    <n v="2162"/>
    <x v="1340"/>
    <x v="1"/>
    <n v="8599101"/>
    <s v="Gaimin Gladiators"/>
    <n v="8728920"/>
    <s v="nouns"/>
    <n v="19"/>
    <n v="10"/>
    <x v="1"/>
    <s v="True"/>
    <x v="47"/>
    <x v="3"/>
    <x v="160"/>
    <m/>
    <n v="16935"/>
    <x v="6"/>
  </r>
  <r>
    <n v="7934129660"/>
    <n v="2142"/>
    <x v="1439"/>
    <x v="1"/>
    <n v="8728920"/>
    <s v="nouns"/>
    <n v="8599101"/>
    <s v="Gaimin Gladiators"/>
    <n v="27"/>
    <n v="6"/>
    <x v="1"/>
    <s v="True"/>
    <x v="57"/>
    <x v="3"/>
    <x v="166"/>
    <m/>
    <n v="16935"/>
    <x v="6"/>
  </r>
  <r>
    <n v="7933944690"/>
    <n v="4069"/>
    <x v="212"/>
    <x v="2"/>
    <n v="9247354"/>
    <s v="Team Falcons"/>
    <n v="8291895"/>
    <s v="Tundra Esports"/>
    <n v="28"/>
    <n v="24"/>
    <x v="0"/>
    <s v="False"/>
    <x v="42"/>
    <x v="2"/>
    <x v="142"/>
    <m/>
    <n v="16935"/>
    <x v="6"/>
  </r>
  <r>
    <n v="7933833565"/>
    <n v="2170"/>
    <x v="1008"/>
    <x v="1"/>
    <n v="8291895"/>
    <s v="Tundra Esports"/>
    <n v="9247354"/>
    <s v="Team Falcons"/>
    <n v="24"/>
    <n v="24"/>
    <x v="1"/>
    <s v="True"/>
    <x v="3"/>
    <x v="0"/>
    <x v="142"/>
    <m/>
    <n v="16935"/>
    <x v="6"/>
  </r>
  <r>
    <n v="7933710437"/>
    <n v="2311"/>
    <x v="1440"/>
    <x v="1"/>
    <n v="9467224"/>
    <s v="Aurora Gaming"/>
    <n v="8605863"/>
    <s v="Cloud9"/>
    <n v="8"/>
    <n v="19"/>
    <x v="0"/>
    <s v="False"/>
    <x v="70"/>
    <x v="3"/>
    <x v="162"/>
    <m/>
    <n v="16935"/>
    <x v="6"/>
  </r>
  <r>
    <n v="7933607087"/>
    <n v="2123"/>
    <x v="41"/>
    <x v="1"/>
    <n v="8605863"/>
    <s v="Cloud9"/>
    <n v="9467224"/>
    <s v="Aurora Gaming"/>
    <n v="22"/>
    <n v="12"/>
    <x v="1"/>
    <s v="True"/>
    <x v="40"/>
    <x v="3"/>
    <x v="162"/>
    <m/>
    <n v="16935"/>
    <x v="6"/>
  </r>
  <r>
    <n v="7933540966"/>
    <n v="1142"/>
    <x v="1441"/>
    <x v="3"/>
    <n v="2163"/>
    <s v="Team Liquid"/>
    <n v="8261500"/>
    <s v="Xtreme Gaming"/>
    <n v="19"/>
    <n v="1"/>
    <x v="1"/>
    <s v="True"/>
    <x v="32"/>
    <x v="3"/>
    <x v="33"/>
    <m/>
    <n v="16935"/>
    <x v="6"/>
  </r>
  <r>
    <n v="7933465064"/>
    <n v="2326"/>
    <x v="1442"/>
    <x v="1"/>
    <n v="8261500"/>
    <s v="Xtreme Gaming"/>
    <n v="2163"/>
    <s v="Team Liquid"/>
    <n v="12"/>
    <n v="24"/>
    <x v="0"/>
    <s v="False"/>
    <x v="37"/>
    <x v="0"/>
    <x v="33"/>
    <m/>
    <n v="16935"/>
    <x v="6"/>
  </r>
  <r>
    <n v="7932744081"/>
    <n v="2170"/>
    <x v="1008"/>
    <x v="1"/>
    <n v="5"/>
    <s v="Invictus Gaming"/>
    <n v="8599101"/>
    <s v="Gaimin Gladiators"/>
    <n v="8"/>
    <n v="26"/>
    <x v="0"/>
    <s v="False"/>
    <x v="40"/>
    <x v="3"/>
    <x v="160"/>
    <m/>
    <n v="16935"/>
    <x v="6"/>
  </r>
  <r>
    <n v="7932637495"/>
    <n v="2400"/>
    <x v="1068"/>
    <x v="1"/>
    <n v="8599101"/>
    <s v="Gaimin Gladiators"/>
    <n v="5"/>
    <s v="Invictus Gaming"/>
    <n v="14"/>
    <n v="15"/>
    <x v="0"/>
    <s v="False"/>
    <x v="47"/>
    <x v="3"/>
    <x v="35"/>
    <m/>
    <n v="16935"/>
    <x v="6"/>
  </r>
  <r>
    <n v="7932554733"/>
    <n v="1500"/>
    <x v="1443"/>
    <x v="1"/>
    <n v="5"/>
    <s v="Invictus Gaming"/>
    <n v="8599101"/>
    <s v="Gaimin Gladiators"/>
    <n v="6"/>
    <n v="22"/>
    <x v="0"/>
    <s v="False"/>
    <x v="39"/>
    <x v="3"/>
    <x v="160"/>
    <m/>
    <n v="16935"/>
    <x v="6"/>
  </r>
  <r>
    <n v="7932411449"/>
    <n v="2895"/>
    <x v="1444"/>
    <x v="0"/>
    <n v="7119388"/>
    <s v="Team Spirit"/>
    <n v="8728920"/>
    <s v="nouns"/>
    <n v="15"/>
    <n v="31"/>
    <x v="0"/>
    <s v="False"/>
    <x v="27"/>
    <x v="0"/>
    <x v="166"/>
    <m/>
    <n v="16935"/>
    <x v="6"/>
  </r>
  <r>
    <n v="7932276041"/>
    <n v="2723"/>
    <x v="1203"/>
    <x v="0"/>
    <n v="8728920"/>
    <s v="nouns"/>
    <n v="7119388"/>
    <s v="Team Spirit"/>
    <n v="24"/>
    <n v="17"/>
    <x v="1"/>
    <s v="True"/>
    <x v="52"/>
    <x v="0"/>
    <x v="166"/>
    <m/>
    <n v="16935"/>
    <x v="6"/>
  </r>
  <r>
    <n v="7932133662"/>
    <n v="2443"/>
    <x v="1227"/>
    <x v="0"/>
    <n v="8291895"/>
    <s v="Tundra Esports"/>
    <n v="9303484"/>
    <s v="HEROIC"/>
    <n v="28"/>
    <n v="23"/>
    <x v="1"/>
    <s v="True"/>
    <x v="21"/>
    <x v="2"/>
    <x v="142"/>
    <m/>
    <n v="16935"/>
    <x v="6"/>
  </r>
  <r>
    <n v="7932026809"/>
    <n v="2759"/>
    <x v="1445"/>
    <x v="0"/>
    <n v="9303484"/>
    <s v="HEROIC"/>
    <n v="8291895"/>
    <s v="Tundra Esports"/>
    <n v="9"/>
    <n v="31"/>
    <x v="0"/>
    <s v="False"/>
    <x v="22"/>
    <x v="0"/>
    <x v="142"/>
    <m/>
    <n v="16935"/>
    <x v="6"/>
  </r>
  <r>
    <n v="7931926847"/>
    <n v="2422"/>
    <x v="238"/>
    <x v="0"/>
    <n v="8254400"/>
    <s v="beastcoast"/>
    <n v="9247354"/>
    <s v="Team Falcons"/>
    <n v="12"/>
    <n v="35"/>
    <x v="0"/>
    <s v="False"/>
    <x v="2"/>
    <x v="0"/>
    <x v="169"/>
    <m/>
    <n v="16935"/>
    <x v="6"/>
  </r>
  <r>
    <n v="7931849156"/>
    <n v="1912"/>
    <x v="1196"/>
    <x v="1"/>
    <n v="9247354"/>
    <s v="Team Falcons"/>
    <n v="8254400"/>
    <s v="beastcoast"/>
    <n v="39"/>
    <n v="6"/>
    <x v="1"/>
    <s v="True"/>
    <x v="6"/>
    <x v="0"/>
    <x v="169"/>
    <m/>
    <n v="16935"/>
    <x v="6"/>
  </r>
  <r>
    <n v="7931106306"/>
    <n v="3736"/>
    <x v="1446"/>
    <x v="2"/>
    <n v="9467224"/>
    <s v="Aurora Gaming"/>
    <n v="9080405"/>
    <s v="Team Zero"/>
    <n v="35"/>
    <n v="25"/>
    <x v="1"/>
    <s v="True"/>
    <x v="60"/>
    <x v="2"/>
    <x v="171"/>
    <m/>
    <n v="16935"/>
    <x v="6"/>
  </r>
  <r>
    <n v="7930995251"/>
    <n v="2885"/>
    <x v="77"/>
    <x v="0"/>
    <n v="9080405"/>
    <s v="Team Zero"/>
    <n v="9467224"/>
    <s v="Aurora Gaming"/>
    <n v="25"/>
    <n v="9"/>
    <x v="1"/>
    <s v="True"/>
    <x v="40"/>
    <x v="3"/>
    <x v="174"/>
    <m/>
    <n v="16935"/>
    <x v="6"/>
  </r>
  <r>
    <n v="7930893265"/>
    <n v="2457"/>
    <x v="485"/>
    <x v="0"/>
    <n v="9467224"/>
    <s v="Aurora Gaming"/>
    <n v="9080405"/>
    <s v="Team Zero"/>
    <n v="31"/>
    <n v="3"/>
    <x v="1"/>
    <s v="True"/>
    <x v="40"/>
    <x v="3"/>
    <x v="171"/>
    <m/>
    <n v="16935"/>
    <x v="6"/>
  </r>
  <r>
    <n v="7930776393"/>
    <n v="2206"/>
    <x v="96"/>
    <x v="1"/>
    <n v="8605863"/>
    <s v="Cloud9"/>
    <n v="9255039"/>
    <s v="1w Team"/>
    <n v="36"/>
    <n v="10"/>
    <x v="1"/>
    <s v="True"/>
    <x v="27"/>
    <x v="0"/>
    <x v="162"/>
    <m/>
    <n v="16935"/>
    <x v="6"/>
  </r>
  <r>
    <n v="7930666447"/>
    <n v="2311"/>
    <x v="1440"/>
    <x v="1"/>
    <n v="8605863"/>
    <s v="Cloud9"/>
    <n v="9255039"/>
    <s v="1w Team"/>
    <n v="24"/>
    <n v="10"/>
    <x v="1"/>
    <s v="True"/>
    <x v="40"/>
    <x v="3"/>
    <x v="162"/>
    <m/>
    <n v="16935"/>
    <x v="6"/>
  </r>
  <r>
    <n v="7930529022"/>
    <n v="2564"/>
    <x v="1447"/>
    <x v="0"/>
    <n v="8255888"/>
    <s v="BetBoom Team"/>
    <n v="2163"/>
    <s v="Team Liquid"/>
    <n v="11"/>
    <n v="28"/>
    <x v="0"/>
    <s v="False"/>
    <x v="10"/>
    <x v="0"/>
    <x v="33"/>
    <m/>
    <n v="16935"/>
    <x v="6"/>
  </r>
  <r>
    <n v="7930461959"/>
    <n v="1372"/>
    <x v="1448"/>
    <x v="1"/>
    <n v="2163"/>
    <s v="Team Liquid"/>
    <n v="8255888"/>
    <s v="BetBoom Team"/>
    <n v="12"/>
    <n v="27"/>
    <x v="0"/>
    <s v="False"/>
    <x v="10"/>
    <x v="0"/>
    <x v="134"/>
    <m/>
    <n v="16935"/>
    <x v="6"/>
  </r>
  <r>
    <n v="7930378771"/>
    <n v="2904"/>
    <x v="502"/>
    <x v="0"/>
    <n v="8255888"/>
    <s v="BetBoom Team"/>
    <n v="2163"/>
    <s v="Team Liquid"/>
    <n v="26"/>
    <n v="30"/>
    <x v="0"/>
    <s v="False"/>
    <x v="16"/>
    <x v="2"/>
    <x v="33"/>
    <m/>
    <n v="16935"/>
    <x v="6"/>
  </r>
  <r>
    <n v="7930304864"/>
    <n v="3090"/>
    <x v="890"/>
    <x v="0"/>
    <n v="8261500"/>
    <s v="Xtreme Gaming"/>
    <n v="8597976"/>
    <s v="Talon"/>
    <n v="26"/>
    <n v="19"/>
    <x v="1"/>
    <s v="True"/>
    <x v="6"/>
    <x v="0"/>
    <x v="170"/>
    <m/>
    <n v="16935"/>
    <x v="6"/>
  </r>
  <r>
    <n v="7929598163"/>
    <n v="927"/>
    <x v="1449"/>
    <x v="3"/>
    <n v="5"/>
    <s v="Invictus Gaming"/>
    <n v="8291895"/>
    <s v="Tundra Esports"/>
    <n v="2"/>
    <n v="15"/>
    <x v="0"/>
    <s v="False"/>
    <x v="93"/>
    <x v="3"/>
    <x v="142"/>
    <m/>
    <n v="16935"/>
    <x v="6"/>
  </r>
  <r>
    <n v="7929556224"/>
    <n v="1305"/>
    <x v="964"/>
    <x v="1"/>
    <n v="5"/>
    <s v="Invictus Gaming"/>
    <n v="8291895"/>
    <s v="Tundra Esports"/>
    <n v="17"/>
    <n v="26"/>
    <x v="0"/>
    <s v="False"/>
    <x v="28"/>
    <x v="0"/>
    <x v="142"/>
    <m/>
    <n v="16935"/>
    <x v="6"/>
  </r>
  <r>
    <n v="7929545363"/>
    <n v="569"/>
    <x v="1450"/>
    <x v="3"/>
    <n v="5"/>
    <s v="Invictus Gaming"/>
    <n v="8291895"/>
    <s v="Tundra Esports"/>
    <n v="16"/>
    <n v="18"/>
    <x v="0"/>
    <s v="False"/>
    <x v="40"/>
    <x v="3"/>
    <x v="142"/>
    <m/>
    <n v="16935"/>
    <x v="6"/>
  </r>
  <r>
    <n v="7929405044"/>
    <n v="1808"/>
    <x v="904"/>
    <x v="1"/>
    <n v="9080405"/>
    <s v="Team Zero"/>
    <n v="9247354"/>
    <s v="Team Falcons"/>
    <n v="9"/>
    <n v="32"/>
    <x v="0"/>
    <s v="False"/>
    <x v="52"/>
    <x v="0"/>
    <x v="169"/>
    <m/>
    <n v="16935"/>
    <x v="6"/>
  </r>
  <r>
    <n v="7929314904"/>
    <n v="2507"/>
    <x v="1386"/>
    <x v="0"/>
    <n v="7119388"/>
    <s v="Team Spirit"/>
    <n v="2163"/>
    <s v="Team Liquid"/>
    <n v="40"/>
    <n v="22"/>
    <x v="1"/>
    <s v="True"/>
    <x v="5"/>
    <x v="1"/>
    <x v="108"/>
    <m/>
    <n v="16935"/>
    <x v="6"/>
  </r>
  <r>
    <n v="7929316152"/>
    <n v="1779"/>
    <x v="1135"/>
    <x v="1"/>
    <n v="9247354"/>
    <s v="Team Falcons"/>
    <n v="9080405"/>
    <s v="Team Zero"/>
    <n v="31"/>
    <n v="11"/>
    <x v="1"/>
    <s v="True"/>
    <x v="18"/>
    <x v="0"/>
    <x v="169"/>
    <m/>
    <n v="16935"/>
    <x v="6"/>
  </r>
  <r>
    <n v="7929250556"/>
    <n v="2868"/>
    <x v="1392"/>
    <x v="0"/>
    <n v="8605863"/>
    <s v="Cloud9"/>
    <n v="8597976"/>
    <s v="Talon"/>
    <n v="30"/>
    <n v="27"/>
    <x v="1"/>
    <s v="True"/>
    <x v="7"/>
    <x v="2"/>
    <x v="162"/>
    <m/>
    <n v="16935"/>
    <x v="6"/>
  </r>
  <r>
    <n v="7929188090"/>
    <n v="3180"/>
    <x v="1228"/>
    <x v="0"/>
    <n v="2163"/>
    <s v="Team Liquid"/>
    <n v="7119388"/>
    <s v="Team Spirit"/>
    <n v="16"/>
    <n v="26"/>
    <x v="0"/>
    <s v="False"/>
    <x v="18"/>
    <x v="0"/>
    <x v="108"/>
    <m/>
    <n v="16935"/>
    <x v="6"/>
  </r>
  <r>
    <n v="7929199194"/>
    <n v="2582"/>
    <x v="1451"/>
    <x v="0"/>
    <n v="5"/>
    <s v="Invictus Gaming"/>
    <n v="8291895"/>
    <s v="Tundra Esports"/>
    <n v="26"/>
    <n v="12"/>
    <x v="1"/>
    <s v="True"/>
    <x v="45"/>
    <x v="0"/>
    <x v="35"/>
    <m/>
    <n v="16935"/>
    <x v="6"/>
  </r>
  <r>
    <n v="7929170690"/>
    <n v="1484"/>
    <x v="1452"/>
    <x v="1"/>
    <n v="8605863"/>
    <s v="Cloud9"/>
    <n v="8597976"/>
    <s v="Talon"/>
    <n v="22"/>
    <n v="2"/>
    <x v="1"/>
    <s v="True"/>
    <x v="72"/>
    <x v="3"/>
    <x v="162"/>
    <m/>
    <n v="16935"/>
    <x v="6"/>
  </r>
  <r>
    <n v="7929126875"/>
    <n v="1707"/>
    <x v="1453"/>
    <x v="1"/>
    <n v="8291895"/>
    <s v="Tundra Esports"/>
    <n v="5"/>
    <s v="Invictus Gaming"/>
    <n v="19"/>
    <n v="10"/>
    <x v="1"/>
    <s v="True"/>
    <x v="47"/>
    <x v="3"/>
    <x v="142"/>
    <m/>
    <n v="16935"/>
    <x v="6"/>
  </r>
  <r>
    <n v="7929087653"/>
    <n v="2722"/>
    <x v="1454"/>
    <x v="0"/>
    <n v="8255888"/>
    <s v="BetBoom Team"/>
    <n v="9247354"/>
    <s v="Team Falcons"/>
    <n v="31"/>
    <n v="33"/>
    <x v="0"/>
    <s v="False"/>
    <x v="8"/>
    <x v="1"/>
    <x v="169"/>
    <m/>
    <n v="16935"/>
    <x v="6"/>
  </r>
  <r>
    <n v="7929080268"/>
    <n v="2634"/>
    <x v="557"/>
    <x v="0"/>
    <n v="9467224"/>
    <s v="Aurora Gaming"/>
    <n v="8254400"/>
    <s v="beastcoast"/>
    <n v="24"/>
    <n v="15"/>
    <x v="1"/>
    <s v="True"/>
    <x v="10"/>
    <x v="0"/>
    <x v="171"/>
    <m/>
    <n v="16935"/>
    <x v="6"/>
  </r>
  <r>
    <n v="7929057445"/>
    <n v="2408"/>
    <x v="1296"/>
    <x v="0"/>
    <n v="8728920"/>
    <s v="nouns"/>
    <n v="9080405"/>
    <s v="Team Zero"/>
    <n v="27"/>
    <n v="22"/>
    <x v="1"/>
    <s v="True"/>
    <x v="4"/>
    <x v="2"/>
    <x v="166"/>
    <m/>
    <n v="16935"/>
    <x v="6"/>
  </r>
  <r>
    <n v="7929019186"/>
    <n v="2529"/>
    <x v="667"/>
    <x v="0"/>
    <n v="9247354"/>
    <s v="Team Falcons"/>
    <n v="8255888"/>
    <s v="BetBoom Team"/>
    <n v="34"/>
    <n v="28"/>
    <x v="1"/>
    <s v="True"/>
    <x v="5"/>
    <x v="1"/>
    <x v="169"/>
    <m/>
    <n v="16935"/>
    <x v="6"/>
  </r>
  <r>
    <n v="7929024760"/>
    <n v="2009"/>
    <x v="1021"/>
    <x v="1"/>
    <n v="9467224"/>
    <s v="Aurora Gaming"/>
    <n v="8254400"/>
    <s v="beastcoast"/>
    <n v="31"/>
    <n v="12"/>
    <x v="1"/>
    <s v="True"/>
    <x v="28"/>
    <x v="0"/>
    <x v="171"/>
    <m/>
    <n v="16935"/>
    <x v="6"/>
  </r>
  <r>
    <n v="7929005346"/>
    <n v="1628"/>
    <x v="1455"/>
    <x v="1"/>
    <n v="9080405"/>
    <s v="Team Zero"/>
    <n v="8728920"/>
    <s v="nouns"/>
    <n v="26"/>
    <n v="2"/>
    <x v="1"/>
    <s v="True"/>
    <x v="39"/>
    <x v="3"/>
    <x v="174"/>
    <m/>
    <n v="16935"/>
    <x v="6"/>
  </r>
  <r>
    <n v="7928964450"/>
    <n v="2575"/>
    <x v="1456"/>
    <x v="0"/>
    <n v="8599101"/>
    <s v="Gaimin Gladiators"/>
    <n v="9303484"/>
    <s v="HEROIC"/>
    <n v="11"/>
    <n v="37"/>
    <x v="0"/>
    <s v="False"/>
    <x v="3"/>
    <x v="0"/>
    <x v="172"/>
    <m/>
    <n v="16935"/>
    <x v="6"/>
  </r>
  <r>
    <n v="7928969814"/>
    <n v="2002"/>
    <x v="849"/>
    <x v="1"/>
    <n v="8605863"/>
    <s v="Cloud9"/>
    <n v="8291895"/>
    <s v="Tundra Esports"/>
    <n v="21"/>
    <n v="18"/>
    <x v="1"/>
    <s v="True"/>
    <x v="10"/>
    <x v="0"/>
    <x v="162"/>
    <m/>
    <n v="16935"/>
    <x v="6"/>
  </r>
  <r>
    <n v="7928957343"/>
    <n v="1933"/>
    <x v="1457"/>
    <x v="1"/>
    <n v="8261500"/>
    <s v="Xtreme Gaming"/>
    <n v="9255039"/>
    <s v="1w Team"/>
    <n v="9"/>
    <n v="35"/>
    <x v="0"/>
    <s v="False"/>
    <x v="0"/>
    <x v="0"/>
    <x v="173"/>
    <m/>
    <n v="16935"/>
    <x v="6"/>
  </r>
  <r>
    <n v="7928915377"/>
    <n v="2468"/>
    <x v="206"/>
    <x v="0"/>
    <n v="8605863"/>
    <s v="Cloud9"/>
    <n v="8291895"/>
    <s v="Tundra Esports"/>
    <n v="16"/>
    <n v="28"/>
    <x v="0"/>
    <s v="False"/>
    <x v="0"/>
    <x v="0"/>
    <x v="142"/>
    <m/>
    <n v="16935"/>
    <x v="6"/>
  </r>
  <r>
    <n v="7928927852"/>
    <n v="1683"/>
    <x v="1343"/>
    <x v="1"/>
    <n v="9303484"/>
    <s v="HEROIC"/>
    <n v="8599101"/>
    <s v="Gaimin Gladiators"/>
    <n v="7"/>
    <n v="30"/>
    <x v="0"/>
    <s v="False"/>
    <x v="38"/>
    <x v="0"/>
    <x v="160"/>
    <m/>
    <n v="16935"/>
    <x v="6"/>
  </r>
  <r>
    <n v="7928364306"/>
    <n v="3435"/>
    <x v="1458"/>
    <x v="0"/>
    <n v="9467224"/>
    <s v="Aurora Gaming"/>
    <n v="7119388"/>
    <s v="Team Spirit"/>
    <n v="31"/>
    <n v="30"/>
    <x v="0"/>
    <s v="False"/>
    <x v="69"/>
    <x v="1"/>
    <x v="108"/>
    <m/>
    <n v="16935"/>
    <x v="6"/>
  </r>
  <r>
    <n v="7928396832"/>
    <n v="1725"/>
    <x v="1459"/>
    <x v="1"/>
    <n v="8254400"/>
    <s v="beastcoast"/>
    <n v="2163"/>
    <s v="Team Liquid"/>
    <n v="13"/>
    <n v="33"/>
    <x v="0"/>
    <s v="False"/>
    <x v="27"/>
    <x v="0"/>
    <x v="33"/>
    <m/>
    <n v="16935"/>
    <x v="6"/>
  </r>
  <r>
    <n v="7928380785"/>
    <n v="1820"/>
    <x v="863"/>
    <x v="1"/>
    <n v="8255888"/>
    <s v="BetBoom Team"/>
    <n v="9080405"/>
    <s v="Team Zero"/>
    <n v="14"/>
    <n v="29"/>
    <x v="0"/>
    <s v="False"/>
    <x v="28"/>
    <x v="0"/>
    <x v="174"/>
    <m/>
    <n v="16935"/>
    <x v="6"/>
  </r>
  <r>
    <n v="7928288761"/>
    <n v="2487"/>
    <x v="1263"/>
    <x v="0"/>
    <n v="2163"/>
    <s v="Team Liquid"/>
    <n v="8254400"/>
    <s v="beastcoast"/>
    <n v="31"/>
    <n v="16"/>
    <x v="1"/>
    <s v="True"/>
    <x v="2"/>
    <x v="0"/>
    <x v="33"/>
    <m/>
    <n v="16935"/>
    <x v="6"/>
  </r>
  <r>
    <n v="7928291729"/>
    <n v="2537"/>
    <x v="816"/>
    <x v="0"/>
    <n v="9080405"/>
    <s v="Team Zero"/>
    <n v="8255888"/>
    <s v="BetBoom Team"/>
    <n v="36"/>
    <n v="18"/>
    <x v="1"/>
    <s v="True"/>
    <x v="13"/>
    <x v="2"/>
    <x v="174"/>
    <m/>
    <n v="16935"/>
    <x v="6"/>
  </r>
  <r>
    <n v="7928291791"/>
    <n v="1531"/>
    <x v="1460"/>
    <x v="1"/>
    <n v="7119388"/>
    <s v="Team Spirit"/>
    <n v="9467224"/>
    <s v="Aurora Gaming"/>
    <n v="21"/>
    <n v="9"/>
    <x v="1"/>
    <s v="True"/>
    <x v="56"/>
    <x v="3"/>
    <x v="108"/>
    <m/>
    <n v="16935"/>
    <x v="6"/>
  </r>
  <r>
    <n v="7928185091"/>
    <n v="2861"/>
    <x v="1461"/>
    <x v="0"/>
    <n v="8597976"/>
    <s v="Talon"/>
    <n v="5"/>
    <s v="Invictus Gaming"/>
    <n v="34"/>
    <n v="30"/>
    <x v="0"/>
    <s v="False"/>
    <x v="8"/>
    <x v="1"/>
    <x v="35"/>
    <m/>
    <n v="16935"/>
    <x v="6"/>
  </r>
  <r>
    <n v="7928200136"/>
    <n v="2103"/>
    <x v="470"/>
    <x v="1"/>
    <n v="9247354"/>
    <s v="Team Falcons"/>
    <n v="8728920"/>
    <s v="nouns"/>
    <n v="15"/>
    <n v="18"/>
    <x v="0"/>
    <s v="False"/>
    <x v="57"/>
    <x v="3"/>
    <x v="166"/>
    <m/>
    <n v="16935"/>
    <x v="6"/>
  </r>
  <r>
    <n v="7928205327"/>
    <n v="1825"/>
    <x v="741"/>
    <x v="1"/>
    <n v="8599101"/>
    <s v="Gaimin Gladiators"/>
    <n v="8261500"/>
    <s v="Xtreme Gaming"/>
    <n v="8"/>
    <n v="28"/>
    <x v="0"/>
    <s v="False"/>
    <x v="37"/>
    <x v="0"/>
    <x v="170"/>
    <m/>
    <n v="16935"/>
    <x v="6"/>
  </r>
  <r>
    <n v="7928115077"/>
    <n v="2088"/>
    <x v="1391"/>
    <x v="1"/>
    <n v="8261500"/>
    <s v="Xtreme Gaming"/>
    <n v="8599101"/>
    <s v="Gaimin Gladiators"/>
    <n v="22"/>
    <n v="9"/>
    <x v="1"/>
    <s v="True"/>
    <x v="46"/>
    <x v="3"/>
    <x v="170"/>
    <m/>
    <n v="16935"/>
    <x v="6"/>
  </r>
  <r>
    <n v="7928100793"/>
    <n v="2121"/>
    <x v="50"/>
    <x v="1"/>
    <n v="9247354"/>
    <s v="Team Falcons"/>
    <n v="8728920"/>
    <s v="nouns"/>
    <n v="34"/>
    <n v="7"/>
    <x v="1"/>
    <s v="True"/>
    <x v="52"/>
    <x v="0"/>
    <x v="169"/>
    <m/>
    <n v="16935"/>
    <x v="6"/>
  </r>
  <r>
    <n v="7928077736"/>
    <n v="2547"/>
    <x v="1182"/>
    <x v="0"/>
    <n v="5"/>
    <s v="Invictus Gaming"/>
    <n v="8597976"/>
    <s v="Talon"/>
    <n v="23"/>
    <n v="13"/>
    <x v="1"/>
    <s v="True"/>
    <x v="37"/>
    <x v="0"/>
    <x v="35"/>
    <m/>
    <n v="16935"/>
    <x v="6"/>
  </r>
  <r>
    <n v="7928006446"/>
    <n v="2610"/>
    <x v="84"/>
    <x v="0"/>
    <n v="2163"/>
    <s v="Team Liquid"/>
    <n v="9467224"/>
    <s v="Aurora Gaming"/>
    <n v="27"/>
    <n v="17"/>
    <x v="1"/>
    <s v="True"/>
    <x v="0"/>
    <x v="0"/>
    <x v="33"/>
    <m/>
    <n v="16935"/>
    <x v="6"/>
  </r>
  <r>
    <n v="7928009336"/>
    <n v="1999"/>
    <x v="948"/>
    <x v="1"/>
    <n v="9255039"/>
    <s v="1w Team"/>
    <n v="9303484"/>
    <s v="HEROIC"/>
    <n v="23"/>
    <n v="11"/>
    <x v="1"/>
    <s v="True"/>
    <x v="40"/>
    <x v="3"/>
    <x v="173"/>
    <m/>
    <n v="16935"/>
    <x v="6"/>
  </r>
  <r>
    <n v="7927995323"/>
    <n v="1784"/>
    <x v="1238"/>
    <x v="1"/>
    <n v="7119388"/>
    <s v="Team Spirit"/>
    <n v="8254400"/>
    <s v="beastcoast"/>
    <n v="30"/>
    <n v="10"/>
    <x v="1"/>
    <s v="True"/>
    <x v="22"/>
    <x v="0"/>
    <x v="108"/>
    <m/>
    <n v="16935"/>
    <x v="6"/>
  </r>
  <r>
    <n v="7927906150"/>
    <n v="2274"/>
    <x v="974"/>
    <x v="1"/>
    <n v="9255039"/>
    <s v="1w Team"/>
    <n v="9303484"/>
    <s v="HEROIC"/>
    <n v="9"/>
    <n v="27"/>
    <x v="0"/>
    <s v="False"/>
    <x v="37"/>
    <x v="0"/>
    <x v="172"/>
    <m/>
    <n v="16935"/>
    <x v="6"/>
  </r>
  <r>
    <n v="7927914488"/>
    <n v="1994"/>
    <x v="218"/>
    <x v="1"/>
    <n v="9467224"/>
    <s v="Aurora Gaming"/>
    <n v="2163"/>
    <s v="Team Liquid"/>
    <n v="6"/>
    <n v="19"/>
    <x v="0"/>
    <s v="False"/>
    <x v="15"/>
    <x v="3"/>
    <x v="33"/>
    <m/>
    <n v="16935"/>
    <x v="6"/>
  </r>
  <r>
    <n v="7927895267"/>
    <n v="2261"/>
    <x v="36"/>
    <x v="1"/>
    <n v="7119388"/>
    <s v="Team Spirit"/>
    <n v="8254400"/>
    <s v="beastcoast"/>
    <n v="20"/>
    <n v="15"/>
    <x v="1"/>
    <s v="True"/>
    <x v="41"/>
    <x v="0"/>
    <x v="108"/>
    <m/>
    <n v="16935"/>
    <x v="6"/>
  </r>
  <r>
    <n v="7927826080"/>
    <n v="2594"/>
    <x v="1145"/>
    <x v="0"/>
    <n v="8728920"/>
    <s v="nouns"/>
    <n v="8255888"/>
    <s v="BetBoom Team"/>
    <n v="11"/>
    <n v="25"/>
    <x v="0"/>
    <s v="False"/>
    <x v="37"/>
    <x v="0"/>
    <x v="134"/>
    <m/>
    <n v="16935"/>
    <x v="6"/>
  </r>
  <r>
    <n v="7927835333"/>
    <n v="2207"/>
    <x v="204"/>
    <x v="1"/>
    <n v="9247354"/>
    <s v="Team Falcons"/>
    <n v="9080405"/>
    <s v="Team Zero"/>
    <n v="29"/>
    <n v="23"/>
    <x v="1"/>
    <s v="True"/>
    <x v="42"/>
    <x v="2"/>
    <x v="169"/>
    <m/>
    <n v="16935"/>
    <x v="6"/>
  </r>
  <r>
    <n v="7927814402"/>
    <n v="2617"/>
    <x v="984"/>
    <x v="0"/>
    <n v="8605863"/>
    <s v="Cloud9"/>
    <n v="5"/>
    <s v="Invictus Gaming"/>
    <n v="27"/>
    <n v="17"/>
    <x v="1"/>
    <s v="True"/>
    <x v="0"/>
    <x v="0"/>
    <x v="162"/>
    <m/>
    <n v="16935"/>
    <x v="6"/>
  </r>
  <r>
    <n v="7927766744"/>
    <n v="1977"/>
    <x v="1426"/>
    <x v="1"/>
    <n v="9080405"/>
    <s v="Team Zero"/>
    <n v="9247354"/>
    <s v="Team Falcons"/>
    <n v="25"/>
    <n v="17"/>
    <x v="1"/>
    <s v="True"/>
    <x v="18"/>
    <x v="0"/>
    <x v="174"/>
    <m/>
    <n v="16935"/>
    <x v="6"/>
  </r>
  <r>
    <n v="7927758213"/>
    <n v="1586"/>
    <x v="940"/>
    <x v="1"/>
    <n v="8255888"/>
    <s v="BetBoom Team"/>
    <n v="8728920"/>
    <s v="nouns"/>
    <n v="24"/>
    <n v="1"/>
    <x v="1"/>
    <s v="True"/>
    <x v="15"/>
    <x v="3"/>
    <x v="134"/>
    <m/>
    <n v="16935"/>
    <x v="6"/>
  </r>
  <r>
    <n v="7927758752"/>
    <n v="2123"/>
    <x v="41"/>
    <x v="1"/>
    <n v="5"/>
    <s v="Invictus Gaming"/>
    <n v="8605863"/>
    <s v="Cloud9"/>
    <n v="9"/>
    <n v="31"/>
    <x v="0"/>
    <s v="False"/>
    <x v="22"/>
    <x v="0"/>
    <x v="162"/>
    <m/>
    <n v="16935"/>
    <x v="6"/>
  </r>
  <r>
    <n v="7927715273"/>
    <n v="2113"/>
    <x v="117"/>
    <x v="1"/>
    <n v="8261500"/>
    <s v="Xtreme Gaming"/>
    <n v="9303484"/>
    <s v="HEROIC"/>
    <n v="25"/>
    <n v="28"/>
    <x v="1"/>
    <s v="True"/>
    <x v="23"/>
    <x v="2"/>
    <x v="170"/>
    <m/>
    <n v="16935"/>
    <x v="6"/>
  </r>
  <r>
    <n v="7927711289"/>
    <n v="1716"/>
    <x v="1462"/>
    <x v="1"/>
    <n v="8599101"/>
    <s v="Gaimin Gladiators"/>
    <n v="9255039"/>
    <s v="1w Team"/>
    <n v="35"/>
    <n v="11"/>
    <x v="1"/>
    <s v="True"/>
    <x v="27"/>
    <x v="0"/>
    <x v="160"/>
    <m/>
    <n v="16935"/>
    <x v="6"/>
  </r>
  <r>
    <n v="7927718184"/>
    <n v="1446"/>
    <x v="266"/>
    <x v="1"/>
    <n v="8597976"/>
    <s v="Talon"/>
    <n v="8291895"/>
    <s v="Tundra Esports"/>
    <n v="34"/>
    <n v="13"/>
    <x v="1"/>
    <s v="True"/>
    <x v="2"/>
    <x v="0"/>
    <x v="164"/>
    <m/>
    <n v="16935"/>
    <x v="6"/>
  </r>
  <r>
    <n v="7927665226"/>
    <n v="2475"/>
    <x v="1081"/>
    <x v="0"/>
    <n v="8597976"/>
    <s v="Talon"/>
    <n v="8291895"/>
    <s v="Tundra Esports"/>
    <n v="33"/>
    <n v="33"/>
    <x v="0"/>
    <s v="False"/>
    <x v="55"/>
    <x v="1"/>
    <x v="142"/>
    <m/>
    <n v="16935"/>
    <x v="6"/>
  </r>
  <r>
    <n v="7927665254"/>
    <n v="2379"/>
    <x v="330"/>
    <x v="1"/>
    <n v="9255039"/>
    <s v="1w Team"/>
    <n v="8599101"/>
    <s v="Gaimin Gladiators"/>
    <n v="21"/>
    <n v="22"/>
    <x v="0"/>
    <s v="False"/>
    <x v="28"/>
    <x v="0"/>
    <x v="160"/>
    <m/>
    <n v="16935"/>
    <x v="6"/>
  </r>
  <r>
    <n v="7927665228"/>
    <n v="2438"/>
    <x v="316"/>
    <x v="0"/>
    <n v="8261500"/>
    <s v="Xtreme Gaming"/>
    <n v="9303484"/>
    <s v="HEROIC"/>
    <n v="15"/>
    <n v="16"/>
    <x v="1"/>
    <s v="True"/>
    <x v="46"/>
    <x v="3"/>
    <x v="170"/>
    <m/>
    <n v="1693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6FC47-0E5E-460C-955E-5A163796CDE5}" name="TablaDinámica51" cacheId="7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U8:V13" firstHeaderRow="1" firstDataRow="1" firstDataCol="1"/>
  <pivotFields count="21">
    <pivotField showAll="0"/>
    <pivotField showAll="0"/>
    <pivotField numFmtId="21" showAll="0">
      <items count="1464">
        <item x="1450"/>
        <item x="249"/>
        <item x="1378"/>
        <item x="620"/>
        <item x="823"/>
        <item x="252"/>
        <item x="306"/>
        <item x="1449"/>
        <item x="918"/>
        <item x="57"/>
        <item x="188"/>
        <item x="548"/>
        <item x="594"/>
        <item x="1248"/>
        <item x="1148"/>
        <item x="1338"/>
        <item x="587"/>
        <item x="590"/>
        <item x="1051"/>
        <item x="577"/>
        <item x="1160"/>
        <item x="901"/>
        <item x="528"/>
        <item x="1441"/>
        <item x="1298"/>
        <item x="1356"/>
        <item x="1216"/>
        <item x="765"/>
        <item x="1067"/>
        <item x="408"/>
        <item x="652"/>
        <item x="978"/>
        <item x="201"/>
        <item x="1236"/>
        <item x="296"/>
        <item x="136"/>
        <item x="134"/>
        <item x="659"/>
        <item x="1130"/>
        <item x="1015"/>
        <item x="915"/>
        <item x="1360"/>
        <item x="906"/>
        <item x="703"/>
        <item x="1193"/>
        <item x="637"/>
        <item x="449"/>
        <item x="1144"/>
        <item x="1374"/>
        <item x="991"/>
        <item x="748"/>
        <item x="1181"/>
        <item x="964"/>
        <item x="436"/>
        <item x="811"/>
        <item x="165"/>
        <item x="92"/>
        <item x="1403"/>
        <item x="441"/>
        <item x="603"/>
        <item x="377"/>
        <item x="1000"/>
        <item x="1022"/>
        <item x="1341"/>
        <item x="782"/>
        <item x="1206"/>
        <item x="616"/>
        <item x="488"/>
        <item x="76"/>
        <item x="702"/>
        <item x="52"/>
        <item x="1448"/>
        <item x="665"/>
        <item x="715"/>
        <item x="937"/>
        <item x="862"/>
        <item x="604"/>
        <item x="391"/>
        <item x="593"/>
        <item x="1304"/>
        <item x="189"/>
        <item x="19"/>
        <item x="865"/>
        <item x="1171"/>
        <item x="245"/>
        <item x="781"/>
        <item x="387"/>
        <item x="663"/>
        <item x="453"/>
        <item x="1411"/>
        <item x="1223"/>
        <item x="193"/>
        <item x="752"/>
        <item x="474"/>
        <item x="1094"/>
        <item x="331"/>
        <item x="469"/>
        <item x="1050"/>
        <item x="466"/>
        <item x="266"/>
        <item x="1315"/>
        <item x="1277"/>
        <item x="15"/>
        <item x="1276"/>
        <item x="116"/>
        <item x="857"/>
        <item x="936"/>
        <item x="299"/>
        <item x="70"/>
        <item x="588"/>
        <item x="284"/>
        <item x="751"/>
        <item x="846"/>
        <item x="994"/>
        <item x="610"/>
        <item x="1207"/>
        <item x="1452"/>
        <item x="686"/>
        <item x="481"/>
        <item x="162"/>
        <item x="121"/>
        <item x="1093"/>
        <item x="1443"/>
        <item x="834"/>
        <item x="462"/>
        <item x="151"/>
        <item x="483"/>
        <item x="272"/>
        <item x="1401"/>
        <item x="1429"/>
        <item x="886"/>
        <item x="1351"/>
        <item x="921"/>
        <item x="608"/>
        <item x="956"/>
        <item x="382"/>
        <item x="310"/>
        <item x="581"/>
        <item x="753"/>
        <item x="1460"/>
        <item x="150"/>
        <item x="874"/>
        <item x="437"/>
        <item x="53"/>
        <item x="612"/>
        <item x="543"/>
        <item x="1070"/>
        <item x="85"/>
        <item x="547"/>
        <item x="632"/>
        <item x="56"/>
        <item x="1352"/>
        <item x="435"/>
        <item x="917"/>
        <item x="1430"/>
        <item x="766"/>
        <item x="934"/>
        <item x="163"/>
        <item x="1195"/>
        <item x="1027"/>
        <item x="1069"/>
        <item x="1197"/>
        <item x="1154"/>
        <item x="87"/>
        <item x="1324"/>
        <item x="940"/>
        <item x="451"/>
        <item x="280"/>
        <item x="639"/>
        <item x="233"/>
        <item x="592"/>
        <item x="568"/>
        <item x="64"/>
        <item x="410"/>
        <item x="1045"/>
        <item x="89"/>
        <item x="282"/>
        <item x="161"/>
        <item x="526"/>
        <item x="1270"/>
        <item x="773"/>
        <item x="887"/>
        <item x="1367"/>
        <item x="1419"/>
        <item x="1455"/>
        <item x="533"/>
        <item x="1230"/>
        <item x="184"/>
        <item x="571"/>
        <item x="240"/>
        <item x="1035"/>
        <item x="375"/>
        <item x="1438"/>
        <item x="83"/>
        <item x="539"/>
        <item x="735"/>
        <item x="1059"/>
        <item x="500"/>
        <item x="264"/>
        <item x="1237"/>
        <item x="194"/>
        <item x="97"/>
        <item x="1060"/>
        <item x="718"/>
        <item x="231"/>
        <item x="673"/>
        <item x="851"/>
        <item x="599"/>
        <item x="1239"/>
        <item x="627"/>
        <item x="1260"/>
        <item x="477"/>
        <item x="509"/>
        <item x="208"/>
        <item x="433"/>
        <item x="273"/>
        <item x="74"/>
        <item x="1011"/>
        <item x="217"/>
        <item x="458"/>
        <item x="1343"/>
        <item x="1003"/>
        <item x="859"/>
        <item x="1212"/>
        <item x="475"/>
        <item x="729"/>
        <item x="950"/>
        <item x="1054"/>
        <item x="1254"/>
        <item x="66"/>
        <item x="1014"/>
        <item x="220"/>
        <item x="884"/>
        <item x="856"/>
        <item x="1453"/>
        <item x="1129"/>
        <item x="100"/>
        <item x="1462"/>
        <item x="22"/>
        <item x="472"/>
        <item x="990"/>
        <item x="602"/>
        <item x="338"/>
        <item x="1459"/>
        <item x="244"/>
        <item x="1241"/>
        <item x="972"/>
        <item x="1271"/>
        <item x="561"/>
        <item x="301"/>
        <item x="423"/>
        <item x="1012"/>
        <item x="1264"/>
        <item x="1194"/>
        <item x="706"/>
        <item x="997"/>
        <item x="365"/>
        <item x="68"/>
        <item x="1025"/>
        <item x="1085"/>
        <item x="234"/>
        <item x="113"/>
        <item x="651"/>
        <item x="1131"/>
        <item x="825"/>
        <item x="340"/>
        <item x="1318"/>
        <item x="1199"/>
        <item x="854"/>
        <item x="1413"/>
        <item x="869"/>
        <item x="758"/>
        <item x="963"/>
        <item x="1135"/>
        <item x="1314"/>
        <item x="657"/>
        <item x="1238"/>
        <item x="1122"/>
        <item x="1110"/>
        <item x="719"/>
        <item x="642"/>
        <item x="778"/>
        <item x="1377"/>
        <item x="425"/>
        <item x="426"/>
        <item x="110"/>
        <item x="1100"/>
        <item x="345"/>
        <item x="739"/>
        <item x="1168"/>
        <item x="1204"/>
        <item x="691"/>
        <item x="904"/>
        <item x="1243"/>
        <item x="939"/>
        <item x="1220"/>
        <item x="597"/>
        <item x="378"/>
        <item x="1422"/>
        <item x="1180"/>
        <item x="863"/>
        <item x="159"/>
        <item x="736"/>
        <item x="938"/>
        <item x="741"/>
        <item x="805"/>
        <item x="300"/>
        <item x="1355"/>
        <item x="727"/>
        <item x="326"/>
        <item x="634"/>
        <item x="334"/>
        <item x="232"/>
        <item x="1369"/>
        <item x="319"/>
        <item x="174"/>
        <item x="1361"/>
        <item x="606"/>
        <item x="619"/>
        <item x="37"/>
        <item x="143"/>
        <item x="261"/>
        <item x="399"/>
        <item x="1375"/>
        <item x="1187"/>
        <item x="812"/>
        <item x="1128"/>
        <item x="761"/>
        <item x="617"/>
        <item x="726"/>
        <item x="1057"/>
        <item x="731"/>
        <item x="183"/>
        <item x="166"/>
        <item x="503"/>
        <item x="1336"/>
        <item x="598"/>
        <item x="1064"/>
        <item x="808"/>
        <item x="285"/>
        <item x="1431"/>
        <item x="1074"/>
        <item x="146"/>
        <item x="621"/>
        <item x="93"/>
        <item x="5"/>
        <item x="769"/>
        <item x="368"/>
        <item x="988"/>
        <item x="708"/>
        <item x="870"/>
        <item x="578"/>
        <item x="1219"/>
        <item x="638"/>
        <item x="1179"/>
        <item x="1113"/>
        <item x="1423"/>
        <item x="806"/>
        <item x="1218"/>
        <item x="1042"/>
        <item x="1099"/>
        <item x="520"/>
        <item x="332"/>
        <item x="696"/>
        <item x="1365"/>
        <item x="725"/>
        <item x="267"/>
        <item x="1196"/>
        <item x="1107"/>
        <item x="1353"/>
        <item x="461"/>
        <item x="140"/>
        <item x="1072"/>
        <item x="843"/>
        <item x="654"/>
        <item x="896"/>
        <item x="497"/>
        <item x="858"/>
        <item x="1320"/>
        <item x="556"/>
        <item x="1140"/>
        <item x="333"/>
        <item x="946"/>
        <item x="499"/>
        <item x="290"/>
        <item x="860"/>
        <item x="1457"/>
        <item x="1325"/>
        <item x="583"/>
        <item x="1358"/>
        <item x="742"/>
        <item x="463"/>
        <item x="531"/>
        <item x="395"/>
        <item x="821"/>
        <item x="889"/>
        <item x="173"/>
        <item x="442"/>
        <item x="329"/>
        <item x="362"/>
        <item x="28"/>
        <item x="1327"/>
        <item x="1334"/>
        <item x="153"/>
        <item x="248"/>
        <item x="770"/>
        <item x="354"/>
        <item x="542"/>
        <item x="566"/>
        <item x="325"/>
        <item x="468"/>
        <item x="1102"/>
        <item x="1062"/>
        <item x="683"/>
        <item x="60"/>
        <item x="443"/>
        <item x="875"/>
        <item x="478"/>
        <item x="947"/>
        <item x="318"/>
        <item x="1080"/>
        <item x="538"/>
        <item x="613"/>
        <item x="1426"/>
        <item x="669"/>
        <item x="842"/>
        <item x="779"/>
        <item x="386"/>
        <item x="49"/>
        <item x="351"/>
        <item x="1065"/>
        <item x="674"/>
        <item x="376"/>
        <item x="210"/>
        <item x="94"/>
        <item x="564"/>
        <item x="1287"/>
        <item x="494"/>
        <item x="1084"/>
        <item x="517"/>
        <item x="218"/>
        <item x="487"/>
        <item x="187"/>
        <item x="1433"/>
        <item x="457"/>
        <item x="948"/>
        <item x="1162"/>
        <item x="849"/>
        <item x="44"/>
        <item x="1089"/>
        <item x="1031"/>
        <item x="926"/>
        <item x="1414"/>
        <item x="844"/>
        <item x="1021"/>
        <item x="685"/>
        <item x="1116"/>
        <item x="861"/>
        <item x="109"/>
        <item x="1252"/>
        <item x="467"/>
        <item x="1176"/>
        <item x="530"/>
        <item x="560"/>
        <item x="275"/>
        <item x="383"/>
        <item x="1292"/>
        <item x="1293"/>
        <item x="1078"/>
        <item x="82"/>
        <item x="7"/>
        <item x="1345"/>
        <item x="986"/>
        <item x="59"/>
        <item x="168"/>
        <item x="1030"/>
        <item x="1294"/>
        <item x="177"/>
        <item x="90"/>
        <item x="666"/>
        <item x="558"/>
        <item x="167"/>
        <item x="14"/>
        <item x="341"/>
        <item x="1255"/>
        <item x="79"/>
        <item x="239"/>
        <item x="86"/>
        <item x="1400"/>
        <item x="8"/>
        <item x="852"/>
        <item x="1009"/>
        <item x="298"/>
        <item x="130"/>
        <item x="534"/>
        <item x="776"/>
        <item x="438"/>
        <item x="132"/>
        <item x="142"/>
        <item x="1127"/>
        <item x="1432"/>
        <item x="724"/>
        <item x="525"/>
        <item x="439"/>
        <item x="3"/>
        <item x="515"/>
        <item x="446"/>
        <item x="413"/>
        <item x="872"/>
        <item x="878"/>
        <item x="960"/>
        <item x="4"/>
        <item x="1391"/>
        <item x="230"/>
        <item x="711"/>
        <item x="115"/>
        <item x="818"/>
        <item x="980"/>
        <item x="111"/>
        <item x="254"/>
        <item x="1322"/>
        <item x="1010"/>
        <item x="611"/>
        <item x="591"/>
        <item x="1043"/>
        <item x="357"/>
        <item x="470"/>
        <item x="313"/>
        <item x="131"/>
        <item x="697"/>
        <item x="553"/>
        <item x="117"/>
        <item x="225"/>
        <item x="847"/>
        <item x="179"/>
        <item x="839"/>
        <item x="527"/>
        <item x="50"/>
        <item x="1189"/>
        <item x="41"/>
        <item x="589"/>
        <item x="1018"/>
        <item x="1082"/>
        <item x="350"/>
        <item x="1198"/>
        <item x="415"/>
        <item x="1026"/>
        <item x="676"/>
        <item x="555"/>
        <item x="67"/>
        <item x="315"/>
        <item x="170"/>
        <item x="907"/>
        <item x="1439"/>
        <item x="684"/>
        <item x="622"/>
        <item x="352"/>
        <item x="709"/>
        <item x="38"/>
        <item x="360"/>
        <item x="123"/>
        <item x="625"/>
        <item x="646"/>
        <item x="429"/>
        <item x="447"/>
        <item x="922"/>
        <item x="164"/>
        <item x="1285"/>
        <item x="1412"/>
        <item x="1251"/>
        <item x="24"/>
        <item x="1340"/>
        <item x="910"/>
        <item x="1166"/>
        <item x="1186"/>
        <item x="281"/>
        <item x="573"/>
        <item x="995"/>
        <item x="1008"/>
        <item x="324"/>
        <item x="213"/>
        <item x="476"/>
        <item x="1319"/>
        <item x="895"/>
        <item x="336"/>
        <item x="1387"/>
        <item x="1346"/>
        <item x="713"/>
        <item x="45"/>
        <item x="1007"/>
        <item x="881"/>
        <item x="519"/>
        <item x="51"/>
        <item x="411"/>
        <item x="911"/>
        <item x="178"/>
        <item x="54"/>
        <item x="785"/>
        <item x="1023"/>
        <item x="920"/>
        <item x="61"/>
        <item x="55"/>
        <item x="614"/>
        <item x="373"/>
        <item x="186"/>
        <item x="508"/>
        <item x="1178"/>
        <item x="1108"/>
        <item x="630"/>
        <item x="96"/>
        <item x="204"/>
        <item x="361"/>
        <item x="320"/>
        <item x="1079"/>
        <item x="257"/>
        <item x="148"/>
        <item x="754"/>
        <item x="1331"/>
        <item x="1183"/>
        <item x="596"/>
        <item x="1175"/>
        <item x="1112"/>
        <item x="145"/>
        <item x="43"/>
        <item x="682"/>
        <item x="289"/>
        <item x="303"/>
        <item x="848"/>
        <item x="370"/>
        <item x="746"/>
        <item x="944"/>
        <item x="1202"/>
        <item x="791"/>
        <item x="1048"/>
        <item x="1092"/>
        <item x="747"/>
        <item x="226"/>
        <item x="2"/>
        <item x="270"/>
        <item x="214"/>
        <item x="355"/>
        <item x="774"/>
        <item x="363"/>
        <item x="1088"/>
        <item x="698"/>
        <item x="427"/>
        <item x="1133"/>
        <item x="36"/>
        <item x="1234"/>
        <item x="347"/>
        <item x="979"/>
        <item x="1306"/>
        <item x="1139"/>
        <item x="970"/>
        <item x="137"/>
        <item x="744"/>
        <item x="279"/>
        <item x="277"/>
        <item x="974"/>
        <item x="11"/>
        <item x="211"/>
        <item x="836"/>
        <item x="653"/>
        <item x="317"/>
        <item x="966"/>
        <item x="348"/>
        <item x="202"/>
        <item x="182"/>
        <item x="787"/>
        <item x="191"/>
        <item x="925"/>
        <item x="867"/>
        <item x="98"/>
        <item x="914"/>
        <item x="705"/>
        <item x="552"/>
        <item x="688"/>
        <item x="743"/>
        <item x="484"/>
        <item x="302"/>
        <item x="404"/>
        <item x="1440"/>
        <item x="832"/>
        <item x="1211"/>
        <item x="569"/>
        <item x="1348"/>
        <item x="192"/>
        <item x="1384"/>
        <item x="1342"/>
        <item x="745"/>
        <item x="1435"/>
        <item x="1364"/>
        <item x="1033"/>
        <item x="1442"/>
        <item x="989"/>
        <item x="112"/>
        <item x="892"/>
        <item x="1039"/>
        <item x="262"/>
        <item x="700"/>
        <item x="510"/>
        <item x="1272"/>
        <item x="1119"/>
        <item x="941"/>
        <item x="394"/>
        <item x="1344"/>
        <item x="656"/>
        <item x="636"/>
        <item x="198"/>
        <item x="505"/>
        <item x="689"/>
        <item x="1291"/>
        <item x="407"/>
        <item x="1087"/>
        <item x="321"/>
        <item x="1208"/>
        <item x="814"/>
        <item x="144"/>
        <item x="412"/>
        <item x="810"/>
        <item x="358"/>
        <item x="1265"/>
        <item x="567"/>
        <item x="65"/>
        <item x="1410"/>
        <item x="1300"/>
        <item x="626"/>
        <item x="623"/>
        <item x="840"/>
        <item x="1134"/>
        <item x="172"/>
        <item x="1222"/>
        <item x="181"/>
        <item x="1052"/>
        <item x="518"/>
        <item x="330"/>
        <item x="983"/>
        <item x="156"/>
        <item x="1083"/>
        <item x="629"/>
        <item x="31"/>
        <item x="888"/>
        <item x="63"/>
        <item x="222"/>
        <item x="397"/>
        <item x="444"/>
        <item x="850"/>
        <item x="283"/>
        <item x="1068"/>
        <item x="405"/>
        <item x="1004"/>
        <item x="13"/>
        <item x="999"/>
        <item x="114"/>
        <item x="1288"/>
        <item x="455"/>
        <item x="1296"/>
        <item x="1321"/>
        <item x="106"/>
        <item x="1132"/>
        <item x="1163"/>
        <item x="1120"/>
        <item x="721"/>
        <item x="826"/>
        <item x="1138"/>
        <item x="829"/>
        <item x="1210"/>
        <item x="238"/>
        <item x="486"/>
        <item x="1229"/>
        <item x="1349"/>
        <item x="314"/>
        <item x="118"/>
        <item x="1123"/>
        <item x="369"/>
        <item x="1231"/>
        <item x="740"/>
        <item x="316"/>
        <item x="772"/>
        <item x="775"/>
        <item x="882"/>
        <item x="1227"/>
        <item x="712"/>
        <item x="1066"/>
        <item x="687"/>
        <item x="645"/>
        <item x="1103"/>
        <item x="430"/>
        <item x="160"/>
        <item x="507"/>
        <item x="1115"/>
        <item x="485"/>
        <item x="1297"/>
        <item x="1098"/>
        <item x="879"/>
        <item x="1032"/>
        <item x="243"/>
        <item x="1044"/>
        <item x="206"/>
        <item x="786"/>
        <item x="1073"/>
        <item x="710"/>
        <item x="985"/>
        <item x="129"/>
        <item x="1143"/>
        <item x="1081"/>
        <item x="893"/>
        <item x="209"/>
        <item x="1174"/>
        <item x="392"/>
        <item x="256"/>
        <item x="1240"/>
        <item x="424"/>
        <item x="34"/>
        <item x="1006"/>
        <item x="1416"/>
        <item x="304"/>
        <item x="1263"/>
        <item x="717"/>
        <item x="864"/>
        <item x="897"/>
        <item x="495"/>
        <item x="523"/>
        <item x="853"/>
        <item x="737"/>
        <item x="961"/>
        <item x="957"/>
        <item x="877"/>
        <item x="227"/>
        <item x="1170"/>
        <item x="1386"/>
        <item x="831"/>
        <item x="793"/>
        <item x="1034"/>
        <item x="565"/>
        <item x="393"/>
        <item x="1282"/>
        <item x="1425"/>
        <item x="293"/>
        <item x="1136"/>
        <item x="346"/>
        <item x="221"/>
        <item x="305"/>
        <item x="12"/>
        <item x="398"/>
        <item x="579"/>
        <item x="667"/>
        <item x="102"/>
        <item x="158"/>
        <item x="514"/>
        <item x="1280"/>
        <item x="816"/>
        <item x="10"/>
        <item x="18"/>
        <item x="42"/>
        <item x="647"/>
        <item x="119"/>
        <item x="1182"/>
        <item x="448"/>
        <item x="1038"/>
        <item x="401"/>
        <item x="935"/>
        <item x="1201"/>
        <item x="802"/>
        <item x="976"/>
        <item x="152"/>
        <item x="287"/>
        <item x="677"/>
        <item x="795"/>
        <item x="780"/>
        <item x="585"/>
        <item x="419"/>
        <item x="1447"/>
        <item x="600"/>
        <item x="20"/>
        <item x="456"/>
        <item x="353"/>
        <item x="640"/>
        <item x="1312"/>
        <item x="931"/>
        <item x="562"/>
        <item x="1456"/>
        <item x="1290"/>
        <item x="1268"/>
        <item x="722"/>
        <item x="372"/>
        <item x="107"/>
        <item x="1451"/>
        <item x="1262"/>
        <item x="1233"/>
        <item x="789"/>
        <item x="876"/>
        <item x="764"/>
        <item x="491"/>
        <item x="1406"/>
        <item x="1145"/>
        <item x="951"/>
        <item x="480"/>
        <item x="431"/>
        <item x="635"/>
        <item x="176"/>
        <item x="1157"/>
        <item x="1095"/>
        <item x="516"/>
        <item x="648"/>
        <item x="803"/>
        <item x="1185"/>
        <item x="84"/>
        <item x="701"/>
        <item x="513"/>
        <item x="504"/>
        <item x="984"/>
        <item x="1371"/>
        <item x="25"/>
        <item x="536"/>
        <item x="1221"/>
        <item x="342"/>
        <item x="855"/>
        <item x="841"/>
        <item x="1125"/>
        <item x="1326"/>
        <item x="756"/>
        <item x="557"/>
        <item x="595"/>
        <item x="242"/>
        <item x="1028"/>
        <item x="1247"/>
        <item x="237"/>
        <item x="157"/>
        <item x="421"/>
        <item x="1420"/>
        <item x="312"/>
        <item x="1381"/>
        <item x="445"/>
        <item x="898"/>
        <item x="760"/>
        <item x="128"/>
        <item x="733"/>
        <item x="196"/>
        <item x="1317"/>
        <item x="337"/>
        <item x="905"/>
        <item x="1071"/>
        <item x="1153"/>
        <item x="247"/>
        <item x="678"/>
        <item x="72"/>
        <item x="894"/>
        <item x="309"/>
        <item x="364"/>
        <item x="692"/>
        <item x="69"/>
        <item x="720"/>
        <item x="203"/>
        <item x="32"/>
        <item x="973"/>
        <item x="759"/>
        <item x="297"/>
        <item x="1040"/>
        <item x="662"/>
        <item x="432"/>
        <item x="838"/>
        <item x="749"/>
        <item x="414"/>
        <item x="1161"/>
        <item x="26"/>
        <item x="215"/>
        <item x="1063"/>
        <item x="1307"/>
        <item x="1101"/>
        <item x="288"/>
        <item x="750"/>
        <item x="216"/>
        <item x="1232"/>
        <item x="1029"/>
        <item x="695"/>
        <item x="1278"/>
        <item x="891"/>
        <item x="138"/>
        <item x="755"/>
        <item x="1061"/>
        <item x="1016"/>
        <item x="88"/>
        <item x="1454"/>
        <item x="1203"/>
        <item x="388"/>
        <item x="1259"/>
        <item x="381"/>
        <item x="268"/>
        <item x="133"/>
        <item x="1075"/>
        <item x="1046"/>
        <item x="576"/>
        <item x="1225"/>
        <item x="679"/>
        <item x="1020"/>
        <item x="258"/>
        <item x="276"/>
        <item x="241"/>
        <item x="798"/>
        <item x="366"/>
        <item x="1177"/>
        <item x="1184"/>
        <item x="278"/>
        <item x="1249"/>
        <item x="1445"/>
        <item x="1405"/>
        <item x="969"/>
        <item x="454"/>
        <item x="1192"/>
        <item x="912"/>
        <item x="1058"/>
        <item x="265"/>
        <item x="1124"/>
        <item x="1283"/>
        <item x="1224"/>
        <item x="17"/>
        <item x="1096"/>
        <item x="47"/>
        <item x="402"/>
        <item x="1104"/>
        <item x="108"/>
        <item x="929"/>
        <item x="1303"/>
        <item x="1267"/>
        <item x="323"/>
        <item x="1246"/>
        <item x="728"/>
        <item x="1368"/>
        <item x="1149"/>
        <item x="260"/>
        <item x="885"/>
        <item x="1053"/>
        <item x="723"/>
        <item x="1281"/>
        <item x="541"/>
        <item x="998"/>
        <item x="335"/>
        <item x="1424"/>
        <item x="127"/>
        <item x="259"/>
        <item x="954"/>
        <item x="660"/>
        <item x="902"/>
        <item x="308"/>
        <item x="792"/>
        <item x="1169"/>
        <item x="291"/>
        <item x="0"/>
        <item x="1"/>
        <item x="35"/>
        <item x="1409"/>
        <item x="396"/>
        <item x="822"/>
        <item x="1164"/>
        <item x="797"/>
        <item x="460"/>
        <item x="250"/>
        <item x="835"/>
        <item x="147"/>
        <item x="1114"/>
        <item x="46"/>
        <item x="707"/>
        <item x="251"/>
        <item x="452"/>
        <item x="139"/>
        <item x="607"/>
        <item x="1461"/>
        <item x="1019"/>
        <item x="967"/>
        <item x="796"/>
        <item x="1001"/>
        <item x="471"/>
        <item x="1392"/>
        <item x="1118"/>
        <item x="820"/>
        <item x="1274"/>
        <item x="271"/>
        <item x="374"/>
        <item x="1126"/>
        <item x="175"/>
        <item x="1373"/>
        <item x="77"/>
        <item x="406"/>
        <item x="1329"/>
        <item x="1444"/>
        <item x="1152"/>
        <item x="768"/>
        <item x="409"/>
        <item x="981"/>
        <item x="572"/>
        <item x="1395"/>
        <item x="502"/>
        <item x="1275"/>
        <item x="916"/>
        <item x="327"/>
        <item x="540"/>
        <item x="833"/>
        <item x="1215"/>
        <item x="1036"/>
        <item x="23"/>
        <item x="1109"/>
        <item x="584"/>
        <item x="945"/>
        <item x="95"/>
        <item x="207"/>
        <item x="522"/>
        <item x="952"/>
        <item x="671"/>
        <item x="1002"/>
        <item x="771"/>
        <item x="799"/>
        <item x="1055"/>
        <item x="492"/>
        <item x="512"/>
        <item x="135"/>
        <item x="609"/>
        <item x="498"/>
        <item x="496"/>
        <item x="965"/>
        <item x="1301"/>
        <item x="224"/>
        <item x="1310"/>
        <item x="1427"/>
        <item x="1339"/>
        <item x="141"/>
        <item x="380"/>
        <item x="1313"/>
        <item x="601"/>
        <item x="1335"/>
        <item x="1302"/>
        <item x="830"/>
        <item x="295"/>
        <item x="1106"/>
        <item x="1105"/>
        <item x="650"/>
        <item x="1436"/>
        <item x="171"/>
        <item x="343"/>
        <item x="883"/>
        <item x="246"/>
        <item x="1437"/>
        <item x="344"/>
        <item x="668"/>
        <item x="927"/>
        <item x="482"/>
        <item x="932"/>
        <item x="124"/>
        <item x="1289"/>
        <item x="1382"/>
        <item x="559"/>
        <item x="757"/>
        <item x="30"/>
        <item x="1273"/>
        <item x="580"/>
        <item x="1350"/>
        <item x="1308"/>
        <item x="1205"/>
        <item x="473"/>
        <item x="732"/>
        <item x="339"/>
        <item x="809"/>
        <item x="1245"/>
        <item x="311"/>
        <item x="890"/>
        <item x="644"/>
        <item x="356"/>
        <item x="62"/>
        <item x="1017"/>
        <item x="521"/>
        <item x="672"/>
        <item x="550"/>
        <item x="40"/>
        <item x="6"/>
        <item x="641"/>
        <item x="655"/>
        <item x="631"/>
        <item x="1253"/>
        <item x="286"/>
        <item x="804"/>
        <item x="1309"/>
        <item x="58"/>
        <item x="122"/>
        <item x="633"/>
        <item x="1142"/>
        <item x="1151"/>
        <item x="992"/>
        <item x="1155"/>
        <item x="190"/>
        <item x="1137"/>
        <item x="900"/>
        <item x="125"/>
        <item x="783"/>
        <item x="928"/>
        <item x="228"/>
        <item x="506"/>
        <item x="1150"/>
        <item x="693"/>
        <item x="80"/>
        <item x="103"/>
        <item x="418"/>
        <item x="385"/>
        <item x="73"/>
        <item x="1147"/>
        <item x="235"/>
        <item x="1076"/>
        <item x="716"/>
        <item x="1385"/>
        <item x="1146"/>
        <item x="1228"/>
        <item x="908"/>
        <item x="868"/>
        <item x="1316"/>
        <item x="105"/>
        <item x="359"/>
        <item x="554"/>
        <item x="1362"/>
        <item x="1111"/>
        <item x="670"/>
        <item x="975"/>
        <item x="1173"/>
        <item x="1226"/>
        <item x="253"/>
        <item x="628"/>
        <item x="955"/>
        <item x="501"/>
        <item x="1172"/>
        <item x="1363"/>
        <item x="459"/>
        <item x="801"/>
        <item x="1359"/>
        <item x="880"/>
        <item x="292"/>
        <item x="349"/>
        <item x="959"/>
        <item x="1117"/>
        <item x="734"/>
        <item x="570"/>
        <item x="493"/>
        <item x="1337"/>
        <item x="730"/>
        <item x="987"/>
        <item x="681"/>
        <item x="866"/>
        <item x="1434"/>
        <item x="837"/>
        <item x="1398"/>
        <item x="930"/>
        <item x="615"/>
        <item x="575"/>
        <item x="1333"/>
        <item x="1209"/>
        <item x="1311"/>
        <item x="180"/>
        <item x="763"/>
        <item x="1097"/>
        <item x="390"/>
        <item x="33"/>
        <item x="943"/>
        <item x="1037"/>
        <item x="535"/>
        <item x="1388"/>
        <item x="661"/>
        <item x="1418"/>
        <item x="551"/>
        <item x="680"/>
        <item x="1165"/>
        <item x="101"/>
        <item x="1191"/>
        <item x="643"/>
        <item x="195"/>
        <item x="690"/>
        <item x="1049"/>
        <item x="490"/>
        <item x="664"/>
        <item x="1242"/>
        <item x="1077"/>
        <item x="1261"/>
        <item x="762"/>
        <item x="899"/>
        <item x="120"/>
        <item x="371"/>
        <item x="1086"/>
        <item x="223"/>
        <item x="1390"/>
        <item x="1330"/>
        <item x="1286"/>
        <item x="450"/>
        <item x="1235"/>
        <item x="199"/>
        <item x="1213"/>
        <item x="1156"/>
        <item x="328"/>
        <item x="1279"/>
        <item x="949"/>
        <item x="428"/>
        <item x="197"/>
        <item x="1458"/>
        <item x="909"/>
        <item x="1415"/>
        <item x="1357"/>
        <item x="48"/>
        <item x="1366"/>
        <item x="873"/>
        <item x="1305"/>
        <item x="1244"/>
        <item x="1214"/>
        <item x="1041"/>
        <item x="1047"/>
        <item x="767"/>
        <item x="924"/>
        <item x="953"/>
        <item x="78"/>
        <item x="263"/>
        <item x="574"/>
        <item x="403"/>
        <item x="511"/>
        <item x="532"/>
        <item x="1323"/>
        <item x="185"/>
        <item x="1376"/>
        <item x="39"/>
        <item x="71"/>
        <item x="464"/>
        <item x="605"/>
        <item x="1408"/>
        <item x="675"/>
        <item x="977"/>
        <item x="658"/>
        <item x="440"/>
        <item x="322"/>
        <item x="784"/>
        <item x="255"/>
        <item x="738"/>
        <item x="1428"/>
        <item x="714"/>
        <item x="1284"/>
        <item x="400"/>
        <item x="1167"/>
        <item x="1372"/>
        <item x="219"/>
        <item x="694"/>
        <item x="529"/>
        <item x="1158"/>
        <item x="1005"/>
        <item x="827"/>
        <item x="788"/>
        <item x="169"/>
        <item x="75"/>
        <item x="1383"/>
        <item x="704"/>
        <item x="971"/>
        <item x="790"/>
        <item x="379"/>
        <item x="269"/>
        <item x="236"/>
        <item x="958"/>
        <item x="1399"/>
        <item x="828"/>
        <item x="417"/>
        <item x="1159"/>
        <item x="205"/>
        <item x="982"/>
        <item x="618"/>
        <item x="1354"/>
        <item x="1446"/>
        <item x="1407"/>
        <item x="1141"/>
        <item x="1328"/>
        <item x="624"/>
        <item x="1013"/>
        <item x="294"/>
        <item x="699"/>
        <item x="1256"/>
        <item x="996"/>
        <item x="149"/>
        <item x="777"/>
        <item x="465"/>
        <item x="1269"/>
        <item x="794"/>
        <item x="993"/>
        <item x="1091"/>
        <item x="1024"/>
        <item x="200"/>
        <item x="871"/>
        <item x="549"/>
        <item x="155"/>
        <item x="1188"/>
        <item x="933"/>
        <item x="479"/>
        <item x="1417"/>
        <item x="1056"/>
        <item x="274"/>
        <item x="229"/>
        <item x="1200"/>
        <item x="9"/>
        <item x="389"/>
        <item x="546"/>
        <item x="1389"/>
        <item x="1332"/>
        <item x="1258"/>
        <item x="545"/>
        <item x="367"/>
        <item x="1370"/>
        <item x="903"/>
        <item x="1295"/>
        <item x="307"/>
        <item x="919"/>
        <item x="489"/>
        <item x="212"/>
        <item x="824"/>
        <item x="104"/>
        <item x="800"/>
        <item x="1380"/>
        <item x="1394"/>
        <item x="1121"/>
        <item x="1421"/>
        <item x="817"/>
        <item x="1393"/>
        <item x="537"/>
        <item x="1396"/>
        <item x="813"/>
        <item x="962"/>
        <item x="1397"/>
        <item x="1347"/>
        <item x="1190"/>
        <item x="384"/>
        <item x="649"/>
        <item x="416"/>
        <item x="942"/>
        <item x="923"/>
        <item x="21"/>
        <item x="16"/>
        <item x="420"/>
        <item x="913"/>
        <item x="1266"/>
        <item x="582"/>
        <item x="1257"/>
        <item x="1404"/>
        <item x="819"/>
        <item x="845"/>
        <item x="544"/>
        <item x="154"/>
        <item x="524"/>
        <item x="29"/>
        <item x="563"/>
        <item x="586"/>
        <item x="815"/>
        <item x="99"/>
        <item x="422"/>
        <item x="968"/>
        <item x="1379"/>
        <item x="1402"/>
        <item x="807"/>
        <item x="434"/>
        <item x="126"/>
        <item x="1250"/>
        <item x="1090"/>
        <item x="1299"/>
        <item x="1217"/>
        <item x="27"/>
        <item x="91"/>
        <item x="81"/>
        <item t="default"/>
      </items>
    </pivotField>
    <pivotField axis="axisRow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 defaultSubtota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Tipo de juego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3E47E3-EBE9-42F5-BDA9-4661A532031A}" name="TablaDinámica47" cacheId="7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8:P184" firstHeaderRow="1" firstDataRow="1" firstDataCol="1"/>
  <pivotFields count="21">
    <pivotField showAll="0"/>
    <pivotField showAll="0"/>
    <pivotField numFmtId="21" showAll="0">
      <items count="1464">
        <item x="1450"/>
        <item x="249"/>
        <item x="1378"/>
        <item x="620"/>
        <item x="823"/>
        <item x="252"/>
        <item x="306"/>
        <item x="1449"/>
        <item x="918"/>
        <item x="57"/>
        <item x="188"/>
        <item x="548"/>
        <item x="594"/>
        <item x="1248"/>
        <item x="1148"/>
        <item x="1338"/>
        <item x="587"/>
        <item x="590"/>
        <item x="1051"/>
        <item x="577"/>
        <item x="1160"/>
        <item x="901"/>
        <item x="528"/>
        <item x="1441"/>
        <item x="1298"/>
        <item x="1356"/>
        <item x="1216"/>
        <item x="765"/>
        <item x="1067"/>
        <item x="408"/>
        <item x="652"/>
        <item x="978"/>
        <item x="201"/>
        <item x="1236"/>
        <item x="296"/>
        <item x="136"/>
        <item x="134"/>
        <item x="659"/>
        <item x="1130"/>
        <item x="1015"/>
        <item x="915"/>
        <item x="1360"/>
        <item x="906"/>
        <item x="703"/>
        <item x="1193"/>
        <item x="637"/>
        <item x="449"/>
        <item x="1144"/>
        <item x="1374"/>
        <item x="991"/>
        <item x="748"/>
        <item x="1181"/>
        <item x="964"/>
        <item x="436"/>
        <item x="811"/>
        <item x="165"/>
        <item x="92"/>
        <item x="1403"/>
        <item x="441"/>
        <item x="603"/>
        <item x="377"/>
        <item x="1000"/>
        <item x="1022"/>
        <item x="1341"/>
        <item x="782"/>
        <item x="1206"/>
        <item x="616"/>
        <item x="488"/>
        <item x="76"/>
        <item x="702"/>
        <item x="52"/>
        <item x="1448"/>
        <item x="665"/>
        <item x="715"/>
        <item x="937"/>
        <item x="862"/>
        <item x="604"/>
        <item x="391"/>
        <item x="593"/>
        <item x="1304"/>
        <item x="189"/>
        <item x="19"/>
        <item x="865"/>
        <item x="1171"/>
        <item x="245"/>
        <item x="781"/>
        <item x="387"/>
        <item x="663"/>
        <item x="453"/>
        <item x="1411"/>
        <item x="1223"/>
        <item x="193"/>
        <item x="752"/>
        <item x="474"/>
        <item x="1094"/>
        <item x="331"/>
        <item x="469"/>
        <item x="1050"/>
        <item x="466"/>
        <item x="266"/>
        <item x="1315"/>
        <item x="1277"/>
        <item x="15"/>
        <item x="1276"/>
        <item x="116"/>
        <item x="857"/>
        <item x="936"/>
        <item x="299"/>
        <item x="70"/>
        <item x="588"/>
        <item x="284"/>
        <item x="751"/>
        <item x="846"/>
        <item x="994"/>
        <item x="610"/>
        <item x="1207"/>
        <item x="1452"/>
        <item x="686"/>
        <item x="481"/>
        <item x="162"/>
        <item x="121"/>
        <item x="1093"/>
        <item x="1443"/>
        <item x="834"/>
        <item x="462"/>
        <item x="151"/>
        <item x="483"/>
        <item x="272"/>
        <item x="1401"/>
        <item x="1429"/>
        <item x="886"/>
        <item x="1351"/>
        <item x="921"/>
        <item x="608"/>
        <item x="956"/>
        <item x="382"/>
        <item x="310"/>
        <item x="581"/>
        <item x="753"/>
        <item x="1460"/>
        <item x="150"/>
        <item x="874"/>
        <item x="437"/>
        <item x="53"/>
        <item x="612"/>
        <item x="543"/>
        <item x="1070"/>
        <item x="85"/>
        <item x="547"/>
        <item x="632"/>
        <item x="56"/>
        <item x="1352"/>
        <item x="435"/>
        <item x="917"/>
        <item x="1430"/>
        <item x="766"/>
        <item x="934"/>
        <item x="163"/>
        <item x="1195"/>
        <item x="1027"/>
        <item x="1069"/>
        <item x="1197"/>
        <item x="1154"/>
        <item x="87"/>
        <item x="1324"/>
        <item x="940"/>
        <item x="451"/>
        <item x="280"/>
        <item x="639"/>
        <item x="233"/>
        <item x="592"/>
        <item x="568"/>
        <item x="64"/>
        <item x="410"/>
        <item x="1045"/>
        <item x="89"/>
        <item x="282"/>
        <item x="161"/>
        <item x="526"/>
        <item x="1270"/>
        <item x="773"/>
        <item x="887"/>
        <item x="1367"/>
        <item x="1419"/>
        <item x="1455"/>
        <item x="533"/>
        <item x="1230"/>
        <item x="184"/>
        <item x="571"/>
        <item x="240"/>
        <item x="1035"/>
        <item x="375"/>
        <item x="1438"/>
        <item x="83"/>
        <item x="539"/>
        <item x="735"/>
        <item x="1059"/>
        <item x="500"/>
        <item x="264"/>
        <item x="1237"/>
        <item x="194"/>
        <item x="97"/>
        <item x="1060"/>
        <item x="718"/>
        <item x="231"/>
        <item x="673"/>
        <item x="851"/>
        <item x="599"/>
        <item x="1239"/>
        <item x="627"/>
        <item x="1260"/>
        <item x="477"/>
        <item x="509"/>
        <item x="208"/>
        <item x="433"/>
        <item x="273"/>
        <item x="74"/>
        <item x="1011"/>
        <item x="217"/>
        <item x="458"/>
        <item x="1343"/>
        <item x="1003"/>
        <item x="859"/>
        <item x="1212"/>
        <item x="475"/>
        <item x="729"/>
        <item x="950"/>
        <item x="1054"/>
        <item x="1254"/>
        <item x="66"/>
        <item x="1014"/>
        <item x="220"/>
        <item x="884"/>
        <item x="856"/>
        <item x="1453"/>
        <item x="1129"/>
        <item x="100"/>
        <item x="1462"/>
        <item x="22"/>
        <item x="472"/>
        <item x="990"/>
        <item x="602"/>
        <item x="338"/>
        <item x="1459"/>
        <item x="244"/>
        <item x="1241"/>
        <item x="972"/>
        <item x="1271"/>
        <item x="561"/>
        <item x="301"/>
        <item x="423"/>
        <item x="1012"/>
        <item x="1264"/>
        <item x="1194"/>
        <item x="706"/>
        <item x="997"/>
        <item x="365"/>
        <item x="68"/>
        <item x="1025"/>
        <item x="1085"/>
        <item x="234"/>
        <item x="113"/>
        <item x="651"/>
        <item x="1131"/>
        <item x="825"/>
        <item x="340"/>
        <item x="1318"/>
        <item x="1199"/>
        <item x="854"/>
        <item x="1413"/>
        <item x="869"/>
        <item x="758"/>
        <item x="963"/>
        <item x="1135"/>
        <item x="1314"/>
        <item x="657"/>
        <item x="1238"/>
        <item x="1122"/>
        <item x="1110"/>
        <item x="719"/>
        <item x="642"/>
        <item x="778"/>
        <item x="1377"/>
        <item x="425"/>
        <item x="426"/>
        <item x="110"/>
        <item x="1100"/>
        <item x="345"/>
        <item x="739"/>
        <item x="1168"/>
        <item x="1204"/>
        <item x="691"/>
        <item x="904"/>
        <item x="1243"/>
        <item x="939"/>
        <item x="1220"/>
        <item x="597"/>
        <item x="378"/>
        <item x="1422"/>
        <item x="1180"/>
        <item x="863"/>
        <item x="159"/>
        <item x="736"/>
        <item x="938"/>
        <item x="741"/>
        <item x="805"/>
        <item x="300"/>
        <item x="1355"/>
        <item x="727"/>
        <item x="326"/>
        <item x="634"/>
        <item x="334"/>
        <item x="232"/>
        <item x="1369"/>
        <item x="319"/>
        <item x="174"/>
        <item x="1361"/>
        <item x="606"/>
        <item x="619"/>
        <item x="37"/>
        <item x="143"/>
        <item x="261"/>
        <item x="399"/>
        <item x="1375"/>
        <item x="1187"/>
        <item x="812"/>
        <item x="1128"/>
        <item x="761"/>
        <item x="617"/>
        <item x="726"/>
        <item x="1057"/>
        <item x="731"/>
        <item x="183"/>
        <item x="166"/>
        <item x="503"/>
        <item x="1336"/>
        <item x="598"/>
        <item x="1064"/>
        <item x="808"/>
        <item x="285"/>
        <item x="1431"/>
        <item x="1074"/>
        <item x="146"/>
        <item x="621"/>
        <item x="93"/>
        <item x="5"/>
        <item x="769"/>
        <item x="368"/>
        <item x="988"/>
        <item x="708"/>
        <item x="870"/>
        <item x="578"/>
        <item x="1219"/>
        <item x="638"/>
        <item x="1179"/>
        <item x="1113"/>
        <item x="1423"/>
        <item x="806"/>
        <item x="1218"/>
        <item x="1042"/>
        <item x="1099"/>
        <item x="520"/>
        <item x="332"/>
        <item x="696"/>
        <item x="1365"/>
        <item x="725"/>
        <item x="267"/>
        <item x="1196"/>
        <item x="1107"/>
        <item x="1353"/>
        <item x="461"/>
        <item x="140"/>
        <item x="1072"/>
        <item x="843"/>
        <item x="654"/>
        <item x="896"/>
        <item x="497"/>
        <item x="858"/>
        <item x="1320"/>
        <item x="556"/>
        <item x="1140"/>
        <item x="333"/>
        <item x="946"/>
        <item x="499"/>
        <item x="290"/>
        <item x="860"/>
        <item x="1457"/>
        <item x="1325"/>
        <item x="583"/>
        <item x="1358"/>
        <item x="742"/>
        <item x="463"/>
        <item x="531"/>
        <item x="395"/>
        <item x="821"/>
        <item x="889"/>
        <item x="173"/>
        <item x="442"/>
        <item x="329"/>
        <item x="362"/>
        <item x="28"/>
        <item x="1327"/>
        <item x="1334"/>
        <item x="153"/>
        <item x="248"/>
        <item x="770"/>
        <item x="354"/>
        <item x="542"/>
        <item x="566"/>
        <item x="325"/>
        <item x="468"/>
        <item x="1102"/>
        <item x="1062"/>
        <item x="683"/>
        <item x="60"/>
        <item x="443"/>
        <item x="875"/>
        <item x="478"/>
        <item x="947"/>
        <item x="318"/>
        <item x="1080"/>
        <item x="538"/>
        <item x="613"/>
        <item x="1426"/>
        <item x="669"/>
        <item x="842"/>
        <item x="779"/>
        <item x="386"/>
        <item x="49"/>
        <item x="351"/>
        <item x="1065"/>
        <item x="674"/>
        <item x="376"/>
        <item x="210"/>
        <item x="94"/>
        <item x="564"/>
        <item x="1287"/>
        <item x="494"/>
        <item x="1084"/>
        <item x="517"/>
        <item x="218"/>
        <item x="487"/>
        <item x="187"/>
        <item x="1433"/>
        <item x="457"/>
        <item x="948"/>
        <item x="1162"/>
        <item x="849"/>
        <item x="44"/>
        <item x="1089"/>
        <item x="1031"/>
        <item x="926"/>
        <item x="1414"/>
        <item x="844"/>
        <item x="1021"/>
        <item x="685"/>
        <item x="1116"/>
        <item x="861"/>
        <item x="109"/>
        <item x="1252"/>
        <item x="467"/>
        <item x="1176"/>
        <item x="530"/>
        <item x="560"/>
        <item x="275"/>
        <item x="383"/>
        <item x="1292"/>
        <item x="1293"/>
        <item x="1078"/>
        <item x="82"/>
        <item x="7"/>
        <item x="1345"/>
        <item x="986"/>
        <item x="59"/>
        <item x="168"/>
        <item x="1030"/>
        <item x="1294"/>
        <item x="177"/>
        <item x="90"/>
        <item x="666"/>
        <item x="558"/>
        <item x="167"/>
        <item x="14"/>
        <item x="341"/>
        <item x="1255"/>
        <item x="79"/>
        <item x="239"/>
        <item x="86"/>
        <item x="1400"/>
        <item x="8"/>
        <item x="852"/>
        <item x="1009"/>
        <item x="298"/>
        <item x="130"/>
        <item x="534"/>
        <item x="776"/>
        <item x="438"/>
        <item x="132"/>
        <item x="142"/>
        <item x="1127"/>
        <item x="1432"/>
        <item x="724"/>
        <item x="525"/>
        <item x="439"/>
        <item x="3"/>
        <item x="515"/>
        <item x="446"/>
        <item x="413"/>
        <item x="872"/>
        <item x="878"/>
        <item x="960"/>
        <item x="4"/>
        <item x="1391"/>
        <item x="230"/>
        <item x="711"/>
        <item x="115"/>
        <item x="818"/>
        <item x="980"/>
        <item x="111"/>
        <item x="254"/>
        <item x="1322"/>
        <item x="1010"/>
        <item x="611"/>
        <item x="591"/>
        <item x="1043"/>
        <item x="357"/>
        <item x="470"/>
        <item x="313"/>
        <item x="131"/>
        <item x="697"/>
        <item x="553"/>
        <item x="117"/>
        <item x="225"/>
        <item x="847"/>
        <item x="179"/>
        <item x="839"/>
        <item x="527"/>
        <item x="50"/>
        <item x="1189"/>
        <item x="41"/>
        <item x="589"/>
        <item x="1018"/>
        <item x="1082"/>
        <item x="350"/>
        <item x="1198"/>
        <item x="415"/>
        <item x="1026"/>
        <item x="676"/>
        <item x="555"/>
        <item x="67"/>
        <item x="315"/>
        <item x="170"/>
        <item x="907"/>
        <item x="1439"/>
        <item x="684"/>
        <item x="622"/>
        <item x="352"/>
        <item x="709"/>
        <item x="38"/>
        <item x="360"/>
        <item x="123"/>
        <item x="625"/>
        <item x="646"/>
        <item x="429"/>
        <item x="447"/>
        <item x="922"/>
        <item x="164"/>
        <item x="1285"/>
        <item x="1412"/>
        <item x="1251"/>
        <item x="24"/>
        <item x="1340"/>
        <item x="910"/>
        <item x="1166"/>
        <item x="1186"/>
        <item x="281"/>
        <item x="573"/>
        <item x="995"/>
        <item x="1008"/>
        <item x="324"/>
        <item x="213"/>
        <item x="476"/>
        <item x="1319"/>
        <item x="895"/>
        <item x="336"/>
        <item x="1387"/>
        <item x="1346"/>
        <item x="713"/>
        <item x="45"/>
        <item x="1007"/>
        <item x="881"/>
        <item x="519"/>
        <item x="51"/>
        <item x="411"/>
        <item x="911"/>
        <item x="178"/>
        <item x="54"/>
        <item x="785"/>
        <item x="1023"/>
        <item x="920"/>
        <item x="61"/>
        <item x="55"/>
        <item x="614"/>
        <item x="373"/>
        <item x="186"/>
        <item x="508"/>
        <item x="1178"/>
        <item x="1108"/>
        <item x="630"/>
        <item x="96"/>
        <item x="204"/>
        <item x="361"/>
        <item x="320"/>
        <item x="1079"/>
        <item x="257"/>
        <item x="148"/>
        <item x="754"/>
        <item x="1331"/>
        <item x="1183"/>
        <item x="596"/>
        <item x="1175"/>
        <item x="1112"/>
        <item x="145"/>
        <item x="43"/>
        <item x="682"/>
        <item x="289"/>
        <item x="303"/>
        <item x="848"/>
        <item x="370"/>
        <item x="746"/>
        <item x="944"/>
        <item x="1202"/>
        <item x="791"/>
        <item x="1048"/>
        <item x="1092"/>
        <item x="747"/>
        <item x="226"/>
        <item x="2"/>
        <item x="270"/>
        <item x="214"/>
        <item x="355"/>
        <item x="774"/>
        <item x="363"/>
        <item x="1088"/>
        <item x="698"/>
        <item x="427"/>
        <item x="1133"/>
        <item x="36"/>
        <item x="1234"/>
        <item x="347"/>
        <item x="979"/>
        <item x="1306"/>
        <item x="1139"/>
        <item x="970"/>
        <item x="137"/>
        <item x="744"/>
        <item x="279"/>
        <item x="277"/>
        <item x="974"/>
        <item x="11"/>
        <item x="211"/>
        <item x="836"/>
        <item x="653"/>
        <item x="317"/>
        <item x="966"/>
        <item x="348"/>
        <item x="202"/>
        <item x="182"/>
        <item x="787"/>
        <item x="191"/>
        <item x="925"/>
        <item x="867"/>
        <item x="98"/>
        <item x="914"/>
        <item x="705"/>
        <item x="552"/>
        <item x="688"/>
        <item x="743"/>
        <item x="484"/>
        <item x="302"/>
        <item x="404"/>
        <item x="1440"/>
        <item x="832"/>
        <item x="1211"/>
        <item x="569"/>
        <item x="1348"/>
        <item x="192"/>
        <item x="1384"/>
        <item x="1342"/>
        <item x="745"/>
        <item x="1435"/>
        <item x="1364"/>
        <item x="1033"/>
        <item x="1442"/>
        <item x="989"/>
        <item x="112"/>
        <item x="892"/>
        <item x="1039"/>
        <item x="262"/>
        <item x="700"/>
        <item x="510"/>
        <item x="1272"/>
        <item x="1119"/>
        <item x="941"/>
        <item x="394"/>
        <item x="1344"/>
        <item x="656"/>
        <item x="636"/>
        <item x="198"/>
        <item x="505"/>
        <item x="689"/>
        <item x="1291"/>
        <item x="407"/>
        <item x="1087"/>
        <item x="321"/>
        <item x="1208"/>
        <item x="814"/>
        <item x="144"/>
        <item x="412"/>
        <item x="810"/>
        <item x="358"/>
        <item x="1265"/>
        <item x="567"/>
        <item x="65"/>
        <item x="1410"/>
        <item x="1300"/>
        <item x="626"/>
        <item x="623"/>
        <item x="840"/>
        <item x="1134"/>
        <item x="172"/>
        <item x="1222"/>
        <item x="181"/>
        <item x="1052"/>
        <item x="518"/>
        <item x="330"/>
        <item x="983"/>
        <item x="156"/>
        <item x="1083"/>
        <item x="629"/>
        <item x="31"/>
        <item x="888"/>
        <item x="63"/>
        <item x="222"/>
        <item x="397"/>
        <item x="444"/>
        <item x="850"/>
        <item x="283"/>
        <item x="1068"/>
        <item x="405"/>
        <item x="1004"/>
        <item x="13"/>
        <item x="999"/>
        <item x="114"/>
        <item x="1288"/>
        <item x="455"/>
        <item x="1296"/>
        <item x="1321"/>
        <item x="106"/>
        <item x="1132"/>
        <item x="1163"/>
        <item x="1120"/>
        <item x="721"/>
        <item x="826"/>
        <item x="1138"/>
        <item x="829"/>
        <item x="1210"/>
        <item x="238"/>
        <item x="486"/>
        <item x="1229"/>
        <item x="1349"/>
        <item x="314"/>
        <item x="118"/>
        <item x="1123"/>
        <item x="369"/>
        <item x="1231"/>
        <item x="740"/>
        <item x="316"/>
        <item x="772"/>
        <item x="775"/>
        <item x="882"/>
        <item x="1227"/>
        <item x="712"/>
        <item x="1066"/>
        <item x="687"/>
        <item x="645"/>
        <item x="1103"/>
        <item x="430"/>
        <item x="160"/>
        <item x="507"/>
        <item x="1115"/>
        <item x="485"/>
        <item x="1297"/>
        <item x="1098"/>
        <item x="879"/>
        <item x="1032"/>
        <item x="243"/>
        <item x="1044"/>
        <item x="206"/>
        <item x="786"/>
        <item x="1073"/>
        <item x="710"/>
        <item x="985"/>
        <item x="129"/>
        <item x="1143"/>
        <item x="1081"/>
        <item x="893"/>
        <item x="209"/>
        <item x="1174"/>
        <item x="392"/>
        <item x="256"/>
        <item x="1240"/>
        <item x="424"/>
        <item x="34"/>
        <item x="1006"/>
        <item x="1416"/>
        <item x="304"/>
        <item x="1263"/>
        <item x="717"/>
        <item x="864"/>
        <item x="897"/>
        <item x="495"/>
        <item x="523"/>
        <item x="853"/>
        <item x="737"/>
        <item x="961"/>
        <item x="957"/>
        <item x="877"/>
        <item x="227"/>
        <item x="1170"/>
        <item x="1386"/>
        <item x="831"/>
        <item x="793"/>
        <item x="1034"/>
        <item x="565"/>
        <item x="393"/>
        <item x="1282"/>
        <item x="1425"/>
        <item x="293"/>
        <item x="1136"/>
        <item x="346"/>
        <item x="221"/>
        <item x="305"/>
        <item x="12"/>
        <item x="398"/>
        <item x="579"/>
        <item x="667"/>
        <item x="102"/>
        <item x="158"/>
        <item x="514"/>
        <item x="1280"/>
        <item x="816"/>
        <item x="10"/>
        <item x="18"/>
        <item x="42"/>
        <item x="647"/>
        <item x="119"/>
        <item x="1182"/>
        <item x="448"/>
        <item x="1038"/>
        <item x="401"/>
        <item x="935"/>
        <item x="1201"/>
        <item x="802"/>
        <item x="976"/>
        <item x="152"/>
        <item x="287"/>
        <item x="677"/>
        <item x="795"/>
        <item x="780"/>
        <item x="585"/>
        <item x="419"/>
        <item x="1447"/>
        <item x="600"/>
        <item x="20"/>
        <item x="456"/>
        <item x="353"/>
        <item x="640"/>
        <item x="1312"/>
        <item x="931"/>
        <item x="562"/>
        <item x="1456"/>
        <item x="1290"/>
        <item x="1268"/>
        <item x="722"/>
        <item x="372"/>
        <item x="107"/>
        <item x="1451"/>
        <item x="1262"/>
        <item x="1233"/>
        <item x="789"/>
        <item x="876"/>
        <item x="764"/>
        <item x="491"/>
        <item x="1406"/>
        <item x="1145"/>
        <item x="951"/>
        <item x="480"/>
        <item x="431"/>
        <item x="635"/>
        <item x="176"/>
        <item x="1157"/>
        <item x="1095"/>
        <item x="516"/>
        <item x="648"/>
        <item x="803"/>
        <item x="1185"/>
        <item x="84"/>
        <item x="701"/>
        <item x="513"/>
        <item x="504"/>
        <item x="984"/>
        <item x="1371"/>
        <item x="25"/>
        <item x="536"/>
        <item x="1221"/>
        <item x="342"/>
        <item x="855"/>
        <item x="841"/>
        <item x="1125"/>
        <item x="1326"/>
        <item x="756"/>
        <item x="557"/>
        <item x="595"/>
        <item x="242"/>
        <item x="1028"/>
        <item x="1247"/>
        <item x="237"/>
        <item x="157"/>
        <item x="421"/>
        <item x="1420"/>
        <item x="312"/>
        <item x="1381"/>
        <item x="445"/>
        <item x="898"/>
        <item x="760"/>
        <item x="128"/>
        <item x="733"/>
        <item x="196"/>
        <item x="1317"/>
        <item x="337"/>
        <item x="905"/>
        <item x="1071"/>
        <item x="1153"/>
        <item x="247"/>
        <item x="678"/>
        <item x="72"/>
        <item x="894"/>
        <item x="309"/>
        <item x="364"/>
        <item x="692"/>
        <item x="69"/>
        <item x="720"/>
        <item x="203"/>
        <item x="32"/>
        <item x="973"/>
        <item x="759"/>
        <item x="297"/>
        <item x="1040"/>
        <item x="662"/>
        <item x="432"/>
        <item x="838"/>
        <item x="749"/>
        <item x="414"/>
        <item x="1161"/>
        <item x="26"/>
        <item x="215"/>
        <item x="1063"/>
        <item x="1307"/>
        <item x="1101"/>
        <item x="288"/>
        <item x="750"/>
        <item x="216"/>
        <item x="1232"/>
        <item x="1029"/>
        <item x="695"/>
        <item x="1278"/>
        <item x="891"/>
        <item x="138"/>
        <item x="755"/>
        <item x="1061"/>
        <item x="1016"/>
        <item x="88"/>
        <item x="1454"/>
        <item x="1203"/>
        <item x="388"/>
        <item x="1259"/>
        <item x="381"/>
        <item x="268"/>
        <item x="133"/>
        <item x="1075"/>
        <item x="1046"/>
        <item x="576"/>
        <item x="1225"/>
        <item x="679"/>
        <item x="1020"/>
        <item x="258"/>
        <item x="276"/>
        <item x="241"/>
        <item x="798"/>
        <item x="366"/>
        <item x="1177"/>
        <item x="1184"/>
        <item x="278"/>
        <item x="1249"/>
        <item x="1445"/>
        <item x="1405"/>
        <item x="969"/>
        <item x="454"/>
        <item x="1192"/>
        <item x="912"/>
        <item x="1058"/>
        <item x="265"/>
        <item x="1124"/>
        <item x="1283"/>
        <item x="1224"/>
        <item x="17"/>
        <item x="1096"/>
        <item x="47"/>
        <item x="402"/>
        <item x="1104"/>
        <item x="108"/>
        <item x="929"/>
        <item x="1303"/>
        <item x="1267"/>
        <item x="323"/>
        <item x="1246"/>
        <item x="728"/>
        <item x="1368"/>
        <item x="1149"/>
        <item x="260"/>
        <item x="885"/>
        <item x="1053"/>
        <item x="723"/>
        <item x="1281"/>
        <item x="541"/>
        <item x="998"/>
        <item x="335"/>
        <item x="1424"/>
        <item x="127"/>
        <item x="259"/>
        <item x="954"/>
        <item x="660"/>
        <item x="902"/>
        <item x="308"/>
        <item x="792"/>
        <item x="1169"/>
        <item x="291"/>
        <item x="0"/>
        <item x="1"/>
        <item x="35"/>
        <item x="1409"/>
        <item x="396"/>
        <item x="822"/>
        <item x="1164"/>
        <item x="797"/>
        <item x="460"/>
        <item x="250"/>
        <item x="835"/>
        <item x="147"/>
        <item x="1114"/>
        <item x="46"/>
        <item x="707"/>
        <item x="251"/>
        <item x="452"/>
        <item x="139"/>
        <item x="607"/>
        <item x="1461"/>
        <item x="1019"/>
        <item x="967"/>
        <item x="796"/>
        <item x="1001"/>
        <item x="471"/>
        <item x="1392"/>
        <item x="1118"/>
        <item x="820"/>
        <item x="1274"/>
        <item x="271"/>
        <item x="374"/>
        <item x="1126"/>
        <item x="175"/>
        <item x="1373"/>
        <item x="77"/>
        <item x="406"/>
        <item x="1329"/>
        <item x="1444"/>
        <item x="1152"/>
        <item x="768"/>
        <item x="409"/>
        <item x="981"/>
        <item x="572"/>
        <item x="1395"/>
        <item x="502"/>
        <item x="1275"/>
        <item x="916"/>
        <item x="327"/>
        <item x="540"/>
        <item x="833"/>
        <item x="1215"/>
        <item x="1036"/>
        <item x="23"/>
        <item x="1109"/>
        <item x="584"/>
        <item x="945"/>
        <item x="95"/>
        <item x="207"/>
        <item x="522"/>
        <item x="952"/>
        <item x="671"/>
        <item x="1002"/>
        <item x="771"/>
        <item x="799"/>
        <item x="1055"/>
        <item x="492"/>
        <item x="512"/>
        <item x="135"/>
        <item x="609"/>
        <item x="498"/>
        <item x="496"/>
        <item x="965"/>
        <item x="1301"/>
        <item x="224"/>
        <item x="1310"/>
        <item x="1427"/>
        <item x="1339"/>
        <item x="141"/>
        <item x="380"/>
        <item x="1313"/>
        <item x="601"/>
        <item x="1335"/>
        <item x="1302"/>
        <item x="830"/>
        <item x="295"/>
        <item x="1106"/>
        <item x="1105"/>
        <item x="650"/>
        <item x="1436"/>
        <item x="171"/>
        <item x="343"/>
        <item x="883"/>
        <item x="246"/>
        <item x="1437"/>
        <item x="344"/>
        <item x="668"/>
        <item x="927"/>
        <item x="482"/>
        <item x="932"/>
        <item x="124"/>
        <item x="1289"/>
        <item x="1382"/>
        <item x="559"/>
        <item x="757"/>
        <item x="30"/>
        <item x="1273"/>
        <item x="580"/>
        <item x="1350"/>
        <item x="1308"/>
        <item x="1205"/>
        <item x="473"/>
        <item x="732"/>
        <item x="339"/>
        <item x="809"/>
        <item x="1245"/>
        <item x="311"/>
        <item x="890"/>
        <item x="644"/>
        <item x="356"/>
        <item x="62"/>
        <item x="1017"/>
        <item x="521"/>
        <item x="672"/>
        <item x="550"/>
        <item x="40"/>
        <item x="6"/>
        <item x="641"/>
        <item x="655"/>
        <item x="631"/>
        <item x="1253"/>
        <item x="286"/>
        <item x="804"/>
        <item x="1309"/>
        <item x="58"/>
        <item x="122"/>
        <item x="633"/>
        <item x="1142"/>
        <item x="1151"/>
        <item x="992"/>
        <item x="1155"/>
        <item x="190"/>
        <item x="1137"/>
        <item x="900"/>
        <item x="125"/>
        <item x="783"/>
        <item x="928"/>
        <item x="228"/>
        <item x="506"/>
        <item x="1150"/>
        <item x="693"/>
        <item x="80"/>
        <item x="103"/>
        <item x="418"/>
        <item x="385"/>
        <item x="73"/>
        <item x="1147"/>
        <item x="235"/>
        <item x="1076"/>
        <item x="716"/>
        <item x="1385"/>
        <item x="1146"/>
        <item x="1228"/>
        <item x="908"/>
        <item x="868"/>
        <item x="1316"/>
        <item x="105"/>
        <item x="359"/>
        <item x="554"/>
        <item x="1362"/>
        <item x="1111"/>
        <item x="670"/>
        <item x="975"/>
        <item x="1173"/>
        <item x="1226"/>
        <item x="253"/>
        <item x="628"/>
        <item x="955"/>
        <item x="501"/>
        <item x="1172"/>
        <item x="1363"/>
        <item x="459"/>
        <item x="801"/>
        <item x="1359"/>
        <item x="880"/>
        <item x="292"/>
        <item x="349"/>
        <item x="959"/>
        <item x="1117"/>
        <item x="734"/>
        <item x="570"/>
        <item x="493"/>
        <item x="1337"/>
        <item x="730"/>
        <item x="987"/>
        <item x="681"/>
        <item x="866"/>
        <item x="1434"/>
        <item x="837"/>
        <item x="1398"/>
        <item x="930"/>
        <item x="615"/>
        <item x="575"/>
        <item x="1333"/>
        <item x="1209"/>
        <item x="1311"/>
        <item x="180"/>
        <item x="763"/>
        <item x="1097"/>
        <item x="390"/>
        <item x="33"/>
        <item x="943"/>
        <item x="1037"/>
        <item x="535"/>
        <item x="1388"/>
        <item x="661"/>
        <item x="1418"/>
        <item x="551"/>
        <item x="680"/>
        <item x="1165"/>
        <item x="101"/>
        <item x="1191"/>
        <item x="643"/>
        <item x="195"/>
        <item x="690"/>
        <item x="1049"/>
        <item x="490"/>
        <item x="664"/>
        <item x="1242"/>
        <item x="1077"/>
        <item x="1261"/>
        <item x="762"/>
        <item x="899"/>
        <item x="120"/>
        <item x="371"/>
        <item x="1086"/>
        <item x="223"/>
        <item x="1390"/>
        <item x="1330"/>
        <item x="1286"/>
        <item x="450"/>
        <item x="1235"/>
        <item x="199"/>
        <item x="1213"/>
        <item x="1156"/>
        <item x="328"/>
        <item x="1279"/>
        <item x="949"/>
        <item x="428"/>
        <item x="197"/>
        <item x="1458"/>
        <item x="909"/>
        <item x="1415"/>
        <item x="1357"/>
        <item x="48"/>
        <item x="1366"/>
        <item x="873"/>
        <item x="1305"/>
        <item x="1244"/>
        <item x="1214"/>
        <item x="1041"/>
        <item x="1047"/>
        <item x="767"/>
        <item x="924"/>
        <item x="953"/>
        <item x="78"/>
        <item x="263"/>
        <item x="574"/>
        <item x="403"/>
        <item x="511"/>
        <item x="532"/>
        <item x="1323"/>
        <item x="185"/>
        <item x="1376"/>
        <item x="39"/>
        <item x="71"/>
        <item x="464"/>
        <item x="605"/>
        <item x="1408"/>
        <item x="675"/>
        <item x="977"/>
        <item x="658"/>
        <item x="440"/>
        <item x="322"/>
        <item x="784"/>
        <item x="255"/>
        <item x="738"/>
        <item x="1428"/>
        <item x="714"/>
        <item x="1284"/>
        <item x="400"/>
        <item x="1167"/>
        <item x="1372"/>
        <item x="219"/>
        <item x="694"/>
        <item x="529"/>
        <item x="1158"/>
        <item x="1005"/>
        <item x="827"/>
        <item x="788"/>
        <item x="169"/>
        <item x="75"/>
        <item x="1383"/>
        <item x="704"/>
        <item x="971"/>
        <item x="790"/>
        <item x="379"/>
        <item x="269"/>
        <item x="236"/>
        <item x="958"/>
        <item x="1399"/>
        <item x="828"/>
        <item x="417"/>
        <item x="1159"/>
        <item x="205"/>
        <item x="982"/>
        <item x="618"/>
        <item x="1354"/>
        <item x="1446"/>
        <item x="1407"/>
        <item x="1141"/>
        <item x="1328"/>
        <item x="624"/>
        <item x="1013"/>
        <item x="294"/>
        <item x="699"/>
        <item x="1256"/>
        <item x="996"/>
        <item x="149"/>
        <item x="777"/>
        <item x="465"/>
        <item x="1269"/>
        <item x="794"/>
        <item x="993"/>
        <item x="1091"/>
        <item x="1024"/>
        <item x="200"/>
        <item x="871"/>
        <item x="549"/>
        <item x="155"/>
        <item x="1188"/>
        <item x="933"/>
        <item x="479"/>
        <item x="1417"/>
        <item x="1056"/>
        <item x="274"/>
        <item x="229"/>
        <item x="1200"/>
        <item x="9"/>
        <item x="389"/>
        <item x="546"/>
        <item x="1389"/>
        <item x="1332"/>
        <item x="1258"/>
        <item x="545"/>
        <item x="367"/>
        <item x="1370"/>
        <item x="903"/>
        <item x="1295"/>
        <item x="307"/>
        <item x="919"/>
        <item x="489"/>
        <item x="212"/>
        <item x="824"/>
        <item x="104"/>
        <item x="800"/>
        <item x="1380"/>
        <item x="1394"/>
        <item x="1121"/>
        <item x="1421"/>
        <item x="817"/>
        <item x="1393"/>
        <item x="537"/>
        <item x="1396"/>
        <item x="813"/>
        <item x="962"/>
        <item x="1397"/>
        <item x="1347"/>
        <item x="1190"/>
        <item x="384"/>
        <item x="649"/>
        <item x="416"/>
        <item x="942"/>
        <item x="923"/>
        <item x="21"/>
        <item x="16"/>
        <item x="420"/>
        <item x="913"/>
        <item x="1266"/>
        <item x="582"/>
        <item x="1257"/>
        <item x="1404"/>
        <item x="819"/>
        <item x="845"/>
        <item x="544"/>
        <item x="154"/>
        <item x="524"/>
        <item x="29"/>
        <item x="563"/>
        <item x="586"/>
        <item x="815"/>
        <item x="99"/>
        <item x="422"/>
        <item x="968"/>
        <item x="1379"/>
        <item x="1402"/>
        <item x="807"/>
        <item x="434"/>
        <item x="126"/>
        <item x="1250"/>
        <item x="1090"/>
        <item x="1299"/>
        <item x="1217"/>
        <item x="27"/>
        <item x="91"/>
        <item x="8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axis="axisRow" dataField="1" showAll="0" sortType="descending">
      <items count="176">
        <item x="25"/>
        <item x="144"/>
        <item x="173"/>
        <item x="81"/>
        <item x="52"/>
        <item x="116"/>
        <item x="90"/>
        <item x="136"/>
        <item x="87"/>
        <item x="51"/>
        <item x="92"/>
        <item x="96"/>
        <item x="7"/>
        <item x="97"/>
        <item x="41"/>
        <item x="146"/>
        <item x="1"/>
        <item x="152"/>
        <item x="171"/>
        <item x="165"/>
        <item x="135"/>
        <item x="66"/>
        <item x="109"/>
        <item x="134"/>
        <item x="101"/>
        <item x="119"/>
        <item x="70"/>
        <item x="128"/>
        <item x="83"/>
        <item x="159"/>
        <item x="147"/>
        <item x="103"/>
        <item x="127"/>
        <item x="162"/>
        <item x="11"/>
        <item x="56"/>
        <item x="21"/>
        <item x="61"/>
        <item x="39"/>
        <item x="16"/>
        <item x="163"/>
        <item x="145"/>
        <item x="55"/>
        <item x="58"/>
        <item x="9"/>
        <item x="68"/>
        <item x="62"/>
        <item x="120"/>
        <item x="124"/>
        <item x="2"/>
        <item x="49"/>
        <item x="139"/>
        <item x="93"/>
        <item x="40"/>
        <item x="89"/>
        <item x="160"/>
        <item x="117"/>
        <item x="48"/>
        <item x="38"/>
        <item x="15"/>
        <item x="151"/>
        <item x="112"/>
        <item x="45"/>
        <item x="53"/>
        <item x="154"/>
        <item x="32"/>
        <item x="172"/>
        <item x="99"/>
        <item x="94"/>
        <item x="156"/>
        <item x="0"/>
        <item x="75"/>
        <item x="143"/>
        <item x="133"/>
        <item x="125"/>
        <item x="35"/>
        <item x="140"/>
        <item x="100"/>
        <item x="72"/>
        <item x="10"/>
        <item x="82"/>
        <item x="98"/>
        <item x="28"/>
        <item x="31"/>
        <item x="44"/>
        <item x="86"/>
        <item x="5"/>
        <item x="13"/>
        <item x="50"/>
        <item x="115"/>
        <item x="24"/>
        <item x="14"/>
        <item x="106"/>
        <item x="121"/>
        <item x="132"/>
        <item x="30"/>
        <item x="150"/>
        <item x="104"/>
        <item x="6"/>
        <item x="129"/>
        <item x="166"/>
        <item x="36"/>
        <item x="137"/>
        <item x="65"/>
        <item x="141"/>
        <item x="149"/>
        <item x="26"/>
        <item x="168"/>
        <item x="114"/>
        <item x="113"/>
        <item x="22"/>
        <item x="34"/>
        <item x="102"/>
        <item x="3"/>
        <item x="126"/>
        <item x="123"/>
        <item x="54"/>
        <item x="80"/>
        <item x="164"/>
        <item x="95"/>
        <item x="71"/>
        <item x="157"/>
        <item x="153"/>
        <item x="27"/>
        <item x="107"/>
        <item x="169"/>
        <item x="37"/>
        <item x="88"/>
        <item x="91"/>
        <item x="73"/>
        <item x="79"/>
        <item x="33"/>
        <item x="57"/>
        <item x="20"/>
        <item x="60"/>
        <item x="47"/>
        <item x="148"/>
        <item x="4"/>
        <item x="63"/>
        <item x="17"/>
        <item x="111"/>
        <item x="122"/>
        <item x="108"/>
        <item x="59"/>
        <item x="110"/>
        <item x="174"/>
        <item x="18"/>
        <item x="155"/>
        <item x="84"/>
        <item x="118"/>
        <item x="161"/>
        <item x="77"/>
        <item x="12"/>
        <item x="67"/>
        <item x="85"/>
        <item x="131"/>
        <item x="142"/>
        <item x="130"/>
        <item x="8"/>
        <item x="19"/>
        <item x="46"/>
        <item x="74"/>
        <item x="76"/>
        <item x="23"/>
        <item x="158"/>
        <item x="29"/>
        <item x="167"/>
        <item x="42"/>
        <item x="138"/>
        <item x="43"/>
        <item x="69"/>
        <item x="64"/>
        <item x="105"/>
        <item x="170"/>
        <item x="7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 defaultSubtota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4"/>
  </rowFields>
  <rowItems count="176">
    <i>
      <x v="82"/>
    </i>
    <i>
      <x v="131"/>
    </i>
    <i>
      <x v="101"/>
    </i>
    <i>
      <x v="137"/>
    </i>
    <i>
      <x v="111"/>
    </i>
    <i>
      <x v="142"/>
    </i>
    <i>
      <x v="16"/>
    </i>
    <i>
      <x v="156"/>
    </i>
    <i>
      <x v="165"/>
    </i>
    <i>
      <x v="95"/>
    </i>
    <i>
      <x v="152"/>
    </i>
    <i>
      <x v="75"/>
    </i>
    <i>
      <x v="98"/>
    </i>
    <i>
      <x v="163"/>
    </i>
    <i>
      <x v="55"/>
    </i>
    <i>
      <x v="123"/>
    </i>
    <i>
      <x v="11"/>
    </i>
    <i>
      <x v="87"/>
    </i>
    <i>
      <x v="83"/>
    </i>
    <i>
      <x v="155"/>
    </i>
    <i>
      <x v="22"/>
    </i>
    <i>
      <x v="91"/>
    </i>
    <i>
      <x v="33"/>
    </i>
    <i>
      <x v="23"/>
    </i>
    <i>
      <x v="119"/>
    </i>
    <i>
      <x v="110"/>
    </i>
    <i>
      <x v="103"/>
    </i>
    <i>
      <x/>
    </i>
    <i>
      <x v="49"/>
    </i>
    <i>
      <x v="161"/>
    </i>
    <i>
      <x v="9"/>
    </i>
    <i>
      <x v="43"/>
    </i>
    <i>
      <x v="59"/>
    </i>
    <i>
      <x v="27"/>
    </i>
    <i>
      <x v="160"/>
    </i>
    <i>
      <x v="94"/>
    </i>
    <i>
      <x v="36"/>
    </i>
    <i>
      <x v="48"/>
    </i>
    <i>
      <x v="118"/>
    </i>
    <i>
      <x v="171"/>
    </i>
    <i>
      <x v="79"/>
    </i>
    <i>
      <x v="106"/>
    </i>
    <i>
      <x v="70"/>
    </i>
    <i>
      <x v="150"/>
    </i>
    <i>
      <x v="125"/>
    </i>
    <i>
      <x v="159"/>
    </i>
    <i>
      <x v="138"/>
    </i>
    <i>
      <x v="139"/>
    </i>
    <i>
      <x v="25"/>
    </i>
    <i>
      <x v="149"/>
    </i>
    <i>
      <x v="151"/>
    </i>
    <i>
      <x v="128"/>
    </i>
    <i>
      <x v="100"/>
    </i>
    <i>
      <x v="157"/>
    </i>
    <i>
      <x v="146"/>
    </i>
    <i>
      <x v="7"/>
    </i>
    <i>
      <x v="19"/>
    </i>
    <i>
      <x v="77"/>
    </i>
    <i>
      <x v="170"/>
    </i>
    <i>
      <x v="90"/>
    </i>
    <i>
      <x v="31"/>
    </i>
    <i>
      <x v="126"/>
    </i>
    <i>
      <x v="92"/>
    </i>
    <i>
      <x v="34"/>
    </i>
    <i>
      <x v="86"/>
    </i>
    <i>
      <x v="39"/>
    </i>
    <i>
      <x v="148"/>
    </i>
    <i>
      <x v="173"/>
    </i>
    <i>
      <x v="8"/>
    </i>
    <i>
      <x v="122"/>
    </i>
    <i>
      <x v="26"/>
    </i>
    <i>
      <x v="76"/>
    </i>
    <i>
      <x v="68"/>
    </i>
    <i>
      <x v="172"/>
    </i>
    <i>
      <x v="153"/>
    </i>
    <i>
      <x v="133"/>
    </i>
    <i>
      <x v="99"/>
    </i>
    <i>
      <x v="96"/>
    </i>
    <i>
      <x v="30"/>
    </i>
    <i>
      <x v="56"/>
    </i>
    <i>
      <x v="46"/>
    </i>
    <i>
      <x v="18"/>
    </i>
    <i>
      <x v="28"/>
    </i>
    <i>
      <x v="5"/>
    </i>
    <i>
      <x v="141"/>
    </i>
    <i>
      <x v="57"/>
    </i>
    <i>
      <x v="162"/>
    </i>
    <i>
      <x v="20"/>
    </i>
    <i>
      <x v="167"/>
    </i>
    <i>
      <x v="47"/>
    </i>
    <i>
      <x v="10"/>
    </i>
    <i>
      <x v="15"/>
    </i>
    <i>
      <x v="74"/>
    </i>
    <i>
      <x v="40"/>
    </i>
    <i>
      <x v="102"/>
    </i>
    <i>
      <x v="66"/>
    </i>
    <i>
      <x v="50"/>
    </i>
    <i>
      <x v="73"/>
    </i>
    <i>
      <x v="115"/>
    </i>
    <i>
      <x v="169"/>
    </i>
    <i>
      <x v="45"/>
    </i>
    <i>
      <x v="145"/>
    </i>
    <i>
      <x v="84"/>
    </i>
    <i>
      <x v="72"/>
    </i>
    <i>
      <x v="17"/>
    </i>
    <i>
      <x v="2"/>
    </i>
    <i>
      <x v="81"/>
    </i>
    <i>
      <x v="93"/>
    </i>
    <i>
      <x v="104"/>
    </i>
    <i>
      <x v="67"/>
    </i>
    <i>
      <x v="44"/>
    </i>
    <i>
      <x v="97"/>
    </i>
    <i>
      <x v="13"/>
    </i>
    <i>
      <x v="143"/>
    </i>
    <i>
      <x v="132"/>
    </i>
    <i>
      <x v="51"/>
    </i>
    <i>
      <x v="6"/>
    </i>
    <i>
      <x v="64"/>
    </i>
    <i>
      <x v="114"/>
    </i>
    <i>
      <x v="53"/>
    </i>
    <i>
      <x v="129"/>
    </i>
    <i>
      <x v="127"/>
    </i>
    <i>
      <x v="166"/>
    </i>
    <i>
      <x v="24"/>
    </i>
    <i>
      <x v="116"/>
    </i>
    <i>
      <x v="113"/>
    </i>
    <i>
      <x v="4"/>
    </i>
    <i>
      <x v="71"/>
    </i>
    <i>
      <x v="21"/>
    </i>
    <i>
      <x v="58"/>
    </i>
    <i>
      <x v="124"/>
    </i>
    <i>
      <x v="158"/>
    </i>
    <i>
      <x v="88"/>
    </i>
    <i>
      <x v="135"/>
    </i>
    <i>
      <x v="3"/>
    </i>
    <i>
      <x v="136"/>
    </i>
    <i>
      <x v="168"/>
    </i>
    <i>
      <x v="61"/>
    </i>
    <i>
      <x v="174"/>
    </i>
    <i>
      <x v="62"/>
    </i>
    <i>
      <x v="54"/>
    </i>
    <i>
      <x v="52"/>
    </i>
    <i>
      <x v="120"/>
    </i>
    <i>
      <x v="89"/>
    </i>
    <i>
      <x v="41"/>
    </i>
    <i>
      <x v="63"/>
    </i>
    <i>
      <x v="105"/>
    </i>
    <i>
      <x v="38"/>
    </i>
    <i>
      <x v="107"/>
    </i>
    <i>
      <x v="32"/>
    </i>
    <i>
      <x v="154"/>
    </i>
    <i>
      <x v="14"/>
    </i>
    <i>
      <x v="12"/>
    </i>
    <i>
      <x v="130"/>
    </i>
    <i>
      <x v="65"/>
    </i>
    <i>
      <x v="134"/>
    </i>
    <i>
      <x v="80"/>
    </i>
    <i>
      <x v="140"/>
    </i>
    <i>
      <x v="78"/>
    </i>
    <i>
      <x v="69"/>
    </i>
    <i>
      <x v="37"/>
    </i>
    <i>
      <x v="117"/>
    </i>
    <i>
      <x v="164"/>
    </i>
    <i>
      <x v="35"/>
    </i>
    <i>
      <x v="112"/>
    </i>
    <i>
      <x v="109"/>
    </i>
    <i>
      <x v="147"/>
    </i>
    <i>
      <x v="1"/>
    </i>
    <i>
      <x v="42"/>
    </i>
    <i>
      <x v="108"/>
    </i>
    <i>
      <x v="29"/>
    </i>
    <i>
      <x v="144"/>
    </i>
    <i>
      <x v="60"/>
    </i>
    <i>
      <x v="121"/>
    </i>
    <i>
      <x v="85"/>
    </i>
    <i t="grand">
      <x/>
    </i>
  </rowItems>
  <colItems count="1">
    <i/>
  </colItems>
  <dataFields count="1">
    <dataField name="Cuenta de Ganador2" fld="14" subtotal="count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BF29CA-68DF-4042-A77F-8FA6C15EF850}" name="TablaDinámica41" cacheId="7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L8:M16" firstHeaderRow="1" firstDataRow="1" firstDataCol="1"/>
  <pivotFields count="21">
    <pivotField showAll="0"/>
    <pivotField showAll="0"/>
    <pivotField dataField="1" numFmtId="21" showAll="0">
      <items count="1464">
        <item x="1450"/>
        <item x="249"/>
        <item x="1378"/>
        <item x="620"/>
        <item x="823"/>
        <item x="252"/>
        <item x="306"/>
        <item x="1449"/>
        <item x="918"/>
        <item x="57"/>
        <item x="188"/>
        <item x="548"/>
        <item x="594"/>
        <item x="1248"/>
        <item x="1148"/>
        <item x="1338"/>
        <item x="587"/>
        <item x="590"/>
        <item x="1051"/>
        <item x="577"/>
        <item x="1160"/>
        <item x="901"/>
        <item x="528"/>
        <item x="1441"/>
        <item x="1298"/>
        <item x="1356"/>
        <item x="1216"/>
        <item x="765"/>
        <item x="1067"/>
        <item x="408"/>
        <item x="652"/>
        <item x="978"/>
        <item x="201"/>
        <item x="1236"/>
        <item x="296"/>
        <item x="136"/>
        <item x="134"/>
        <item x="659"/>
        <item x="1130"/>
        <item x="1015"/>
        <item x="915"/>
        <item x="1360"/>
        <item x="906"/>
        <item x="703"/>
        <item x="1193"/>
        <item x="637"/>
        <item x="449"/>
        <item x="1144"/>
        <item x="1374"/>
        <item x="991"/>
        <item x="748"/>
        <item x="1181"/>
        <item x="964"/>
        <item x="436"/>
        <item x="811"/>
        <item x="165"/>
        <item x="92"/>
        <item x="1403"/>
        <item x="441"/>
        <item x="603"/>
        <item x="377"/>
        <item x="1000"/>
        <item x="1022"/>
        <item x="1341"/>
        <item x="782"/>
        <item x="1206"/>
        <item x="616"/>
        <item x="488"/>
        <item x="76"/>
        <item x="702"/>
        <item x="52"/>
        <item x="1448"/>
        <item x="665"/>
        <item x="715"/>
        <item x="937"/>
        <item x="862"/>
        <item x="604"/>
        <item x="391"/>
        <item x="593"/>
        <item x="1304"/>
        <item x="189"/>
        <item x="19"/>
        <item x="865"/>
        <item x="1171"/>
        <item x="245"/>
        <item x="781"/>
        <item x="387"/>
        <item x="663"/>
        <item x="453"/>
        <item x="1411"/>
        <item x="1223"/>
        <item x="193"/>
        <item x="752"/>
        <item x="474"/>
        <item x="1094"/>
        <item x="331"/>
        <item x="469"/>
        <item x="1050"/>
        <item x="466"/>
        <item x="266"/>
        <item x="1315"/>
        <item x="1277"/>
        <item x="15"/>
        <item x="1276"/>
        <item x="116"/>
        <item x="857"/>
        <item x="936"/>
        <item x="299"/>
        <item x="70"/>
        <item x="588"/>
        <item x="284"/>
        <item x="751"/>
        <item x="846"/>
        <item x="994"/>
        <item x="610"/>
        <item x="1207"/>
        <item x="1452"/>
        <item x="686"/>
        <item x="481"/>
        <item x="162"/>
        <item x="121"/>
        <item x="1093"/>
        <item x="1443"/>
        <item x="834"/>
        <item x="462"/>
        <item x="151"/>
        <item x="483"/>
        <item x="272"/>
        <item x="1401"/>
        <item x="1429"/>
        <item x="886"/>
        <item x="1351"/>
        <item x="921"/>
        <item x="608"/>
        <item x="956"/>
        <item x="382"/>
        <item x="310"/>
        <item x="581"/>
        <item x="753"/>
        <item x="1460"/>
        <item x="150"/>
        <item x="874"/>
        <item x="437"/>
        <item x="53"/>
        <item x="612"/>
        <item x="543"/>
        <item x="1070"/>
        <item x="85"/>
        <item x="547"/>
        <item x="632"/>
        <item x="56"/>
        <item x="1352"/>
        <item x="435"/>
        <item x="917"/>
        <item x="1430"/>
        <item x="766"/>
        <item x="934"/>
        <item x="163"/>
        <item x="1195"/>
        <item x="1027"/>
        <item x="1069"/>
        <item x="1197"/>
        <item x="1154"/>
        <item x="87"/>
        <item x="1324"/>
        <item x="940"/>
        <item x="451"/>
        <item x="280"/>
        <item x="639"/>
        <item x="233"/>
        <item x="592"/>
        <item x="568"/>
        <item x="64"/>
        <item x="410"/>
        <item x="1045"/>
        <item x="89"/>
        <item x="282"/>
        <item x="161"/>
        <item x="526"/>
        <item x="1270"/>
        <item x="773"/>
        <item x="887"/>
        <item x="1367"/>
        <item x="1419"/>
        <item x="1455"/>
        <item x="533"/>
        <item x="1230"/>
        <item x="184"/>
        <item x="571"/>
        <item x="240"/>
        <item x="1035"/>
        <item x="375"/>
        <item x="1438"/>
        <item x="83"/>
        <item x="539"/>
        <item x="735"/>
        <item x="1059"/>
        <item x="500"/>
        <item x="264"/>
        <item x="1237"/>
        <item x="194"/>
        <item x="97"/>
        <item x="1060"/>
        <item x="718"/>
        <item x="231"/>
        <item x="673"/>
        <item x="851"/>
        <item x="599"/>
        <item x="1239"/>
        <item x="627"/>
        <item x="1260"/>
        <item x="477"/>
        <item x="509"/>
        <item x="208"/>
        <item x="433"/>
        <item x="273"/>
        <item x="74"/>
        <item x="1011"/>
        <item x="217"/>
        <item x="458"/>
        <item x="1343"/>
        <item x="1003"/>
        <item x="859"/>
        <item x="1212"/>
        <item x="475"/>
        <item x="729"/>
        <item x="950"/>
        <item x="1054"/>
        <item x="1254"/>
        <item x="66"/>
        <item x="1014"/>
        <item x="220"/>
        <item x="884"/>
        <item x="856"/>
        <item x="1453"/>
        <item x="1129"/>
        <item x="100"/>
        <item x="1462"/>
        <item x="22"/>
        <item x="472"/>
        <item x="990"/>
        <item x="602"/>
        <item x="338"/>
        <item x="1459"/>
        <item x="244"/>
        <item x="1241"/>
        <item x="972"/>
        <item x="1271"/>
        <item x="561"/>
        <item x="301"/>
        <item x="423"/>
        <item x="1012"/>
        <item x="1264"/>
        <item x="1194"/>
        <item x="706"/>
        <item x="997"/>
        <item x="365"/>
        <item x="68"/>
        <item x="1025"/>
        <item x="1085"/>
        <item x="234"/>
        <item x="113"/>
        <item x="651"/>
        <item x="1131"/>
        <item x="825"/>
        <item x="340"/>
        <item x="1318"/>
        <item x="1199"/>
        <item x="854"/>
        <item x="1413"/>
        <item x="869"/>
        <item x="758"/>
        <item x="963"/>
        <item x="1135"/>
        <item x="1314"/>
        <item x="657"/>
        <item x="1238"/>
        <item x="1122"/>
        <item x="1110"/>
        <item x="719"/>
        <item x="642"/>
        <item x="778"/>
        <item x="1377"/>
        <item x="425"/>
        <item x="426"/>
        <item x="110"/>
        <item x="1100"/>
        <item x="345"/>
        <item x="739"/>
        <item x="1168"/>
        <item x="1204"/>
        <item x="691"/>
        <item x="904"/>
        <item x="1243"/>
        <item x="939"/>
        <item x="1220"/>
        <item x="597"/>
        <item x="378"/>
        <item x="1422"/>
        <item x="1180"/>
        <item x="863"/>
        <item x="159"/>
        <item x="736"/>
        <item x="938"/>
        <item x="741"/>
        <item x="805"/>
        <item x="300"/>
        <item x="1355"/>
        <item x="727"/>
        <item x="326"/>
        <item x="634"/>
        <item x="334"/>
        <item x="232"/>
        <item x="1369"/>
        <item x="319"/>
        <item x="174"/>
        <item x="1361"/>
        <item x="606"/>
        <item x="619"/>
        <item x="37"/>
        <item x="143"/>
        <item x="261"/>
        <item x="399"/>
        <item x="1375"/>
        <item x="1187"/>
        <item x="812"/>
        <item x="1128"/>
        <item x="761"/>
        <item x="617"/>
        <item x="726"/>
        <item x="1057"/>
        <item x="731"/>
        <item x="183"/>
        <item x="166"/>
        <item x="503"/>
        <item x="1336"/>
        <item x="598"/>
        <item x="1064"/>
        <item x="808"/>
        <item x="285"/>
        <item x="1431"/>
        <item x="1074"/>
        <item x="146"/>
        <item x="621"/>
        <item x="93"/>
        <item x="5"/>
        <item x="769"/>
        <item x="368"/>
        <item x="988"/>
        <item x="708"/>
        <item x="870"/>
        <item x="578"/>
        <item x="1219"/>
        <item x="638"/>
        <item x="1179"/>
        <item x="1113"/>
        <item x="1423"/>
        <item x="806"/>
        <item x="1218"/>
        <item x="1042"/>
        <item x="1099"/>
        <item x="520"/>
        <item x="332"/>
        <item x="696"/>
        <item x="1365"/>
        <item x="725"/>
        <item x="267"/>
        <item x="1196"/>
        <item x="1107"/>
        <item x="1353"/>
        <item x="461"/>
        <item x="140"/>
        <item x="1072"/>
        <item x="843"/>
        <item x="654"/>
        <item x="896"/>
        <item x="497"/>
        <item x="858"/>
        <item x="1320"/>
        <item x="556"/>
        <item x="1140"/>
        <item x="333"/>
        <item x="946"/>
        <item x="499"/>
        <item x="290"/>
        <item x="860"/>
        <item x="1457"/>
        <item x="1325"/>
        <item x="583"/>
        <item x="1358"/>
        <item x="742"/>
        <item x="463"/>
        <item x="531"/>
        <item x="395"/>
        <item x="821"/>
        <item x="889"/>
        <item x="173"/>
        <item x="442"/>
        <item x="329"/>
        <item x="362"/>
        <item x="28"/>
        <item x="1327"/>
        <item x="1334"/>
        <item x="153"/>
        <item x="248"/>
        <item x="770"/>
        <item x="354"/>
        <item x="542"/>
        <item x="566"/>
        <item x="325"/>
        <item x="468"/>
        <item x="1102"/>
        <item x="1062"/>
        <item x="683"/>
        <item x="60"/>
        <item x="443"/>
        <item x="875"/>
        <item x="478"/>
        <item x="947"/>
        <item x="318"/>
        <item x="1080"/>
        <item x="538"/>
        <item x="613"/>
        <item x="1426"/>
        <item x="669"/>
        <item x="842"/>
        <item x="779"/>
        <item x="386"/>
        <item x="49"/>
        <item x="351"/>
        <item x="1065"/>
        <item x="674"/>
        <item x="376"/>
        <item x="210"/>
        <item x="94"/>
        <item x="564"/>
        <item x="1287"/>
        <item x="494"/>
        <item x="1084"/>
        <item x="517"/>
        <item x="218"/>
        <item x="487"/>
        <item x="187"/>
        <item x="1433"/>
        <item x="457"/>
        <item x="948"/>
        <item x="1162"/>
        <item x="849"/>
        <item x="44"/>
        <item x="1089"/>
        <item x="1031"/>
        <item x="926"/>
        <item x="1414"/>
        <item x="844"/>
        <item x="1021"/>
        <item x="685"/>
        <item x="1116"/>
        <item x="861"/>
        <item x="109"/>
        <item x="1252"/>
        <item x="467"/>
        <item x="1176"/>
        <item x="530"/>
        <item x="560"/>
        <item x="275"/>
        <item x="383"/>
        <item x="1292"/>
        <item x="1293"/>
        <item x="1078"/>
        <item x="82"/>
        <item x="7"/>
        <item x="1345"/>
        <item x="986"/>
        <item x="59"/>
        <item x="168"/>
        <item x="1030"/>
        <item x="1294"/>
        <item x="177"/>
        <item x="90"/>
        <item x="666"/>
        <item x="558"/>
        <item x="167"/>
        <item x="14"/>
        <item x="341"/>
        <item x="1255"/>
        <item x="79"/>
        <item x="239"/>
        <item x="86"/>
        <item x="1400"/>
        <item x="8"/>
        <item x="852"/>
        <item x="1009"/>
        <item x="298"/>
        <item x="130"/>
        <item x="534"/>
        <item x="776"/>
        <item x="438"/>
        <item x="132"/>
        <item x="142"/>
        <item x="1127"/>
        <item x="1432"/>
        <item x="724"/>
        <item x="525"/>
        <item x="439"/>
        <item x="3"/>
        <item x="515"/>
        <item x="446"/>
        <item x="413"/>
        <item x="872"/>
        <item x="878"/>
        <item x="960"/>
        <item x="4"/>
        <item x="1391"/>
        <item x="230"/>
        <item x="711"/>
        <item x="115"/>
        <item x="818"/>
        <item x="980"/>
        <item x="111"/>
        <item x="254"/>
        <item x="1322"/>
        <item x="1010"/>
        <item x="611"/>
        <item x="591"/>
        <item x="1043"/>
        <item x="357"/>
        <item x="470"/>
        <item x="313"/>
        <item x="131"/>
        <item x="697"/>
        <item x="553"/>
        <item x="117"/>
        <item x="225"/>
        <item x="847"/>
        <item x="179"/>
        <item x="839"/>
        <item x="527"/>
        <item x="50"/>
        <item x="1189"/>
        <item x="41"/>
        <item x="589"/>
        <item x="1018"/>
        <item x="1082"/>
        <item x="350"/>
        <item x="1198"/>
        <item x="415"/>
        <item x="1026"/>
        <item x="676"/>
        <item x="555"/>
        <item x="67"/>
        <item x="315"/>
        <item x="170"/>
        <item x="907"/>
        <item x="1439"/>
        <item x="684"/>
        <item x="622"/>
        <item x="352"/>
        <item x="709"/>
        <item x="38"/>
        <item x="360"/>
        <item x="123"/>
        <item x="625"/>
        <item x="646"/>
        <item x="429"/>
        <item x="447"/>
        <item x="922"/>
        <item x="164"/>
        <item x="1285"/>
        <item x="1412"/>
        <item x="1251"/>
        <item x="24"/>
        <item x="1340"/>
        <item x="910"/>
        <item x="1166"/>
        <item x="1186"/>
        <item x="281"/>
        <item x="573"/>
        <item x="995"/>
        <item x="1008"/>
        <item x="324"/>
        <item x="213"/>
        <item x="476"/>
        <item x="1319"/>
        <item x="895"/>
        <item x="336"/>
        <item x="1387"/>
        <item x="1346"/>
        <item x="713"/>
        <item x="45"/>
        <item x="1007"/>
        <item x="881"/>
        <item x="519"/>
        <item x="51"/>
        <item x="411"/>
        <item x="911"/>
        <item x="178"/>
        <item x="54"/>
        <item x="785"/>
        <item x="1023"/>
        <item x="920"/>
        <item x="61"/>
        <item x="55"/>
        <item x="614"/>
        <item x="373"/>
        <item x="186"/>
        <item x="508"/>
        <item x="1178"/>
        <item x="1108"/>
        <item x="630"/>
        <item x="96"/>
        <item x="204"/>
        <item x="361"/>
        <item x="320"/>
        <item x="1079"/>
        <item x="257"/>
        <item x="148"/>
        <item x="754"/>
        <item x="1331"/>
        <item x="1183"/>
        <item x="596"/>
        <item x="1175"/>
        <item x="1112"/>
        <item x="145"/>
        <item x="43"/>
        <item x="682"/>
        <item x="289"/>
        <item x="303"/>
        <item x="848"/>
        <item x="370"/>
        <item x="746"/>
        <item x="944"/>
        <item x="1202"/>
        <item x="791"/>
        <item x="1048"/>
        <item x="1092"/>
        <item x="747"/>
        <item x="226"/>
        <item x="2"/>
        <item x="270"/>
        <item x="214"/>
        <item x="355"/>
        <item x="774"/>
        <item x="363"/>
        <item x="1088"/>
        <item x="698"/>
        <item x="427"/>
        <item x="1133"/>
        <item x="36"/>
        <item x="1234"/>
        <item x="347"/>
        <item x="979"/>
        <item x="1306"/>
        <item x="1139"/>
        <item x="970"/>
        <item x="137"/>
        <item x="744"/>
        <item x="279"/>
        <item x="277"/>
        <item x="974"/>
        <item x="11"/>
        <item x="211"/>
        <item x="836"/>
        <item x="653"/>
        <item x="317"/>
        <item x="966"/>
        <item x="348"/>
        <item x="202"/>
        <item x="182"/>
        <item x="787"/>
        <item x="191"/>
        <item x="925"/>
        <item x="867"/>
        <item x="98"/>
        <item x="914"/>
        <item x="705"/>
        <item x="552"/>
        <item x="688"/>
        <item x="743"/>
        <item x="484"/>
        <item x="302"/>
        <item x="404"/>
        <item x="1440"/>
        <item x="832"/>
        <item x="1211"/>
        <item x="569"/>
        <item x="1348"/>
        <item x="192"/>
        <item x="1384"/>
        <item x="1342"/>
        <item x="745"/>
        <item x="1435"/>
        <item x="1364"/>
        <item x="1033"/>
        <item x="1442"/>
        <item x="989"/>
        <item x="112"/>
        <item x="892"/>
        <item x="1039"/>
        <item x="262"/>
        <item x="700"/>
        <item x="510"/>
        <item x="1272"/>
        <item x="1119"/>
        <item x="941"/>
        <item x="394"/>
        <item x="1344"/>
        <item x="656"/>
        <item x="636"/>
        <item x="198"/>
        <item x="505"/>
        <item x="689"/>
        <item x="1291"/>
        <item x="407"/>
        <item x="1087"/>
        <item x="321"/>
        <item x="1208"/>
        <item x="814"/>
        <item x="144"/>
        <item x="412"/>
        <item x="810"/>
        <item x="358"/>
        <item x="1265"/>
        <item x="567"/>
        <item x="65"/>
        <item x="1410"/>
        <item x="1300"/>
        <item x="626"/>
        <item x="623"/>
        <item x="840"/>
        <item x="1134"/>
        <item x="172"/>
        <item x="1222"/>
        <item x="181"/>
        <item x="1052"/>
        <item x="518"/>
        <item x="330"/>
        <item x="983"/>
        <item x="156"/>
        <item x="1083"/>
        <item x="629"/>
        <item x="31"/>
        <item x="888"/>
        <item x="63"/>
        <item x="222"/>
        <item x="397"/>
        <item x="444"/>
        <item x="850"/>
        <item x="283"/>
        <item x="1068"/>
        <item x="405"/>
        <item x="1004"/>
        <item x="13"/>
        <item x="999"/>
        <item x="114"/>
        <item x="1288"/>
        <item x="455"/>
        <item x="1296"/>
        <item x="1321"/>
        <item x="106"/>
        <item x="1132"/>
        <item x="1163"/>
        <item x="1120"/>
        <item x="721"/>
        <item x="826"/>
        <item x="1138"/>
        <item x="829"/>
        <item x="1210"/>
        <item x="238"/>
        <item x="486"/>
        <item x="1229"/>
        <item x="1349"/>
        <item x="314"/>
        <item x="118"/>
        <item x="1123"/>
        <item x="369"/>
        <item x="1231"/>
        <item x="740"/>
        <item x="316"/>
        <item x="772"/>
        <item x="775"/>
        <item x="882"/>
        <item x="1227"/>
        <item x="712"/>
        <item x="1066"/>
        <item x="687"/>
        <item x="645"/>
        <item x="1103"/>
        <item x="430"/>
        <item x="160"/>
        <item x="507"/>
        <item x="1115"/>
        <item x="485"/>
        <item x="1297"/>
        <item x="1098"/>
        <item x="879"/>
        <item x="1032"/>
        <item x="243"/>
        <item x="1044"/>
        <item x="206"/>
        <item x="786"/>
        <item x="1073"/>
        <item x="710"/>
        <item x="985"/>
        <item x="129"/>
        <item x="1143"/>
        <item x="1081"/>
        <item x="893"/>
        <item x="209"/>
        <item x="1174"/>
        <item x="392"/>
        <item x="256"/>
        <item x="1240"/>
        <item x="424"/>
        <item x="34"/>
        <item x="1006"/>
        <item x="1416"/>
        <item x="304"/>
        <item x="1263"/>
        <item x="717"/>
        <item x="864"/>
        <item x="897"/>
        <item x="495"/>
        <item x="523"/>
        <item x="853"/>
        <item x="737"/>
        <item x="961"/>
        <item x="957"/>
        <item x="877"/>
        <item x="227"/>
        <item x="1170"/>
        <item x="1386"/>
        <item x="831"/>
        <item x="793"/>
        <item x="1034"/>
        <item x="565"/>
        <item x="393"/>
        <item x="1282"/>
        <item x="1425"/>
        <item x="293"/>
        <item x="1136"/>
        <item x="346"/>
        <item x="221"/>
        <item x="305"/>
        <item x="12"/>
        <item x="398"/>
        <item x="579"/>
        <item x="667"/>
        <item x="102"/>
        <item x="158"/>
        <item x="514"/>
        <item x="1280"/>
        <item x="816"/>
        <item x="10"/>
        <item x="18"/>
        <item x="42"/>
        <item x="647"/>
        <item x="119"/>
        <item x="1182"/>
        <item x="448"/>
        <item x="1038"/>
        <item x="401"/>
        <item x="935"/>
        <item x="1201"/>
        <item x="802"/>
        <item x="976"/>
        <item x="152"/>
        <item x="287"/>
        <item x="677"/>
        <item x="795"/>
        <item x="780"/>
        <item x="585"/>
        <item x="419"/>
        <item x="1447"/>
        <item x="600"/>
        <item x="20"/>
        <item x="456"/>
        <item x="353"/>
        <item x="640"/>
        <item x="1312"/>
        <item x="931"/>
        <item x="562"/>
        <item x="1456"/>
        <item x="1290"/>
        <item x="1268"/>
        <item x="722"/>
        <item x="372"/>
        <item x="107"/>
        <item x="1451"/>
        <item x="1262"/>
        <item x="1233"/>
        <item x="789"/>
        <item x="876"/>
        <item x="764"/>
        <item x="491"/>
        <item x="1406"/>
        <item x="1145"/>
        <item x="951"/>
        <item x="480"/>
        <item x="431"/>
        <item x="635"/>
        <item x="176"/>
        <item x="1157"/>
        <item x="1095"/>
        <item x="516"/>
        <item x="648"/>
        <item x="803"/>
        <item x="1185"/>
        <item x="84"/>
        <item x="701"/>
        <item x="513"/>
        <item x="504"/>
        <item x="984"/>
        <item x="1371"/>
        <item x="25"/>
        <item x="536"/>
        <item x="1221"/>
        <item x="342"/>
        <item x="855"/>
        <item x="841"/>
        <item x="1125"/>
        <item x="1326"/>
        <item x="756"/>
        <item x="557"/>
        <item x="595"/>
        <item x="242"/>
        <item x="1028"/>
        <item x="1247"/>
        <item x="237"/>
        <item x="157"/>
        <item x="421"/>
        <item x="1420"/>
        <item x="312"/>
        <item x="1381"/>
        <item x="445"/>
        <item x="898"/>
        <item x="760"/>
        <item x="128"/>
        <item x="733"/>
        <item x="196"/>
        <item x="1317"/>
        <item x="337"/>
        <item x="905"/>
        <item x="1071"/>
        <item x="1153"/>
        <item x="247"/>
        <item x="678"/>
        <item x="72"/>
        <item x="894"/>
        <item x="309"/>
        <item x="364"/>
        <item x="692"/>
        <item x="69"/>
        <item x="720"/>
        <item x="203"/>
        <item x="32"/>
        <item x="973"/>
        <item x="759"/>
        <item x="297"/>
        <item x="1040"/>
        <item x="662"/>
        <item x="432"/>
        <item x="838"/>
        <item x="749"/>
        <item x="414"/>
        <item x="1161"/>
        <item x="26"/>
        <item x="215"/>
        <item x="1063"/>
        <item x="1307"/>
        <item x="1101"/>
        <item x="288"/>
        <item x="750"/>
        <item x="216"/>
        <item x="1232"/>
        <item x="1029"/>
        <item x="695"/>
        <item x="1278"/>
        <item x="891"/>
        <item x="138"/>
        <item x="755"/>
        <item x="1061"/>
        <item x="1016"/>
        <item x="88"/>
        <item x="1454"/>
        <item x="1203"/>
        <item x="388"/>
        <item x="1259"/>
        <item x="381"/>
        <item x="268"/>
        <item x="133"/>
        <item x="1075"/>
        <item x="1046"/>
        <item x="576"/>
        <item x="1225"/>
        <item x="679"/>
        <item x="1020"/>
        <item x="258"/>
        <item x="276"/>
        <item x="241"/>
        <item x="798"/>
        <item x="366"/>
        <item x="1177"/>
        <item x="1184"/>
        <item x="278"/>
        <item x="1249"/>
        <item x="1445"/>
        <item x="1405"/>
        <item x="969"/>
        <item x="454"/>
        <item x="1192"/>
        <item x="912"/>
        <item x="1058"/>
        <item x="265"/>
        <item x="1124"/>
        <item x="1283"/>
        <item x="1224"/>
        <item x="17"/>
        <item x="1096"/>
        <item x="47"/>
        <item x="402"/>
        <item x="1104"/>
        <item x="108"/>
        <item x="929"/>
        <item x="1303"/>
        <item x="1267"/>
        <item x="323"/>
        <item x="1246"/>
        <item x="728"/>
        <item x="1368"/>
        <item x="1149"/>
        <item x="260"/>
        <item x="885"/>
        <item x="1053"/>
        <item x="723"/>
        <item x="1281"/>
        <item x="541"/>
        <item x="998"/>
        <item x="335"/>
        <item x="1424"/>
        <item x="127"/>
        <item x="259"/>
        <item x="954"/>
        <item x="660"/>
        <item x="902"/>
        <item x="308"/>
        <item x="792"/>
        <item x="1169"/>
        <item x="291"/>
        <item x="0"/>
        <item x="1"/>
        <item x="35"/>
        <item x="1409"/>
        <item x="396"/>
        <item x="822"/>
        <item x="1164"/>
        <item x="797"/>
        <item x="460"/>
        <item x="250"/>
        <item x="835"/>
        <item x="147"/>
        <item x="1114"/>
        <item x="46"/>
        <item x="707"/>
        <item x="251"/>
        <item x="452"/>
        <item x="139"/>
        <item x="607"/>
        <item x="1461"/>
        <item x="1019"/>
        <item x="967"/>
        <item x="796"/>
        <item x="1001"/>
        <item x="471"/>
        <item x="1392"/>
        <item x="1118"/>
        <item x="820"/>
        <item x="1274"/>
        <item x="271"/>
        <item x="374"/>
        <item x="1126"/>
        <item x="175"/>
        <item x="1373"/>
        <item x="77"/>
        <item x="406"/>
        <item x="1329"/>
        <item x="1444"/>
        <item x="1152"/>
        <item x="768"/>
        <item x="409"/>
        <item x="981"/>
        <item x="572"/>
        <item x="1395"/>
        <item x="502"/>
        <item x="1275"/>
        <item x="916"/>
        <item x="327"/>
        <item x="540"/>
        <item x="833"/>
        <item x="1215"/>
        <item x="1036"/>
        <item x="23"/>
        <item x="1109"/>
        <item x="584"/>
        <item x="945"/>
        <item x="95"/>
        <item x="207"/>
        <item x="522"/>
        <item x="952"/>
        <item x="671"/>
        <item x="1002"/>
        <item x="771"/>
        <item x="799"/>
        <item x="1055"/>
        <item x="492"/>
        <item x="512"/>
        <item x="135"/>
        <item x="609"/>
        <item x="498"/>
        <item x="496"/>
        <item x="965"/>
        <item x="1301"/>
        <item x="224"/>
        <item x="1310"/>
        <item x="1427"/>
        <item x="1339"/>
        <item x="141"/>
        <item x="380"/>
        <item x="1313"/>
        <item x="601"/>
        <item x="1335"/>
        <item x="1302"/>
        <item x="830"/>
        <item x="295"/>
        <item x="1106"/>
        <item x="1105"/>
        <item x="650"/>
        <item x="1436"/>
        <item x="171"/>
        <item x="343"/>
        <item x="883"/>
        <item x="246"/>
        <item x="1437"/>
        <item x="344"/>
        <item x="668"/>
        <item x="927"/>
        <item x="482"/>
        <item x="932"/>
        <item x="124"/>
        <item x="1289"/>
        <item x="1382"/>
        <item x="559"/>
        <item x="757"/>
        <item x="30"/>
        <item x="1273"/>
        <item x="580"/>
        <item x="1350"/>
        <item x="1308"/>
        <item x="1205"/>
        <item x="473"/>
        <item x="732"/>
        <item x="339"/>
        <item x="809"/>
        <item x="1245"/>
        <item x="311"/>
        <item x="890"/>
        <item x="644"/>
        <item x="356"/>
        <item x="62"/>
        <item x="1017"/>
        <item x="521"/>
        <item x="672"/>
        <item x="550"/>
        <item x="40"/>
        <item x="6"/>
        <item x="641"/>
        <item x="655"/>
        <item x="631"/>
        <item x="1253"/>
        <item x="286"/>
        <item x="804"/>
        <item x="1309"/>
        <item x="58"/>
        <item x="122"/>
        <item x="633"/>
        <item x="1142"/>
        <item x="1151"/>
        <item x="992"/>
        <item x="1155"/>
        <item x="190"/>
        <item x="1137"/>
        <item x="900"/>
        <item x="125"/>
        <item x="783"/>
        <item x="928"/>
        <item x="228"/>
        <item x="506"/>
        <item x="1150"/>
        <item x="693"/>
        <item x="80"/>
        <item x="103"/>
        <item x="418"/>
        <item x="385"/>
        <item x="73"/>
        <item x="1147"/>
        <item x="235"/>
        <item x="1076"/>
        <item x="716"/>
        <item x="1385"/>
        <item x="1146"/>
        <item x="1228"/>
        <item x="908"/>
        <item x="868"/>
        <item x="1316"/>
        <item x="105"/>
        <item x="359"/>
        <item x="554"/>
        <item x="1362"/>
        <item x="1111"/>
        <item x="670"/>
        <item x="975"/>
        <item x="1173"/>
        <item x="1226"/>
        <item x="253"/>
        <item x="628"/>
        <item x="955"/>
        <item x="501"/>
        <item x="1172"/>
        <item x="1363"/>
        <item x="459"/>
        <item x="801"/>
        <item x="1359"/>
        <item x="880"/>
        <item x="292"/>
        <item x="349"/>
        <item x="959"/>
        <item x="1117"/>
        <item x="734"/>
        <item x="570"/>
        <item x="493"/>
        <item x="1337"/>
        <item x="730"/>
        <item x="987"/>
        <item x="681"/>
        <item x="866"/>
        <item x="1434"/>
        <item x="837"/>
        <item x="1398"/>
        <item x="930"/>
        <item x="615"/>
        <item x="575"/>
        <item x="1333"/>
        <item x="1209"/>
        <item x="1311"/>
        <item x="180"/>
        <item x="763"/>
        <item x="1097"/>
        <item x="390"/>
        <item x="33"/>
        <item x="943"/>
        <item x="1037"/>
        <item x="535"/>
        <item x="1388"/>
        <item x="661"/>
        <item x="1418"/>
        <item x="551"/>
        <item x="680"/>
        <item x="1165"/>
        <item x="101"/>
        <item x="1191"/>
        <item x="643"/>
        <item x="195"/>
        <item x="690"/>
        <item x="1049"/>
        <item x="490"/>
        <item x="664"/>
        <item x="1242"/>
        <item x="1077"/>
        <item x="1261"/>
        <item x="762"/>
        <item x="899"/>
        <item x="120"/>
        <item x="371"/>
        <item x="1086"/>
        <item x="223"/>
        <item x="1390"/>
        <item x="1330"/>
        <item x="1286"/>
        <item x="450"/>
        <item x="1235"/>
        <item x="199"/>
        <item x="1213"/>
        <item x="1156"/>
        <item x="328"/>
        <item x="1279"/>
        <item x="949"/>
        <item x="428"/>
        <item x="197"/>
        <item x="1458"/>
        <item x="909"/>
        <item x="1415"/>
        <item x="1357"/>
        <item x="48"/>
        <item x="1366"/>
        <item x="873"/>
        <item x="1305"/>
        <item x="1244"/>
        <item x="1214"/>
        <item x="1041"/>
        <item x="1047"/>
        <item x="767"/>
        <item x="924"/>
        <item x="953"/>
        <item x="78"/>
        <item x="263"/>
        <item x="574"/>
        <item x="403"/>
        <item x="511"/>
        <item x="532"/>
        <item x="1323"/>
        <item x="185"/>
        <item x="1376"/>
        <item x="39"/>
        <item x="71"/>
        <item x="464"/>
        <item x="605"/>
        <item x="1408"/>
        <item x="675"/>
        <item x="977"/>
        <item x="658"/>
        <item x="440"/>
        <item x="322"/>
        <item x="784"/>
        <item x="255"/>
        <item x="738"/>
        <item x="1428"/>
        <item x="714"/>
        <item x="1284"/>
        <item x="400"/>
        <item x="1167"/>
        <item x="1372"/>
        <item x="219"/>
        <item x="694"/>
        <item x="529"/>
        <item x="1158"/>
        <item x="1005"/>
        <item x="827"/>
        <item x="788"/>
        <item x="169"/>
        <item x="75"/>
        <item x="1383"/>
        <item x="704"/>
        <item x="971"/>
        <item x="790"/>
        <item x="379"/>
        <item x="269"/>
        <item x="236"/>
        <item x="958"/>
        <item x="1399"/>
        <item x="828"/>
        <item x="417"/>
        <item x="1159"/>
        <item x="205"/>
        <item x="982"/>
        <item x="618"/>
        <item x="1354"/>
        <item x="1446"/>
        <item x="1407"/>
        <item x="1141"/>
        <item x="1328"/>
        <item x="624"/>
        <item x="1013"/>
        <item x="294"/>
        <item x="699"/>
        <item x="1256"/>
        <item x="996"/>
        <item x="149"/>
        <item x="777"/>
        <item x="465"/>
        <item x="1269"/>
        <item x="794"/>
        <item x="993"/>
        <item x="1091"/>
        <item x="1024"/>
        <item x="200"/>
        <item x="871"/>
        <item x="549"/>
        <item x="155"/>
        <item x="1188"/>
        <item x="933"/>
        <item x="479"/>
        <item x="1417"/>
        <item x="1056"/>
        <item x="274"/>
        <item x="229"/>
        <item x="1200"/>
        <item x="9"/>
        <item x="389"/>
        <item x="546"/>
        <item x="1389"/>
        <item x="1332"/>
        <item x="1258"/>
        <item x="545"/>
        <item x="367"/>
        <item x="1370"/>
        <item x="903"/>
        <item x="1295"/>
        <item x="307"/>
        <item x="919"/>
        <item x="489"/>
        <item x="212"/>
        <item x="824"/>
        <item x="104"/>
        <item x="800"/>
        <item x="1380"/>
        <item x="1394"/>
        <item x="1121"/>
        <item x="1421"/>
        <item x="817"/>
        <item x="1393"/>
        <item x="537"/>
        <item x="1396"/>
        <item x="813"/>
        <item x="962"/>
        <item x="1397"/>
        <item x="1347"/>
        <item x="1190"/>
        <item x="384"/>
        <item x="649"/>
        <item x="416"/>
        <item x="942"/>
        <item x="923"/>
        <item x="21"/>
        <item x="16"/>
        <item x="420"/>
        <item x="913"/>
        <item x="1266"/>
        <item x="582"/>
        <item x="1257"/>
        <item x="1404"/>
        <item x="819"/>
        <item x="845"/>
        <item x="544"/>
        <item x="154"/>
        <item x="524"/>
        <item x="29"/>
        <item x="563"/>
        <item x="586"/>
        <item x="815"/>
        <item x="99"/>
        <item x="422"/>
        <item x="968"/>
        <item x="1379"/>
        <item x="1402"/>
        <item x="807"/>
        <item x="434"/>
        <item x="126"/>
        <item x="1250"/>
        <item x="1090"/>
        <item x="1299"/>
        <item x="1217"/>
        <item x="27"/>
        <item x="91"/>
        <item x="81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 defaultSubtota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Promedio de Duracion" fld="2" subtotal="average" baseField="0" baseItem="0" numFmtId="2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F732BC-A9F0-490F-A0BA-277DBD51E9F0}" name="TablaDinámica40" cacheId="7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I8:J11" firstHeaderRow="1" firstDataRow="1" firstDataCol="1"/>
  <pivotFields count="21">
    <pivotField showAll="0"/>
    <pivotField showAll="0"/>
    <pivotField numFmtId="21" showAll="0">
      <items count="1464">
        <item x="1450"/>
        <item x="249"/>
        <item x="1378"/>
        <item x="620"/>
        <item x="823"/>
        <item x="252"/>
        <item x="306"/>
        <item x="1449"/>
        <item x="918"/>
        <item x="57"/>
        <item x="188"/>
        <item x="548"/>
        <item x="594"/>
        <item x="1248"/>
        <item x="1148"/>
        <item x="1338"/>
        <item x="587"/>
        <item x="590"/>
        <item x="1051"/>
        <item x="577"/>
        <item x="1160"/>
        <item x="901"/>
        <item x="528"/>
        <item x="1441"/>
        <item x="1298"/>
        <item x="1356"/>
        <item x="1216"/>
        <item x="765"/>
        <item x="1067"/>
        <item x="408"/>
        <item x="652"/>
        <item x="978"/>
        <item x="201"/>
        <item x="1236"/>
        <item x="296"/>
        <item x="136"/>
        <item x="134"/>
        <item x="659"/>
        <item x="1130"/>
        <item x="1015"/>
        <item x="915"/>
        <item x="1360"/>
        <item x="906"/>
        <item x="703"/>
        <item x="1193"/>
        <item x="637"/>
        <item x="449"/>
        <item x="1144"/>
        <item x="1374"/>
        <item x="991"/>
        <item x="748"/>
        <item x="1181"/>
        <item x="964"/>
        <item x="436"/>
        <item x="811"/>
        <item x="165"/>
        <item x="92"/>
        <item x="1403"/>
        <item x="441"/>
        <item x="603"/>
        <item x="377"/>
        <item x="1000"/>
        <item x="1022"/>
        <item x="1341"/>
        <item x="782"/>
        <item x="1206"/>
        <item x="616"/>
        <item x="488"/>
        <item x="76"/>
        <item x="702"/>
        <item x="52"/>
        <item x="1448"/>
        <item x="665"/>
        <item x="715"/>
        <item x="937"/>
        <item x="862"/>
        <item x="604"/>
        <item x="391"/>
        <item x="593"/>
        <item x="1304"/>
        <item x="189"/>
        <item x="19"/>
        <item x="865"/>
        <item x="1171"/>
        <item x="245"/>
        <item x="781"/>
        <item x="387"/>
        <item x="663"/>
        <item x="453"/>
        <item x="1411"/>
        <item x="1223"/>
        <item x="193"/>
        <item x="752"/>
        <item x="474"/>
        <item x="1094"/>
        <item x="331"/>
        <item x="469"/>
        <item x="1050"/>
        <item x="466"/>
        <item x="266"/>
        <item x="1315"/>
        <item x="1277"/>
        <item x="15"/>
        <item x="1276"/>
        <item x="116"/>
        <item x="857"/>
        <item x="936"/>
        <item x="299"/>
        <item x="70"/>
        <item x="588"/>
        <item x="284"/>
        <item x="751"/>
        <item x="846"/>
        <item x="994"/>
        <item x="610"/>
        <item x="1207"/>
        <item x="1452"/>
        <item x="686"/>
        <item x="481"/>
        <item x="162"/>
        <item x="121"/>
        <item x="1093"/>
        <item x="1443"/>
        <item x="834"/>
        <item x="462"/>
        <item x="151"/>
        <item x="483"/>
        <item x="272"/>
        <item x="1401"/>
        <item x="1429"/>
        <item x="886"/>
        <item x="1351"/>
        <item x="921"/>
        <item x="608"/>
        <item x="956"/>
        <item x="382"/>
        <item x="310"/>
        <item x="581"/>
        <item x="753"/>
        <item x="1460"/>
        <item x="150"/>
        <item x="874"/>
        <item x="437"/>
        <item x="53"/>
        <item x="612"/>
        <item x="543"/>
        <item x="1070"/>
        <item x="85"/>
        <item x="547"/>
        <item x="632"/>
        <item x="56"/>
        <item x="1352"/>
        <item x="435"/>
        <item x="917"/>
        <item x="1430"/>
        <item x="766"/>
        <item x="934"/>
        <item x="163"/>
        <item x="1195"/>
        <item x="1027"/>
        <item x="1069"/>
        <item x="1197"/>
        <item x="1154"/>
        <item x="87"/>
        <item x="1324"/>
        <item x="940"/>
        <item x="451"/>
        <item x="280"/>
        <item x="639"/>
        <item x="233"/>
        <item x="592"/>
        <item x="568"/>
        <item x="64"/>
        <item x="410"/>
        <item x="1045"/>
        <item x="89"/>
        <item x="282"/>
        <item x="161"/>
        <item x="526"/>
        <item x="1270"/>
        <item x="773"/>
        <item x="887"/>
        <item x="1367"/>
        <item x="1419"/>
        <item x="1455"/>
        <item x="533"/>
        <item x="1230"/>
        <item x="184"/>
        <item x="571"/>
        <item x="240"/>
        <item x="1035"/>
        <item x="375"/>
        <item x="1438"/>
        <item x="83"/>
        <item x="539"/>
        <item x="735"/>
        <item x="1059"/>
        <item x="500"/>
        <item x="264"/>
        <item x="1237"/>
        <item x="194"/>
        <item x="97"/>
        <item x="1060"/>
        <item x="718"/>
        <item x="231"/>
        <item x="673"/>
        <item x="851"/>
        <item x="599"/>
        <item x="1239"/>
        <item x="627"/>
        <item x="1260"/>
        <item x="477"/>
        <item x="509"/>
        <item x="208"/>
        <item x="433"/>
        <item x="273"/>
        <item x="74"/>
        <item x="1011"/>
        <item x="217"/>
        <item x="458"/>
        <item x="1343"/>
        <item x="1003"/>
        <item x="859"/>
        <item x="1212"/>
        <item x="475"/>
        <item x="729"/>
        <item x="950"/>
        <item x="1054"/>
        <item x="1254"/>
        <item x="66"/>
        <item x="1014"/>
        <item x="220"/>
        <item x="884"/>
        <item x="856"/>
        <item x="1453"/>
        <item x="1129"/>
        <item x="100"/>
        <item x="1462"/>
        <item x="22"/>
        <item x="472"/>
        <item x="990"/>
        <item x="602"/>
        <item x="338"/>
        <item x="1459"/>
        <item x="244"/>
        <item x="1241"/>
        <item x="972"/>
        <item x="1271"/>
        <item x="561"/>
        <item x="301"/>
        <item x="423"/>
        <item x="1012"/>
        <item x="1264"/>
        <item x="1194"/>
        <item x="706"/>
        <item x="997"/>
        <item x="365"/>
        <item x="68"/>
        <item x="1025"/>
        <item x="1085"/>
        <item x="234"/>
        <item x="113"/>
        <item x="651"/>
        <item x="1131"/>
        <item x="825"/>
        <item x="340"/>
        <item x="1318"/>
        <item x="1199"/>
        <item x="854"/>
        <item x="1413"/>
        <item x="869"/>
        <item x="758"/>
        <item x="963"/>
        <item x="1135"/>
        <item x="1314"/>
        <item x="657"/>
        <item x="1238"/>
        <item x="1122"/>
        <item x="1110"/>
        <item x="719"/>
        <item x="642"/>
        <item x="778"/>
        <item x="1377"/>
        <item x="425"/>
        <item x="426"/>
        <item x="110"/>
        <item x="1100"/>
        <item x="345"/>
        <item x="739"/>
        <item x="1168"/>
        <item x="1204"/>
        <item x="691"/>
        <item x="904"/>
        <item x="1243"/>
        <item x="939"/>
        <item x="1220"/>
        <item x="597"/>
        <item x="378"/>
        <item x="1422"/>
        <item x="1180"/>
        <item x="863"/>
        <item x="159"/>
        <item x="736"/>
        <item x="938"/>
        <item x="741"/>
        <item x="805"/>
        <item x="300"/>
        <item x="1355"/>
        <item x="727"/>
        <item x="326"/>
        <item x="634"/>
        <item x="334"/>
        <item x="232"/>
        <item x="1369"/>
        <item x="319"/>
        <item x="174"/>
        <item x="1361"/>
        <item x="606"/>
        <item x="619"/>
        <item x="37"/>
        <item x="143"/>
        <item x="261"/>
        <item x="399"/>
        <item x="1375"/>
        <item x="1187"/>
        <item x="812"/>
        <item x="1128"/>
        <item x="761"/>
        <item x="617"/>
        <item x="726"/>
        <item x="1057"/>
        <item x="731"/>
        <item x="183"/>
        <item x="166"/>
        <item x="503"/>
        <item x="1336"/>
        <item x="598"/>
        <item x="1064"/>
        <item x="808"/>
        <item x="285"/>
        <item x="1431"/>
        <item x="1074"/>
        <item x="146"/>
        <item x="621"/>
        <item x="93"/>
        <item x="5"/>
        <item x="769"/>
        <item x="368"/>
        <item x="988"/>
        <item x="708"/>
        <item x="870"/>
        <item x="578"/>
        <item x="1219"/>
        <item x="638"/>
        <item x="1179"/>
        <item x="1113"/>
        <item x="1423"/>
        <item x="806"/>
        <item x="1218"/>
        <item x="1042"/>
        <item x="1099"/>
        <item x="520"/>
        <item x="332"/>
        <item x="696"/>
        <item x="1365"/>
        <item x="725"/>
        <item x="267"/>
        <item x="1196"/>
        <item x="1107"/>
        <item x="1353"/>
        <item x="461"/>
        <item x="140"/>
        <item x="1072"/>
        <item x="843"/>
        <item x="654"/>
        <item x="896"/>
        <item x="497"/>
        <item x="858"/>
        <item x="1320"/>
        <item x="556"/>
        <item x="1140"/>
        <item x="333"/>
        <item x="946"/>
        <item x="499"/>
        <item x="290"/>
        <item x="860"/>
        <item x="1457"/>
        <item x="1325"/>
        <item x="583"/>
        <item x="1358"/>
        <item x="742"/>
        <item x="463"/>
        <item x="531"/>
        <item x="395"/>
        <item x="821"/>
        <item x="889"/>
        <item x="173"/>
        <item x="442"/>
        <item x="329"/>
        <item x="362"/>
        <item x="28"/>
        <item x="1327"/>
        <item x="1334"/>
        <item x="153"/>
        <item x="248"/>
        <item x="770"/>
        <item x="354"/>
        <item x="542"/>
        <item x="566"/>
        <item x="325"/>
        <item x="468"/>
        <item x="1102"/>
        <item x="1062"/>
        <item x="683"/>
        <item x="60"/>
        <item x="443"/>
        <item x="875"/>
        <item x="478"/>
        <item x="947"/>
        <item x="318"/>
        <item x="1080"/>
        <item x="538"/>
        <item x="613"/>
        <item x="1426"/>
        <item x="669"/>
        <item x="842"/>
        <item x="779"/>
        <item x="386"/>
        <item x="49"/>
        <item x="351"/>
        <item x="1065"/>
        <item x="674"/>
        <item x="376"/>
        <item x="210"/>
        <item x="94"/>
        <item x="564"/>
        <item x="1287"/>
        <item x="494"/>
        <item x="1084"/>
        <item x="517"/>
        <item x="218"/>
        <item x="487"/>
        <item x="187"/>
        <item x="1433"/>
        <item x="457"/>
        <item x="948"/>
        <item x="1162"/>
        <item x="849"/>
        <item x="44"/>
        <item x="1089"/>
        <item x="1031"/>
        <item x="926"/>
        <item x="1414"/>
        <item x="844"/>
        <item x="1021"/>
        <item x="685"/>
        <item x="1116"/>
        <item x="861"/>
        <item x="109"/>
        <item x="1252"/>
        <item x="467"/>
        <item x="1176"/>
        <item x="530"/>
        <item x="560"/>
        <item x="275"/>
        <item x="383"/>
        <item x="1292"/>
        <item x="1293"/>
        <item x="1078"/>
        <item x="82"/>
        <item x="7"/>
        <item x="1345"/>
        <item x="986"/>
        <item x="59"/>
        <item x="168"/>
        <item x="1030"/>
        <item x="1294"/>
        <item x="177"/>
        <item x="90"/>
        <item x="666"/>
        <item x="558"/>
        <item x="167"/>
        <item x="14"/>
        <item x="341"/>
        <item x="1255"/>
        <item x="79"/>
        <item x="239"/>
        <item x="86"/>
        <item x="1400"/>
        <item x="8"/>
        <item x="852"/>
        <item x="1009"/>
        <item x="298"/>
        <item x="130"/>
        <item x="534"/>
        <item x="776"/>
        <item x="438"/>
        <item x="132"/>
        <item x="142"/>
        <item x="1127"/>
        <item x="1432"/>
        <item x="724"/>
        <item x="525"/>
        <item x="439"/>
        <item x="3"/>
        <item x="515"/>
        <item x="446"/>
        <item x="413"/>
        <item x="872"/>
        <item x="878"/>
        <item x="960"/>
        <item x="4"/>
        <item x="1391"/>
        <item x="230"/>
        <item x="711"/>
        <item x="115"/>
        <item x="818"/>
        <item x="980"/>
        <item x="111"/>
        <item x="254"/>
        <item x="1322"/>
        <item x="1010"/>
        <item x="611"/>
        <item x="591"/>
        <item x="1043"/>
        <item x="357"/>
        <item x="470"/>
        <item x="313"/>
        <item x="131"/>
        <item x="697"/>
        <item x="553"/>
        <item x="117"/>
        <item x="225"/>
        <item x="847"/>
        <item x="179"/>
        <item x="839"/>
        <item x="527"/>
        <item x="50"/>
        <item x="1189"/>
        <item x="41"/>
        <item x="589"/>
        <item x="1018"/>
        <item x="1082"/>
        <item x="350"/>
        <item x="1198"/>
        <item x="415"/>
        <item x="1026"/>
        <item x="676"/>
        <item x="555"/>
        <item x="67"/>
        <item x="315"/>
        <item x="170"/>
        <item x="907"/>
        <item x="1439"/>
        <item x="684"/>
        <item x="622"/>
        <item x="352"/>
        <item x="709"/>
        <item x="38"/>
        <item x="360"/>
        <item x="123"/>
        <item x="625"/>
        <item x="646"/>
        <item x="429"/>
        <item x="447"/>
        <item x="922"/>
        <item x="164"/>
        <item x="1285"/>
        <item x="1412"/>
        <item x="1251"/>
        <item x="24"/>
        <item x="1340"/>
        <item x="910"/>
        <item x="1166"/>
        <item x="1186"/>
        <item x="281"/>
        <item x="573"/>
        <item x="995"/>
        <item x="1008"/>
        <item x="324"/>
        <item x="213"/>
        <item x="476"/>
        <item x="1319"/>
        <item x="895"/>
        <item x="336"/>
        <item x="1387"/>
        <item x="1346"/>
        <item x="713"/>
        <item x="45"/>
        <item x="1007"/>
        <item x="881"/>
        <item x="519"/>
        <item x="51"/>
        <item x="411"/>
        <item x="911"/>
        <item x="178"/>
        <item x="54"/>
        <item x="785"/>
        <item x="1023"/>
        <item x="920"/>
        <item x="61"/>
        <item x="55"/>
        <item x="614"/>
        <item x="373"/>
        <item x="186"/>
        <item x="508"/>
        <item x="1178"/>
        <item x="1108"/>
        <item x="630"/>
        <item x="96"/>
        <item x="204"/>
        <item x="361"/>
        <item x="320"/>
        <item x="1079"/>
        <item x="257"/>
        <item x="148"/>
        <item x="754"/>
        <item x="1331"/>
        <item x="1183"/>
        <item x="596"/>
        <item x="1175"/>
        <item x="1112"/>
        <item x="145"/>
        <item x="43"/>
        <item x="682"/>
        <item x="289"/>
        <item x="303"/>
        <item x="848"/>
        <item x="370"/>
        <item x="746"/>
        <item x="944"/>
        <item x="1202"/>
        <item x="791"/>
        <item x="1048"/>
        <item x="1092"/>
        <item x="747"/>
        <item x="226"/>
        <item x="2"/>
        <item x="270"/>
        <item x="214"/>
        <item x="355"/>
        <item x="774"/>
        <item x="363"/>
        <item x="1088"/>
        <item x="698"/>
        <item x="427"/>
        <item x="1133"/>
        <item x="36"/>
        <item x="1234"/>
        <item x="347"/>
        <item x="979"/>
        <item x="1306"/>
        <item x="1139"/>
        <item x="970"/>
        <item x="137"/>
        <item x="744"/>
        <item x="279"/>
        <item x="277"/>
        <item x="974"/>
        <item x="11"/>
        <item x="211"/>
        <item x="836"/>
        <item x="653"/>
        <item x="317"/>
        <item x="966"/>
        <item x="348"/>
        <item x="202"/>
        <item x="182"/>
        <item x="787"/>
        <item x="191"/>
        <item x="925"/>
        <item x="867"/>
        <item x="98"/>
        <item x="914"/>
        <item x="705"/>
        <item x="552"/>
        <item x="688"/>
        <item x="743"/>
        <item x="484"/>
        <item x="302"/>
        <item x="404"/>
        <item x="1440"/>
        <item x="832"/>
        <item x="1211"/>
        <item x="569"/>
        <item x="1348"/>
        <item x="192"/>
        <item x="1384"/>
        <item x="1342"/>
        <item x="745"/>
        <item x="1435"/>
        <item x="1364"/>
        <item x="1033"/>
        <item x="1442"/>
        <item x="989"/>
        <item x="112"/>
        <item x="892"/>
        <item x="1039"/>
        <item x="262"/>
        <item x="700"/>
        <item x="510"/>
        <item x="1272"/>
        <item x="1119"/>
        <item x="941"/>
        <item x="394"/>
        <item x="1344"/>
        <item x="656"/>
        <item x="636"/>
        <item x="198"/>
        <item x="505"/>
        <item x="689"/>
        <item x="1291"/>
        <item x="407"/>
        <item x="1087"/>
        <item x="321"/>
        <item x="1208"/>
        <item x="814"/>
        <item x="144"/>
        <item x="412"/>
        <item x="810"/>
        <item x="358"/>
        <item x="1265"/>
        <item x="567"/>
        <item x="65"/>
        <item x="1410"/>
        <item x="1300"/>
        <item x="626"/>
        <item x="623"/>
        <item x="840"/>
        <item x="1134"/>
        <item x="172"/>
        <item x="1222"/>
        <item x="181"/>
        <item x="1052"/>
        <item x="518"/>
        <item x="330"/>
        <item x="983"/>
        <item x="156"/>
        <item x="1083"/>
        <item x="629"/>
        <item x="31"/>
        <item x="888"/>
        <item x="63"/>
        <item x="222"/>
        <item x="397"/>
        <item x="444"/>
        <item x="850"/>
        <item x="283"/>
        <item x="1068"/>
        <item x="405"/>
        <item x="1004"/>
        <item x="13"/>
        <item x="999"/>
        <item x="114"/>
        <item x="1288"/>
        <item x="455"/>
        <item x="1296"/>
        <item x="1321"/>
        <item x="106"/>
        <item x="1132"/>
        <item x="1163"/>
        <item x="1120"/>
        <item x="721"/>
        <item x="826"/>
        <item x="1138"/>
        <item x="829"/>
        <item x="1210"/>
        <item x="238"/>
        <item x="486"/>
        <item x="1229"/>
        <item x="1349"/>
        <item x="314"/>
        <item x="118"/>
        <item x="1123"/>
        <item x="369"/>
        <item x="1231"/>
        <item x="740"/>
        <item x="316"/>
        <item x="772"/>
        <item x="775"/>
        <item x="882"/>
        <item x="1227"/>
        <item x="712"/>
        <item x="1066"/>
        <item x="687"/>
        <item x="645"/>
        <item x="1103"/>
        <item x="430"/>
        <item x="160"/>
        <item x="507"/>
        <item x="1115"/>
        <item x="485"/>
        <item x="1297"/>
        <item x="1098"/>
        <item x="879"/>
        <item x="1032"/>
        <item x="243"/>
        <item x="1044"/>
        <item x="206"/>
        <item x="786"/>
        <item x="1073"/>
        <item x="710"/>
        <item x="985"/>
        <item x="129"/>
        <item x="1143"/>
        <item x="1081"/>
        <item x="893"/>
        <item x="209"/>
        <item x="1174"/>
        <item x="392"/>
        <item x="256"/>
        <item x="1240"/>
        <item x="424"/>
        <item x="34"/>
        <item x="1006"/>
        <item x="1416"/>
        <item x="304"/>
        <item x="1263"/>
        <item x="717"/>
        <item x="864"/>
        <item x="897"/>
        <item x="495"/>
        <item x="523"/>
        <item x="853"/>
        <item x="737"/>
        <item x="961"/>
        <item x="957"/>
        <item x="877"/>
        <item x="227"/>
        <item x="1170"/>
        <item x="1386"/>
        <item x="831"/>
        <item x="793"/>
        <item x="1034"/>
        <item x="565"/>
        <item x="393"/>
        <item x="1282"/>
        <item x="1425"/>
        <item x="293"/>
        <item x="1136"/>
        <item x="346"/>
        <item x="221"/>
        <item x="305"/>
        <item x="12"/>
        <item x="398"/>
        <item x="579"/>
        <item x="667"/>
        <item x="102"/>
        <item x="158"/>
        <item x="514"/>
        <item x="1280"/>
        <item x="816"/>
        <item x="10"/>
        <item x="18"/>
        <item x="42"/>
        <item x="647"/>
        <item x="119"/>
        <item x="1182"/>
        <item x="448"/>
        <item x="1038"/>
        <item x="401"/>
        <item x="935"/>
        <item x="1201"/>
        <item x="802"/>
        <item x="976"/>
        <item x="152"/>
        <item x="287"/>
        <item x="677"/>
        <item x="795"/>
        <item x="780"/>
        <item x="585"/>
        <item x="419"/>
        <item x="1447"/>
        <item x="600"/>
        <item x="20"/>
        <item x="456"/>
        <item x="353"/>
        <item x="640"/>
        <item x="1312"/>
        <item x="931"/>
        <item x="562"/>
        <item x="1456"/>
        <item x="1290"/>
        <item x="1268"/>
        <item x="722"/>
        <item x="372"/>
        <item x="107"/>
        <item x="1451"/>
        <item x="1262"/>
        <item x="1233"/>
        <item x="789"/>
        <item x="876"/>
        <item x="764"/>
        <item x="491"/>
        <item x="1406"/>
        <item x="1145"/>
        <item x="951"/>
        <item x="480"/>
        <item x="431"/>
        <item x="635"/>
        <item x="176"/>
        <item x="1157"/>
        <item x="1095"/>
        <item x="516"/>
        <item x="648"/>
        <item x="803"/>
        <item x="1185"/>
        <item x="84"/>
        <item x="701"/>
        <item x="513"/>
        <item x="504"/>
        <item x="984"/>
        <item x="1371"/>
        <item x="25"/>
        <item x="536"/>
        <item x="1221"/>
        <item x="342"/>
        <item x="855"/>
        <item x="841"/>
        <item x="1125"/>
        <item x="1326"/>
        <item x="756"/>
        <item x="557"/>
        <item x="595"/>
        <item x="242"/>
        <item x="1028"/>
        <item x="1247"/>
        <item x="237"/>
        <item x="157"/>
        <item x="421"/>
        <item x="1420"/>
        <item x="312"/>
        <item x="1381"/>
        <item x="445"/>
        <item x="898"/>
        <item x="760"/>
        <item x="128"/>
        <item x="733"/>
        <item x="196"/>
        <item x="1317"/>
        <item x="337"/>
        <item x="905"/>
        <item x="1071"/>
        <item x="1153"/>
        <item x="247"/>
        <item x="678"/>
        <item x="72"/>
        <item x="894"/>
        <item x="309"/>
        <item x="364"/>
        <item x="692"/>
        <item x="69"/>
        <item x="720"/>
        <item x="203"/>
        <item x="32"/>
        <item x="973"/>
        <item x="759"/>
        <item x="297"/>
        <item x="1040"/>
        <item x="662"/>
        <item x="432"/>
        <item x="838"/>
        <item x="749"/>
        <item x="414"/>
        <item x="1161"/>
        <item x="26"/>
        <item x="215"/>
        <item x="1063"/>
        <item x="1307"/>
        <item x="1101"/>
        <item x="288"/>
        <item x="750"/>
        <item x="216"/>
        <item x="1232"/>
        <item x="1029"/>
        <item x="695"/>
        <item x="1278"/>
        <item x="891"/>
        <item x="138"/>
        <item x="755"/>
        <item x="1061"/>
        <item x="1016"/>
        <item x="88"/>
        <item x="1454"/>
        <item x="1203"/>
        <item x="388"/>
        <item x="1259"/>
        <item x="381"/>
        <item x="268"/>
        <item x="133"/>
        <item x="1075"/>
        <item x="1046"/>
        <item x="576"/>
        <item x="1225"/>
        <item x="679"/>
        <item x="1020"/>
        <item x="258"/>
        <item x="276"/>
        <item x="241"/>
        <item x="798"/>
        <item x="366"/>
        <item x="1177"/>
        <item x="1184"/>
        <item x="278"/>
        <item x="1249"/>
        <item x="1445"/>
        <item x="1405"/>
        <item x="969"/>
        <item x="454"/>
        <item x="1192"/>
        <item x="912"/>
        <item x="1058"/>
        <item x="265"/>
        <item x="1124"/>
        <item x="1283"/>
        <item x="1224"/>
        <item x="17"/>
        <item x="1096"/>
        <item x="47"/>
        <item x="402"/>
        <item x="1104"/>
        <item x="108"/>
        <item x="929"/>
        <item x="1303"/>
        <item x="1267"/>
        <item x="323"/>
        <item x="1246"/>
        <item x="728"/>
        <item x="1368"/>
        <item x="1149"/>
        <item x="260"/>
        <item x="885"/>
        <item x="1053"/>
        <item x="723"/>
        <item x="1281"/>
        <item x="541"/>
        <item x="998"/>
        <item x="335"/>
        <item x="1424"/>
        <item x="127"/>
        <item x="259"/>
        <item x="954"/>
        <item x="660"/>
        <item x="902"/>
        <item x="308"/>
        <item x="792"/>
        <item x="1169"/>
        <item x="291"/>
        <item x="0"/>
        <item x="1"/>
        <item x="35"/>
        <item x="1409"/>
        <item x="396"/>
        <item x="822"/>
        <item x="1164"/>
        <item x="797"/>
        <item x="460"/>
        <item x="250"/>
        <item x="835"/>
        <item x="147"/>
        <item x="1114"/>
        <item x="46"/>
        <item x="707"/>
        <item x="251"/>
        <item x="452"/>
        <item x="139"/>
        <item x="607"/>
        <item x="1461"/>
        <item x="1019"/>
        <item x="967"/>
        <item x="796"/>
        <item x="1001"/>
        <item x="471"/>
        <item x="1392"/>
        <item x="1118"/>
        <item x="820"/>
        <item x="1274"/>
        <item x="271"/>
        <item x="374"/>
        <item x="1126"/>
        <item x="175"/>
        <item x="1373"/>
        <item x="77"/>
        <item x="406"/>
        <item x="1329"/>
        <item x="1444"/>
        <item x="1152"/>
        <item x="768"/>
        <item x="409"/>
        <item x="981"/>
        <item x="572"/>
        <item x="1395"/>
        <item x="502"/>
        <item x="1275"/>
        <item x="916"/>
        <item x="327"/>
        <item x="540"/>
        <item x="833"/>
        <item x="1215"/>
        <item x="1036"/>
        <item x="23"/>
        <item x="1109"/>
        <item x="584"/>
        <item x="945"/>
        <item x="95"/>
        <item x="207"/>
        <item x="522"/>
        <item x="952"/>
        <item x="671"/>
        <item x="1002"/>
        <item x="771"/>
        <item x="799"/>
        <item x="1055"/>
        <item x="492"/>
        <item x="512"/>
        <item x="135"/>
        <item x="609"/>
        <item x="498"/>
        <item x="496"/>
        <item x="965"/>
        <item x="1301"/>
        <item x="224"/>
        <item x="1310"/>
        <item x="1427"/>
        <item x="1339"/>
        <item x="141"/>
        <item x="380"/>
        <item x="1313"/>
        <item x="601"/>
        <item x="1335"/>
        <item x="1302"/>
        <item x="830"/>
        <item x="295"/>
        <item x="1106"/>
        <item x="1105"/>
        <item x="650"/>
        <item x="1436"/>
        <item x="171"/>
        <item x="343"/>
        <item x="883"/>
        <item x="246"/>
        <item x="1437"/>
        <item x="344"/>
        <item x="668"/>
        <item x="927"/>
        <item x="482"/>
        <item x="932"/>
        <item x="124"/>
        <item x="1289"/>
        <item x="1382"/>
        <item x="559"/>
        <item x="757"/>
        <item x="30"/>
        <item x="1273"/>
        <item x="580"/>
        <item x="1350"/>
        <item x="1308"/>
        <item x="1205"/>
        <item x="473"/>
        <item x="732"/>
        <item x="339"/>
        <item x="809"/>
        <item x="1245"/>
        <item x="311"/>
        <item x="890"/>
        <item x="644"/>
        <item x="356"/>
        <item x="62"/>
        <item x="1017"/>
        <item x="521"/>
        <item x="672"/>
        <item x="550"/>
        <item x="40"/>
        <item x="6"/>
        <item x="641"/>
        <item x="655"/>
        <item x="631"/>
        <item x="1253"/>
        <item x="286"/>
        <item x="804"/>
        <item x="1309"/>
        <item x="58"/>
        <item x="122"/>
        <item x="633"/>
        <item x="1142"/>
        <item x="1151"/>
        <item x="992"/>
        <item x="1155"/>
        <item x="190"/>
        <item x="1137"/>
        <item x="900"/>
        <item x="125"/>
        <item x="783"/>
        <item x="928"/>
        <item x="228"/>
        <item x="506"/>
        <item x="1150"/>
        <item x="693"/>
        <item x="80"/>
        <item x="103"/>
        <item x="418"/>
        <item x="385"/>
        <item x="73"/>
        <item x="1147"/>
        <item x="235"/>
        <item x="1076"/>
        <item x="716"/>
        <item x="1385"/>
        <item x="1146"/>
        <item x="1228"/>
        <item x="908"/>
        <item x="868"/>
        <item x="1316"/>
        <item x="105"/>
        <item x="359"/>
        <item x="554"/>
        <item x="1362"/>
        <item x="1111"/>
        <item x="670"/>
        <item x="975"/>
        <item x="1173"/>
        <item x="1226"/>
        <item x="253"/>
        <item x="628"/>
        <item x="955"/>
        <item x="501"/>
        <item x="1172"/>
        <item x="1363"/>
        <item x="459"/>
        <item x="801"/>
        <item x="1359"/>
        <item x="880"/>
        <item x="292"/>
        <item x="349"/>
        <item x="959"/>
        <item x="1117"/>
        <item x="734"/>
        <item x="570"/>
        <item x="493"/>
        <item x="1337"/>
        <item x="730"/>
        <item x="987"/>
        <item x="681"/>
        <item x="866"/>
        <item x="1434"/>
        <item x="837"/>
        <item x="1398"/>
        <item x="930"/>
        <item x="615"/>
        <item x="575"/>
        <item x="1333"/>
        <item x="1209"/>
        <item x="1311"/>
        <item x="180"/>
        <item x="763"/>
        <item x="1097"/>
        <item x="390"/>
        <item x="33"/>
        <item x="943"/>
        <item x="1037"/>
        <item x="535"/>
        <item x="1388"/>
        <item x="661"/>
        <item x="1418"/>
        <item x="551"/>
        <item x="680"/>
        <item x="1165"/>
        <item x="101"/>
        <item x="1191"/>
        <item x="643"/>
        <item x="195"/>
        <item x="690"/>
        <item x="1049"/>
        <item x="490"/>
        <item x="664"/>
        <item x="1242"/>
        <item x="1077"/>
        <item x="1261"/>
        <item x="762"/>
        <item x="899"/>
        <item x="120"/>
        <item x="371"/>
        <item x="1086"/>
        <item x="223"/>
        <item x="1390"/>
        <item x="1330"/>
        <item x="1286"/>
        <item x="450"/>
        <item x="1235"/>
        <item x="199"/>
        <item x="1213"/>
        <item x="1156"/>
        <item x="328"/>
        <item x="1279"/>
        <item x="949"/>
        <item x="428"/>
        <item x="197"/>
        <item x="1458"/>
        <item x="909"/>
        <item x="1415"/>
        <item x="1357"/>
        <item x="48"/>
        <item x="1366"/>
        <item x="873"/>
        <item x="1305"/>
        <item x="1244"/>
        <item x="1214"/>
        <item x="1041"/>
        <item x="1047"/>
        <item x="767"/>
        <item x="924"/>
        <item x="953"/>
        <item x="78"/>
        <item x="263"/>
        <item x="574"/>
        <item x="403"/>
        <item x="511"/>
        <item x="532"/>
        <item x="1323"/>
        <item x="185"/>
        <item x="1376"/>
        <item x="39"/>
        <item x="71"/>
        <item x="464"/>
        <item x="605"/>
        <item x="1408"/>
        <item x="675"/>
        <item x="977"/>
        <item x="658"/>
        <item x="440"/>
        <item x="322"/>
        <item x="784"/>
        <item x="255"/>
        <item x="738"/>
        <item x="1428"/>
        <item x="714"/>
        <item x="1284"/>
        <item x="400"/>
        <item x="1167"/>
        <item x="1372"/>
        <item x="219"/>
        <item x="694"/>
        <item x="529"/>
        <item x="1158"/>
        <item x="1005"/>
        <item x="827"/>
        <item x="788"/>
        <item x="169"/>
        <item x="75"/>
        <item x="1383"/>
        <item x="704"/>
        <item x="971"/>
        <item x="790"/>
        <item x="379"/>
        <item x="269"/>
        <item x="236"/>
        <item x="958"/>
        <item x="1399"/>
        <item x="828"/>
        <item x="417"/>
        <item x="1159"/>
        <item x="205"/>
        <item x="982"/>
        <item x="618"/>
        <item x="1354"/>
        <item x="1446"/>
        <item x="1407"/>
        <item x="1141"/>
        <item x="1328"/>
        <item x="624"/>
        <item x="1013"/>
        <item x="294"/>
        <item x="699"/>
        <item x="1256"/>
        <item x="996"/>
        <item x="149"/>
        <item x="777"/>
        <item x="465"/>
        <item x="1269"/>
        <item x="794"/>
        <item x="993"/>
        <item x="1091"/>
        <item x="1024"/>
        <item x="200"/>
        <item x="871"/>
        <item x="549"/>
        <item x="155"/>
        <item x="1188"/>
        <item x="933"/>
        <item x="479"/>
        <item x="1417"/>
        <item x="1056"/>
        <item x="274"/>
        <item x="229"/>
        <item x="1200"/>
        <item x="9"/>
        <item x="389"/>
        <item x="546"/>
        <item x="1389"/>
        <item x="1332"/>
        <item x="1258"/>
        <item x="545"/>
        <item x="367"/>
        <item x="1370"/>
        <item x="903"/>
        <item x="1295"/>
        <item x="307"/>
        <item x="919"/>
        <item x="489"/>
        <item x="212"/>
        <item x="824"/>
        <item x="104"/>
        <item x="800"/>
        <item x="1380"/>
        <item x="1394"/>
        <item x="1121"/>
        <item x="1421"/>
        <item x="817"/>
        <item x="1393"/>
        <item x="537"/>
        <item x="1396"/>
        <item x="813"/>
        <item x="962"/>
        <item x="1397"/>
        <item x="1347"/>
        <item x="1190"/>
        <item x="384"/>
        <item x="649"/>
        <item x="416"/>
        <item x="942"/>
        <item x="923"/>
        <item x="21"/>
        <item x="16"/>
        <item x="420"/>
        <item x="913"/>
        <item x="1266"/>
        <item x="582"/>
        <item x="1257"/>
        <item x="1404"/>
        <item x="819"/>
        <item x="845"/>
        <item x="544"/>
        <item x="154"/>
        <item x="524"/>
        <item x="29"/>
        <item x="563"/>
        <item x="586"/>
        <item x="815"/>
        <item x="99"/>
        <item x="422"/>
        <item x="968"/>
        <item x="1379"/>
        <item x="1402"/>
        <item x="807"/>
        <item x="434"/>
        <item x="126"/>
        <item x="1250"/>
        <item x="1090"/>
        <item x="1299"/>
        <item x="1217"/>
        <item x="27"/>
        <item x="91"/>
        <item x="81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 defaultSubtota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uenta de Ganador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903580-8C2E-461B-817E-4EE4711F5E29}" name="TablaDinámica39" cacheId="7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8:G9" firstHeaderRow="1" firstDataRow="1" firstDataCol="0"/>
  <pivotFields count="21">
    <pivotField showAll="0"/>
    <pivotField showAll="0"/>
    <pivotField dataField="1" numFmtId="21" showAll="0">
      <items count="1464">
        <item x="1450"/>
        <item x="249"/>
        <item x="1378"/>
        <item x="620"/>
        <item x="823"/>
        <item x="252"/>
        <item x="306"/>
        <item x="1449"/>
        <item x="918"/>
        <item x="57"/>
        <item x="188"/>
        <item x="548"/>
        <item x="594"/>
        <item x="1248"/>
        <item x="1148"/>
        <item x="1338"/>
        <item x="587"/>
        <item x="590"/>
        <item x="1051"/>
        <item x="577"/>
        <item x="1160"/>
        <item x="901"/>
        <item x="528"/>
        <item x="1441"/>
        <item x="1298"/>
        <item x="1356"/>
        <item x="1216"/>
        <item x="765"/>
        <item x="1067"/>
        <item x="408"/>
        <item x="652"/>
        <item x="978"/>
        <item x="201"/>
        <item x="1236"/>
        <item x="296"/>
        <item x="136"/>
        <item x="134"/>
        <item x="659"/>
        <item x="1130"/>
        <item x="1015"/>
        <item x="915"/>
        <item x="1360"/>
        <item x="906"/>
        <item x="703"/>
        <item x="1193"/>
        <item x="637"/>
        <item x="449"/>
        <item x="1144"/>
        <item x="1374"/>
        <item x="991"/>
        <item x="748"/>
        <item x="1181"/>
        <item x="964"/>
        <item x="436"/>
        <item x="811"/>
        <item x="165"/>
        <item x="92"/>
        <item x="1403"/>
        <item x="441"/>
        <item x="603"/>
        <item x="377"/>
        <item x="1000"/>
        <item x="1022"/>
        <item x="1341"/>
        <item x="782"/>
        <item x="1206"/>
        <item x="616"/>
        <item x="488"/>
        <item x="76"/>
        <item x="702"/>
        <item x="52"/>
        <item x="1448"/>
        <item x="665"/>
        <item x="715"/>
        <item x="937"/>
        <item x="862"/>
        <item x="604"/>
        <item x="391"/>
        <item x="593"/>
        <item x="1304"/>
        <item x="189"/>
        <item x="19"/>
        <item x="865"/>
        <item x="1171"/>
        <item x="245"/>
        <item x="781"/>
        <item x="387"/>
        <item x="663"/>
        <item x="453"/>
        <item x="1411"/>
        <item x="1223"/>
        <item x="193"/>
        <item x="752"/>
        <item x="474"/>
        <item x="1094"/>
        <item x="331"/>
        <item x="469"/>
        <item x="1050"/>
        <item x="466"/>
        <item x="266"/>
        <item x="1315"/>
        <item x="1277"/>
        <item x="15"/>
        <item x="1276"/>
        <item x="116"/>
        <item x="857"/>
        <item x="936"/>
        <item x="299"/>
        <item x="70"/>
        <item x="588"/>
        <item x="284"/>
        <item x="751"/>
        <item x="846"/>
        <item x="994"/>
        <item x="610"/>
        <item x="1207"/>
        <item x="1452"/>
        <item x="686"/>
        <item x="481"/>
        <item x="162"/>
        <item x="121"/>
        <item x="1093"/>
        <item x="1443"/>
        <item x="834"/>
        <item x="462"/>
        <item x="151"/>
        <item x="483"/>
        <item x="272"/>
        <item x="1401"/>
        <item x="1429"/>
        <item x="886"/>
        <item x="1351"/>
        <item x="921"/>
        <item x="608"/>
        <item x="956"/>
        <item x="382"/>
        <item x="310"/>
        <item x="581"/>
        <item x="753"/>
        <item x="1460"/>
        <item x="150"/>
        <item x="874"/>
        <item x="437"/>
        <item x="53"/>
        <item x="612"/>
        <item x="543"/>
        <item x="1070"/>
        <item x="85"/>
        <item x="547"/>
        <item x="632"/>
        <item x="56"/>
        <item x="1352"/>
        <item x="435"/>
        <item x="917"/>
        <item x="1430"/>
        <item x="766"/>
        <item x="934"/>
        <item x="163"/>
        <item x="1195"/>
        <item x="1027"/>
        <item x="1069"/>
        <item x="1197"/>
        <item x="1154"/>
        <item x="87"/>
        <item x="1324"/>
        <item x="940"/>
        <item x="451"/>
        <item x="280"/>
        <item x="639"/>
        <item x="233"/>
        <item x="592"/>
        <item x="568"/>
        <item x="64"/>
        <item x="410"/>
        <item x="1045"/>
        <item x="89"/>
        <item x="282"/>
        <item x="161"/>
        <item x="526"/>
        <item x="1270"/>
        <item x="773"/>
        <item x="887"/>
        <item x="1367"/>
        <item x="1419"/>
        <item x="1455"/>
        <item x="533"/>
        <item x="1230"/>
        <item x="184"/>
        <item x="571"/>
        <item x="240"/>
        <item x="1035"/>
        <item x="375"/>
        <item x="1438"/>
        <item x="83"/>
        <item x="539"/>
        <item x="735"/>
        <item x="1059"/>
        <item x="500"/>
        <item x="264"/>
        <item x="1237"/>
        <item x="194"/>
        <item x="97"/>
        <item x="1060"/>
        <item x="718"/>
        <item x="231"/>
        <item x="673"/>
        <item x="851"/>
        <item x="599"/>
        <item x="1239"/>
        <item x="627"/>
        <item x="1260"/>
        <item x="477"/>
        <item x="509"/>
        <item x="208"/>
        <item x="433"/>
        <item x="273"/>
        <item x="74"/>
        <item x="1011"/>
        <item x="217"/>
        <item x="458"/>
        <item x="1343"/>
        <item x="1003"/>
        <item x="859"/>
        <item x="1212"/>
        <item x="475"/>
        <item x="729"/>
        <item x="950"/>
        <item x="1054"/>
        <item x="1254"/>
        <item x="66"/>
        <item x="1014"/>
        <item x="220"/>
        <item x="884"/>
        <item x="856"/>
        <item x="1453"/>
        <item x="1129"/>
        <item x="100"/>
        <item x="1462"/>
        <item x="22"/>
        <item x="472"/>
        <item x="990"/>
        <item x="602"/>
        <item x="338"/>
        <item x="1459"/>
        <item x="244"/>
        <item x="1241"/>
        <item x="972"/>
        <item x="1271"/>
        <item x="561"/>
        <item x="301"/>
        <item x="423"/>
        <item x="1012"/>
        <item x="1264"/>
        <item x="1194"/>
        <item x="706"/>
        <item x="997"/>
        <item x="365"/>
        <item x="68"/>
        <item x="1025"/>
        <item x="1085"/>
        <item x="234"/>
        <item x="113"/>
        <item x="651"/>
        <item x="1131"/>
        <item x="825"/>
        <item x="340"/>
        <item x="1318"/>
        <item x="1199"/>
        <item x="854"/>
        <item x="1413"/>
        <item x="869"/>
        <item x="758"/>
        <item x="963"/>
        <item x="1135"/>
        <item x="1314"/>
        <item x="657"/>
        <item x="1238"/>
        <item x="1122"/>
        <item x="1110"/>
        <item x="719"/>
        <item x="642"/>
        <item x="778"/>
        <item x="1377"/>
        <item x="425"/>
        <item x="426"/>
        <item x="110"/>
        <item x="1100"/>
        <item x="345"/>
        <item x="739"/>
        <item x="1168"/>
        <item x="1204"/>
        <item x="691"/>
        <item x="904"/>
        <item x="1243"/>
        <item x="939"/>
        <item x="1220"/>
        <item x="597"/>
        <item x="378"/>
        <item x="1422"/>
        <item x="1180"/>
        <item x="863"/>
        <item x="159"/>
        <item x="736"/>
        <item x="938"/>
        <item x="741"/>
        <item x="805"/>
        <item x="300"/>
        <item x="1355"/>
        <item x="727"/>
        <item x="326"/>
        <item x="634"/>
        <item x="334"/>
        <item x="232"/>
        <item x="1369"/>
        <item x="319"/>
        <item x="174"/>
        <item x="1361"/>
        <item x="606"/>
        <item x="619"/>
        <item x="37"/>
        <item x="143"/>
        <item x="261"/>
        <item x="399"/>
        <item x="1375"/>
        <item x="1187"/>
        <item x="812"/>
        <item x="1128"/>
        <item x="761"/>
        <item x="617"/>
        <item x="726"/>
        <item x="1057"/>
        <item x="731"/>
        <item x="183"/>
        <item x="166"/>
        <item x="503"/>
        <item x="1336"/>
        <item x="598"/>
        <item x="1064"/>
        <item x="808"/>
        <item x="285"/>
        <item x="1431"/>
        <item x="1074"/>
        <item x="146"/>
        <item x="621"/>
        <item x="93"/>
        <item x="5"/>
        <item x="769"/>
        <item x="368"/>
        <item x="988"/>
        <item x="708"/>
        <item x="870"/>
        <item x="578"/>
        <item x="1219"/>
        <item x="638"/>
        <item x="1179"/>
        <item x="1113"/>
        <item x="1423"/>
        <item x="806"/>
        <item x="1218"/>
        <item x="1042"/>
        <item x="1099"/>
        <item x="520"/>
        <item x="332"/>
        <item x="696"/>
        <item x="1365"/>
        <item x="725"/>
        <item x="267"/>
        <item x="1196"/>
        <item x="1107"/>
        <item x="1353"/>
        <item x="461"/>
        <item x="140"/>
        <item x="1072"/>
        <item x="843"/>
        <item x="654"/>
        <item x="896"/>
        <item x="497"/>
        <item x="858"/>
        <item x="1320"/>
        <item x="556"/>
        <item x="1140"/>
        <item x="333"/>
        <item x="946"/>
        <item x="499"/>
        <item x="290"/>
        <item x="860"/>
        <item x="1457"/>
        <item x="1325"/>
        <item x="583"/>
        <item x="1358"/>
        <item x="742"/>
        <item x="463"/>
        <item x="531"/>
        <item x="395"/>
        <item x="821"/>
        <item x="889"/>
        <item x="173"/>
        <item x="442"/>
        <item x="329"/>
        <item x="362"/>
        <item x="28"/>
        <item x="1327"/>
        <item x="1334"/>
        <item x="153"/>
        <item x="248"/>
        <item x="770"/>
        <item x="354"/>
        <item x="542"/>
        <item x="566"/>
        <item x="325"/>
        <item x="468"/>
        <item x="1102"/>
        <item x="1062"/>
        <item x="683"/>
        <item x="60"/>
        <item x="443"/>
        <item x="875"/>
        <item x="478"/>
        <item x="947"/>
        <item x="318"/>
        <item x="1080"/>
        <item x="538"/>
        <item x="613"/>
        <item x="1426"/>
        <item x="669"/>
        <item x="842"/>
        <item x="779"/>
        <item x="386"/>
        <item x="49"/>
        <item x="351"/>
        <item x="1065"/>
        <item x="674"/>
        <item x="376"/>
        <item x="210"/>
        <item x="94"/>
        <item x="564"/>
        <item x="1287"/>
        <item x="494"/>
        <item x="1084"/>
        <item x="517"/>
        <item x="218"/>
        <item x="487"/>
        <item x="187"/>
        <item x="1433"/>
        <item x="457"/>
        <item x="948"/>
        <item x="1162"/>
        <item x="849"/>
        <item x="44"/>
        <item x="1089"/>
        <item x="1031"/>
        <item x="926"/>
        <item x="1414"/>
        <item x="844"/>
        <item x="1021"/>
        <item x="685"/>
        <item x="1116"/>
        <item x="861"/>
        <item x="109"/>
        <item x="1252"/>
        <item x="467"/>
        <item x="1176"/>
        <item x="530"/>
        <item x="560"/>
        <item x="275"/>
        <item x="383"/>
        <item x="1292"/>
        <item x="1293"/>
        <item x="1078"/>
        <item x="82"/>
        <item x="7"/>
        <item x="1345"/>
        <item x="986"/>
        <item x="59"/>
        <item x="168"/>
        <item x="1030"/>
        <item x="1294"/>
        <item x="177"/>
        <item x="90"/>
        <item x="666"/>
        <item x="558"/>
        <item x="167"/>
        <item x="14"/>
        <item x="341"/>
        <item x="1255"/>
        <item x="79"/>
        <item x="239"/>
        <item x="86"/>
        <item x="1400"/>
        <item x="8"/>
        <item x="852"/>
        <item x="1009"/>
        <item x="298"/>
        <item x="130"/>
        <item x="534"/>
        <item x="776"/>
        <item x="438"/>
        <item x="132"/>
        <item x="142"/>
        <item x="1127"/>
        <item x="1432"/>
        <item x="724"/>
        <item x="525"/>
        <item x="439"/>
        <item x="3"/>
        <item x="515"/>
        <item x="446"/>
        <item x="413"/>
        <item x="872"/>
        <item x="878"/>
        <item x="960"/>
        <item x="4"/>
        <item x="1391"/>
        <item x="230"/>
        <item x="711"/>
        <item x="115"/>
        <item x="818"/>
        <item x="980"/>
        <item x="111"/>
        <item x="254"/>
        <item x="1322"/>
        <item x="1010"/>
        <item x="611"/>
        <item x="591"/>
        <item x="1043"/>
        <item x="357"/>
        <item x="470"/>
        <item x="313"/>
        <item x="131"/>
        <item x="697"/>
        <item x="553"/>
        <item x="117"/>
        <item x="225"/>
        <item x="847"/>
        <item x="179"/>
        <item x="839"/>
        <item x="527"/>
        <item x="50"/>
        <item x="1189"/>
        <item x="41"/>
        <item x="589"/>
        <item x="1018"/>
        <item x="1082"/>
        <item x="350"/>
        <item x="1198"/>
        <item x="415"/>
        <item x="1026"/>
        <item x="676"/>
        <item x="555"/>
        <item x="67"/>
        <item x="315"/>
        <item x="170"/>
        <item x="907"/>
        <item x="1439"/>
        <item x="684"/>
        <item x="622"/>
        <item x="352"/>
        <item x="709"/>
        <item x="38"/>
        <item x="360"/>
        <item x="123"/>
        <item x="625"/>
        <item x="646"/>
        <item x="429"/>
        <item x="447"/>
        <item x="922"/>
        <item x="164"/>
        <item x="1285"/>
        <item x="1412"/>
        <item x="1251"/>
        <item x="24"/>
        <item x="1340"/>
        <item x="910"/>
        <item x="1166"/>
        <item x="1186"/>
        <item x="281"/>
        <item x="573"/>
        <item x="995"/>
        <item x="1008"/>
        <item x="324"/>
        <item x="213"/>
        <item x="476"/>
        <item x="1319"/>
        <item x="895"/>
        <item x="336"/>
        <item x="1387"/>
        <item x="1346"/>
        <item x="713"/>
        <item x="45"/>
        <item x="1007"/>
        <item x="881"/>
        <item x="519"/>
        <item x="51"/>
        <item x="411"/>
        <item x="911"/>
        <item x="178"/>
        <item x="54"/>
        <item x="785"/>
        <item x="1023"/>
        <item x="920"/>
        <item x="61"/>
        <item x="55"/>
        <item x="614"/>
        <item x="373"/>
        <item x="186"/>
        <item x="508"/>
        <item x="1178"/>
        <item x="1108"/>
        <item x="630"/>
        <item x="96"/>
        <item x="204"/>
        <item x="361"/>
        <item x="320"/>
        <item x="1079"/>
        <item x="257"/>
        <item x="148"/>
        <item x="754"/>
        <item x="1331"/>
        <item x="1183"/>
        <item x="596"/>
        <item x="1175"/>
        <item x="1112"/>
        <item x="145"/>
        <item x="43"/>
        <item x="682"/>
        <item x="289"/>
        <item x="303"/>
        <item x="848"/>
        <item x="370"/>
        <item x="746"/>
        <item x="944"/>
        <item x="1202"/>
        <item x="791"/>
        <item x="1048"/>
        <item x="1092"/>
        <item x="747"/>
        <item x="226"/>
        <item x="2"/>
        <item x="270"/>
        <item x="214"/>
        <item x="355"/>
        <item x="774"/>
        <item x="363"/>
        <item x="1088"/>
        <item x="698"/>
        <item x="427"/>
        <item x="1133"/>
        <item x="36"/>
        <item x="1234"/>
        <item x="347"/>
        <item x="979"/>
        <item x="1306"/>
        <item x="1139"/>
        <item x="970"/>
        <item x="137"/>
        <item x="744"/>
        <item x="279"/>
        <item x="277"/>
        <item x="974"/>
        <item x="11"/>
        <item x="211"/>
        <item x="836"/>
        <item x="653"/>
        <item x="317"/>
        <item x="966"/>
        <item x="348"/>
        <item x="202"/>
        <item x="182"/>
        <item x="787"/>
        <item x="191"/>
        <item x="925"/>
        <item x="867"/>
        <item x="98"/>
        <item x="914"/>
        <item x="705"/>
        <item x="552"/>
        <item x="688"/>
        <item x="743"/>
        <item x="484"/>
        <item x="302"/>
        <item x="404"/>
        <item x="1440"/>
        <item x="832"/>
        <item x="1211"/>
        <item x="569"/>
        <item x="1348"/>
        <item x="192"/>
        <item x="1384"/>
        <item x="1342"/>
        <item x="745"/>
        <item x="1435"/>
        <item x="1364"/>
        <item x="1033"/>
        <item x="1442"/>
        <item x="989"/>
        <item x="112"/>
        <item x="892"/>
        <item x="1039"/>
        <item x="262"/>
        <item x="700"/>
        <item x="510"/>
        <item x="1272"/>
        <item x="1119"/>
        <item x="941"/>
        <item x="394"/>
        <item x="1344"/>
        <item x="656"/>
        <item x="636"/>
        <item x="198"/>
        <item x="505"/>
        <item x="689"/>
        <item x="1291"/>
        <item x="407"/>
        <item x="1087"/>
        <item x="321"/>
        <item x="1208"/>
        <item x="814"/>
        <item x="144"/>
        <item x="412"/>
        <item x="810"/>
        <item x="358"/>
        <item x="1265"/>
        <item x="567"/>
        <item x="65"/>
        <item x="1410"/>
        <item x="1300"/>
        <item x="626"/>
        <item x="623"/>
        <item x="840"/>
        <item x="1134"/>
        <item x="172"/>
        <item x="1222"/>
        <item x="181"/>
        <item x="1052"/>
        <item x="518"/>
        <item x="330"/>
        <item x="983"/>
        <item x="156"/>
        <item x="1083"/>
        <item x="629"/>
        <item x="31"/>
        <item x="888"/>
        <item x="63"/>
        <item x="222"/>
        <item x="397"/>
        <item x="444"/>
        <item x="850"/>
        <item x="283"/>
        <item x="1068"/>
        <item x="405"/>
        <item x="1004"/>
        <item x="13"/>
        <item x="999"/>
        <item x="114"/>
        <item x="1288"/>
        <item x="455"/>
        <item x="1296"/>
        <item x="1321"/>
        <item x="106"/>
        <item x="1132"/>
        <item x="1163"/>
        <item x="1120"/>
        <item x="721"/>
        <item x="826"/>
        <item x="1138"/>
        <item x="829"/>
        <item x="1210"/>
        <item x="238"/>
        <item x="486"/>
        <item x="1229"/>
        <item x="1349"/>
        <item x="314"/>
        <item x="118"/>
        <item x="1123"/>
        <item x="369"/>
        <item x="1231"/>
        <item x="740"/>
        <item x="316"/>
        <item x="772"/>
        <item x="775"/>
        <item x="882"/>
        <item x="1227"/>
        <item x="712"/>
        <item x="1066"/>
        <item x="687"/>
        <item x="645"/>
        <item x="1103"/>
        <item x="430"/>
        <item x="160"/>
        <item x="507"/>
        <item x="1115"/>
        <item x="485"/>
        <item x="1297"/>
        <item x="1098"/>
        <item x="879"/>
        <item x="1032"/>
        <item x="243"/>
        <item x="1044"/>
        <item x="206"/>
        <item x="786"/>
        <item x="1073"/>
        <item x="710"/>
        <item x="985"/>
        <item x="129"/>
        <item x="1143"/>
        <item x="1081"/>
        <item x="893"/>
        <item x="209"/>
        <item x="1174"/>
        <item x="392"/>
        <item x="256"/>
        <item x="1240"/>
        <item x="424"/>
        <item x="34"/>
        <item x="1006"/>
        <item x="1416"/>
        <item x="304"/>
        <item x="1263"/>
        <item x="717"/>
        <item x="864"/>
        <item x="897"/>
        <item x="495"/>
        <item x="523"/>
        <item x="853"/>
        <item x="737"/>
        <item x="961"/>
        <item x="957"/>
        <item x="877"/>
        <item x="227"/>
        <item x="1170"/>
        <item x="1386"/>
        <item x="831"/>
        <item x="793"/>
        <item x="1034"/>
        <item x="565"/>
        <item x="393"/>
        <item x="1282"/>
        <item x="1425"/>
        <item x="293"/>
        <item x="1136"/>
        <item x="346"/>
        <item x="221"/>
        <item x="305"/>
        <item x="12"/>
        <item x="398"/>
        <item x="579"/>
        <item x="667"/>
        <item x="102"/>
        <item x="158"/>
        <item x="514"/>
        <item x="1280"/>
        <item x="816"/>
        <item x="10"/>
        <item x="18"/>
        <item x="42"/>
        <item x="647"/>
        <item x="119"/>
        <item x="1182"/>
        <item x="448"/>
        <item x="1038"/>
        <item x="401"/>
        <item x="935"/>
        <item x="1201"/>
        <item x="802"/>
        <item x="976"/>
        <item x="152"/>
        <item x="287"/>
        <item x="677"/>
        <item x="795"/>
        <item x="780"/>
        <item x="585"/>
        <item x="419"/>
        <item x="1447"/>
        <item x="600"/>
        <item x="20"/>
        <item x="456"/>
        <item x="353"/>
        <item x="640"/>
        <item x="1312"/>
        <item x="931"/>
        <item x="562"/>
        <item x="1456"/>
        <item x="1290"/>
        <item x="1268"/>
        <item x="722"/>
        <item x="372"/>
        <item x="107"/>
        <item x="1451"/>
        <item x="1262"/>
        <item x="1233"/>
        <item x="789"/>
        <item x="876"/>
        <item x="764"/>
        <item x="491"/>
        <item x="1406"/>
        <item x="1145"/>
        <item x="951"/>
        <item x="480"/>
        <item x="431"/>
        <item x="635"/>
        <item x="176"/>
        <item x="1157"/>
        <item x="1095"/>
        <item x="516"/>
        <item x="648"/>
        <item x="803"/>
        <item x="1185"/>
        <item x="84"/>
        <item x="701"/>
        <item x="513"/>
        <item x="504"/>
        <item x="984"/>
        <item x="1371"/>
        <item x="25"/>
        <item x="536"/>
        <item x="1221"/>
        <item x="342"/>
        <item x="855"/>
        <item x="841"/>
        <item x="1125"/>
        <item x="1326"/>
        <item x="756"/>
        <item x="557"/>
        <item x="595"/>
        <item x="242"/>
        <item x="1028"/>
        <item x="1247"/>
        <item x="237"/>
        <item x="157"/>
        <item x="421"/>
        <item x="1420"/>
        <item x="312"/>
        <item x="1381"/>
        <item x="445"/>
        <item x="898"/>
        <item x="760"/>
        <item x="128"/>
        <item x="733"/>
        <item x="196"/>
        <item x="1317"/>
        <item x="337"/>
        <item x="905"/>
        <item x="1071"/>
        <item x="1153"/>
        <item x="247"/>
        <item x="678"/>
        <item x="72"/>
        <item x="894"/>
        <item x="309"/>
        <item x="364"/>
        <item x="692"/>
        <item x="69"/>
        <item x="720"/>
        <item x="203"/>
        <item x="32"/>
        <item x="973"/>
        <item x="759"/>
        <item x="297"/>
        <item x="1040"/>
        <item x="662"/>
        <item x="432"/>
        <item x="838"/>
        <item x="749"/>
        <item x="414"/>
        <item x="1161"/>
        <item x="26"/>
        <item x="215"/>
        <item x="1063"/>
        <item x="1307"/>
        <item x="1101"/>
        <item x="288"/>
        <item x="750"/>
        <item x="216"/>
        <item x="1232"/>
        <item x="1029"/>
        <item x="695"/>
        <item x="1278"/>
        <item x="891"/>
        <item x="138"/>
        <item x="755"/>
        <item x="1061"/>
        <item x="1016"/>
        <item x="88"/>
        <item x="1454"/>
        <item x="1203"/>
        <item x="388"/>
        <item x="1259"/>
        <item x="381"/>
        <item x="268"/>
        <item x="133"/>
        <item x="1075"/>
        <item x="1046"/>
        <item x="576"/>
        <item x="1225"/>
        <item x="679"/>
        <item x="1020"/>
        <item x="258"/>
        <item x="276"/>
        <item x="241"/>
        <item x="798"/>
        <item x="366"/>
        <item x="1177"/>
        <item x="1184"/>
        <item x="278"/>
        <item x="1249"/>
        <item x="1445"/>
        <item x="1405"/>
        <item x="969"/>
        <item x="454"/>
        <item x="1192"/>
        <item x="912"/>
        <item x="1058"/>
        <item x="265"/>
        <item x="1124"/>
        <item x="1283"/>
        <item x="1224"/>
        <item x="17"/>
        <item x="1096"/>
        <item x="47"/>
        <item x="402"/>
        <item x="1104"/>
        <item x="108"/>
        <item x="929"/>
        <item x="1303"/>
        <item x="1267"/>
        <item x="323"/>
        <item x="1246"/>
        <item x="728"/>
        <item x="1368"/>
        <item x="1149"/>
        <item x="260"/>
        <item x="885"/>
        <item x="1053"/>
        <item x="723"/>
        <item x="1281"/>
        <item x="541"/>
        <item x="998"/>
        <item x="335"/>
        <item x="1424"/>
        <item x="127"/>
        <item x="259"/>
        <item x="954"/>
        <item x="660"/>
        <item x="902"/>
        <item x="308"/>
        <item x="792"/>
        <item x="1169"/>
        <item x="291"/>
        <item x="0"/>
        <item x="1"/>
        <item x="35"/>
        <item x="1409"/>
        <item x="396"/>
        <item x="822"/>
        <item x="1164"/>
        <item x="797"/>
        <item x="460"/>
        <item x="250"/>
        <item x="835"/>
        <item x="147"/>
        <item x="1114"/>
        <item x="46"/>
        <item x="707"/>
        <item x="251"/>
        <item x="452"/>
        <item x="139"/>
        <item x="607"/>
        <item x="1461"/>
        <item x="1019"/>
        <item x="967"/>
        <item x="796"/>
        <item x="1001"/>
        <item x="471"/>
        <item x="1392"/>
        <item x="1118"/>
        <item x="820"/>
        <item x="1274"/>
        <item x="271"/>
        <item x="374"/>
        <item x="1126"/>
        <item x="175"/>
        <item x="1373"/>
        <item x="77"/>
        <item x="406"/>
        <item x="1329"/>
        <item x="1444"/>
        <item x="1152"/>
        <item x="768"/>
        <item x="409"/>
        <item x="981"/>
        <item x="572"/>
        <item x="1395"/>
        <item x="502"/>
        <item x="1275"/>
        <item x="916"/>
        <item x="327"/>
        <item x="540"/>
        <item x="833"/>
        <item x="1215"/>
        <item x="1036"/>
        <item x="23"/>
        <item x="1109"/>
        <item x="584"/>
        <item x="945"/>
        <item x="95"/>
        <item x="207"/>
        <item x="522"/>
        <item x="952"/>
        <item x="671"/>
        <item x="1002"/>
        <item x="771"/>
        <item x="799"/>
        <item x="1055"/>
        <item x="492"/>
        <item x="512"/>
        <item x="135"/>
        <item x="609"/>
        <item x="498"/>
        <item x="496"/>
        <item x="965"/>
        <item x="1301"/>
        <item x="224"/>
        <item x="1310"/>
        <item x="1427"/>
        <item x="1339"/>
        <item x="141"/>
        <item x="380"/>
        <item x="1313"/>
        <item x="601"/>
        <item x="1335"/>
        <item x="1302"/>
        <item x="830"/>
        <item x="295"/>
        <item x="1106"/>
        <item x="1105"/>
        <item x="650"/>
        <item x="1436"/>
        <item x="171"/>
        <item x="343"/>
        <item x="883"/>
        <item x="246"/>
        <item x="1437"/>
        <item x="344"/>
        <item x="668"/>
        <item x="927"/>
        <item x="482"/>
        <item x="932"/>
        <item x="124"/>
        <item x="1289"/>
        <item x="1382"/>
        <item x="559"/>
        <item x="757"/>
        <item x="30"/>
        <item x="1273"/>
        <item x="580"/>
        <item x="1350"/>
        <item x="1308"/>
        <item x="1205"/>
        <item x="473"/>
        <item x="732"/>
        <item x="339"/>
        <item x="809"/>
        <item x="1245"/>
        <item x="311"/>
        <item x="890"/>
        <item x="644"/>
        <item x="356"/>
        <item x="62"/>
        <item x="1017"/>
        <item x="521"/>
        <item x="672"/>
        <item x="550"/>
        <item x="40"/>
        <item x="6"/>
        <item x="641"/>
        <item x="655"/>
        <item x="631"/>
        <item x="1253"/>
        <item x="286"/>
        <item x="804"/>
        <item x="1309"/>
        <item x="58"/>
        <item x="122"/>
        <item x="633"/>
        <item x="1142"/>
        <item x="1151"/>
        <item x="992"/>
        <item x="1155"/>
        <item x="190"/>
        <item x="1137"/>
        <item x="900"/>
        <item x="125"/>
        <item x="783"/>
        <item x="928"/>
        <item x="228"/>
        <item x="506"/>
        <item x="1150"/>
        <item x="693"/>
        <item x="80"/>
        <item x="103"/>
        <item x="418"/>
        <item x="385"/>
        <item x="73"/>
        <item x="1147"/>
        <item x="235"/>
        <item x="1076"/>
        <item x="716"/>
        <item x="1385"/>
        <item x="1146"/>
        <item x="1228"/>
        <item x="908"/>
        <item x="868"/>
        <item x="1316"/>
        <item x="105"/>
        <item x="359"/>
        <item x="554"/>
        <item x="1362"/>
        <item x="1111"/>
        <item x="670"/>
        <item x="975"/>
        <item x="1173"/>
        <item x="1226"/>
        <item x="253"/>
        <item x="628"/>
        <item x="955"/>
        <item x="501"/>
        <item x="1172"/>
        <item x="1363"/>
        <item x="459"/>
        <item x="801"/>
        <item x="1359"/>
        <item x="880"/>
        <item x="292"/>
        <item x="349"/>
        <item x="959"/>
        <item x="1117"/>
        <item x="734"/>
        <item x="570"/>
        <item x="493"/>
        <item x="1337"/>
        <item x="730"/>
        <item x="987"/>
        <item x="681"/>
        <item x="866"/>
        <item x="1434"/>
        <item x="837"/>
        <item x="1398"/>
        <item x="930"/>
        <item x="615"/>
        <item x="575"/>
        <item x="1333"/>
        <item x="1209"/>
        <item x="1311"/>
        <item x="180"/>
        <item x="763"/>
        <item x="1097"/>
        <item x="390"/>
        <item x="33"/>
        <item x="943"/>
        <item x="1037"/>
        <item x="535"/>
        <item x="1388"/>
        <item x="661"/>
        <item x="1418"/>
        <item x="551"/>
        <item x="680"/>
        <item x="1165"/>
        <item x="101"/>
        <item x="1191"/>
        <item x="643"/>
        <item x="195"/>
        <item x="690"/>
        <item x="1049"/>
        <item x="490"/>
        <item x="664"/>
        <item x="1242"/>
        <item x="1077"/>
        <item x="1261"/>
        <item x="762"/>
        <item x="899"/>
        <item x="120"/>
        <item x="371"/>
        <item x="1086"/>
        <item x="223"/>
        <item x="1390"/>
        <item x="1330"/>
        <item x="1286"/>
        <item x="450"/>
        <item x="1235"/>
        <item x="199"/>
        <item x="1213"/>
        <item x="1156"/>
        <item x="328"/>
        <item x="1279"/>
        <item x="949"/>
        <item x="428"/>
        <item x="197"/>
        <item x="1458"/>
        <item x="909"/>
        <item x="1415"/>
        <item x="1357"/>
        <item x="48"/>
        <item x="1366"/>
        <item x="873"/>
        <item x="1305"/>
        <item x="1244"/>
        <item x="1214"/>
        <item x="1041"/>
        <item x="1047"/>
        <item x="767"/>
        <item x="924"/>
        <item x="953"/>
        <item x="78"/>
        <item x="263"/>
        <item x="574"/>
        <item x="403"/>
        <item x="511"/>
        <item x="532"/>
        <item x="1323"/>
        <item x="185"/>
        <item x="1376"/>
        <item x="39"/>
        <item x="71"/>
        <item x="464"/>
        <item x="605"/>
        <item x="1408"/>
        <item x="675"/>
        <item x="977"/>
        <item x="658"/>
        <item x="440"/>
        <item x="322"/>
        <item x="784"/>
        <item x="255"/>
        <item x="738"/>
        <item x="1428"/>
        <item x="714"/>
        <item x="1284"/>
        <item x="400"/>
        <item x="1167"/>
        <item x="1372"/>
        <item x="219"/>
        <item x="694"/>
        <item x="529"/>
        <item x="1158"/>
        <item x="1005"/>
        <item x="827"/>
        <item x="788"/>
        <item x="169"/>
        <item x="75"/>
        <item x="1383"/>
        <item x="704"/>
        <item x="971"/>
        <item x="790"/>
        <item x="379"/>
        <item x="269"/>
        <item x="236"/>
        <item x="958"/>
        <item x="1399"/>
        <item x="828"/>
        <item x="417"/>
        <item x="1159"/>
        <item x="205"/>
        <item x="982"/>
        <item x="618"/>
        <item x="1354"/>
        <item x="1446"/>
        <item x="1407"/>
        <item x="1141"/>
        <item x="1328"/>
        <item x="624"/>
        <item x="1013"/>
        <item x="294"/>
        <item x="699"/>
        <item x="1256"/>
        <item x="996"/>
        <item x="149"/>
        <item x="777"/>
        <item x="465"/>
        <item x="1269"/>
        <item x="794"/>
        <item x="993"/>
        <item x="1091"/>
        <item x="1024"/>
        <item x="200"/>
        <item x="871"/>
        <item x="549"/>
        <item x="155"/>
        <item x="1188"/>
        <item x="933"/>
        <item x="479"/>
        <item x="1417"/>
        <item x="1056"/>
        <item x="274"/>
        <item x="229"/>
        <item x="1200"/>
        <item x="9"/>
        <item x="389"/>
        <item x="546"/>
        <item x="1389"/>
        <item x="1332"/>
        <item x="1258"/>
        <item x="545"/>
        <item x="367"/>
        <item x="1370"/>
        <item x="903"/>
        <item x="1295"/>
        <item x="307"/>
        <item x="919"/>
        <item x="489"/>
        <item x="212"/>
        <item x="824"/>
        <item x="104"/>
        <item x="800"/>
        <item x="1380"/>
        <item x="1394"/>
        <item x="1121"/>
        <item x="1421"/>
        <item x="817"/>
        <item x="1393"/>
        <item x="537"/>
        <item x="1396"/>
        <item x="813"/>
        <item x="962"/>
        <item x="1397"/>
        <item x="1347"/>
        <item x="1190"/>
        <item x="384"/>
        <item x="649"/>
        <item x="416"/>
        <item x="942"/>
        <item x="923"/>
        <item x="21"/>
        <item x="16"/>
        <item x="420"/>
        <item x="913"/>
        <item x="1266"/>
        <item x="582"/>
        <item x="1257"/>
        <item x="1404"/>
        <item x="819"/>
        <item x="845"/>
        <item x="544"/>
        <item x="154"/>
        <item x="524"/>
        <item x="29"/>
        <item x="563"/>
        <item x="586"/>
        <item x="815"/>
        <item x="99"/>
        <item x="422"/>
        <item x="968"/>
        <item x="1379"/>
        <item x="1402"/>
        <item x="807"/>
        <item x="434"/>
        <item x="126"/>
        <item x="1250"/>
        <item x="1090"/>
        <item x="1299"/>
        <item x="1217"/>
        <item x="27"/>
        <item x="91"/>
        <item x="81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 defaultSubtota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Items count="1">
    <i/>
  </rowItems>
  <colItems count="1">
    <i/>
  </colItems>
  <dataFields count="1">
    <dataField name="Mín. de Duracion" fld="2" subtotal="min" baseField="0" baseItem="0" numFmtId="2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D666E0-A2DC-4416-9D46-A3DFE504ED8B}" name="TablaDinámica38" cacheId="7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8:E9" firstHeaderRow="1" firstDataRow="1" firstDataCol="0"/>
  <pivotFields count="21">
    <pivotField showAll="0"/>
    <pivotField showAll="0"/>
    <pivotField dataField="1" numFmtId="21" showAll="0">
      <items count="1464">
        <item x="1450"/>
        <item x="249"/>
        <item x="1378"/>
        <item x="620"/>
        <item x="823"/>
        <item x="252"/>
        <item x="306"/>
        <item x="1449"/>
        <item x="918"/>
        <item x="57"/>
        <item x="188"/>
        <item x="548"/>
        <item x="594"/>
        <item x="1248"/>
        <item x="1148"/>
        <item x="1338"/>
        <item x="587"/>
        <item x="590"/>
        <item x="1051"/>
        <item x="577"/>
        <item x="1160"/>
        <item x="901"/>
        <item x="528"/>
        <item x="1441"/>
        <item x="1298"/>
        <item x="1356"/>
        <item x="1216"/>
        <item x="765"/>
        <item x="1067"/>
        <item x="408"/>
        <item x="652"/>
        <item x="978"/>
        <item x="201"/>
        <item x="1236"/>
        <item x="296"/>
        <item x="136"/>
        <item x="134"/>
        <item x="659"/>
        <item x="1130"/>
        <item x="1015"/>
        <item x="915"/>
        <item x="1360"/>
        <item x="906"/>
        <item x="703"/>
        <item x="1193"/>
        <item x="637"/>
        <item x="449"/>
        <item x="1144"/>
        <item x="1374"/>
        <item x="991"/>
        <item x="748"/>
        <item x="1181"/>
        <item x="964"/>
        <item x="436"/>
        <item x="811"/>
        <item x="165"/>
        <item x="92"/>
        <item x="1403"/>
        <item x="441"/>
        <item x="603"/>
        <item x="377"/>
        <item x="1000"/>
        <item x="1022"/>
        <item x="1341"/>
        <item x="782"/>
        <item x="1206"/>
        <item x="616"/>
        <item x="488"/>
        <item x="76"/>
        <item x="702"/>
        <item x="52"/>
        <item x="1448"/>
        <item x="665"/>
        <item x="715"/>
        <item x="937"/>
        <item x="862"/>
        <item x="604"/>
        <item x="391"/>
        <item x="593"/>
        <item x="1304"/>
        <item x="189"/>
        <item x="19"/>
        <item x="865"/>
        <item x="1171"/>
        <item x="245"/>
        <item x="781"/>
        <item x="387"/>
        <item x="663"/>
        <item x="453"/>
        <item x="1411"/>
        <item x="1223"/>
        <item x="193"/>
        <item x="752"/>
        <item x="474"/>
        <item x="1094"/>
        <item x="331"/>
        <item x="469"/>
        <item x="1050"/>
        <item x="466"/>
        <item x="266"/>
        <item x="1315"/>
        <item x="1277"/>
        <item x="15"/>
        <item x="1276"/>
        <item x="116"/>
        <item x="857"/>
        <item x="936"/>
        <item x="299"/>
        <item x="70"/>
        <item x="588"/>
        <item x="284"/>
        <item x="751"/>
        <item x="846"/>
        <item x="994"/>
        <item x="610"/>
        <item x="1207"/>
        <item x="1452"/>
        <item x="686"/>
        <item x="481"/>
        <item x="162"/>
        <item x="121"/>
        <item x="1093"/>
        <item x="1443"/>
        <item x="834"/>
        <item x="462"/>
        <item x="151"/>
        <item x="483"/>
        <item x="272"/>
        <item x="1401"/>
        <item x="1429"/>
        <item x="886"/>
        <item x="1351"/>
        <item x="921"/>
        <item x="608"/>
        <item x="956"/>
        <item x="382"/>
        <item x="310"/>
        <item x="581"/>
        <item x="753"/>
        <item x="1460"/>
        <item x="150"/>
        <item x="874"/>
        <item x="437"/>
        <item x="53"/>
        <item x="612"/>
        <item x="543"/>
        <item x="1070"/>
        <item x="85"/>
        <item x="547"/>
        <item x="632"/>
        <item x="56"/>
        <item x="1352"/>
        <item x="435"/>
        <item x="917"/>
        <item x="1430"/>
        <item x="766"/>
        <item x="934"/>
        <item x="163"/>
        <item x="1195"/>
        <item x="1027"/>
        <item x="1069"/>
        <item x="1197"/>
        <item x="1154"/>
        <item x="87"/>
        <item x="1324"/>
        <item x="940"/>
        <item x="451"/>
        <item x="280"/>
        <item x="639"/>
        <item x="233"/>
        <item x="592"/>
        <item x="568"/>
        <item x="64"/>
        <item x="410"/>
        <item x="1045"/>
        <item x="89"/>
        <item x="282"/>
        <item x="161"/>
        <item x="526"/>
        <item x="1270"/>
        <item x="773"/>
        <item x="887"/>
        <item x="1367"/>
        <item x="1419"/>
        <item x="1455"/>
        <item x="533"/>
        <item x="1230"/>
        <item x="184"/>
        <item x="571"/>
        <item x="240"/>
        <item x="1035"/>
        <item x="375"/>
        <item x="1438"/>
        <item x="83"/>
        <item x="539"/>
        <item x="735"/>
        <item x="1059"/>
        <item x="500"/>
        <item x="264"/>
        <item x="1237"/>
        <item x="194"/>
        <item x="97"/>
        <item x="1060"/>
        <item x="718"/>
        <item x="231"/>
        <item x="673"/>
        <item x="851"/>
        <item x="599"/>
        <item x="1239"/>
        <item x="627"/>
        <item x="1260"/>
        <item x="477"/>
        <item x="509"/>
        <item x="208"/>
        <item x="433"/>
        <item x="273"/>
        <item x="74"/>
        <item x="1011"/>
        <item x="217"/>
        <item x="458"/>
        <item x="1343"/>
        <item x="1003"/>
        <item x="859"/>
        <item x="1212"/>
        <item x="475"/>
        <item x="729"/>
        <item x="950"/>
        <item x="1054"/>
        <item x="1254"/>
        <item x="66"/>
        <item x="1014"/>
        <item x="220"/>
        <item x="884"/>
        <item x="856"/>
        <item x="1453"/>
        <item x="1129"/>
        <item x="100"/>
        <item x="1462"/>
        <item x="22"/>
        <item x="472"/>
        <item x="990"/>
        <item x="602"/>
        <item x="338"/>
        <item x="1459"/>
        <item x="244"/>
        <item x="1241"/>
        <item x="972"/>
        <item x="1271"/>
        <item x="561"/>
        <item x="301"/>
        <item x="423"/>
        <item x="1012"/>
        <item x="1264"/>
        <item x="1194"/>
        <item x="706"/>
        <item x="997"/>
        <item x="365"/>
        <item x="68"/>
        <item x="1025"/>
        <item x="1085"/>
        <item x="234"/>
        <item x="113"/>
        <item x="651"/>
        <item x="1131"/>
        <item x="825"/>
        <item x="340"/>
        <item x="1318"/>
        <item x="1199"/>
        <item x="854"/>
        <item x="1413"/>
        <item x="869"/>
        <item x="758"/>
        <item x="963"/>
        <item x="1135"/>
        <item x="1314"/>
        <item x="657"/>
        <item x="1238"/>
        <item x="1122"/>
        <item x="1110"/>
        <item x="719"/>
        <item x="642"/>
        <item x="778"/>
        <item x="1377"/>
        <item x="425"/>
        <item x="426"/>
        <item x="110"/>
        <item x="1100"/>
        <item x="345"/>
        <item x="739"/>
        <item x="1168"/>
        <item x="1204"/>
        <item x="691"/>
        <item x="904"/>
        <item x="1243"/>
        <item x="939"/>
        <item x="1220"/>
        <item x="597"/>
        <item x="378"/>
        <item x="1422"/>
        <item x="1180"/>
        <item x="863"/>
        <item x="159"/>
        <item x="736"/>
        <item x="938"/>
        <item x="741"/>
        <item x="805"/>
        <item x="300"/>
        <item x="1355"/>
        <item x="727"/>
        <item x="326"/>
        <item x="634"/>
        <item x="334"/>
        <item x="232"/>
        <item x="1369"/>
        <item x="319"/>
        <item x="174"/>
        <item x="1361"/>
        <item x="606"/>
        <item x="619"/>
        <item x="37"/>
        <item x="143"/>
        <item x="261"/>
        <item x="399"/>
        <item x="1375"/>
        <item x="1187"/>
        <item x="812"/>
        <item x="1128"/>
        <item x="761"/>
        <item x="617"/>
        <item x="726"/>
        <item x="1057"/>
        <item x="731"/>
        <item x="183"/>
        <item x="166"/>
        <item x="503"/>
        <item x="1336"/>
        <item x="598"/>
        <item x="1064"/>
        <item x="808"/>
        <item x="285"/>
        <item x="1431"/>
        <item x="1074"/>
        <item x="146"/>
        <item x="621"/>
        <item x="93"/>
        <item x="5"/>
        <item x="769"/>
        <item x="368"/>
        <item x="988"/>
        <item x="708"/>
        <item x="870"/>
        <item x="578"/>
        <item x="1219"/>
        <item x="638"/>
        <item x="1179"/>
        <item x="1113"/>
        <item x="1423"/>
        <item x="806"/>
        <item x="1218"/>
        <item x="1042"/>
        <item x="1099"/>
        <item x="520"/>
        <item x="332"/>
        <item x="696"/>
        <item x="1365"/>
        <item x="725"/>
        <item x="267"/>
        <item x="1196"/>
        <item x="1107"/>
        <item x="1353"/>
        <item x="461"/>
        <item x="140"/>
        <item x="1072"/>
        <item x="843"/>
        <item x="654"/>
        <item x="896"/>
        <item x="497"/>
        <item x="858"/>
        <item x="1320"/>
        <item x="556"/>
        <item x="1140"/>
        <item x="333"/>
        <item x="946"/>
        <item x="499"/>
        <item x="290"/>
        <item x="860"/>
        <item x="1457"/>
        <item x="1325"/>
        <item x="583"/>
        <item x="1358"/>
        <item x="742"/>
        <item x="463"/>
        <item x="531"/>
        <item x="395"/>
        <item x="821"/>
        <item x="889"/>
        <item x="173"/>
        <item x="442"/>
        <item x="329"/>
        <item x="362"/>
        <item x="28"/>
        <item x="1327"/>
        <item x="1334"/>
        <item x="153"/>
        <item x="248"/>
        <item x="770"/>
        <item x="354"/>
        <item x="542"/>
        <item x="566"/>
        <item x="325"/>
        <item x="468"/>
        <item x="1102"/>
        <item x="1062"/>
        <item x="683"/>
        <item x="60"/>
        <item x="443"/>
        <item x="875"/>
        <item x="478"/>
        <item x="947"/>
        <item x="318"/>
        <item x="1080"/>
        <item x="538"/>
        <item x="613"/>
        <item x="1426"/>
        <item x="669"/>
        <item x="842"/>
        <item x="779"/>
        <item x="386"/>
        <item x="49"/>
        <item x="351"/>
        <item x="1065"/>
        <item x="674"/>
        <item x="376"/>
        <item x="210"/>
        <item x="94"/>
        <item x="564"/>
        <item x="1287"/>
        <item x="494"/>
        <item x="1084"/>
        <item x="517"/>
        <item x="218"/>
        <item x="487"/>
        <item x="187"/>
        <item x="1433"/>
        <item x="457"/>
        <item x="948"/>
        <item x="1162"/>
        <item x="849"/>
        <item x="44"/>
        <item x="1089"/>
        <item x="1031"/>
        <item x="926"/>
        <item x="1414"/>
        <item x="844"/>
        <item x="1021"/>
        <item x="685"/>
        <item x="1116"/>
        <item x="861"/>
        <item x="109"/>
        <item x="1252"/>
        <item x="467"/>
        <item x="1176"/>
        <item x="530"/>
        <item x="560"/>
        <item x="275"/>
        <item x="383"/>
        <item x="1292"/>
        <item x="1293"/>
        <item x="1078"/>
        <item x="82"/>
        <item x="7"/>
        <item x="1345"/>
        <item x="986"/>
        <item x="59"/>
        <item x="168"/>
        <item x="1030"/>
        <item x="1294"/>
        <item x="177"/>
        <item x="90"/>
        <item x="666"/>
        <item x="558"/>
        <item x="167"/>
        <item x="14"/>
        <item x="341"/>
        <item x="1255"/>
        <item x="79"/>
        <item x="239"/>
        <item x="86"/>
        <item x="1400"/>
        <item x="8"/>
        <item x="852"/>
        <item x="1009"/>
        <item x="298"/>
        <item x="130"/>
        <item x="534"/>
        <item x="776"/>
        <item x="438"/>
        <item x="132"/>
        <item x="142"/>
        <item x="1127"/>
        <item x="1432"/>
        <item x="724"/>
        <item x="525"/>
        <item x="439"/>
        <item x="3"/>
        <item x="515"/>
        <item x="446"/>
        <item x="413"/>
        <item x="872"/>
        <item x="878"/>
        <item x="960"/>
        <item x="4"/>
        <item x="1391"/>
        <item x="230"/>
        <item x="711"/>
        <item x="115"/>
        <item x="818"/>
        <item x="980"/>
        <item x="111"/>
        <item x="254"/>
        <item x="1322"/>
        <item x="1010"/>
        <item x="611"/>
        <item x="591"/>
        <item x="1043"/>
        <item x="357"/>
        <item x="470"/>
        <item x="313"/>
        <item x="131"/>
        <item x="697"/>
        <item x="553"/>
        <item x="117"/>
        <item x="225"/>
        <item x="847"/>
        <item x="179"/>
        <item x="839"/>
        <item x="527"/>
        <item x="50"/>
        <item x="1189"/>
        <item x="41"/>
        <item x="589"/>
        <item x="1018"/>
        <item x="1082"/>
        <item x="350"/>
        <item x="1198"/>
        <item x="415"/>
        <item x="1026"/>
        <item x="676"/>
        <item x="555"/>
        <item x="67"/>
        <item x="315"/>
        <item x="170"/>
        <item x="907"/>
        <item x="1439"/>
        <item x="684"/>
        <item x="622"/>
        <item x="352"/>
        <item x="709"/>
        <item x="38"/>
        <item x="360"/>
        <item x="123"/>
        <item x="625"/>
        <item x="646"/>
        <item x="429"/>
        <item x="447"/>
        <item x="922"/>
        <item x="164"/>
        <item x="1285"/>
        <item x="1412"/>
        <item x="1251"/>
        <item x="24"/>
        <item x="1340"/>
        <item x="910"/>
        <item x="1166"/>
        <item x="1186"/>
        <item x="281"/>
        <item x="573"/>
        <item x="995"/>
        <item x="1008"/>
        <item x="324"/>
        <item x="213"/>
        <item x="476"/>
        <item x="1319"/>
        <item x="895"/>
        <item x="336"/>
        <item x="1387"/>
        <item x="1346"/>
        <item x="713"/>
        <item x="45"/>
        <item x="1007"/>
        <item x="881"/>
        <item x="519"/>
        <item x="51"/>
        <item x="411"/>
        <item x="911"/>
        <item x="178"/>
        <item x="54"/>
        <item x="785"/>
        <item x="1023"/>
        <item x="920"/>
        <item x="61"/>
        <item x="55"/>
        <item x="614"/>
        <item x="373"/>
        <item x="186"/>
        <item x="508"/>
        <item x="1178"/>
        <item x="1108"/>
        <item x="630"/>
        <item x="96"/>
        <item x="204"/>
        <item x="361"/>
        <item x="320"/>
        <item x="1079"/>
        <item x="257"/>
        <item x="148"/>
        <item x="754"/>
        <item x="1331"/>
        <item x="1183"/>
        <item x="596"/>
        <item x="1175"/>
        <item x="1112"/>
        <item x="145"/>
        <item x="43"/>
        <item x="682"/>
        <item x="289"/>
        <item x="303"/>
        <item x="848"/>
        <item x="370"/>
        <item x="746"/>
        <item x="944"/>
        <item x="1202"/>
        <item x="791"/>
        <item x="1048"/>
        <item x="1092"/>
        <item x="747"/>
        <item x="226"/>
        <item x="2"/>
        <item x="270"/>
        <item x="214"/>
        <item x="355"/>
        <item x="774"/>
        <item x="363"/>
        <item x="1088"/>
        <item x="698"/>
        <item x="427"/>
        <item x="1133"/>
        <item x="36"/>
        <item x="1234"/>
        <item x="347"/>
        <item x="979"/>
        <item x="1306"/>
        <item x="1139"/>
        <item x="970"/>
        <item x="137"/>
        <item x="744"/>
        <item x="279"/>
        <item x="277"/>
        <item x="974"/>
        <item x="11"/>
        <item x="211"/>
        <item x="836"/>
        <item x="653"/>
        <item x="317"/>
        <item x="966"/>
        <item x="348"/>
        <item x="202"/>
        <item x="182"/>
        <item x="787"/>
        <item x="191"/>
        <item x="925"/>
        <item x="867"/>
        <item x="98"/>
        <item x="914"/>
        <item x="705"/>
        <item x="552"/>
        <item x="688"/>
        <item x="743"/>
        <item x="484"/>
        <item x="302"/>
        <item x="404"/>
        <item x="1440"/>
        <item x="832"/>
        <item x="1211"/>
        <item x="569"/>
        <item x="1348"/>
        <item x="192"/>
        <item x="1384"/>
        <item x="1342"/>
        <item x="745"/>
        <item x="1435"/>
        <item x="1364"/>
        <item x="1033"/>
        <item x="1442"/>
        <item x="989"/>
        <item x="112"/>
        <item x="892"/>
        <item x="1039"/>
        <item x="262"/>
        <item x="700"/>
        <item x="510"/>
        <item x="1272"/>
        <item x="1119"/>
        <item x="941"/>
        <item x="394"/>
        <item x="1344"/>
        <item x="656"/>
        <item x="636"/>
        <item x="198"/>
        <item x="505"/>
        <item x="689"/>
        <item x="1291"/>
        <item x="407"/>
        <item x="1087"/>
        <item x="321"/>
        <item x="1208"/>
        <item x="814"/>
        <item x="144"/>
        <item x="412"/>
        <item x="810"/>
        <item x="358"/>
        <item x="1265"/>
        <item x="567"/>
        <item x="65"/>
        <item x="1410"/>
        <item x="1300"/>
        <item x="626"/>
        <item x="623"/>
        <item x="840"/>
        <item x="1134"/>
        <item x="172"/>
        <item x="1222"/>
        <item x="181"/>
        <item x="1052"/>
        <item x="518"/>
        <item x="330"/>
        <item x="983"/>
        <item x="156"/>
        <item x="1083"/>
        <item x="629"/>
        <item x="31"/>
        <item x="888"/>
        <item x="63"/>
        <item x="222"/>
        <item x="397"/>
        <item x="444"/>
        <item x="850"/>
        <item x="283"/>
        <item x="1068"/>
        <item x="405"/>
        <item x="1004"/>
        <item x="13"/>
        <item x="999"/>
        <item x="114"/>
        <item x="1288"/>
        <item x="455"/>
        <item x="1296"/>
        <item x="1321"/>
        <item x="106"/>
        <item x="1132"/>
        <item x="1163"/>
        <item x="1120"/>
        <item x="721"/>
        <item x="826"/>
        <item x="1138"/>
        <item x="829"/>
        <item x="1210"/>
        <item x="238"/>
        <item x="486"/>
        <item x="1229"/>
        <item x="1349"/>
        <item x="314"/>
        <item x="118"/>
        <item x="1123"/>
        <item x="369"/>
        <item x="1231"/>
        <item x="740"/>
        <item x="316"/>
        <item x="772"/>
        <item x="775"/>
        <item x="882"/>
        <item x="1227"/>
        <item x="712"/>
        <item x="1066"/>
        <item x="687"/>
        <item x="645"/>
        <item x="1103"/>
        <item x="430"/>
        <item x="160"/>
        <item x="507"/>
        <item x="1115"/>
        <item x="485"/>
        <item x="1297"/>
        <item x="1098"/>
        <item x="879"/>
        <item x="1032"/>
        <item x="243"/>
        <item x="1044"/>
        <item x="206"/>
        <item x="786"/>
        <item x="1073"/>
        <item x="710"/>
        <item x="985"/>
        <item x="129"/>
        <item x="1143"/>
        <item x="1081"/>
        <item x="893"/>
        <item x="209"/>
        <item x="1174"/>
        <item x="392"/>
        <item x="256"/>
        <item x="1240"/>
        <item x="424"/>
        <item x="34"/>
        <item x="1006"/>
        <item x="1416"/>
        <item x="304"/>
        <item x="1263"/>
        <item x="717"/>
        <item x="864"/>
        <item x="897"/>
        <item x="495"/>
        <item x="523"/>
        <item x="853"/>
        <item x="737"/>
        <item x="961"/>
        <item x="957"/>
        <item x="877"/>
        <item x="227"/>
        <item x="1170"/>
        <item x="1386"/>
        <item x="831"/>
        <item x="793"/>
        <item x="1034"/>
        <item x="565"/>
        <item x="393"/>
        <item x="1282"/>
        <item x="1425"/>
        <item x="293"/>
        <item x="1136"/>
        <item x="346"/>
        <item x="221"/>
        <item x="305"/>
        <item x="12"/>
        <item x="398"/>
        <item x="579"/>
        <item x="667"/>
        <item x="102"/>
        <item x="158"/>
        <item x="514"/>
        <item x="1280"/>
        <item x="816"/>
        <item x="10"/>
        <item x="18"/>
        <item x="42"/>
        <item x="647"/>
        <item x="119"/>
        <item x="1182"/>
        <item x="448"/>
        <item x="1038"/>
        <item x="401"/>
        <item x="935"/>
        <item x="1201"/>
        <item x="802"/>
        <item x="976"/>
        <item x="152"/>
        <item x="287"/>
        <item x="677"/>
        <item x="795"/>
        <item x="780"/>
        <item x="585"/>
        <item x="419"/>
        <item x="1447"/>
        <item x="600"/>
        <item x="20"/>
        <item x="456"/>
        <item x="353"/>
        <item x="640"/>
        <item x="1312"/>
        <item x="931"/>
        <item x="562"/>
        <item x="1456"/>
        <item x="1290"/>
        <item x="1268"/>
        <item x="722"/>
        <item x="372"/>
        <item x="107"/>
        <item x="1451"/>
        <item x="1262"/>
        <item x="1233"/>
        <item x="789"/>
        <item x="876"/>
        <item x="764"/>
        <item x="491"/>
        <item x="1406"/>
        <item x="1145"/>
        <item x="951"/>
        <item x="480"/>
        <item x="431"/>
        <item x="635"/>
        <item x="176"/>
        <item x="1157"/>
        <item x="1095"/>
        <item x="516"/>
        <item x="648"/>
        <item x="803"/>
        <item x="1185"/>
        <item x="84"/>
        <item x="701"/>
        <item x="513"/>
        <item x="504"/>
        <item x="984"/>
        <item x="1371"/>
        <item x="25"/>
        <item x="536"/>
        <item x="1221"/>
        <item x="342"/>
        <item x="855"/>
        <item x="841"/>
        <item x="1125"/>
        <item x="1326"/>
        <item x="756"/>
        <item x="557"/>
        <item x="595"/>
        <item x="242"/>
        <item x="1028"/>
        <item x="1247"/>
        <item x="237"/>
        <item x="157"/>
        <item x="421"/>
        <item x="1420"/>
        <item x="312"/>
        <item x="1381"/>
        <item x="445"/>
        <item x="898"/>
        <item x="760"/>
        <item x="128"/>
        <item x="733"/>
        <item x="196"/>
        <item x="1317"/>
        <item x="337"/>
        <item x="905"/>
        <item x="1071"/>
        <item x="1153"/>
        <item x="247"/>
        <item x="678"/>
        <item x="72"/>
        <item x="894"/>
        <item x="309"/>
        <item x="364"/>
        <item x="692"/>
        <item x="69"/>
        <item x="720"/>
        <item x="203"/>
        <item x="32"/>
        <item x="973"/>
        <item x="759"/>
        <item x="297"/>
        <item x="1040"/>
        <item x="662"/>
        <item x="432"/>
        <item x="838"/>
        <item x="749"/>
        <item x="414"/>
        <item x="1161"/>
        <item x="26"/>
        <item x="215"/>
        <item x="1063"/>
        <item x="1307"/>
        <item x="1101"/>
        <item x="288"/>
        <item x="750"/>
        <item x="216"/>
        <item x="1232"/>
        <item x="1029"/>
        <item x="695"/>
        <item x="1278"/>
        <item x="891"/>
        <item x="138"/>
        <item x="755"/>
        <item x="1061"/>
        <item x="1016"/>
        <item x="88"/>
        <item x="1454"/>
        <item x="1203"/>
        <item x="388"/>
        <item x="1259"/>
        <item x="381"/>
        <item x="268"/>
        <item x="133"/>
        <item x="1075"/>
        <item x="1046"/>
        <item x="576"/>
        <item x="1225"/>
        <item x="679"/>
        <item x="1020"/>
        <item x="258"/>
        <item x="276"/>
        <item x="241"/>
        <item x="798"/>
        <item x="366"/>
        <item x="1177"/>
        <item x="1184"/>
        <item x="278"/>
        <item x="1249"/>
        <item x="1445"/>
        <item x="1405"/>
        <item x="969"/>
        <item x="454"/>
        <item x="1192"/>
        <item x="912"/>
        <item x="1058"/>
        <item x="265"/>
        <item x="1124"/>
        <item x="1283"/>
        <item x="1224"/>
        <item x="17"/>
        <item x="1096"/>
        <item x="47"/>
        <item x="402"/>
        <item x="1104"/>
        <item x="108"/>
        <item x="929"/>
        <item x="1303"/>
        <item x="1267"/>
        <item x="323"/>
        <item x="1246"/>
        <item x="728"/>
        <item x="1368"/>
        <item x="1149"/>
        <item x="260"/>
        <item x="885"/>
        <item x="1053"/>
        <item x="723"/>
        <item x="1281"/>
        <item x="541"/>
        <item x="998"/>
        <item x="335"/>
        <item x="1424"/>
        <item x="127"/>
        <item x="259"/>
        <item x="954"/>
        <item x="660"/>
        <item x="902"/>
        <item x="308"/>
        <item x="792"/>
        <item x="1169"/>
        <item x="291"/>
        <item x="0"/>
        <item x="1"/>
        <item x="35"/>
        <item x="1409"/>
        <item x="396"/>
        <item x="822"/>
        <item x="1164"/>
        <item x="797"/>
        <item x="460"/>
        <item x="250"/>
        <item x="835"/>
        <item x="147"/>
        <item x="1114"/>
        <item x="46"/>
        <item x="707"/>
        <item x="251"/>
        <item x="452"/>
        <item x="139"/>
        <item x="607"/>
        <item x="1461"/>
        <item x="1019"/>
        <item x="967"/>
        <item x="796"/>
        <item x="1001"/>
        <item x="471"/>
        <item x="1392"/>
        <item x="1118"/>
        <item x="820"/>
        <item x="1274"/>
        <item x="271"/>
        <item x="374"/>
        <item x="1126"/>
        <item x="175"/>
        <item x="1373"/>
        <item x="77"/>
        <item x="406"/>
        <item x="1329"/>
        <item x="1444"/>
        <item x="1152"/>
        <item x="768"/>
        <item x="409"/>
        <item x="981"/>
        <item x="572"/>
        <item x="1395"/>
        <item x="502"/>
        <item x="1275"/>
        <item x="916"/>
        <item x="327"/>
        <item x="540"/>
        <item x="833"/>
        <item x="1215"/>
        <item x="1036"/>
        <item x="23"/>
        <item x="1109"/>
        <item x="584"/>
        <item x="945"/>
        <item x="95"/>
        <item x="207"/>
        <item x="522"/>
        <item x="952"/>
        <item x="671"/>
        <item x="1002"/>
        <item x="771"/>
        <item x="799"/>
        <item x="1055"/>
        <item x="492"/>
        <item x="512"/>
        <item x="135"/>
        <item x="609"/>
        <item x="498"/>
        <item x="496"/>
        <item x="965"/>
        <item x="1301"/>
        <item x="224"/>
        <item x="1310"/>
        <item x="1427"/>
        <item x="1339"/>
        <item x="141"/>
        <item x="380"/>
        <item x="1313"/>
        <item x="601"/>
        <item x="1335"/>
        <item x="1302"/>
        <item x="830"/>
        <item x="295"/>
        <item x="1106"/>
        <item x="1105"/>
        <item x="650"/>
        <item x="1436"/>
        <item x="171"/>
        <item x="343"/>
        <item x="883"/>
        <item x="246"/>
        <item x="1437"/>
        <item x="344"/>
        <item x="668"/>
        <item x="927"/>
        <item x="482"/>
        <item x="932"/>
        <item x="124"/>
        <item x="1289"/>
        <item x="1382"/>
        <item x="559"/>
        <item x="757"/>
        <item x="30"/>
        <item x="1273"/>
        <item x="580"/>
        <item x="1350"/>
        <item x="1308"/>
        <item x="1205"/>
        <item x="473"/>
        <item x="732"/>
        <item x="339"/>
        <item x="809"/>
        <item x="1245"/>
        <item x="311"/>
        <item x="890"/>
        <item x="644"/>
        <item x="356"/>
        <item x="62"/>
        <item x="1017"/>
        <item x="521"/>
        <item x="672"/>
        <item x="550"/>
        <item x="40"/>
        <item x="6"/>
        <item x="641"/>
        <item x="655"/>
        <item x="631"/>
        <item x="1253"/>
        <item x="286"/>
        <item x="804"/>
        <item x="1309"/>
        <item x="58"/>
        <item x="122"/>
        <item x="633"/>
        <item x="1142"/>
        <item x="1151"/>
        <item x="992"/>
        <item x="1155"/>
        <item x="190"/>
        <item x="1137"/>
        <item x="900"/>
        <item x="125"/>
        <item x="783"/>
        <item x="928"/>
        <item x="228"/>
        <item x="506"/>
        <item x="1150"/>
        <item x="693"/>
        <item x="80"/>
        <item x="103"/>
        <item x="418"/>
        <item x="385"/>
        <item x="73"/>
        <item x="1147"/>
        <item x="235"/>
        <item x="1076"/>
        <item x="716"/>
        <item x="1385"/>
        <item x="1146"/>
        <item x="1228"/>
        <item x="908"/>
        <item x="868"/>
        <item x="1316"/>
        <item x="105"/>
        <item x="359"/>
        <item x="554"/>
        <item x="1362"/>
        <item x="1111"/>
        <item x="670"/>
        <item x="975"/>
        <item x="1173"/>
        <item x="1226"/>
        <item x="253"/>
        <item x="628"/>
        <item x="955"/>
        <item x="501"/>
        <item x="1172"/>
        <item x="1363"/>
        <item x="459"/>
        <item x="801"/>
        <item x="1359"/>
        <item x="880"/>
        <item x="292"/>
        <item x="349"/>
        <item x="959"/>
        <item x="1117"/>
        <item x="734"/>
        <item x="570"/>
        <item x="493"/>
        <item x="1337"/>
        <item x="730"/>
        <item x="987"/>
        <item x="681"/>
        <item x="866"/>
        <item x="1434"/>
        <item x="837"/>
        <item x="1398"/>
        <item x="930"/>
        <item x="615"/>
        <item x="575"/>
        <item x="1333"/>
        <item x="1209"/>
        <item x="1311"/>
        <item x="180"/>
        <item x="763"/>
        <item x="1097"/>
        <item x="390"/>
        <item x="33"/>
        <item x="943"/>
        <item x="1037"/>
        <item x="535"/>
        <item x="1388"/>
        <item x="661"/>
        <item x="1418"/>
        <item x="551"/>
        <item x="680"/>
        <item x="1165"/>
        <item x="101"/>
        <item x="1191"/>
        <item x="643"/>
        <item x="195"/>
        <item x="690"/>
        <item x="1049"/>
        <item x="490"/>
        <item x="664"/>
        <item x="1242"/>
        <item x="1077"/>
        <item x="1261"/>
        <item x="762"/>
        <item x="899"/>
        <item x="120"/>
        <item x="371"/>
        <item x="1086"/>
        <item x="223"/>
        <item x="1390"/>
        <item x="1330"/>
        <item x="1286"/>
        <item x="450"/>
        <item x="1235"/>
        <item x="199"/>
        <item x="1213"/>
        <item x="1156"/>
        <item x="328"/>
        <item x="1279"/>
        <item x="949"/>
        <item x="428"/>
        <item x="197"/>
        <item x="1458"/>
        <item x="909"/>
        <item x="1415"/>
        <item x="1357"/>
        <item x="48"/>
        <item x="1366"/>
        <item x="873"/>
        <item x="1305"/>
        <item x="1244"/>
        <item x="1214"/>
        <item x="1041"/>
        <item x="1047"/>
        <item x="767"/>
        <item x="924"/>
        <item x="953"/>
        <item x="78"/>
        <item x="263"/>
        <item x="574"/>
        <item x="403"/>
        <item x="511"/>
        <item x="532"/>
        <item x="1323"/>
        <item x="185"/>
        <item x="1376"/>
        <item x="39"/>
        <item x="71"/>
        <item x="464"/>
        <item x="605"/>
        <item x="1408"/>
        <item x="675"/>
        <item x="977"/>
        <item x="658"/>
        <item x="440"/>
        <item x="322"/>
        <item x="784"/>
        <item x="255"/>
        <item x="738"/>
        <item x="1428"/>
        <item x="714"/>
        <item x="1284"/>
        <item x="400"/>
        <item x="1167"/>
        <item x="1372"/>
        <item x="219"/>
        <item x="694"/>
        <item x="529"/>
        <item x="1158"/>
        <item x="1005"/>
        <item x="827"/>
        <item x="788"/>
        <item x="169"/>
        <item x="75"/>
        <item x="1383"/>
        <item x="704"/>
        <item x="971"/>
        <item x="790"/>
        <item x="379"/>
        <item x="269"/>
        <item x="236"/>
        <item x="958"/>
        <item x="1399"/>
        <item x="828"/>
        <item x="417"/>
        <item x="1159"/>
        <item x="205"/>
        <item x="982"/>
        <item x="618"/>
        <item x="1354"/>
        <item x="1446"/>
        <item x="1407"/>
        <item x="1141"/>
        <item x="1328"/>
        <item x="624"/>
        <item x="1013"/>
        <item x="294"/>
        <item x="699"/>
        <item x="1256"/>
        <item x="996"/>
        <item x="149"/>
        <item x="777"/>
        <item x="465"/>
        <item x="1269"/>
        <item x="794"/>
        <item x="993"/>
        <item x="1091"/>
        <item x="1024"/>
        <item x="200"/>
        <item x="871"/>
        <item x="549"/>
        <item x="155"/>
        <item x="1188"/>
        <item x="933"/>
        <item x="479"/>
        <item x="1417"/>
        <item x="1056"/>
        <item x="274"/>
        <item x="229"/>
        <item x="1200"/>
        <item x="9"/>
        <item x="389"/>
        <item x="546"/>
        <item x="1389"/>
        <item x="1332"/>
        <item x="1258"/>
        <item x="545"/>
        <item x="367"/>
        <item x="1370"/>
        <item x="903"/>
        <item x="1295"/>
        <item x="307"/>
        <item x="919"/>
        <item x="489"/>
        <item x="212"/>
        <item x="824"/>
        <item x="104"/>
        <item x="800"/>
        <item x="1380"/>
        <item x="1394"/>
        <item x="1121"/>
        <item x="1421"/>
        <item x="817"/>
        <item x="1393"/>
        <item x="537"/>
        <item x="1396"/>
        <item x="813"/>
        <item x="962"/>
        <item x="1397"/>
        <item x="1347"/>
        <item x="1190"/>
        <item x="384"/>
        <item x="649"/>
        <item x="416"/>
        <item x="942"/>
        <item x="923"/>
        <item x="21"/>
        <item x="16"/>
        <item x="420"/>
        <item x="913"/>
        <item x="1266"/>
        <item x="582"/>
        <item x="1257"/>
        <item x="1404"/>
        <item x="819"/>
        <item x="845"/>
        <item x="544"/>
        <item x="154"/>
        <item x="524"/>
        <item x="29"/>
        <item x="563"/>
        <item x="586"/>
        <item x="815"/>
        <item x="99"/>
        <item x="422"/>
        <item x="968"/>
        <item x="1379"/>
        <item x="1402"/>
        <item x="807"/>
        <item x="434"/>
        <item x="126"/>
        <item x="1250"/>
        <item x="1090"/>
        <item x="1299"/>
        <item x="1217"/>
        <item x="27"/>
        <item x="91"/>
        <item x="81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Items count="1">
    <i/>
  </rowItems>
  <colItems count="1">
    <i/>
  </colItems>
  <dataFields count="1">
    <dataField name="Máx. de Duracion" fld="2" subtotal="max" baseField="0" baseItem="0" numFmtId="2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794C0A-4D11-49A0-841F-13C7C5FCF0E3}" name="TablaDinámica35" cacheId="7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8:C9" firstHeaderRow="1" firstDataRow="1" firstDataCol="0"/>
  <pivotFields count="21">
    <pivotField dataField="1" showAll="0"/>
    <pivotField showAll="0"/>
    <pivotField numFmtId="21" showAll="0">
      <items count="1464">
        <item x="1450"/>
        <item x="249"/>
        <item x="1378"/>
        <item x="620"/>
        <item x="823"/>
        <item x="252"/>
        <item x="306"/>
        <item x="1449"/>
        <item x="918"/>
        <item x="57"/>
        <item x="188"/>
        <item x="548"/>
        <item x="594"/>
        <item x="1248"/>
        <item x="1148"/>
        <item x="1338"/>
        <item x="587"/>
        <item x="590"/>
        <item x="1051"/>
        <item x="577"/>
        <item x="1160"/>
        <item x="901"/>
        <item x="528"/>
        <item x="1441"/>
        <item x="1298"/>
        <item x="1356"/>
        <item x="1216"/>
        <item x="765"/>
        <item x="1067"/>
        <item x="408"/>
        <item x="652"/>
        <item x="978"/>
        <item x="201"/>
        <item x="1236"/>
        <item x="296"/>
        <item x="136"/>
        <item x="134"/>
        <item x="659"/>
        <item x="1130"/>
        <item x="1015"/>
        <item x="915"/>
        <item x="1360"/>
        <item x="906"/>
        <item x="703"/>
        <item x="1193"/>
        <item x="637"/>
        <item x="449"/>
        <item x="1144"/>
        <item x="1374"/>
        <item x="991"/>
        <item x="748"/>
        <item x="1181"/>
        <item x="964"/>
        <item x="436"/>
        <item x="811"/>
        <item x="165"/>
        <item x="92"/>
        <item x="1403"/>
        <item x="441"/>
        <item x="603"/>
        <item x="377"/>
        <item x="1000"/>
        <item x="1022"/>
        <item x="1341"/>
        <item x="782"/>
        <item x="1206"/>
        <item x="616"/>
        <item x="488"/>
        <item x="76"/>
        <item x="702"/>
        <item x="52"/>
        <item x="1448"/>
        <item x="665"/>
        <item x="715"/>
        <item x="937"/>
        <item x="862"/>
        <item x="604"/>
        <item x="391"/>
        <item x="593"/>
        <item x="1304"/>
        <item x="189"/>
        <item x="19"/>
        <item x="865"/>
        <item x="1171"/>
        <item x="245"/>
        <item x="781"/>
        <item x="387"/>
        <item x="663"/>
        <item x="453"/>
        <item x="1411"/>
        <item x="1223"/>
        <item x="193"/>
        <item x="752"/>
        <item x="474"/>
        <item x="1094"/>
        <item x="331"/>
        <item x="469"/>
        <item x="1050"/>
        <item x="466"/>
        <item x="266"/>
        <item x="1315"/>
        <item x="1277"/>
        <item x="15"/>
        <item x="1276"/>
        <item x="116"/>
        <item x="857"/>
        <item x="936"/>
        <item x="299"/>
        <item x="70"/>
        <item x="588"/>
        <item x="284"/>
        <item x="751"/>
        <item x="846"/>
        <item x="994"/>
        <item x="610"/>
        <item x="1207"/>
        <item x="1452"/>
        <item x="686"/>
        <item x="481"/>
        <item x="162"/>
        <item x="121"/>
        <item x="1093"/>
        <item x="1443"/>
        <item x="834"/>
        <item x="462"/>
        <item x="151"/>
        <item x="483"/>
        <item x="272"/>
        <item x="1401"/>
        <item x="1429"/>
        <item x="886"/>
        <item x="1351"/>
        <item x="921"/>
        <item x="608"/>
        <item x="956"/>
        <item x="382"/>
        <item x="310"/>
        <item x="581"/>
        <item x="753"/>
        <item x="1460"/>
        <item x="150"/>
        <item x="874"/>
        <item x="437"/>
        <item x="53"/>
        <item x="612"/>
        <item x="543"/>
        <item x="1070"/>
        <item x="85"/>
        <item x="547"/>
        <item x="632"/>
        <item x="56"/>
        <item x="1352"/>
        <item x="435"/>
        <item x="917"/>
        <item x="1430"/>
        <item x="766"/>
        <item x="934"/>
        <item x="163"/>
        <item x="1195"/>
        <item x="1027"/>
        <item x="1069"/>
        <item x="1197"/>
        <item x="1154"/>
        <item x="87"/>
        <item x="1324"/>
        <item x="940"/>
        <item x="451"/>
        <item x="280"/>
        <item x="639"/>
        <item x="233"/>
        <item x="592"/>
        <item x="568"/>
        <item x="64"/>
        <item x="410"/>
        <item x="1045"/>
        <item x="89"/>
        <item x="282"/>
        <item x="161"/>
        <item x="526"/>
        <item x="1270"/>
        <item x="773"/>
        <item x="887"/>
        <item x="1367"/>
        <item x="1419"/>
        <item x="1455"/>
        <item x="533"/>
        <item x="1230"/>
        <item x="184"/>
        <item x="571"/>
        <item x="240"/>
        <item x="1035"/>
        <item x="375"/>
        <item x="1438"/>
        <item x="83"/>
        <item x="539"/>
        <item x="735"/>
        <item x="1059"/>
        <item x="500"/>
        <item x="264"/>
        <item x="1237"/>
        <item x="194"/>
        <item x="97"/>
        <item x="1060"/>
        <item x="718"/>
        <item x="231"/>
        <item x="673"/>
        <item x="851"/>
        <item x="599"/>
        <item x="1239"/>
        <item x="627"/>
        <item x="1260"/>
        <item x="477"/>
        <item x="509"/>
        <item x="208"/>
        <item x="433"/>
        <item x="273"/>
        <item x="74"/>
        <item x="1011"/>
        <item x="217"/>
        <item x="458"/>
        <item x="1343"/>
        <item x="1003"/>
        <item x="859"/>
        <item x="1212"/>
        <item x="475"/>
        <item x="729"/>
        <item x="950"/>
        <item x="1054"/>
        <item x="1254"/>
        <item x="66"/>
        <item x="1014"/>
        <item x="220"/>
        <item x="884"/>
        <item x="856"/>
        <item x="1453"/>
        <item x="1129"/>
        <item x="100"/>
        <item x="1462"/>
        <item x="22"/>
        <item x="472"/>
        <item x="990"/>
        <item x="602"/>
        <item x="338"/>
        <item x="1459"/>
        <item x="244"/>
        <item x="1241"/>
        <item x="972"/>
        <item x="1271"/>
        <item x="561"/>
        <item x="301"/>
        <item x="423"/>
        <item x="1012"/>
        <item x="1264"/>
        <item x="1194"/>
        <item x="706"/>
        <item x="997"/>
        <item x="365"/>
        <item x="68"/>
        <item x="1025"/>
        <item x="1085"/>
        <item x="234"/>
        <item x="113"/>
        <item x="651"/>
        <item x="1131"/>
        <item x="825"/>
        <item x="340"/>
        <item x="1318"/>
        <item x="1199"/>
        <item x="854"/>
        <item x="1413"/>
        <item x="869"/>
        <item x="758"/>
        <item x="963"/>
        <item x="1135"/>
        <item x="1314"/>
        <item x="657"/>
        <item x="1238"/>
        <item x="1122"/>
        <item x="1110"/>
        <item x="719"/>
        <item x="642"/>
        <item x="778"/>
        <item x="1377"/>
        <item x="425"/>
        <item x="426"/>
        <item x="110"/>
        <item x="1100"/>
        <item x="345"/>
        <item x="739"/>
        <item x="1168"/>
        <item x="1204"/>
        <item x="691"/>
        <item x="904"/>
        <item x="1243"/>
        <item x="939"/>
        <item x="1220"/>
        <item x="597"/>
        <item x="378"/>
        <item x="1422"/>
        <item x="1180"/>
        <item x="863"/>
        <item x="159"/>
        <item x="736"/>
        <item x="938"/>
        <item x="741"/>
        <item x="805"/>
        <item x="300"/>
        <item x="1355"/>
        <item x="727"/>
        <item x="326"/>
        <item x="634"/>
        <item x="334"/>
        <item x="232"/>
        <item x="1369"/>
        <item x="319"/>
        <item x="174"/>
        <item x="1361"/>
        <item x="606"/>
        <item x="619"/>
        <item x="37"/>
        <item x="143"/>
        <item x="261"/>
        <item x="399"/>
        <item x="1375"/>
        <item x="1187"/>
        <item x="812"/>
        <item x="1128"/>
        <item x="761"/>
        <item x="617"/>
        <item x="726"/>
        <item x="1057"/>
        <item x="731"/>
        <item x="183"/>
        <item x="166"/>
        <item x="503"/>
        <item x="1336"/>
        <item x="598"/>
        <item x="1064"/>
        <item x="808"/>
        <item x="285"/>
        <item x="1431"/>
        <item x="1074"/>
        <item x="146"/>
        <item x="621"/>
        <item x="93"/>
        <item x="5"/>
        <item x="769"/>
        <item x="368"/>
        <item x="988"/>
        <item x="708"/>
        <item x="870"/>
        <item x="578"/>
        <item x="1219"/>
        <item x="638"/>
        <item x="1179"/>
        <item x="1113"/>
        <item x="1423"/>
        <item x="806"/>
        <item x="1218"/>
        <item x="1042"/>
        <item x="1099"/>
        <item x="520"/>
        <item x="332"/>
        <item x="696"/>
        <item x="1365"/>
        <item x="725"/>
        <item x="267"/>
        <item x="1196"/>
        <item x="1107"/>
        <item x="1353"/>
        <item x="461"/>
        <item x="140"/>
        <item x="1072"/>
        <item x="843"/>
        <item x="654"/>
        <item x="896"/>
        <item x="497"/>
        <item x="858"/>
        <item x="1320"/>
        <item x="556"/>
        <item x="1140"/>
        <item x="333"/>
        <item x="946"/>
        <item x="499"/>
        <item x="290"/>
        <item x="860"/>
        <item x="1457"/>
        <item x="1325"/>
        <item x="583"/>
        <item x="1358"/>
        <item x="742"/>
        <item x="463"/>
        <item x="531"/>
        <item x="395"/>
        <item x="821"/>
        <item x="889"/>
        <item x="173"/>
        <item x="442"/>
        <item x="329"/>
        <item x="362"/>
        <item x="28"/>
        <item x="1327"/>
        <item x="1334"/>
        <item x="153"/>
        <item x="248"/>
        <item x="770"/>
        <item x="354"/>
        <item x="542"/>
        <item x="566"/>
        <item x="325"/>
        <item x="468"/>
        <item x="1102"/>
        <item x="1062"/>
        <item x="683"/>
        <item x="60"/>
        <item x="443"/>
        <item x="875"/>
        <item x="478"/>
        <item x="947"/>
        <item x="318"/>
        <item x="1080"/>
        <item x="538"/>
        <item x="613"/>
        <item x="1426"/>
        <item x="669"/>
        <item x="842"/>
        <item x="779"/>
        <item x="386"/>
        <item x="49"/>
        <item x="351"/>
        <item x="1065"/>
        <item x="674"/>
        <item x="376"/>
        <item x="210"/>
        <item x="94"/>
        <item x="564"/>
        <item x="1287"/>
        <item x="494"/>
        <item x="1084"/>
        <item x="517"/>
        <item x="218"/>
        <item x="487"/>
        <item x="187"/>
        <item x="1433"/>
        <item x="457"/>
        <item x="948"/>
        <item x="1162"/>
        <item x="849"/>
        <item x="44"/>
        <item x="1089"/>
        <item x="1031"/>
        <item x="926"/>
        <item x="1414"/>
        <item x="844"/>
        <item x="1021"/>
        <item x="685"/>
        <item x="1116"/>
        <item x="861"/>
        <item x="109"/>
        <item x="1252"/>
        <item x="467"/>
        <item x="1176"/>
        <item x="530"/>
        <item x="560"/>
        <item x="275"/>
        <item x="383"/>
        <item x="1292"/>
        <item x="1293"/>
        <item x="1078"/>
        <item x="82"/>
        <item x="7"/>
        <item x="1345"/>
        <item x="986"/>
        <item x="59"/>
        <item x="168"/>
        <item x="1030"/>
        <item x="1294"/>
        <item x="177"/>
        <item x="90"/>
        <item x="666"/>
        <item x="558"/>
        <item x="167"/>
        <item x="14"/>
        <item x="341"/>
        <item x="1255"/>
        <item x="79"/>
        <item x="239"/>
        <item x="86"/>
        <item x="1400"/>
        <item x="8"/>
        <item x="852"/>
        <item x="1009"/>
        <item x="298"/>
        <item x="130"/>
        <item x="534"/>
        <item x="776"/>
        <item x="438"/>
        <item x="132"/>
        <item x="142"/>
        <item x="1127"/>
        <item x="1432"/>
        <item x="724"/>
        <item x="525"/>
        <item x="439"/>
        <item x="3"/>
        <item x="515"/>
        <item x="446"/>
        <item x="413"/>
        <item x="872"/>
        <item x="878"/>
        <item x="960"/>
        <item x="4"/>
        <item x="1391"/>
        <item x="230"/>
        <item x="711"/>
        <item x="115"/>
        <item x="818"/>
        <item x="980"/>
        <item x="111"/>
        <item x="254"/>
        <item x="1322"/>
        <item x="1010"/>
        <item x="611"/>
        <item x="591"/>
        <item x="1043"/>
        <item x="357"/>
        <item x="470"/>
        <item x="313"/>
        <item x="131"/>
        <item x="697"/>
        <item x="553"/>
        <item x="117"/>
        <item x="225"/>
        <item x="847"/>
        <item x="179"/>
        <item x="839"/>
        <item x="527"/>
        <item x="50"/>
        <item x="1189"/>
        <item x="41"/>
        <item x="589"/>
        <item x="1018"/>
        <item x="1082"/>
        <item x="350"/>
        <item x="1198"/>
        <item x="415"/>
        <item x="1026"/>
        <item x="676"/>
        <item x="555"/>
        <item x="67"/>
        <item x="315"/>
        <item x="170"/>
        <item x="907"/>
        <item x="1439"/>
        <item x="684"/>
        <item x="622"/>
        <item x="352"/>
        <item x="709"/>
        <item x="38"/>
        <item x="360"/>
        <item x="123"/>
        <item x="625"/>
        <item x="646"/>
        <item x="429"/>
        <item x="447"/>
        <item x="922"/>
        <item x="164"/>
        <item x="1285"/>
        <item x="1412"/>
        <item x="1251"/>
        <item x="24"/>
        <item x="1340"/>
        <item x="910"/>
        <item x="1166"/>
        <item x="1186"/>
        <item x="281"/>
        <item x="573"/>
        <item x="995"/>
        <item x="1008"/>
        <item x="324"/>
        <item x="213"/>
        <item x="476"/>
        <item x="1319"/>
        <item x="895"/>
        <item x="336"/>
        <item x="1387"/>
        <item x="1346"/>
        <item x="713"/>
        <item x="45"/>
        <item x="1007"/>
        <item x="881"/>
        <item x="519"/>
        <item x="51"/>
        <item x="411"/>
        <item x="911"/>
        <item x="178"/>
        <item x="54"/>
        <item x="785"/>
        <item x="1023"/>
        <item x="920"/>
        <item x="61"/>
        <item x="55"/>
        <item x="614"/>
        <item x="373"/>
        <item x="186"/>
        <item x="508"/>
        <item x="1178"/>
        <item x="1108"/>
        <item x="630"/>
        <item x="96"/>
        <item x="204"/>
        <item x="361"/>
        <item x="320"/>
        <item x="1079"/>
        <item x="257"/>
        <item x="148"/>
        <item x="754"/>
        <item x="1331"/>
        <item x="1183"/>
        <item x="596"/>
        <item x="1175"/>
        <item x="1112"/>
        <item x="145"/>
        <item x="43"/>
        <item x="682"/>
        <item x="289"/>
        <item x="303"/>
        <item x="848"/>
        <item x="370"/>
        <item x="746"/>
        <item x="944"/>
        <item x="1202"/>
        <item x="791"/>
        <item x="1048"/>
        <item x="1092"/>
        <item x="747"/>
        <item x="226"/>
        <item x="2"/>
        <item x="270"/>
        <item x="214"/>
        <item x="355"/>
        <item x="774"/>
        <item x="363"/>
        <item x="1088"/>
        <item x="698"/>
        <item x="427"/>
        <item x="1133"/>
        <item x="36"/>
        <item x="1234"/>
        <item x="347"/>
        <item x="979"/>
        <item x="1306"/>
        <item x="1139"/>
        <item x="970"/>
        <item x="137"/>
        <item x="744"/>
        <item x="279"/>
        <item x="277"/>
        <item x="974"/>
        <item x="11"/>
        <item x="211"/>
        <item x="836"/>
        <item x="653"/>
        <item x="317"/>
        <item x="966"/>
        <item x="348"/>
        <item x="202"/>
        <item x="182"/>
        <item x="787"/>
        <item x="191"/>
        <item x="925"/>
        <item x="867"/>
        <item x="98"/>
        <item x="914"/>
        <item x="705"/>
        <item x="552"/>
        <item x="688"/>
        <item x="743"/>
        <item x="484"/>
        <item x="302"/>
        <item x="404"/>
        <item x="1440"/>
        <item x="832"/>
        <item x="1211"/>
        <item x="569"/>
        <item x="1348"/>
        <item x="192"/>
        <item x="1384"/>
        <item x="1342"/>
        <item x="745"/>
        <item x="1435"/>
        <item x="1364"/>
        <item x="1033"/>
        <item x="1442"/>
        <item x="989"/>
        <item x="112"/>
        <item x="892"/>
        <item x="1039"/>
        <item x="262"/>
        <item x="700"/>
        <item x="510"/>
        <item x="1272"/>
        <item x="1119"/>
        <item x="941"/>
        <item x="394"/>
        <item x="1344"/>
        <item x="656"/>
        <item x="636"/>
        <item x="198"/>
        <item x="505"/>
        <item x="689"/>
        <item x="1291"/>
        <item x="407"/>
        <item x="1087"/>
        <item x="321"/>
        <item x="1208"/>
        <item x="814"/>
        <item x="144"/>
        <item x="412"/>
        <item x="810"/>
        <item x="358"/>
        <item x="1265"/>
        <item x="567"/>
        <item x="65"/>
        <item x="1410"/>
        <item x="1300"/>
        <item x="626"/>
        <item x="623"/>
        <item x="840"/>
        <item x="1134"/>
        <item x="172"/>
        <item x="1222"/>
        <item x="181"/>
        <item x="1052"/>
        <item x="518"/>
        <item x="330"/>
        <item x="983"/>
        <item x="156"/>
        <item x="1083"/>
        <item x="629"/>
        <item x="31"/>
        <item x="888"/>
        <item x="63"/>
        <item x="222"/>
        <item x="397"/>
        <item x="444"/>
        <item x="850"/>
        <item x="283"/>
        <item x="1068"/>
        <item x="405"/>
        <item x="1004"/>
        <item x="13"/>
        <item x="999"/>
        <item x="114"/>
        <item x="1288"/>
        <item x="455"/>
        <item x="1296"/>
        <item x="1321"/>
        <item x="106"/>
        <item x="1132"/>
        <item x="1163"/>
        <item x="1120"/>
        <item x="721"/>
        <item x="826"/>
        <item x="1138"/>
        <item x="829"/>
        <item x="1210"/>
        <item x="238"/>
        <item x="486"/>
        <item x="1229"/>
        <item x="1349"/>
        <item x="314"/>
        <item x="118"/>
        <item x="1123"/>
        <item x="369"/>
        <item x="1231"/>
        <item x="740"/>
        <item x="316"/>
        <item x="772"/>
        <item x="775"/>
        <item x="882"/>
        <item x="1227"/>
        <item x="712"/>
        <item x="1066"/>
        <item x="687"/>
        <item x="645"/>
        <item x="1103"/>
        <item x="430"/>
        <item x="160"/>
        <item x="507"/>
        <item x="1115"/>
        <item x="485"/>
        <item x="1297"/>
        <item x="1098"/>
        <item x="879"/>
        <item x="1032"/>
        <item x="243"/>
        <item x="1044"/>
        <item x="206"/>
        <item x="786"/>
        <item x="1073"/>
        <item x="710"/>
        <item x="985"/>
        <item x="129"/>
        <item x="1143"/>
        <item x="1081"/>
        <item x="893"/>
        <item x="209"/>
        <item x="1174"/>
        <item x="392"/>
        <item x="256"/>
        <item x="1240"/>
        <item x="424"/>
        <item x="34"/>
        <item x="1006"/>
        <item x="1416"/>
        <item x="304"/>
        <item x="1263"/>
        <item x="717"/>
        <item x="864"/>
        <item x="897"/>
        <item x="495"/>
        <item x="523"/>
        <item x="853"/>
        <item x="737"/>
        <item x="961"/>
        <item x="957"/>
        <item x="877"/>
        <item x="227"/>
        <item x="1170"/>
        <item x="1386"/>
        <item x="831"/>
        <item x="793"/>
        <item x="1034"/>
        <item x="565"/>
        <item x="393"/>
        <item x="1282"/>
        <item x="1425"/>
        <item x="293"/>
        <item x="1136"/>
        <item x="346"/>
        <item x="221"/>
        <item x="305"/>
        <item x="12"/>
        <item x="398"/>
        <item x="579"/>
        <item x="667"/>
        <item x="102"/>
        <item x="158"/>
        <item x="514"/>
        <item x="1280"/>
        <item x="816"/>
        <item x="10"/>
        <item x="18"/>
        <item x="42"/>
        <item x="647"/>
        <item x="119"/>
        <item x="1182"/>
        <item x="448"/>
        <item x="1038"/>
        <item x="401"/>
        <item x="935"/>
        <item x="1201"/>
        <item x="802"/>
        <item x="976"/>
        <item x="152"/>
        <item x="287"/>
        <item x="677"/>
        <item x="795"/>
        <item x="780"/>
        <item x="585"/>
        <item x="419"/>
        <item x="1447"/>
        <item x="600"/>
        <item x="20"/>
        <item x="456"/>
        <item x="353"/>
        <item x="640"/>
        <item x="1312"/>
        <item x="931"/>
        <item x="562"/>
        <item x="1456"/>
        <item x="1290"/>
        <item x="1268"/>
        <item x="722"/>
        <item x="372"/>
        <item x="107"/>
        <item x="1451"/>
        <item x="1262"/>
        <item x="1233"/>
        <item x="789"/>
        <item x="876"/>
        <item x="764"/>
        <item x="491"/>
        <item x="1406"/>
        <item x="1145"/>
        <item x="951"/>
        <item x="480"/>
        <item x="431"/>
        <item x="635"/>
        <item x="176"/>
        <item x="1157"/>
        <item x="1095"/>
        <item x="516"/>
        <item x="648"/>
        <item x="803"/>
        <item x="1185"/>
        <item x="84"/>
        <item x="701"/>
        <item x="513"/>
        <item x="504"/>
        <item x="984"/>
        <item x="1371"/>
        <item x="25"/>
        <item x="536"/>
        <item x="1221"/>
        <item x="342"/>
        <item x="855"/>
        <item x="841"/>
        <item x="1125"/>
        <item x="1326"/>
        <item x="756"/>
        <item x="557"/>
        <item x="595"/>
        <item x="242"/>
        <item x="1028"/>
        <item x="1247"/>
        <item x="237"/>
        <item x="157"/>
        <item x="421"/>
        <item x="1420"/>
        <item x="312"/>
        <item x="1381"/>
        <item x="445"/>
        <item x="898"/>
        <item x="760"/>
        <item x="128"/>
        <item x="733"/>
        <item x="196"/>
        <item x="1317"/>
        <item x="337"/>
        <item x="905"/>
        <item x="1071"/>
        <item x="1153"/>
        <item x="247"/>
        <item x="678"/>
        <item x="72"/>
        <item x="894"/>
        <item x="309"/>
        <item x="364"/>
        <item x="692"/>
        <item x="69"/>
        <item x="720"/>
        <item x="203"/>
        <item x="32"/>
        <item x="973"/>
        <item x="759"/>
        <item x="297"/>
        <item x="1040"/>
        <item x="662"/>
        <item x="432"/>
        <item x="838"/>
        <item x="749"/>
        <item x="414"/>
        <item x="1161"/>
        <item x="26"/>
        <item x="215"/>
        <item x="1063"/>
        <item x="1307"/>
        <item x="1101"/>
        <item x="288"/>
        <item x="750"/>
        <item x="216"/>
        <item x="1232"/>
        <item x="1029"/>
        <item x="695"/>
        <item x="1278"/>
        <item x="891"/>
        <item x="138"/>
        <item x="755"/>
        <item x="1061"/>
        <item x="1016"/>
        <item x="88"/>
        <item x="1454"/>
        <item x="1203"/>
        <item x="388"/>
        <item x="1259"/>
        <item x="381"/>
        <item x="268"/>
        <item x="133"/>
        <item x="1075"/>
        <item x="1046"/>
        <item x="576"/>
        <item x="1225"/>
        <item x="679"/>
        <item x="1020"/>
        <item x="258"/>
        <item x="276"/>
        <item x="241"/>
        <item x="798"/>
        <item x="366"/>
        <item x="1177"/>
        <item x="1184"/>
        <item x="278"/>
        <item x="1249"/>
        <item x="1445"/>
        <item x="1405"/>
        <item x="969"/>
        <item x="454"/>
        <item x="1192"/>
        <item x="912"/>
        <item x="1058"/>
        <item x="265"/>
        <item x="1124"/>
        <item x="1283"/>
        <item x="1224"/>
        <item x="17"/>
        <item x="1096"/>
        <item x="47"/>
        <item x="402"/>
        <item x="1104"/>
        <item x="108"/>
        <item x="929"/>
        <item x="1303"/>
        <item x="1267"/>
        <item x="323"/>
        <item x="1246"/>
        <item x="728"/>
        <item x="1368"/>
        <item x="1149"/>
        <item x="260"/>
        <item x="885"/>
        <item x="1053"/>
        <item x="723"/>
        <item x="1281"/>
        <item x="541"/>
        <item x="998"/>
        <item x="335"/>
        <item x="1424"/>
        <item x="127"/>
        <item x="259"/>
        <item x="954"/>
        <item x="660"/>
        <item x="902"/>
        <item x="308"/>
        <item x="792"/>
        <item x="1169"/>
        <item x="291"/>
        <item x="0"/>
        <item x="1"/>
        <item x="35"/>
        <item x="1409"/>
        <item x="396"/>
        <item x="822"/>
        <item x="1164"/>
        <item x="797"/>
        <item x="460"/>
        <item x="250"/>
        <item x="835"/>
        <item x="147"/>
        <item x="1114"/>
        <item x="46"/>
        <item x="707"/>
        <item x="251"/>
        <item x="452"/>
        <item x="139"/>
        <item x="607"/>
        <item x="1461"/>
        <item x="1019"/>
        <item x="967"/>
        <item x="796"/>
        <item x="1001"/>
        <item x="471"/>
        <item x="1392"/>
        <item x="1118"/>
        <item x="820"/>
        <item x="1274"/>
        <item x="271"/>
        <item x="374"/>
        <item x="1126"/>
        <item x="175"/>
        <item x="1373"/>
        <item x="77"/>
        <item x="406"/>
        <item x="1329"/>
        <item x="1444"/>
        <item x="1152"/>
        <item x="768"/>
        <item x="409"/>
        <item x="981"/>
        <item x="572"/>
        <item x="1395"/>
        <item x="502"/>
        <item x="1275"/>
        <item x="916"/>
        <item x="327"/>
        <item x="540"/>
        <item x="833"/>
        <item x="1215"/>
        <item x="1036"/>
        <item x="23"/>
        <item x="1109"/>
        <item x="584"/>
        <item x="945"/>
        <item x="95"/>
        <item x="207"/>
        <item x="522"/>
        <item x="952"/>
        <item x="671"/>
        <item x="1002"/>
        <item x="771"/>
        <item x="799"/>
        <item x="1055"/>
        <item x="492"/>
        <item x="512"/>
        <item x="135"/>
        <item x="609"/>
        <item x="498"/>
        <item x="496"/>
        <item x="965"/>
        <item x="1301"/>
        <item x="224"/>
        <item x="1310"/>
        <item x="1427"/>
        <item x="1339"/>
        <item x="141"/>
        <item x="380"/>
        <item x="1313"/>
        <item x="601"/>
        <item x="1335"/>
        <item x="1302"/>
        <item x="830"/>
        <item x="295"/>
        <item x="1106"/>
        <item x="1105"/>
        <item x="650"/>
        <item x="1436"/>
        <item x="171"/>
        <item x="343"/>
        <item x="883"/>
        <item x="246"/>
        <item x="1437"/>
        <item x="344"/>
        <item x="668"/>
        <item x="927"/>
        <item x="482"/>
        <item x="932"/>
        <item x="124"/>
        <item x="1289"/>
        <item x="1382"/>
        <item x="559"/>
        <item x="757"/>
        <item x="30"/>
        <item x="1273"/>
        <item x="580"/>
        <item x="1350"/>
        <item x="1308"/>
        <item x="1205"/>
        <item x="473"/>
        <item x="732"/>
        <item x="339"/>
        <item x="809"/>
        <item x="1245"/>
        <item x="311"/>
        <item x="890"/>
        <item x="644"/>
        <item x="356"/>
        <item x="62"/>
        <item x="1017"/>
        <item x="521"/>
        <item x="672"/>
        <item x="550"/>
        <item x="40"/>
        <item x="6"/>
        <item x="641"/>
        <item x="655"/>
        <item x="631"/>
        <item x="1253"/>
        <item x="286"/>
        <item x="804"/>
        <item x="1309"/>
        <item x="58"/>
        <item x="122"/>
        <item x="633"/>
        <item x="1142"/>
        <item x="1151"/>
        <item x="992"/>
        <item x="1155"/>
        <item x="190"/>
        <item x="1137"/>
        <item x="900"/>
        <item x="125"/>
        <item x="783"/>
        <item x="928"/>
        <item x="228"/>
        <item x="506"/>
        <item x="1150"/>
        <item x="693"/>
        <item x="80"/>
        <item x="103"/>
        <item x="418"/>
        <item x="385"/>
        <item x="73"/>
        <item x="1147"/>
        <item x="235"/>
        <item x="1076"/>
        <item x="716"/>
        <item x="1385"/>
        <item x="1146"/>
        <item x="1228"/>
        <item x="908"/>
        <item x="868"/>
        <item x="1316"/>
        <item x="105"/>
        <item x="359"/>
        <item x="554"/>
        <item x="1362"/>
        <item x="1111"/>
        <item x="670"/>
        <item x="975"/>
        <item x="1173"/>
        <item x="1226"/>
        <item x="253"/>
        <item x="628"/>
        <item x="955"/>
        <item x="501"/>
        <item x="1172"/>
        <item x="1363"/>
        <item x="459"/>
        <item x="801"/>
        <item x="1359"/>
        <item x="880"/>
        <item x="292"/>
        <item x="349"/>
        <item x="959"/>
        <item x="1117"/>
        <item x="734"/>
        <item x="570"/>
        <item x="493"/>
        <item x="1337"/>
        <item x="730"/>
        <item x="987"/>
        <item x="681"/>
        <item x="866"/>
        <item x="1434"/>
        <item x="837"/>
        <item x="1398"/>
        <item x="930"/>
        <item x="615"/>
        <item x="575"/>
        <item x="1333"/>
        <item x="1209"/>
        <item x="1311"/>
        <item x="180"/>
        <item x="763"/>
        <item x="1097"/>
        <item x="390"/>
        <item x="33"/>
        <item x="943"/>
        <item x="1037"/>
        <item x="535"/>
        <item x="1388"/>
        <item x="661"/>
        <item x="1418"/>
        <item x="551"/>
        <item x="680"/>
        <item x="1165"/>
        <item x="101"/>
        <item x="1191"/>
        <item x="643"/>
        <item x="195"/>
        <item x="690"/>
        <item x="1049"/>
        <item x="490"/>
        <item x="664"/>
        <item x="1242"/>
        <item x="1077"/>
        <item x="1261"/>
        <item x="762"/>
        <item x="899"/>
        <item x="120"/>
        <item x="371"/>
        <item x="1086"/>
        <item x="223"/>
        <item x="1390"/>
        <item x="1330"/>
        <item x="1286"/>
        <item x="450"/>
        <item x="1235"/>
        <item x="199"/>
        <item x="1213"/>
        <item x="1156"/>
        <item x="328"/>
        <item x="1279"/>
        <item x="949"/>
        <item x="428"/>
        <item x="197"/>
        <item x="1458"/>
        <item x="909"/>
        <item x="1415"/>
        <item x="1357"/>
        <item x="48"/>
        <item x="1366"/>
        <item x="873"/>
        <item x="1305"/>
        <item x="1244"/>
        <item x="1214"/>
        <item x="1041"/>
        <item x="1047"/>
        <item x="767"/>
        <item x="924"/>
        <item x="953"/>
        <item x="78"/>
        <item x="263"/>
        <item x="574"/>
        <item x="403"/>
        <item x="511"/>
        <item x="532"/>
        <item x="1323"/>
        <item x="185"/>
        <item x="1376"/>
        <item x="39"/>
        <item x="71"/>
        <item x="464"/>
        <item x="605"/>
        <item x="1408"/>
        <item x="675"/>
        <item x="977"/>
        <item x="658"/>
        <item x="440"/>
        <item x="322"/>
        <item x="784"/>
        <item x="255"/>
        <item x="738"/>
        <item x="1428"/>
        <item x="714"/>
        <item x="1284"/>
        <item x="400"/>
        <item x="1167"/>
        <item x="1372"/>
        <item x="219"/>
        <item x="694"/>
        <item x="529"/>
        <item x="1158"/>
        <item x="1005"/>
        <item x="827"/>
        <item x="788"/>
        <item x="169"/>
        <item x="75"/>
        <item x="1383"/>
        <item x="704"/>
        <item x="971"/>
        <item x="790"/>
        <item x="379"/>
        <item x="269"/>
        <item x="236"/>
        <item x="958"/>
        <item x="1399"/>
        <item x="828"/>
        <item x="417"/>
        <item x="1159"/>
        <item x="205"/>
        <item x="982"/>
        <item x="618"/>
        <item x="1354"/>
        <item x="1446"/>
        <item x="1407"/>
        <item x="1141"/>
        <item x="1328"/>
        <item x="624"/>
        <item x="1013"/>
        <item x="294"/>
        <item x="699"/>
        <item x="1256"/>
        <item x="996"/>
        <item x="149"/>
        <item x="777"/>
        <item x="465"/>
        <item x="1269"/>
        <item x="794"/>
        <item x="993"/>
        <item x="1091"/>
        <item x="1024"/>
        <item x="200"/>
        <item x="871"/>
        <item x="549"/>
        <item x="155"/>
        <item x="1188"/>
        <item x="933"/>
        <item x="479"/>
        <item x="1417"/>
        <item x="1056"/>
        <item x="274"/>
        <item x="229"/>
        <item x="1200"/>
        <item x="9"/>
        <item x="389"/>
        <item x="546"/>
        <item x="1389"/>
        <item x="1332"/>
        <item x="1258"/>
        <item x="545"/>
        <item x="367"/>
        <item x="1370"/>
        <item x="903"/>
        <item x="1295"/>
        <item x="307"/>
        <item x="919"/>
        <item x="489"/>
        <item x="212"/>
        <item x="824"/>
        <item x="104"/>
        <item x="800"/>
        <item x="1380"/>
        <item x="1394"/>
        <item x="1121"/>
        <item x="1421"/>
        <item x="817"/>
        <item x="1393"/>
        <item x="537"/>
        <item x="1396"/>
        <item x="813"/>
        <item x="962"/>
        <item x="1397"/>
        <item x="1347"/>
        <item x="1190"/>
        <item x="384"/>
        <item x="649"/>
        <item x="416"/>
        <item x="942"/>
        <item x="923"/>
        <item x="21"/>
        <item x="16"/>
        <item x="420"/>
        <item x="913"/>
        <item x="1266"/>
        <item x="582"/>
        <item x="1257"/>
        <item x="1404"/>
        <item x="819"/>
        <item x="845"/>
        <item x="544"/>
        <item x="154"/>
        <item x="524"/>
        <item x="29"/>
        <item x="563"/>
        <item x="586"/>
        <item x="815"/>
        <item x="99"/>
        <item x="422"/>
        <item x="968"/>
        <item x="1379"/>
        <item x="1402"/>
        <item x="807"/>
        <item x="434"/>
        <item x="126"/>
        <item x="1250"/>
        <item x="1090"/>
        <item x="1299"/>
        <item x="1217"/>
        <item x="27"/>
        <item x="91"/>
        <item x="81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95">
        <item x="92"/>
        <item x="91"/>
        <item x="75"/>
        <item x="31"/>
        <item x="93"/>
        <item x="59"/>
        <item x="30"/>
        <item x="32"/>
        <item x="25"/>
        <item x="67"/>
        <item x="76"/>
        <item x="72"/>
        <item x="15"/>
        <item x="63"/>
        <item x="70"/>
        <item x="39"/>
        <item x="47"/>
        <item x="56"/>
        <item x="46"/>
        <item x="35"/>
        <item x="57"/>
        <item x="40"/>
        <item x="41"/>
        <item x="37"/>
        <item x="38"/>
        <item x="45"/>
        <item x="10"/>
        <item x="22"/>
        <item x="52"/>
        <item x="18"/>
        <item x="28"/>
        <item x="0"/>
        <item x="6"/>
        <item x="27"/>
        <item x="2"/>
        <item x="3"/>
        <item x="4"/>
        <item x="29"/>
        <item x="21"/>
        <item x="42"/>
        <item x="23"/>
        <item x="13"/>
        <item x="24"/>
        <item x="16"/>
        <item x="7"/>
        <item x="9"/>
        <item x="36"/>
        <item x="60"/>
        <item x="69"/>
        <item x="5"/>
        <item x="43"/>
        <item x="8"/>
        <item x="34"/>
        <item x="55"/>
        <item x="53"/>
        <item x="26"/>
        <item x="50"/>
        <item x="49"/>
        <item x="11"/>
        <item x="33"/>
        <item x="58"/>
        <item x="12"/>
        <item x="14"/>
        <item x="1"/>
        <item x="71"/>
        <item x="68"/>
        <item x="19"/>
        <item x="66"/>
        <item x="74"/>
        <item x="65"/>
        <item x="64"/>
        <item x="73"/>
        <item x="78"/>
        <item x="17"/>
        <item x="83"/>
        <item x="51"/>
        <item x="54"/>
        <item x="48"/>
        <item x="77"/>
        <item x="62"/>
        <item x="85"/>
        <item x="44"/>
        <item x="86"/>
        <item x="90"/>
        <item x="89"/>
        <item x="88"/>
        <item x="20"/>
        <item x="80"/>
        <item x="82"/>
        <item x="61"/>
        <item x="79"/>
        <item x="87"/>
        <item x="81"/>
        <item x="84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Items count="1">
    <i/>
  </rowItems>
  <colItems count="1">
    <i/>
  </colItems>
  <dataFields count="1">
    <dataField name="Cuenta de match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juego" xr10:uid="{BA569FAA-DF49-4BE9-9D4F-0F69AF21E7FC}" sourceName="Tipo de juego">
  <pivotTables>
    <pivotTable tabId="15" name="TablaDinámica35"/>
    <pivotTable tabId="15" name="TablaDinámica38"/>
    <pivotTable tabId="15" name="TablaDinámica39"/>
    <pivotTable tabId="15" name="TablaDinámica40"/>
    <pivotTable tabId="15" name="TablaDinámica41"/>
  </pivotTables>
  <data>
    <tabular pivotCacheId="1382126111">
      <items count="4">
        <i x="1" s="1"/>
        <i x="2" s="1"/>
        <i x="0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anador" xr10:uid="{0F65620D-3B51-4C75-BB76-0E123C7A6401}" sourceName="Ganador">
  <pivotTables>
    <pivotTable tabId="15" name="TablaDinámica35"/>
    <pivotTable tabId="15" name="TablaDinámica38"/>
    <pivotTable tabId="15" name="TablaDinámica39"/>
    <pivotTable tabId="15" name="TablaDinámica41"/>
    <pivotTable tabId="15" name="TablaDinámica51"/>
  </pivotTables>
  <data>
    <tabular pivotCacheId="1382126111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ame" xr10:uid="{38F4423B-62D8-4214-85B1-6406AB973C95}" sourceName="name">
  <pivotTables>
    <pivotTable tabId="15" name="TablaDinámica35"/>
    <pivotTable tabId="15" name="TablaDinámica38"/>
    <pivotTable tabId="15" name="TablaDinámica39"/>
    <pivotTable tabId="15" name="TablaDinámica40"/>
    <pivotTable tabId="15" name="TablaDinámica47"/>
    <pivotTable tabId="15" name="TablaDinámica51"/>
  </pivotTables>
  <data>
    <tabular pivotCacheId="1382126111">
      <items count="7">
        <i x="0" s="1"/>
        <i x="1" s="1"/>
        <i x="2" s="1"/>
        <i x="3" s="1"/>
        <i x="4" s="1"/>
        <i x="5" s="1"/>
        <i x="6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if_por_kills" xr10:uid="{94BC612E-D645-433F-A598-BE1E9FCBFF7F}" sourceName="Clasif por kills">
  <pivotTables>
    <pivotTable tabId="15" name="TablaDinámica35"/>
    <pivotTable tabId="15" name="TablaDinámica38"/>
    <pivotTable tabId="15" name="TablaDinámica39"/>
    <pivotTable tabId="15" name="TablaDinámica40"/>
    <pivotTable tabId="15" name="TablaDinámica41"/>
    <pivotTable tabId="15" name="TablaDinámica51"/>
  </pivotTables>
  <data>
    <tabular pivotCacheId="1382126111">
      <items count="4">
        <i x="1" s="1"/>
        <i x="3" s="1"/>
        <i x="0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juego" xr10:uid="{AAF544D0-0EC7-408C-8343-597BD58F1A6F}" cache="SegmentaciónDeDatos_Tipo_de_juego" caption="Tipo de juego" columnCount="2" style="SlicerStyleLight1 2" rowHeight="247650"/>
  <slicer name="Ganador" xr10:uid="{40C05BF6-4E3B-4F43-AD44-D3B78AA06313}" cache="SegmentaciónDeDatos_Ganador" caption="Ganador" style="SlicerStyleLight1 2" rowHeight="247650"/>
  <slicer name="name" xr10:uid="{B84E5B81-196F-4238-81BB-9D921020C9FA}" cache="SegmentaciónDeDatos_name" caption="Torneo" columnCount="4" style="SlicerStyleLight1 2" rowHeight="247650"/>
  <slicer name="Clasif por kills" xr10:uid="{39C49FF8-E8B9-4DFB-96CF-2C81649736E2}" cache="SegmentaciónDeDatos_Clasif_por_kills" caption="Cantidad de kills" style="SlicerStyleLight1 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96FC46-5C58-4D59-BA45-2307E49CD155}" name="datos" displayName="datos" ref="A1:R2274" totalsRowShown="0" headerRowDxfId="3" dataDxfId="4" tableBorderDxfId="22">
  <autoFilter ref="A1:R2274" xr:uid="{4796FC46-5C58-4D59-BA45-2307E49CD155}"/>
  <tableColumns count="18">
    <tableColumn id="1" xr3:uid="{7B74E445-7021-495C-B9EF-72A6003E5D18}" name="match_id" dataDxfId="21"/>
    <tableColumn id="2" xr3:uid="{4507F141-A9C6-494D-B1B2-4FFE70BE19BF}" name="duration" dataDxfId="20"/>
    <tableColumn id="3" xr3:uid="{5BE77D1A-A5D2-4D00-8099-EDB2BB9FFFCA}" name="Duracion" dataDxfId="19">
      <calculatedColumnFormula>Datos_Limpios!$B2/(24*60*60)</calculatedColumnFormula>
    </tableColumn>
    <tableColumn id="4" xr3:uid="{90F6623A-C4F1-40EC-AA0C-24E4F2ECB88A}" name="Tipo de juego" dataDxfId="0">
      <calculatedColumnFormula>IF(B2/60&lt;20,"Turbo Game",IF((20&lt;=B2/60)*AND(B2/60&lt;=40),"Early Game",IF((40&lt;B2/60)*AND(B2/60&lt;=60),"Mid Game","Late Game")))</calculatedColumnFormula>
    </tableColumn>
    <tableColumn id="5" xr3:uid="{CC96E2D2-269C-4F5F-857B-64B9DF068C1A}" name="radiant_team_id" dataDxfId="18"/>
    <tableColumn id="6" xr3:uid="{B2CB55B6-4AFF-4430-B610-A11C9DCBD1CD}" name="radiant_name" dataDxfId="17"/>
    <tableColumn id="7" xr3:uid="{78725298-F411-4E18-9F68-41C30ED1807F}" name="dire_team_id" dataDxfId="16"/>
    <tableColumn id="8" xr3:uid="{75AEFF79-7DDD-4141-8B4F-A21269910280}" name="dire_name" dataDxfId="15"/>
    <tableColumn id="9" xr3:uid="{BE7F721C-A54B-4943-877F-D4BD7C134454}" name="radiant_score" dataDxfId="14"/>
    <tableColumn id="10" xr3:uid="{1D83D556-7ED7-4129-9FCD-AC16231E3C4E}" name="dire_score" dataDxfId="13"/>
    <tableColumn id="11" xr3:uid="{B325F38D-D2F4-4016-8E57-0838FCF05819}" name="Ganador" dataDxfId="12">
      <calculatedColumnFormula>IF(L2="True","Radiant","Dire")</calculatedColumnFormula>
    </tableColumn>
    <tableColumn id="12" xr3:uid="{AA3A856F-D6A9-4DBA-8BFE-21B53A1A3073}" name="radiant_win" dataDxfId="11"/>
    <tableColumn id="13" xr3:uid="{35C0F1F2-1DC9-4E50-B1F8-7276F4D28EA2}" name="Score Total" dataDxfId="10">
      <calculatedColumnFormula>Datos_Limpios!$I2+Datos_Limpios!$J2</calculatedColumnFormula>
    </tableColumn>
    <tableColumn id="14" xr3:uid="{6F9DA22C-6A33-4088-A4BE-969C66BDA6CD}" name="Clasif por kills" dataDxfId="9">
      <calculatedColumnFormula>IF(Datos_Limpios!$M2&lt;35,"Menor a 35",IF(Datos_Limpios!$M2&lt;=48,"Menor a 48",IF(Datos_Limpios!$M2&lt;=60,"Menor a 60","Mayor a 60")))</calculatedColumnFormula>
    </tableColumn>
    <tableColumn id="15" xr3:uid="{FA8D7595-B0E2-4143-9579-0D262DEC7E6E}" name="Ganador2" dataDxfId="8">
      <calculatedColumnFormula>IF(Datos_Limpios!$L2="True",Datos_Limpios!$F2,Datos_Limpios!$H2)</calculatedColumnFormula>
    </tableColumn>
    <tableColumn id="16" xr3:uid="{2FDCAEBE-4482-42F3-81B0-2DD41FBAC2EA}" name="radiant" dataDxfId="7"/>
    <tableColumn id="17" xr3:uid="{F8311261-FF75-4E07-BC03-B1CA65D81C7D}" name="leagueid" dataDxfId="6"/>
    <tableColumn id="18" xr3:uid="{04D72ABF-495E-4AEC-B36B-939F392CDF95}" name="nam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36C4-5C99-4D32-BBE5-370AF8A83F2B}">
  <dimension ref="A1:R2274"/>
  <sheetViews>
    <sheetView topLeftCell="A21" workbookViewId="0">
      <selection activeCell="D6" sqref="D6"/>
    </sheetView>
  </sheetViews>
  <sheetFormatPr baseColWidth="10" defaultRowHeight="14.4" x14ac:dyDescent="0.3"/>
  <cols>
    <col min="3" max="3" width="12.21875" customWidth="1"/>
    <col min="4" max="4" width="13.6640625" customWidth="1"/>
    <col min="5" max="5" width="16.44140625" customWidth="1"/>
    <col min="6" max="6" width="14.33203125" customWidth="1"/>
    <col min="7" max="7" width="13.77734375" customWidth="1"/>
    <col min="8" max="8" width="11.6640625" customWidth="1"/>
    <col min="9" max="9" width="14.21875" customWidth="1"/>
    <col min="12" max="13" width="12.5546875" customWidth="1"/>
    <col min="14" max="14" width="14.6640625" customWidth="1"/>
    <col min="15" max="15" width="19.109375" customWidth="1"/>
    <col min="18" max="18" width="18.77734375" bestFit="1" customWidth="1"/>
  </cols>
  <sheetData>
    <row r="1" spans="1:18" x14ac:dyDescent="0.3">
      <c r="A1" s="11" t="s">
        <v>0</v>
      </c>
      <c r="B1" s="11" t="s">
        <v>1</v>
      </c>
      <c r="C1" s="11" t="s">
        <v>222</v>
      </c>
      <c r="D1" s="11" t="s">
        <v>225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215</v>
      </c>
      <c r="L1" s="11" t="s">
        <v>8</v>
      </c>
      <c r="M1" s="11" t="s">
        <v>221</v>
      </c>
      <c r="N1" s="11" t="s">
        <v>226</v>
      </c>
      <c r="O1" s="11" t="s">
        <v>227</v>
      </c>
      <c r="P1" s="11" t="s">
        <v>9</v>
      </c>
      <c r="Q1" s="11" t="s">
        <v>10</v>
      </c>
      <c r="R1" s="11" t="s">
        <v>11</v>
      </c>
    </row>
    <row r="2" spans="1:18" x14ac:dyDescent="0.3">
      <c r="A2" s="7">
        <v>3353901258</v>
      </c>
      <c r="B2" s="7">
        <v>2824</v>
      </c>
      <c r="C2" s="8">
        <f>Datos_Limpios!$B2/(24*60*60)</f>
        <v>3.2685185185185185E-2</v>
      </c>
      <c r="D2" s="8" t="str">
        <f t="shared" ref="D2:D65" si="0">IF(B2/60&lt;20,"Turbo Game",IF((20&lt;=B2/60)*AND(B2/60&lt;=40),"Early Game",IF((40&lt;B2/60)*AND(B2/60&lt;=60),"Mid Game","Late Game")))</f>
        <v>Mid Game</v>
      </c>
      <c r="E2" s="7">
        <v>15</v>
      </c>
      <c r="F2" s="7" t="s">
        <v>12</v>
      </c>
      <c r="G2" s="7">
        <v>2640025</v>
      </c>
      <c r="H2" s="7" t="s">
        <v>13</v>
      </c>
      <c r="I2" s="7">
        <v>15</v>
      </c>
      <c r="J2" s="7">
        <v>29</v>
      </c>
      <c r="K2" s="7" t="str">
        <f t="shared" ref="K2:K65" si="1">IF(L2="True","Radiant","Dire")</f>
        <v>Dire</v>
      </c>
      <c r="L2" s="7" t="s">
        <v>14</v>
      </c>
      <c r="M2" s="7">
        <f>Datos_Limpios!$I2+Datos_Limpios!$J2</f>
        <v>44</v>
      </c>
      <c r="N2" s="7" t="str">
        <f>IF(Datos_Limpios!$M2&lt;35,"Menor a 35",IF(Datos_Limpios!$M2&lt;=48,"Menor a 48",IF(Datos_Limpios!$M2&lt;=60,"Menor a 60","Mayor a 60")))</f>
        <v>Menor a 48</v>
      </c>
      <c r="O2" s="7" t="str">
        <f>IF(Datos_Limpios!$L2="True",Datos_Limpios!$F2,Datos_Limpios!$H2)</f>
        <v>iG.Vitality</v>
      </c>
      <c r="P2" s="7"/>
      <c r="Q2" s="7">
        <v>5401</v>
      </c>
      <c r="R2" s="7" t="s">
        <v>15</v>
      </c>
    </row>
    <row r="3" spans="1:18" x14ac:dyDescent="0.3">
      <c r="A3" s="9">
        <v>3356371427</v>
      </c>
      <c r="B3" s="9">
        <v>2826</v>
      </c>
      <c r="C3" s="10">
        <f>Datos_Limpios!$B3/(24*60*60)</f>
        <v>3.2708333333333332E-2</v>
      </c>
      <c r="D3" s="8" t="str">
        <f t="shared" si="0"/>
        <v>Mid Game</v>
      </c>
      <c r="E3" s="9">
        <v>2640025</v>
      </c>
      <c r="F3" s="9" t="s">
        <v>13</v>
      </c>
      <c r="G3" s="9">
        <v>350190</v>
      </c>
      <c r="H3" s="9" t="s">
        <v>16</v>
      </c>
      <c r="I3" s="9">
        <v>36</v>
      </c>
      <c r="J3" s="9">
        <v>40</v>
      </c>
      <c r="K3" s="9" t="str">
        <f t="shared" si="1"/>
        <v>Dire</v>
      </c>
      <c r="L3" s="9" t="s">
        <v>14</v>
      </c>
      <c r="M3" s="9">
        <f>Datos_Limpios!$I3+Datos_Limpios!$J3</f>
        <v>76</v>
      </c>
      <c r="N3" s="9" t="str">
        <f>IF(Datos_Limpios!$M3&lt;35,"Menor a 35",IF(Datos_Limpios!$M3&lt;=48,"Menor a 48",IF(Datos_Limpios!$M3&lt;=60,"Menor a 60","Mayor a 60")))</f>
        <v>Mayor a 60</v>
      </c>
      <c r="O3" s="9" t="str">
        <f>IF(Datos_Limpios!$L3="True",Datos_Limpios!$F3,Datos_Limpios!$H3)</f>
        <v>Ascent Esports</v>
      </c>
      <c r="P3" s="9"/>
      <c r="Q3" s="9">
        <v>5401</v>
      </c>
      <c r="R3" s="9" t="s">
        <v>15</v>
      </c>
    </row>
    <row r="4" spans="1:18" x14ac:dyDescent="0.3">
      <c r="A4" s="7">
        <v>3275206476</v>
      </c>
      <c r="B4" s="7">
        <v>2250</v>
      </c>
      <c r="C4" s="8">
        <f>Datos_Limpios!$B4/(24*60*60)</f>
        <v>2.6041666666666668E-2</v>
      </c>
      <c r="D4" s="8" t="str">
        <f t="shared" si="0"/>
        <v>Early Game</v>
      </c>
      <c r="E4" s="7">
        <v>2581813</v>
      </c>
      <c r="F4" s="7" t="s">
        <v>153</v>
      </c>
      <c r="G4" s="7">
        <v>4372767</v>
      </c>
      <c r="H4" s="7" t="s">
        <v>17</v>
      </c>
      <c r="I4" s="7">
        <v>35</v>
      </c>
      <c r="J4" s="7">
        <v>12</v>
      </c>
      <c r="K4" s="7" t="str">
        <f t="shared" si="1"/>
        <v>Radiant</v>
      </c>
      <c r="L4" s="7" t="s">
        <v>18</v>
      </c>
      <c r="M4" s="7">
        <f>Datos_Limpios!$I4+Datos_Limpios!$J4</f>
        <v>47</v>
      </c>
      <c r="N4" s="7" t="str">
        <f>IF(Datos_Limpios!$M4&lt;35,"Menor a 35",IF(Datos_Limpios!$M4&lt;=48,"Menor a 48",IF(Datos_Limpios!$M4&lt;=60,"Menor a 60","Mayor a 60")))</f>
        <v>Menor a 48</v>
      </c>
      <c r="O4" s="7" t="str">
        <f>IF(Datos_Limpios!$L4="True",Datos_Limpios!$F4,Datos_Limpios!$H4)</f>
        <v>Execration</v>
      </c>
      <c r="P4" s="7"/>
      <c r="Q4" s="7">
        <v>5401</v>
      </c>
      <c r="R4" s="7" t="s">
        <v>15</v>
      </c>
    </row>
    <row r="5" spans="1:18" x14ac:dyDescent="0.3">
      <c r="A5" s="9">
        <v>3275553729</v>
      </c>
      <c r="B5" s="9">
        <v>2080</v>
      </c>
      <c r="C5" s="10">
        <f>Datos_Limpios!$B5/(24*60*60)</f>
        <v>2.4074074074074074E-2</v>
      </c>
      <c r="D5" s="8" t="str">
        <f t="shared" si="0"/>
        <v>Early Game</v>
      </c>
      <c r="E5" s="9">
        <v>3704482</v>
      </c>
      <c r="F5" s="9" t="s">
        <v>19</v>
      </c>
      <c r="G5" s="9">
        <v>111474</v>
      </c>
      <c r="H5" s="9" t="s">
        <v>20</v>
      </c>
      <c r="I5" s="9">
        <v>34</v>
      </c>
      <c r="J5" s="9">
        <v>14</v>
      </c>
      <c r="K5" s="9" t="str">
        <f t="shared" si="1"/>
        <v>Radiant</v>
      </c>
      <c r="L5" s="9" t="s">
        <v>18</v>
      </c>
      <c r="M5" s="9">
        <f>Datos_Limpios!$I5+Datos_Limpios!$J5</f>
        <v>48</v>
      </c>
      <c r="N5" s="9" t="str">
        <f>IF(Datos_Limpios!$M5&lt;35,"Menor a 35",IF(Datos_Limpios!$M5&lt;=48,"Menor a 48",IF(Datos_Limpios!$M5&lt;=60,"Menor a 60","Mayor a 60")))</f>
        <v>Menor a 48</v>
      </c>
      <c r="O5" s="9" t="str">
        <f>IF(Datos_Limpios!$L5="True",Datos_Limpios!$F5,Datos_Limpios!$H5)</f>
        <v>SK-_-'iter (evil)!</v>
      </c>
      <c r="P5" s="9"/>
      <c r="Q5" s="9">
        <v>5401</v>
      </c>
      <c r="R5" s="9" t="s">
        <v>15</v>
      </c>
    </row>
    <row r="6" spans="1:18" x14ac:dyDescent="0.3">
      <c r="A6" s="7">
        <v>3275563733</v>
      </c>
      <c r="B6" s="7">
        <v>2087</v>
      </c>
      <c r="C6" s="8">
        <f>Datos_Limpios!$B6/(24*60*60)</f>
        <v>2.4155092592592593E-2</v>
      </c>
      <c r="D6" s="8" t="str">
        <f t="shared" si="0"/>
        <v>Early Game</v>
      </c>
      <c r="E6" s="7">
        <v>1838315</v>
      </c>
      <c r="F6" s="7" t="s">
        <v>21</v>
      </c>
      <c r="G6" s="7">
        <v>4703773</v>
      </c>
      <c r="H6" s="7" t="s">
        <v>22</v>
      </c>
      <c r="I6" s="7">
        <v>32</v>
      </c>
      <c r="J6" s="7">
        <v>15</v>
      </c>
      <c r="K6" s="7" t="str">
        <f t="shared" si="1"/>
        <v>Radiant</v>
      </c>
      <c r="L6" s="7" t="s">
        <v>18</v>
      </c>
      <c r="M6" s="7">
        <f>Datos_Limpios!$I6+Datos_Limpios!$J6</f>
        <v>47</v>
      </c>
      <c r="N6" s="7" t="str">
        <f>IF(Datos_Limpios!$M6&lt;35,"Menor a 35",IF(Datos_Limpios!$M6&lt;=48,"Menor a 48",IF(Datos_Limpios!$M6&lt;=60,"Menor a 60","Mayor a 60")))</f>
        <v>Menor a 48</v>
      </c>
      <c r="O6" s="7" t="str">
        <f>IF(Datos_Limpios!$L6="True",Datos_Limpios!$F6,Datos_Limpios!$H6)</f>
        <v>Team Secret</v>
      </c>
      <c r="P6" s="7"/>
      <c r="Q6" s="7">
        <v>5401</v>
      </c>
      <c r="R6" s="7" t="s">
        <v>15</v>
      </c>
    </row>
    <row r="7" spans="1:18" x14ac:dyDescent="0.3">
      <c r="A7" s="9">
        <v>3275825273</v>
      </c>
      <c r="B7" s="9">
        <v>1880</v>
      </c>
      <c r="C7" s="10">
        <f>Datos_Limpios!$B7/(24*60*60)</f>
        <v>2.1759259259259259E-2</v>
      </c>
      <c r="D7" s="8" t="str">
        <f t="shared" si="0"/>
        <v>Early Game</v>
      </c>
      <c r="E7" s="9">
        <v>3747060</v>
      </c>
      <c r="F7" s="9" t="s">
        <v>23</v>
      </c>
      <c r="G7" s="9">
        <v>3477208</v>
      </c>
      <c r="H7" s="9" t="s">
        <v>24</v>
      </c>
      <c r="I7" s="9">
        <v>17</v>
      </c>
      <c r="J7" s="9">
        <v>32</v>
      </c>
      <c r="K7" s="9" t="str">
        <f t="shared" si="1"/>
        <v>Dire</v>
      </c>
      <c r="L7" s="9" t="s">
        <v>14</v>
      </c>
      <c r="M7" s="9">
        <f>Datos_Limpios!$I7+Datos_Limpios!$J7</f>
        <v>49</v>
      </c>
      <c r="N7" s="9" t="str">
        <f>IF(Datos_Limpios!$M7&lt;35,"Menor a 35",IF(Datos_Limpios!$M7&lt;=48,"Menor a 48",IF(Datos_Limpios!$M7&lt;=60,"Menor a 60","Mayor a 60")))</f>
        <v>Menor a 60</v>
      </c>
      <c r="O7" s="9" t="str">
        <f>IF(Datos_Limpios!$L7="True",Datos_Limpios!$F7,Datos_Limpios!$H7)</f>
        <v xml:space="preserve">Midas Club </v>
      </c>
      <c r="P7" s="9"/>
      <c r="Q7" s="9">
        <v>5401</v>
      </c>
      <c r="R7" s="9" t="s">
        <v>15</v>
      </c>
    </row>
    <row r="8" spans="1:18" x14ac:dyDescent="0.3">
      <c r="A8" s="7">
        <v>3276156941</v>
      </c>
      <c r="B8" s="7">
        <v>3106</v>
      </c>
      <c r="C8" s="8">
        <f>Datos_Limpios!$B8/(24*60*60)</f>
        <v>3.5949074074074071E-2</v>
      </c>
      <c r="D8" s="8" t="str">
        <f t="shared" si="0"/>
        <v>Mid Game</v>
      </c>
      <c r="E8" s="7">
        <v>4151852</v>
      </c>
      <c r="F8" s="7" t="s">
        <v>25</v>
      </c>
      <c r="G8" s="7">
        <v>2672298</v>
      </c>
      <c r="H8" s="7" t="s">
        <v>26</v>
      </c>
      <c r="I8" s="7">
        <v>35</v>
      </c>
      <c r="J8" s="7">
        <v>27</v>
      </c>
      <c r="K8" s="7" t="str">
        <f t="shared" si="1"/>
        <v>Dire</v>
      </c>
      <c r="L8" s="7" t="s">
        <v>14</v>
      </c>
      <c r="M8" s="7">
        <f>Datos_Limpios!$I8+Datos_Limpios!$J8</f>
        <v>62</v>
      </c>
      <c r="N8" s="7" t="str">
        <f>IF(Datos_Limpios!$M8&lt;35,"Menor a 35",IF(Datos_Limpios!$M8&lt;=48,"Menor a 48",IF(Datos_Limpios!$M8&lt;=60,"Menor a 60","Mayor a 60")))</f>
        <v>Mayor a 60</v>
      </c>
      <c r="O8" s="7" t="str">
        <f>IF(Datos_Limpios!$L8="True",Datos_Limpios!$F8,Datos_Limpios!$H8)</f>
        <v>NoPing Esports</v>
      </c>
      <c r="P8" s="7"/>
      <c r="Q8" s="7">
        <v>5401</v>
      </c>
      <c r="R8" s="7" t="s">
        <v>15</v>
      </c>
    </row>
    <row r="9" spans="1:18" x14ac:dyDescent="0.3">
      <c r="A9" s="9">
        <v>3276294301</v>
      </c>
      <c r="B9" s="9">
        <v>2030</v>
      </c>
      <c r="C9" s="10">
        <f>Datos_Limpios!$B9/(24*60*60)</f>
        <v>2.3495370370370371E-2</v>
      </c>
      <c r="D9" s="8" t="str">
        <f t="shared" si="0"/>
        <v>Early Game</v>
      </c>
      <c r="E9" s="9">
        <v>3786981</v>
      </c>
      <c r="F9" s="9" t="s">
        <v>27</v>
      </c>
      <c r="G9" s="9">
        <v>3747060</v>
      </c>
      <c r="H9" s="9" t="s">
        <v>23</v>
      </c>
      <c r="I9" s="9">
        <v>32</v>
      </c>
      <c r="J9" s="9">
        <v>13</v>
      </c>
      <c r="K9" s="9" t="str">
        <f t="shared" si="1"/>
        <v>Radiant</v>
      </c>
      <c r="L9" s="9" t="s">
        <v>18</v>
      </c>
      <c r="M9" s="9">
        <f>Datos_Limpios!$I9+Datos_Limpios!$J9</f>
        <v>45</v>
      </c>
      <c r="N9" s="9" t="str">
        <f>IF(Datos_Limpios!$M9&lt;35,"Menor a 35",IF(Datos_Limpios!$M9&lt;=48,"Menor a 48",IF(Datos_Limpios!$M9&lt;=60,"Menor a 60","Mayor a 60")))</f>
        <v>Menor a 48</v>
      </c>
      <c r="O9" s="9" t="str">
        <f>IF(Datos_Limpios!$L9="True",Datos_Limpios!$F9,Datos_Limpios!$H9)</f>
        <v>AnTHRAX</v>
      </c>
      <c r="P9" s="9"/>
      <c r="Q9" s="9">
        <v>5401</v>
      </c>
      <c r="R9" s="9" t="s">
        <v>15</v>
      </c>
    </row>
    <row r="10" spans="1:18" x14ac:dyDescent="0.3">
      <c r="A10" s="7">
        <v>3276365045</v>
      </c>
      <c r="B10" s="7">
        <v>2057</v>
      </c>
      <c r="C10" s="8">
        <f>Datos_Limpios!$B10/(24*60*60)</f>
        <v>2.3807870370370372E-2</v>
      </c>
      <c r="D10" s="8" t="str">
        <f t="shared" si="0"/>
        <v>Early Game</v>
      </c>
      <c r="E10" s="7">
        <v>3747060</v>
      </c>
      <c r="F10" s="7" t="s">
        <v>23</v>
      </c>
      <c r="G10" s="7">
        <v>4652711</v>
      </c>
      <c r="H10" s="7" t="s">
        <v>28</v>
      </c>
      <c r="I10" s="7">
        <v>27</v>
      </c>
      <c r="J10" s="7">
        <v>30</v>
      </c>
      <c r="K10" s="7" t="str">
        <f t="shared" si="1"/>
        <v>Radiant</v>
      </c>
      <c r="L10" s="7" t="s">
        <v>18</v>
      </c>
      <c r="M10" s="7">
        <f>Datos_Limpios!$I10+Datos_Limpios!$J10</f>
        <v>57</v>
      </c>
      <c r="N10" s="7" t="str">
        <f>IF(Datos_Limpios!$M10&lt;35,"Menor a 35",IF(Datos_Limpios!$M10&lt;=48,"Menor a 48",IF(Datos_Limpios!$M10&lt;=60,"Menor a 60","Mayor a 60")))</f>
        <v>Menor a 60</v>
      </c>
      <c r="O10" s="7" t="str">
        <f>IF(Datos_Limpios!$L10="True",Datos_Limpios!$F10,Datos_Limpios!$H10)</f>
        <v>Union Gaming Bolivia</v>
      </c>
      <c r="P10" s="7"/>
      <c r="Q10" s="7">
        <v>5401</v>
      </c>
      <c r="R10" s="7" t="s">
        <v>15</v>
      </c>
    </row>
    <row r="11" spans="1:18" x14ac:dyDescent="0.3">
      <c r="A11" s="9">
        <v>3276432556</v>
      </c>
      <c r="B11" s="9">
        <v>3916</v>
      </c>
      <c r="C11" s="10">
        <f>Datos_Limpios!$B11/(24*60*60)</f>
        <v>4.5324074074074072E-2</v>
      </c>
      <c r="D11" s="8" t="str">
        <f t="shared" si="0"/>
        <v>Late Game</v>
      </c>
      <c r="E11" s="9">
        <v>4151852</v>
      </c>
      <c r="F11" s="9" t="s">
        <v>25</v>
      </c>
      <c r="G11" s="9">
        <v>3715574</v>
      </c>
      <c r="H11" s="9" t="s">
        <v>29</v>
      </c>
      <c r="I11" s="9">
        <v>39</v>
      </c>
      <c r="J11" s="9">
        <v>25</v>
      </c>
      <c r="K11" s="9" t="str">
        <f t="shared" si="1"/>
        <v>Radiant</v>
      </c>
      <c r="L11" s="9" t="s">
        <v>18</v>
      </c>
      <c r="M11" s="9">
        <f>Datos_Limpios!$I11+Datos_Limpios!$J11</f>
        <v>64</v>
      </c>
      <c r="N11" s="9" t="str">
        <f>IF(Datos_Limpios!$M11&lt;35,"Menor a 35",IF(Datos_Limpios!$M11&lt;=48,"Menor a 48",IF(Datos_Limpios!$M11&lt;=60,"Menor a 60","Mayor a 60")))</f>
        <v>Mayor a 60</v>
      </c>
      <c r="O11" s="9" t="str">
        <f>IF(Datos_Limpios!$L11="True",Datos_Limpios!$F11,Datos_Limpios!$H11)</f>
        <v xml:space="preserve">Elite Wolves </v>
      </c>
      <c r="P11" s="9"/>
      <c r="Q11" s="9">
        <v>5401</v>
      </c>
      <c r="R11" s="9" t="s">
        <v>15</v>
      </c>
    </row>
    <row r="12" spans="1:18" x14ac:dyDescent="0.3">
      <c r="A12" s="7">
        <v>3276519753</v>
      </c>
      <c r="B12" s="7">
        <v>2538</v>
      </c>
      <c r="C12" s="8">
        <f>Datos_Limpios!$B12/(24*60*60)</f>
        <v>2.9374999999999998E-2</v>
      </c>
      <c r="D12" s="8" t="str">
        <f t="shared" si="0"/>
        <v>Mid Game</v>
      </c>
      <c r="E12" s="7">
        <v>2640025</v>
      </c>
      <c r="F12" s="7" t="s">
        <v>13</v>
      </c>
      <c r="G12" s="7">
        <v>2626685</v>
      </c>
      <c r="H12" s="7" t="s">
        <v>30</v>
      </c>
      <c r="I12" s="7">
        <v>32</v>
      </c>
      <c r="J12" s="7">
        <v>15</v>
      </c>
      <c r="K12" s="7" t="str">
        <f t="shared" si="1"/>
        <v>Radiant</v>
      </c>
      <c r="L12" s="7" t="s">
        <v>18</v>
      </c>
      <c r="M12" s="7">
        <f>Datos_Limpios!$I12+Datos_Limpios!$J12</f>
        <v>47</v>
      </c>
      <c r="N12" s="7" t="str">
        <f>IF(Datos_Limpios!$M12&lt;35,"Menor a 35",IF(Datos_Limpios!$M12&lt;=48,"Menor a 48",IF(Datos_Limpios!$M12&lt;=60,"Menor a 60","Mayor a 60")))</f>
        <v>Menor a 48</v>
      </c>
      <c r="O12" s="7" t="str">
        <f>IF(Datos_Limpios!$L12="True",Datos_Limpios!$F12,Datos_Limpios!$H12)</f>
        <v>iG.Vitality</v>
      </c>
      <c r="P12" s="7"/>
      <c r="Q12" s="7">
        <v>5401</v>
      </c>
      <c r="R12" s="7" t="s">
        <v>15</v>
      </c>
    </row>
    <row r="13" spans="1:18" x14ac:dyDescent="0.3">
      <c r="A13" s="9">
        <v>3276616978</v>
      </c>
      <c r="B13" s="9">
        <v>2275</v>
      </c>
      <c r="C13" s="10">
        <f>Datos_Limpios!$B13/(24*60*60)</f>
        <v>2.6331018518518517E-2</v>
      </c>
      <c r="D13" s="8" t="str">
        <f t="shared" si="0"/>
        <v>Early Game</v>
      </c>
      <c r="E13" s="9">
        <v>2626685</v>
      </c>
      <c r="F13" s="9" t="s">
        <v>30</v>
      </c>
      <c r="G13" s="9">
        <v>3331948</v>
      </c>
      <c r="H13" s="9" t="s">
        <v>31</v>
      </c>
      <c r="I13" s="9">
        <v>38</v>
      </c>
      <c r="J13" s="9">
        <v>20</v>
      </c>
      <c r="K13" s="9" t="str">
        <f t="shared" si="1"/>
        <v>Radiant</v>
      </c>
      <c r="L13" s="9" t="s">
        <v>18</v>
      </c>
      <c r="M13" s="9">
        <f>Datos_Limpios!$I13+Datos_Limpios!$J13</f>
        <v>58</v>
      </c>
      <c r="N13" s="9" t="str">
        <f>IF(Datos_Limpios!$M13&lt;35,"Menor a 35",IF(Datos_Limpios!$M13&lt;=48,"Menor a 48",IF(Datos_Limpios!$M13&lt;=60,"Menor a 60","Mayor a 60")))</f>
        <v>Menor a 60</v>
      </c>
      <c r="O13" s="9" t="str">
        <f>IF(Datos_Limpios!$L13="True",Datos_Limpios!$F13,Datos_Limpios!$H13)</f>
        <v>KEEN GAMING</v>
      </c>
      <c r="P13" s="9"/>
      <c r="Q13" s="9">
        <v>5401</v>
      </c>
      <c r="R13" s="9" t="s">
        <v>15</v>
      </c>
    </row>
    <row r="14" spans="1:18" x14ac:dyDescent="0.3">
      <c r="A14" s="7">
        <v>3276727833</v>
      </c>
      <c r="B14" s="7">
        <v>2526</v>
      </c>
      <c r="C14" s="8">
        <f>Datos_Limpios!$B14/(24*60*60)</f>
        <v>2.9236111111111112E-2</v>
      </c>
      <c r="D14" s="8" t="str">
        <f t="shared" si="0"/>
        <v>Mid Game</v>
      </c>
      <c r="E14" s="7">
        <v>4425527</v>
      </c>
      <c r="F14" s="7" t="s">
        <v>32</v>
      </c>
      <c r="G14" s="7">
        <v>3659536</v>
      </c>
      <c r="H14" s="7" t="s">
        <v>33</v>
      </c>
      <c r="I14" s="7">
        <v>21</v>
      </c>
      <c r="J14" s="7">
        <v>27</v>
      </c>
      <c r="K14" s="7" t="str">
        <f t="shared" si="1"/>
        <v>Dire</v>
      </c>
      <c r="L14" s="7" t="s">
        <v>14</v>
      </c>
      <c r="M14" s="7">
        <f>Datos_Limpios!$I14+Datos_Limpios!$J14</f>
        <v>48</v>
      </c>
      <c r="N14" s="7" t="str">
        <f>IF(Datos_Limpios!$M14&lt;35,"Menor a 35",IF(Datos_Limpios!$M14&lt;=48,"Menor a 48",IF(Datos_Limpios!$M14&lt;=60,"Menor a 60","Mayor a 60")))</f>
        <v>Menor a 48</v>
      </c>
      <c r="O14" s="7" t="str">
        <f>IF(Datos_Limpios!$L14="True",Datos_Limpios!$F14,Datos_Limpios!$H14)</f>
        <v>Clutch Gamers</v>
      </c>
      <c r="P14" s="7"/>
      <c r="Q14" s="7">
        <v>5401</v>
      </c>
      <c r="R14" s="7" t="s">
        <v>15</v>
      </c>
    </row>
    <row r="15" spans="1:18" x14ac:dyDescent="0.3">
      <c r="A15" s="9">
        <v>3276779761</v>
      </c>
      <c r="B15" s="9">
        <v>2403</v>
      </c>
      <c r="C15" s="10">
        <f>Datos_Limpios!$B15/(24*60*60)</f>
        <v>2.78125E-2</v>
      </c>
      <c r="D15" s="8" t="str">
        <f t="shared" si="0"/>
        <v>Mid Game</v>
      </c>
      <c r="E15" s="9">
        <v>2581813</v>
      </c>
      <c r="F15" s="9" t="s">
        <v>153</v>
      </c>
      <c r="G15" s="9">
        <v>2108395</v>
      </c>
      <c r="H15" s="9" t="s">
        <v>34</v>
      </c>
      <c r="I15" s="9">
        <v>18</v>
      </c>
      <c r="J15" s="9">
        <v>27</v>
      </c>
      <c r="K15" s="9" t="str">
        <f t="shared" si="1"/>
        <v>Dire</v>
      </c>
      <c r="L15" s="9" t="s">
        <v>14</v>
      </c>
      <c r="M15" s="9">
        <f>Datos_Limpios!$I15+Datos_Limpios!$J15</f>
        <v>45</v>
      </c>
      <c r="N15" s="9" t="str">
        <f>IF(Datos_Limpios!$M15&lt;35,"Menor a 35",IF(Datos_Limpios!$M15&lt;=48,"Menor a 48",IF(Datos_Limpios!$M15&lt;=60,"Menor a 60","Mayor a 60")))</f>
        <v>Menor a 48</v>
      </c>
      <c r="O15" s="9" t="str">
        <f>IF(Datos_Limpios!$L15="True",Datos_Limpios!$F15,Datos_Limpios!$H15)</f>
        <v>TNC Predator</v>
      </c>
      <c r="P15" s="9"/>
      <c r="Q15" s="9">
        <v>5401</v>
      </c>
      <c r="R15" s="9" t="s">
        <v>15</v>
      </c>
    </row>
    <row r="16" spans="1:18" x14ac:dyDescent="0.3">
      <c r="A16" s="7">
        <v>3276828390</v>
      </c>
      <c r="B16" s="7">
        <v>2048</v>
      </c>
      <c r="C16" s="8">
        <f>Datos_Limpios!$B16/(24*60*60)</f>
        <v>2.3703703703703703E-2</v>
      </c>
      <c r="D16" s="8" t="str">
        <f t="shared" si="0"/>
        <v>Early Game</v>
      </c>
      <c r="E16" s="7">
        <v>543897</v>
      </c>
      <c r="F16" s="7" t="s">
        <v>35</v>
      </c>
      <c r="G16" s="7">
        <v>4372767</v>
      </c>
      <c r="H16" s="7" t="s">
        <v>17</v>
      </c>
      <c r="I16" s="7">
        <v>20</v>
      </c>
      <c r="J16" s="7">
        <v>19</v>
      </c>
      <c r="K16" s="7" t="str">
        <f t="shared" si="1"/>
        <v>Radiant</v>
      </c>
      <c r="L16" s="7" t="s">
        <v>18</v>
      </c>
      <c r="M16" s="7">
        <f>Datos_Limpios!$I16+Datos_Limpios!$J16</f>
        <v>39</v>
      </c>
      <c r="N16" s="7" t="str">
        <f>IF(Datos_Limpios!$M16&lt;35,"Menor a 35",IF(Datos_Limpios!$M16&lt;=48,"Menor a 48",IF(Datos_Limpios!$M16&lt;=60,"Menor a 60","Mayor a 60")))</f>
        <v>Menor a 48</v>
      </c>
      <c r="O16" s="7" t="str">
        <f>IF(Datos_Limpios!$L16="True",Datos_Limpios!$F16,Datos_Limpios!$H16)</f>
        <v>Mineski</v>
      </c>
      <c r="P16" s="7"/>
      <c r="Q16" s="7">
        <v>5401</v>
      </c>
      <c r="R16" s="7" t="s">
        <v>15</v>
      </c>
    </row>
    <row r="17" spans="1:18" x14ac:dyDescent="0.3">
      <c r="A17" s="9">
        <v>3277286209</v>
      </c>
      <c r="B17" s="9">
        <v>1453</v>
      </c>
      <c r="C17" s="10">
        <f>Datos_Limpios!$B17/(24*60*60)</f>
        <v>1.681712962962963E-2</v>
      </c>
      <c r="D17" s="8" t="str">
        <f t="shared" si="0"/>
        <v>Early Game</v>
      </c>
      <c r="E17" s="9">
        <v>36</v>
      </c>
      <c r="F17" s="9" t="s">
        <v>37</v>
      </c>
      <c r="G17" s="9">
        <v>4592777</v>
      </c>
      <c r="H17" s="9" t="s">
        <v>38</v>
      </c>
      <c r="I17" s="9">
        <v>36</v>
      </c>
      <c r="J17" s="9">
        <v>8</v>
      </c>
      <c r="K17" s="9" t="str">
        <f t="shared" si="1"/>
        <v>Radiant</v>
      </c>
      <c r="L17" s="9" t="s">
        <v>18</v>
      </c>
      <c r="M17" s="9">
        <f>Datos_Limpios!$I17+Datos_Limpios!$J17</f>
        <v>44</v>
      </c>
      <c r="N17" s="9" t="str">
        <f>IF(Datos_Limpios!$M17&lt;35,"Menor a 35",IF(Datos_Limpios!$M17&lt;=48,"Menor a 48",IF(Datos_Limpios!$M17&lt;=60,"Menor a 60","Mayor a 60")))</f>
        <v>Menor a 48</v>
      </c>
      <c r="O17" s="9" t="str">
        <f>IF(Datos_Limpios!$L17="True",Datos_Limpios!$F17,Datos_Limpios!$H17)</f>
        <v>Natus Vincere</v>
      </c>
      <c r="P17" s="9"/>
      <c r="Q17" s="9">
        <v>5401</v>
      </c>
      <c r="R17" s="9" t="s">
        <v>15</v>
      </c>
    </row>
    <row r="18" spans="1:18" x14ac:dyDescent="0.3">
      <c r="A18" s="7">
        <v>3277312254</v>
      </c>
      <c r="B18" s="7">
        <v>4371</v>
      </c>
      <c r="C18" s="8">
        <f>Datos_Limpios!$B18/(24*60*60)</f>
        <v>5.0590277777777776E-2</v>
      </c>
      <c r="D18" s="8" t="str">
        <f t="shared" si="0"/>
        <v>Late Game</v>
      </c>
      <c r="E18" s="7">
        <v>15</v>
      </c>
      <c r="F18" s="7" t="s">
        <v>12</v>
      </c>
      <c r="G18" s="7">
        <v>1520578</v>
      </c>
      <c r="H18" s="7" t="s">
        <v>39</v>
      </c>
      <c r="I18" s="7">
        <v>30</v>
      </c>
      <c r="J18" s="7">
        <v>41</v>
      </c>
      <c r="K18" s="7" t="str">
        <f t="shared" si="1"/>
        <v>Dire</v>
      </c>
      <c r="L18" s="7" t="s">
        <v>14</v>
      </c>
      <c r="M18" s="7">
        <f>Datos_Limpios!$I18+Datos_Limpios!$J18</f>
        <v>71</v>
      </c>
      <c r="N18" s="7" t="str">
        <f>IF(Datos_Limpios!$M18&lt;35,"Menor a 35",IF(Datos_Limpios!$M18&lt;=48,"Menor a 48",IF(Datos_Limpios!$M18&lt;=60,"Menor a 60","Mayor a 60")))</f>
        <v>Mayor a 60</v>
      </c>
      <c r="O18" s="7" t="str">
        <f>IF(Datos_Limpios!$L18="True",Datos_Limpios!$F18,Datos_Limpios!$H18)</f>
        <v>GGGGGGGG</v>
      </c>
      <c r="P18" s="7"/>
      <c r="Q18" s="7">
        <v>5401</v>
      </c>
      <c r="R18" s="7" t="s">
        <v>15</v>
      </c>
    </row>
    <row r="19" spans="1:18" x14ac:dyDescent="0.3">
      <c r="A19" s="9">
        <v>3277383440</v>
      </c>
      <c r="B19" s="9">
        <v>2776</v>
      </c>
      <c r="C19" s="10">
        <f>Datos_Limpios!$B19/(24*60*60)</f>
        <v>3.2129629629629633E-2</v>
      </c>
      <c r="D19" s="8" t="str">
        <f t="shared" si="0"/>
        <v>Mid Game</v>
      </c>
      <c r="E19" s="9">
        <v>36</v>
      </c>
      <c r="F19" s="9" t="s">
        <v>37</v>
      </c>
      <c r="G19" s="9">
        <v>1964407</v>
      </c>
      <c r="H19" s="9" t="s">
        <v>40</v>
      </c>
      <c r="I19" s="9">
        <v>47</v>
      </c>
      <c r="J19" s="9">
        <v>27</v>
      </c>
      <c r="K19" s="9" t="str">
        <f t="shared" si="1"/>
        <v>Radiant</v>
      </c>
      <c r="L19" s="9" t="s">
        <v>18</v>
      </c>
      <c r="M19" s="9">
        <f>Datos_Limpios!$I19+Datos_Limpios!$J19</f>
        <v>74</v>
      </c>
      <c r="N19" s="9" t="str">
        <f>IF(Datos_Limpios!$M19&lt;35,"Menor a 35",IF(Datos_Limpios!$M19&lt;=48,"Menor a 48",IF(Datos_Limpios!$M19&lt;=60,"Menor a 60","Mayor a 60")))</f>
        <v>Mayor a 60</v>
      </c>
      <c r="O19" s="9" t="str">
        <f>IF(Datos_Limpios!$L19="True",Datos_Limpios!$F19,Datos_Limpios!$H19)</f>
        <v>Natus Vincere</v>
      </c>
      <c r="P19" s="9"/>
      <c r="Q19" s="9">
        <v>5401</v>
      </c>
      <c r="R19" s="9" t="s">
        <v>15</v>
      </c>
    </row>
    <row r="20" spans="1:18" x14ac:dyDescent="0.3">
      <c r="A20" s="7">
        <v>3277565388</v>
      </c>
      <c r="B20" s="7">
        <v>2540</v>
      </c>
      <c r="C20" s="8">
        <f>Datos_Limpios!$B20/(24*60*60)</f>
        <v>2.9398148148148149E-2</v>
      </c>
      <c r="D20" s="8" t="str">
        <f t="shared" si="0"/>
        <v>Mid Game</v>
      </c>
      <c r="E20" s="7">
        <v>464103</v>
      </c>
      <c r="F20" s="7" t="s">
        <v>41</v>
      </c>
      <c r="G20" s="7">
        <v>3704482</v>
      </c>
      <c r="H20" s="7" t="s">
        <v>19</v>
      </c>
      <c r="I20" s="7">
        <v>33</v>
      </c>
      <c r="J20" s="7">
        <v>14</v>
      </c>
      <c r="K20" s="7" t="str">
        <f t="shared" si="1"/>
        <v>Radiant</v>
      </c>
      <c r="L20" s="7" t="s">
        <v>18</v>
      </c>
      <c r="M20" s="7">
        <f>Datos_Limpios!$I20+Datos_Limpios!$J20</f>
        <v>47</v>
      </c>
      <c r="N20" s="7" t="str">
        <f>IF(Datos_Limpios!$M20&lt;35,"Menor a 35",IF(Datos_Limpios!$M20&lt;=48,"Menor a 48",IF(Datos_Limpios!$M20&lt;=60,"Menor a 60","Mayor a 60")))</f>
        <v>Menor a 48</v>
      </c>
      <c r="O20" s="7" t="str">
        <f>IF(Datos_Limpios!$L20="True",Datos_Limpios!$F20,Datos_Limpios!$H20)</f>
        <v>Danish Bears</v>
      </c>
      <c r="P20" s="7"/>
      <c r="Q20" s="7">
        <v>5401</v>
      </c>
      <c r="R20" s="7" t="s">
        <v>15</v>
      </c>
    </row>
    <row r="21" spans="1:18" x14ac:dyDescent="0.3">
      <c r="A21" s="9">
        <v>3277585436</v>
      </c>
      <c r="B21" s="9">
        <v>1403</v>
      </c>
      <c r="C21" s="10">
        <f>Datos_Limpios!$B21/(24*60*60)</f>
        <v>1.6238425925925927E-2</v>
      </c>
      <c r="D21" s="8" t="str">
        <f t="shared" si="0"/>
        <v>Early Game</v>
      </c>
      <c r="E21" s="9">
        <v>4186376</v>
      </c>
      <c r="F21" s="9" t="s">
        <v>42</v>
      </c>
      <c r="G21" s="9">
        <v>4703773</v>
      </c>
      <c r="H21" s="9" t="s">
        <v>22</v>
      </c>
      <c r="I21" s="9">
        <v>29</v>
      </c>
      <c r="J21" s="9">
        <v>10</v>
      </c>
      <c r="K21" s="9" t="str">
        <f t="shared" si="1"/>
        <v>Radiant</v>
      </c>
      <c r="L21" s="9" t="s">
        <v>18</v>
      </c>
      <c r="M21" s="9">
        <f>Datos_Limpios!$I21+Datos_Limpios!$J21</f>
        <v>39</v>
      </c>
      <c r="N21" s="9" t="str">
        <f>IF(Datos_Limpios!$M21&lt;35,"Menor a 35",IF(Datos_Limpios!$M21&lt;=48,"Menor a 48",IF(Datos_Limpios!$M21&lt;=60,"Menor a 60","Mayor a 60")))</f>
        <v>Menor a 48</v>
      </c>
      <c r="O21" s="9" t="str">
        <f>IF(Datos_Limpios!$L21="True",Datos_Limpios!$F21,Datos_Limpios!$H21)</f>
        <v>Team Singularity</v>
      </c>
      <c r="P21" s="9"/>
      <c r="Q21" s="9">
        <v>5401</v>
      </c>
      <c r="R21" s="9" t="s">
        <v>15</v>
      </c>
    </row>
    <row r="22" spans="1:18" x14ac:dyDescent="0.3">
      <c r="A22" s="7">
        <v>3277642650</v>
      </c>
      <c r="B22" s="7">
        <v>2568</v>
      </c>
      <c r="C22" s="8">
        <f>Datos_Limpios!$B22/(24*60*60)</f>
        <v>2.9722222222222223E-2</v>
      </c>
      <c r="D22" s="8" t="str">
        <f t="shared" si="0"/>
        <v>Mid Game</v>
      </c>
      <c r="E22" s="7">
        <v>4592777</v>
      </c>
      <c r="F22" s="7" t="s">
        <v>38</v>
      </c>
      <c r="G22" s="7">
        <v>2621843</v>
      </c>
      <c r="H22" s="7" t="s">
        <v>43</v>
      </c>
      <c r="I22" s="7">
        <v>19</v>
      </c>
      <c r="J22" s="7">
        <v>35</v>
      </c>
      <c r="K22" s="7" t="str">
        <f t="shared" si="1"/>
        <v>Dire</v>
      </c>
      <c r="L22" s="7" t="s">
        <v>14</v>
      </c>
      <c r="M22" s="7">
        <f>Datos_Limpios!$I22+Datos_Limpios!$J22</f>
        <v>54</v>
      </c>
      <c r="N22" s="7" t="str">
        <f>IF(Datos_Limpios!$M22&lt;35,"Menor a 35",IF(Datos_Limpios!$M22&lt;=48,"Menor a 48",IF(Datos_Limpios!$M22&lt;=60,"Menor a 60","Mayor a 60")))</f>
        <v>Menor a 60</v>
      </c>
      <c r="O22" s="7" t="str">
        <f>IF(Datos_Limpios!$L22="True",Datos_Limpios!$F22,Datos_Limpios!$H22)</f>
        <v>Team. Spirit</v>
      </c>
      <c r="P22" s="7"/>
      <c r="Q22" s="7">
        <v>5401</v>
      </c>
      <c r="R22" s="7" t="s">
        <v>15</v>
      </c>
    </row>
    <row r="23" spans="1:18" x14ac:dyDescent="0.3">
      <c r="A23" s="9">
        <v>3277744144</v>
      </c>
      <c r="B23" s="9">
        <v>4354</v>
      </c>
      <c r="C23" s="10">
        <f>Datos_Limpios!$B23/(24*60*60)</f>
        <v>5.0393518518518518E-2</v>
      </c>
      <c r="D23" s="8" t="str">
        <f t="shared" si="0"/>
        <v>Late Game</v>
      </c>
      <c r="E23" s="9">
        <v>2581813</v>
      </c>
      <c r="F23" s="9" t="s">
        <v>153</v>
      </c>
      <c r="G23" s="9">
        <v>3326875</v>
      </c>
      <c r="H23" s="9" t="s">
        <v>44</v>
      </c>
      <c r="I23" s="9">
        <v>40</v>
      </c>
      <c r="J23" s="9">
        <v>35</v>
      </c>
      <c r="K23" s="9" t="str">
        <f t="shared" si="1"/>
        <v>Radiant</v>
      </c>
      <c r="L23" s="9" t="s">
        <v>18</v>
      </c>
      <c r="M23" s="9">
        <f>Datos_Limpios!$I23+Datos_Limpios!$J23</f>
        <v>75</v>
      </c>
      <c r="N23" s="9" t="str">
        <f>IF(Datos_Limpios!$M23&lt;35,"Menor a 35",IF(Datos_Limpios!$M23&lt;=48,"Menor a 48",IF(Datos_Limpios!$M23&lt;=60,"Menor a 60","Mayor a 60")))</f>
        <v>Mayor a 60</v>
      </c>
      <c r="O23" s="9" t="str">
        <f>IF(Datos_Limpios!$L23="True",Datos_Limpios!$F23,Datos_Limpios!$H23)</f>
        <v>Execration</v>
      </c>
      <c r="P23" s="9"/>
      <c r="Q23" s="9">
        <v>5401</v>
      </c>
      <c r="R23" s="9" t="s">
        <v>15</v>
      </c>
    </row>
    <row r="24" spans="1:18" x14ac:dyDescent="0.3">
      <c r="A24" s="7">
        <v>3277816670</v>
      </c>
      <c r="B24" s="7">
        <v>1717</v>
      </c>
      <c r="C24" s="8">
        <f>Datos_Limpios!$B24/(24*60*60)</f>
        <v>1.9872685185185184E-2</v>
      </c>
      <c r="D24" s="8" t="str">
        <f t="shared" si="0"/>
        <v>Early Game</v>
      </c>
      <c r="E24" s="7">
        <v>3786981</v>
      </c>
      <c r="F24" s="7" t="s">
        <v>27</v>
      </c>
      <c r="G24" s="7">
        <v>2967569</v>
      </c>
      <c r="H24" s="7" t="s">
        <v>45</v>
      </c>
      <c r="I24" s="7">
        <v>6</v>
      </c>
      <c r="J24" s="7">
        <v>19</v>
      </c>
      <c r="K24" s="7" t="str">
        <f t="shared" si="1"/>
        <v>Dire</v>
      </c>
      <c r="L24" s="7" t="s">
        <v>14</v>
      </c>
      <c r="M24" s="7">
        <f>Datos_Limpios!$I24+Datos_Limpios!$J24</f>
        <v>25</v>
      </c>
      <c r="N24" s="7" t="str">
        <f>IF(Datos_Limpios!$M24&lt;35,"Menor a 35",IF(Datos_Limpios!$M24&lt;=48,"Menor a 48",IF(Datos_Limpios!$M24&lt;=60,"Menor a 60","Mayor a 60")))</f>
        <v>Menor a 35</v>
      </c>
      <c r="O24" s="7" t="str">
        <f>IF(Datos_Limpios!$L24="True",Datos_Limpios!$F24,Datos_Limpios!$H24)</f>
        <v>Unknown Team</v>
      </c>
      <c r="P24" s="7"/>
      <c r="Q24" s="7">
        <v>5401</v>
      </c>
      <c r="R24" s="7" t="s">
        <v>15</v>
      </c>
    </row>
    <row r="25" spans="1:18" x14ac:dyDescent="0.3">
      <c r="A25" s="9">
        <v>3277897323</v>
      </c>
      <c r="B25" s="9">
        <v>2923</v>
      </c>
      <c r="C25" s="10">
        <f>Datos_Limpios!$B25/(24*60*60)</f>
        <v>3.3831018518518517E-2</v>
      </c>
      <c r="D25" s="8" t="str">
        <f t="shared" si="0"/>
        <v>Mid Game</v>
      </c>
      <c r="E25" s="9">
        <v>4704126</v>
      </c>
      <c r="F25" s="9" t="s">
        <v>46</v>
      </c>
      <c r="G25" s="9">
        <v>2672298</v>
      </c>
      <c r="H25" s="9" t="s">
        <v>26</v>
      </c>
      <c r="I25" s="9">
        <v>28</v>
      </c>
      <c r="J25" s="9">
        <v>28</v>
      </c>
      <c r="K25" s="9" t="str">
        <f t="shared" si="1"/>
        <v>Dire</v>
      </c>
      <c r="L25" s="9" t="s">
        <v>14</v>
      </c>
      <c r="M25" s="9">
        <f>Datos_Limpios!$I25+Datos_Limpios!$J25</f>
        <v>56</v>
      </c>
      <c r="N25" s="9" t="str">
        <f>IF(Datos_Limpios!$M25&lt;35,"Menor a 35",IF(Datos_Limpios!$M25&lt;=48,"Menor a 48",IF(Datos_Limpios!$M25&lt;=60,"Menor a 60","Mayor a 60")))</f>
        <v>Menor a 60</v>
      </c>
      <c r="O25" s="9" t="str">
        <f>IF(Datos_Limpios!$L25="True",Datos_Limpios!$F25,Datos_Limpios!$H25)</f>
        <v>NoPing Esports</v>
      </c>
      <c r="P25" s="9"/>
      <c r="Q25" s="9">
        <v>5401</v>
      </c>
      <c r="R25" s="9" t="s">
        <v>15</v>
      </c>
    </row>
    <row r="26" spans="1:18" x14ac:dyDescent="0.3">
      <c r="A26" s="7">
        <v>3277914056</v>
      </c>
      <c r="B26" s="7">
        <v>2160</v>
      </c>
      <c r="C26" s="8">
        <f>Datos_Limpios!$B26/(24*60*60)</f>
        <v>2.5000000000000001E-2</v>
      </c>
      <c r="D26" s="8" t="str">
        <f t="shared" si="0"/>
        <v>Early Game</v>
      </c>
      <c r="E26" s="7">
        <v>4653139</v>
      </c>
      <c r="F26" s="7" t="s">
        <v>47</v>
      </c>
      <c r="G26" s="7">
        <v>3214108</v>
      </c>
      <c r="H26" s="7" t="s">
        <v>48</v>
      </c>
      <c r="I26" s="7">
        <v>17</v>
      </c>
      <c r="J26" s="7">
        <v>30</v>
      </c>
      <c r="K26" s="7" t="str">
        <f t="shared" si="1"/>
        <v>Dire</v>
      </c>
      <c r="L26" s="7" t="s">
        <v>14</v>
      </c>
      <c r="M26" s="7">
        <f>Datos_Limpios!$I26+Datos_Limpios!$J26</f>
        <v>47</v>
      </c>
      <c r="N26" s="7" t="str">
        <f>IF(Datos_Limpios!$M26&lt;35,"Menor a 35",IF(Datos_Limpios!$M26&lt;=48,"Menor a 48",IF(Datos_Limpios!$M26&lt;=60,"Menor a 60","Mayor a 60")))</f>
        <v>Menor a 48</v>
      </c>
      <c r="O26" s="7" t="str">
        <f>IF(Datos_Limpios!$L26="True",Datos_Limpios!$F26,Datos_Limpios!$H26)</f>
        <v>Team NP</v>
      </c>
      <c r="P26" s="7"/>
      <c r="Q26" s="7">
        <v>5401</v>
      </c>
      <c r="R26" s="7" t="s">
        <v>15</v>
      </c>
    </row>
    <row r="27" spans="1:18" x14ac:dyDescent="0.3">
      <c r="A27" s="9">
        <v>3277934674</v>
      </c>
      <c r="B27" s="9">
        <v>2620</v>
      </c>
      <c r="C27" s="10">
        <f>Datos_Limpios!$B27/(24*60*60)</f>
        <v>3.0324074074074073E-2</v>
      </c>
      <c r="D27" s="8" t="str">
        <f t="shared" si="0"/>
        <v>Mid Game</v>
      </c>
      <c r="E27" s="9">
        <v>4186376</v>
      </c>
      <c r="F27" s="9" t="s">
        <v>42</v>
      </c>
      <c r="G27" s="9">
        <v>111474</v>
      </c>
      <c r="H27" s="9" t="s">
        <v>20</v>
      </c>
      <c r="I27" s="9">
        <v>49</v>
      </c>
      <c r="J27" s="9">
        <v>27</v>
      </c>
      <c r="K27" s="9" t="str">
        <f t="shared" si="1"/>
        <v>Radiant</v>
      </c>
      <c r="L27" s="9" t="s">
        <v>18</v>
      </c>
      <c r="M27" s="9">
        <f>Datos_Limpios!$I27+Datos_Limpios!$J27</f>
        <v>76</v>
      </c>
      <c r="N27" s="9" t="str">
        <f>IF(Datos_Limpios!$M27&lt;35,"Menor a 35",IF(Datos_Limpios!$M27&lt;=48,"Menor a 48",IF(Datos_Limpios!$M27&lt;=60,"Menor a 60","Mayor a 60")))</f>
        <v>Mayor a 60</v>
      </c>
      <c r="O27" s="9" t="str">
        <f>IF(Datos_Limpios!$L27="True",Datos_Limpios!$F27,Datos_Limpios!$H27)</f>
        <v>Team Singularity</v>
      </c>
      <c r="P27" s="9"/>
      <c r="Q27" s="9">
        <v>5401</v>
      </c>
      <c r="R27" s="9" t="s">
        <v>15</v>
      </c>
    </row>
    <row r="28" spans="1:18" x14ac:dyDescent="0.3">
      <c r="A28" s="7">
        <v>3278010775</v>
      </c>
      <c r="B28" s="7">
        <v>2692</v>
      </c>
      <c r="C28" s="8">
        <f>Datos_Limpios!$B28/(24*60*60)</f>
        <v>3.1157407407407408E-2</v>
      </c>
      <c r="D28" s="8" t="str">
        <f t="shared" si="0"/>
        <v>Mid Game</v>
      </c>
      <c r="E28" s="7">
        <v>3724222</v>
      </c>
      <c r="F28" s="7" t="s">
        <v>49</v>
      </c>
      <c r="G28" s="7">
        <v>3</v>
      </c>
      <c r="H28" s="7" t="s">
        <v>50</v>
      </c>
      <c r="I28" s="7">
        <v>10</v>
      </c>
      <c r="J28" s="7">
        <v>39</v>
      </c>
      <c r="K28" s="7" t="str">
        <f t="shared" si="1"/>
        <v>Dire</v>
      </c>
      <c r="L28" s="7" t="s">
        <v>14</v>
      </c>
      <c r="M28" s="7">
        <f>Datos_Limpios!$I28+Datos_Limpios!$J28</f>
        <v>49</v>
      </c>
      <c r="N28" s="7" t="str">
        <f>IF(Datos_Limpios!$M28&lt;35,"Menor a 35",IF(Datos_Limpios!$M28&lt;=48,"Menor a 48",IF(Datos_Limpios!$M28&lt;=60,"Menor a 60","Mayor a 60")))</f>
        <v>Menor a 60</v>
      </c>
      <c r="O28" s="7" t="str">
        <f>IF(Datos_Limpios!$L28="True",Datos_Limpios!$F28,Datos_Limpios!$H28)</f>
        <v>compLexity Gaming</v>
      </c>
      <c r="P28" s="7"/>
      <c r="Q28" s="7">
        <v>5401</v>
      </c>
      <c r="R28" s="7" t="s">
        <v>15</v>
      </c>
    </row>
    <row r="29" spans="1:18" x14ac:dyDescent="0.3">
      <c r="A29" s="9">
        <v>3278326373</v>
      </c>
      <c r="B29" s="9">
        <v>6616</v>
      </c>
      <c r="C29" s="10">
        <f>Datos_Limpios!$B29/(24*60*60)</f>
        <v>7.6574074074074072E-2</v>
      </c>
      <c r="D29" s="8" t="str">
        <f t="shared" si="0"/>
        <v>Late Game</v>
      </c>
      <c r="E29" s="9">
        <v>4251435</v>
      </c>
      <c r="F29" s="9" t="s">
        <v>51</v>
      </c>
      <c r="G29" s="9">
        <v>3214108</v>
      </c>
      <c r="H29" s="9" t="s">
        <v>48</v>
      </c>
      <c r="I29" s="9">
        <v>32</v>
      </c>
      <c r="J29" s="9">
        <v>54</v>
      </c>
      <c r="K29" s="9" t="str">
        <f t="shared" si="1"/>
        <v>Dire</v>
      </c>
      <c r="L29" s="9" t="s">
        <v>14</v>
      </c>
      <c r="M29" s="9">
        <f>Datos_Limpios!$I29+Datos_Limpios!$J29</f>
        <v>86</v>
      </c>
      <c r="N29" s="9" t="str">
        <f>IF(Datos_Limpios!$M29&lt;35,"Menor a 35",IF(Datos_Limpios!$M29&lt;=48,"Menor a 48",IF(Datos_Limpios!$M29&lt;=60,"Menor a 60","Mayor a 60")))</f>
        <v>Mayor a 60</v>
      </c>
      <c r="O29" s="9" t="str">
        <f>IF(Datos_Limpios!$L29="True",Datos_Limpios!$F29,Datos_Limpios!$H29)</f>
        <v>Team NP</v>
      </c>
      <c r="P29" s="9"/>
      <c r="Q29" s="9">
        <v>5401</v>
      </c>
      <c r="R29" s="9" t="s">
        <v>15</v>
      </c>
    </row>
    <row r="30" spans="1:18" x14ac:dyDescent="0.3">
      <c r="A30" s="7">
        <v>3278441447</v>
      </c>
      <c r="B30" s="7">
        <v>1947</v>
      </c>
      <c r="C30" s="8">
        <f>Datos_Limpios!$B30/(24*60*60)</f>
        <v>2.2534722222222223E-2</v>
      </c>
      <c r="D30" s="8" t="str">
        <f t="shared" si="0"/>
        <v>Early Game</v>
      </c>
      <c r="E30" s="7">
        <v>3714164</v>
      </c>
      <c r="F30" s="7" t="s">
        <v>52</v>
      </c>
      <c r="G30" s="7">
        <v>3</v>
      </c>
      <c r="H30" s="7" t="s">
        <v>50</v>
      </c>
      <c r="I30" s="7">
        <v>6</v>
      </c>
      <c r="J30" s="7">
        <v>36</v>
      </c>
      <c r="K30" s="7" t="str">
        <f t="shared" si="1"/>
        <v>Dire</v>
      </c>
      <c r="L30" s="7" t="s">
        <v>14</v>
      </c>
      <c r="M30" s="7">
        <f>Datos_Limpios!$I30+Datos_Limpios!$J30</f>
        <v>42</v>
      </c>
      <c r="N30" s="7" t="str">
        <f>IF(Datos_Limpios!$M30&lt;35,"Menor a 35",IF(Datos_Limpios!$M30&lt;=48,"Menor a 48",IF(Datos_Limpios!$M30&lt;=60,"Menor a 60","Mayor a 60")))</f>
        <v>Menor a 48</v>
      </c>
      <c r="O30" s="7" t="str">
        <f>IF(Datos_Limpios!$L30="True",Datos_Limpios!$F30,Datos_Limpios!$H30)</f>
        <v>compLexity Gaming</v>
      </c>
      <c r="P30" s="7"/>
      <c r="Q30" s="7">
        <v>5401</v>
      </c>
      <c r="R30" s="7" t="s">
        <v>15</v>
      </c>
    </row>
    <row r="31" spans="1:18" x14ac:dyDescent="0.3">
      <c r="A31" s="9">
        <v>3278449546</v>
      </c>
      <c r="B31" s="9">
        <v>4805</v>
      </c>
      <c r="C31" s="10">
        <f>Datos_Limpios!$B31/(24*60*60)</f>
        <v>5.5613425925925927E-2</v>
      </c>
      <c r="D31" s="8" t="str">
        <f t="shared" si="0"/>
        <v>Late Game</v>
      </c>
      <c r="E31" s="9">
        <v>3715574</v>
      </c>
      <c r="F31" s="9" t="s">
        <v>29</v>
      </c>
      <c r="G31" s="9">
        <v>2967569</v>
      </c>
      <c r="H31" s="9" t="s">
        <v>45</v>
      </c>
      <c r="I31" s="9">
        <v>40</v>
      </c>
      <c r="J31" s="9">
        <v>39</v>
      </c>
      <c r="K31" s="9" t="str">
        <f t="shared" si="1"/>
        <v>Radiant</v>
      </c>
      <c r="L31" s="9" t="s">
        <v>18</v>
      </c>
      <c r="M31" s="9">
        <f>Datos_Limpios!$I31+Datos_Limpios!$J31</f>
        <v>79</v>
      </c>
      <c r="N31" s="9" t="str">
        <f>IF(Datos_Limpios!$M31&lt;35,"Menor a 35",IF(Datos_Limpios!$M31&lt;=48,"Menor a 48",IF(Datos_Limpios!$M31&lt;=60,"Menor a 60","Mayor a 60")))</f>
        <v>Mayor a 60</v>
      </c>
      <c r="O31" s="9" t="str">
        <f>IF(Datos_Limpios!$L31="True",Datos_Limpios!$F31,Datos_Limpios!$H31)</f>
        <v>SG e-sports team</v>
      </c>
      <c r="P31" s="9"/>
      <c r="Q31" s="9">
        <v>5401</v>
      </c>
      <c r="R31" s="9" t="s">
        <v>15</v>
      </c>
    </row>
    <row r="32" spans="1:18" x14ac:dyDescent="0.3">
      <c r="A32" s="7">
        <v>3278458053</v>
      </c>
      <c r="B32" s="7">
        <v>3050</v>
      </c>
      <c r="C32" s="8">
        <f>Datos_Limpios!$B32/(24*60*60)</f>
        <v>3.5300925925925923E-2</v>
      </c>
      <c r="D32" s="8" t="str">
        <f t="shared" si="0"/>
        <v>Mid Game</v>
      </c>
      <c r="E32" s="7">
        <v>350190</v>
      </c>
      <c r="F32" s="7" t="s">
        <v>16</v>
      </c>
      <c r="G32" s="7">
        <v>2581813</v>
      </c>
      <c r="H32" s="7" t="s">
        <v>153</v>
      </c>
      <c r="I32" s="7">
        <v>55</v>
      </c>
      <c r="J32" s="7">
        <v>45</v>
      </c>
      <c r="K32" s="7" t="str">
        <f t="shared" si="1"/>
        <v>Radiant</v>
      </c>
      <c r="L32" s="7" t="s">
        <v>18</v>
      </c>
      <c r="M32" s="7">
        <f>Datos_Limpios!$I32+Datos_Limpios!$J32</f>
        <v>100</v>
      </c>
      <c r="N32" s="7" t="str">
        <f>IF(Datos_Limpios!$M32&lt;35,"Menor a 35",IF(Datos_Limpios!$M32&lt;=48,"Menor a 48",IF(Datos_Limpios!$M32&lt;=60,"Menor a 60","Mayor a 60")))</f>
        <v>Mayor a 60</v>
      </c>
      <c r="O32" s="7" t="str">
        <f>IF(Datos_Limpios!$L32="True",Datos_Limpios!$F32,Datos_Limpios!$H32)</f>
        <v>Ascent Esports</v>
      </c>
      <c r="P32" s="7"/>
      <c r="Q32" s="7">
        <v>5401</v>
      </c>
      <c r="R32" s="7" t="s">
        <v>15</v>
      </c>
    </row>
    <row r="33" spans="1:18" x14ac:dyDescent="0.3">
      <c r="A33" s="9">
        <v>3278470259</v>
      </c>
      <c r="B33" s="9">
        <v>2390</v>
      </c>
      <c r="C33" s="10">
        <f>Datos_Limpios!$B33/(24*60*60)</f>
        <v>2.7662037037037037E-2</v>
      </c>
      <c r="D33" s="8" t="str">
        <f t="shared" si="0"/>
        <v>Early Game</v>
      </c>
      <c r="E33" s="9">
        <v>3214108</v>
      </c>
      <c r="F33" s="9" t="s">
        <v>48</v>
      </c>
      <c r="G33" s="9">
        <v>3724222</v>
      </c>
      <c r="H33" s="9" t="s">
        <v>49</v>
      </c>
      <c r="I33" s="9">
        <v>34</v>
      </c>
      <c r="J33" s="9">
        <v>17</v>
      </c>
      <c r="K33" s="9" t="str">
        <f t="shared" si="1"/>
        <v>Radiant</v>
      </c>
      <c r="L33" s="9" t="s">
        <v>18</v>
      </c>
      <c r="M33" s="9">
        <f>Datos_Limpios!$I33+Datos_Limpios!$J33</f>
        <v>51</v>
      </c>
      <c r="N33" s="9" t="str">
        <f>IF(Datos_Limpios!$M33&lt;35,"Menor a 35",IF(Datos_Limpios!$M33&lt;=48,"Menor a 48",IF(Datos_Limpios!$M33&lt;=60,"Menor a 60","Mayor a 60")))</f>
        <v>Menor a 60</v>
      </c>
      <c r="O33" s="9" t="str">
        <f>IF(Datos_Limpios!$L33="True",Datos_Limpios!$F33,Datos_Limpios!$H33)</f>
        <v>Team NP</v>
      </c>
      <c r="P33" s="9"/>
      <c r="Q33" s="9">
        <v>5401</v>
      </c>
      <c r="R33" s="9" t="s">
        <v>15</v>
      </c>
    </row>
    <row r="34" spans="1:18" x14ac:dyDescent="0.3">
      <c r="A34" s="7">
        <v>3278604624</v>
      </c>
      <c r="B34" s="7">
        <v>2680</v>
      </c>
      <c r="C34" s="8">
        <f>Datos_Limpios!$B34/(24*60*60)</f>
        <v>3.1018518518518518E-2</v>
      </c>
      <c r="D34" s="8" t="str">
        <f t="shared" si="0"/>
        <v>Mid Game</v>
      </c>
      <c r="E34" s="7">
        <v>543897</v>
      </c>
      <c r="F34" s="7" t="s">
        <v>35</v>
      </c>
      <c r="G34" s="7">
        <v>3659536</v>
      </c>
      <c r="H34" s="7" t="s">
        <v>33</v>
      </c>
      <c r="I34" s="7">
        <v>16</v>
      </c>
      <c r="J34" s="7">
        <v>24</v>
      </c>
      <c r="K34" s="7" t="str">
        <f t="shared" si="1"/>
        <v>Dire</v>
      </c>
      <c r="L34" s="7" t="s">
        <v>14</v>
      </c>
      <c r="M34" s="7">
        <f>Datos_Limpios!$I34+Datos_Limpios!$J34</f>
        <v>40</v>
      </c>
      <c r="N34" s="7" t="str">
        <f>IF(Datos_Limpios!$M34&lt;35,"Menor a 35",IF(Datos_Limpios!$M34&lt;=48,"Menor a 48",IF(Datos_Limpios!$M34&lt;=60,"Menor a 60","Mayor a 60")))</f>
        <v>Menor a 48</v>
      </c>
      <c r="O34" s="7" t="str">
        <f>IF(Datos_Limpios!$L34="True",Datos_Limpios!$F34,Datos_Limpios!$H34)</f>
        <v>Clutch Gamers</v>
      </c>
      <c r="P34" s="7"/>
      <c r="Q34" s="7">
        <v>5401</v>
      </c>
      <c r="R34" s="7" t="s">
        <v>15</v>
      </c>
    </row>
    <row r="35" spans="1:18" x14ac:dyDescent="0.3">
      <c r="A35" s="9">
        <v>3278690226</v>
      </c>
      <c r="B35" s="9">
        <v>3301</v>
      </c>
      <c r="C35" s="10">
        <f>Datos_Limpios!$B35/(24*60*60)</f>
        <v>3.8206018518518521E-2</v>
      </c>
      <c r="D35" s="8" t="str">
        <f t="shared" si="0"/>
        <v>Mid Game</v>
      </c>
      <c r="E35" s="9">
        <v>4372042</v>
      </c>
      <c r="F35" s="9" t="s">
        <v>53</v>
      </c>
      <c r="G35" s="9">
        <v>3214108</v>
      </c>
      <c r="H35" s="9" t="s">
        <v>48</v>
      </c>
      <c r="I35" s="9">
        <v>15</v>
      </c>
      <c r="J35" s="9">
        <v>32</v>
      </c>
      <c r="K35" s="9" t="str">
        <f t="shared" si="1"/>
        <v>Dire</v>
      </c>
      <c r="L35" s="9" t="s">
        <v>14</v>
      </c>
      <c r="M35" s="9">
        <f>Datos_Limpios!$I35+Datos_Limpios!$J35</f>
        <v>47</v>
      </c>
      <c r="N35" s="9" t="str">
        <f>IF(Datos_Limpios!$M35&lt;35,"Menor a 35",IF(Datos_Limpios!$M35&lt;=48,"Menor a 48",IF(Datos_Limpios!$M35&lt;=60,"Menor a 60","Mayor a 60")))</f>
        <v>Menor a 48</v>
      </c>
      <c r="O35" s="9" t="str">
        <f>IF(Datos_Limpios!$L35="True",Datos_Limpios!$F35,Datos_Limpios!$H35)</f>
        <v>Team NP</v>
      </c>
      <c r="P35" s="9"/>
      <c r="Q35" s="9">
        <v>5401</v>
      </c>
      <c r="R35" s="9" t="s">
        <v>15</v>
      </c>
    </row>
    <row r="36" spans="1:18" x14ac:dyDescent="0.3">
      <c r="A36" s="7">
        <v>3278913507</v>
      </c>
      <c r="B36" s="7">
        <v>2483</v>
      </c>
      <c r="C36" s="8">
        <f>Datos_Limpios!$B36/(24*60*60)</f>
        <v>2.8738425925925924E-2</v>
      </c>
      <c r="D36" s="8" t="str">
        <f t="shared" si="0"/>
        <v>Mid Game</v>
      </c>
      <c r="E36" s="7">
        <v>464103</v>
      </c>
      <c r="F36" s="7" t="s">
        <v>41</v>
      </c>
      <c r="G36" s="7">
        <v>4186376</v>
      </c>
      <c r="H36" s="7" t="s">
        <v>42</v>
      </c>
      <c r="I36" s="7">
        <v>12</v>
      </c>
      <c r="J36" s="7">
        <v>41</v>
      </c>
      <c r="K36" s="7" t="str">
        <f t="shared" si="1"/>
        <v>Dire</v>
      </c>
      <c r="L36" s="7" t="s">
        <v>14</v>
      </c>
      <c r="M36" s="7">
        <f>Datos_Limpios!$I36+Datos_Limpios!$J36</f>
        <v>53</v>
      </c>
      <c r="N36" s="7" t="str">
        <f>IF(Datos_Limpios!$M36&lt;35,"Menor a 35",IF(Datos_Limpios!$M36&lt;=48,"Menor a 48",IF(Datos_Limpios!$M36&lt;=60,"Menor a 60","Mayor a 60")))</f>
        <v>Menor a 60</v>
      </c>
      <c r="O36" s="7" t="str">
        <f>IF(Datos_Limpios!$L36="True",Datos_Limpios!$F36,Datos_Limpios!$H36)</f>
        <v>Team Singularity</v>
      </c>
      <c r="P36" s="7"/>
      <c r="Q36" s="7">
        <v>5401</v>
      </c>
      <c r="R36" s="7" t="s">
        <v>15</v>
      </c>
    </row>
    <row r="37" spans="1:18" x14ac:dyDescent="0.3">
      <c r="A37" s="9">
        <v>3279158362</v>
      </c>
      <c r="B37" s="9">
        <v>2829</v>
      </c>
      <c r="C37" s="10">
        <f>Datos_Limpios!$B37/(24*60*60)</f>
        <v>3.2743055555555553E-2</v>
      </c>
      <c r="D37" s="8" t="str">
        <f t="shared" si="0"/>
        <v>Mid Game</v>
      </c>
      <c r="E37" s="9">
        <v>3325252</v>
      </c>
      <c r="F37" s="9" t="s">
        <v>54</v>
      </c>
      <c r="G37" s="9">
        <v>726228</v>
      </c>
      <c r="H37" s="9" t="s">
        <v>55</v>
      </c>
      <c r="I37" s="9">
        <v>22</v>
      </c>
      <c r="J37" s="9">
        <v>40</v>
      </c>
      <c r="K37" s="9" t="str">
        <f t="shared" si="1"/>
        <v>Dire</v>
      </c>
      <c r="L37" s="9" t="s">
        <v>14</v>
      </c>
      <c r="M37" s="9">
        <f>Datos_Limpios!$I37+Datos_Limpios!$J37</f>
        <v>62</v>
      </c>
      <c r="N37" s="9" t="str">
        <f>IF(Datos_Limpios!$M37&lt;35,"Menor a 35",IF(Datos_Limpios!$M37&lt;=48,"Menor a 48",IF(Datos_Limpios!$M37&lt;=60,"Menor a 60","Mayor a 60")))</f>
        <v>Mayor a 60</v>
      </c>
      <c r="O37" s="9" t="str">
        <f>IF(Datos_Limpios!$L37="True",Datos_Limpios!$F37,Datos_Limpios!$H37)</f>
        <v>Vici Gaming</v>
      </c>
      <c r="P37" s="9"/>
      <c r="Q37" s="9">
        <v>5401</v>
      </c>
      <c r="R37" s="9" t="s">
        <v>15</v>
      </c>
    </row>
    <row r="38" spans="1:18" x14ac:dyDescent="0.3">
      <c r="A38" s="7">
        <v>3279564078</v>
      </c>
      <c r="B38" s="7">
        <v>2261</v>
      </c>
      <c r="C38" s="8">
        <f>Datos_Limpios!$B38/(24*60*60)</f>
        <v>2.6168981481481481E-2</v>
      </c>
      <c r="D38" s="8" t="str">
        <f t="shared" si="0"/>
        <v>Early Game</v>
      </c>
      <c r="E38" s="7">
        <v>26</v>
      </c>
      <c r="F38" s="7" t="s">
        <v>56</v>
      </c>
      <c r="G38" s="7">
        <v>4593831</v>
      </c>
      <c r="H38" s="7" t="s">
        <v>57</v>
      </c>
      <c r="I38" s="7">
        <v>34</v>
      </c>
      <c r="J38" s="7">
        <v>21</v>
      </c>
      <c r="K38" s="7" t="str">
        <f t="shared" si="1"/>
        <v>Radiant</v>
      </c>
      <c r="L38" s="7" t="s">
        <v>18</v>
      </c>
      <c r="M38" s="7">
        <f>Datos_Limpios!$I38+Datos_Limpios!$J38</f>
        <v>55</v>
      </c>
      <c r="N38" s="7" t="str">
        <f>IF(Datos_Limpios!$M38&lt;35,"Menor a 35",IF(Datos_Limpios!$M38&lt;=48,"Menor a 48",IF(Datos_Limpios!$M38&lt;=60,"Menor a 60","Mayor a 60")))</f>
        <v>Menor a 60</v>
      </c>
      <c r="O38" s="7" t="str">
        <f>IF(Datos_Limpios!$L38="True",Datos_Limpios!$F38,Datos_Limpios!$H38)</f>
        <v>MOUZ</v>
      </c>
      <c r="P38" s="7"/>
      <c r="Q38" s="7">
        <v>5401</v>
      </c>
      <c r="R38" s="7" t="s">
        <v>15</v>
      </c>
    </row>
    <row r="39" spans="1:18" x14ac:dyDescent="0.3">
      <c r="A39" s="9">
        <v>3279814904</v>
      </c>
      <c r="B39" s="9">
        <v>1840</v>
      </c>
      <c r="C39" s="10">
        <f>Datos_Limpios!$B39/(24*60*60)</f>
        <v>2.1296296296296296E-2</v>
      </c>
      <c r="D39" s="8" t="str">
        <f t="shared" si="0"/>
        <v>Early Game</v>
      </c>
      <c r="E39" s="9">
        <v>4704126</v>
      </c>
      <c r="F39" s="9" t="s">
        <v>46</v>
      </c>
      <c r="G39" s="9">
        <v>3477208</v>
      </c>
      <c r="H39" s="9" t="s">
        <v>24</v>
      </c>
      <c r="I39" s="9">
        <v>7</v>
      </c>
      <c r="J39" s="9">
        <v>14</v>
      </c>
      <c r="K39" s="9" t="str">
        <f t="shared" si="1"/>
        <v>Dire</v>
      </c>
      <c r="L39" s="9" t="s">
        <v>14</v>
      </c>
      <c r="M39" s="9">
        <f>Datos_Limpios!$I39+Datos_Limpios!$J39</f>
        <v>21</v>
      </c>
      <c r="N39" s="9" t="str">
        <f>IF(Datos_Limpios!$M39&lt;35,"Menor a 35",IF(Datos_Limpios!$M39&lt;=48,"Menor a 48",IF(Datos_Limpios!$M39&lt;=60,"Menor a 60","Mayor a 60")))</f>
        <v>Menor a 35</v>
      </c>
      <c r="O39" s="9" t="str">
        <f>IF(Datos_Limpios!$L39="True",Datos_Limpios!$F39,Datos_Limpios!$H39)</f>
        <v xml:space="preserve">Midas Club </v>
      </c>
      <c r="P39" s="9"/>
      <c r="Q39" s="9">
        <v>5401</v>
      </c>
      <c r="R39" s="9" t="s">
        <v>15</v>
      </c>
    </row>
    <row r="40" spans="1:18" x14ac:dyDescent="0.3">
      <c r="A40" s="7">
        <v>3279862926</v>
      </c>
      <c r="B40" s="7">
        <v>2148</v>
      </c>
      <c r="C40" s="8">
        <f>Datos_Limpios!$B40/(24*60*60)</f>
        <v>2.4861111111111112E-2</v>
      </c>
      <c r="D40" s="8" t="str">
        <f t="shared" si="0"/>
        <v>Early Game</v>
      </c>
      <c r="E40" s="7">
        <v>464103</v>
      </c>
      <c r="F40" s="7" t="s">
        <v>41</v>
      </c>
      <c r="G40" s="7">
        <v>26</v>
      </c>
      <c r="H40" s="7" t="s">
        <v>56</v>
      </c>
      <c r="I40" s="7">
        <v>29</v>
      </c>
      <c r="J40" s="7">
        <v>13</v>
      </c>
      <c r="K40" s="7" t="str">
        <f t="shared" si="1"/>
        <v>Radiant</v>
      </c>
      <c r="L40" s="7" t="s">
        <v>18</v>
      </c>
      <c r="M40" s="7">
        <f>Datos_Limpios!$I40+Datos_Limpios!$J40</f>
        <v>42</v>
      </c>
      <c r="N40" s="7" t="str">
        <f>IF(Datos_Limpios!$M40&lt;35,"Menor a 35",IF(Datos_Limpios!$M40&lt;=48,"Menor a 48",IF(Datos_Limpios!$M40&lt;=60,"Menor a 60","Mayor a 60")))</f>
        <v>Menor a 48</v>
      </c>
      <c r="O40" s="7" t="str">
        <f>IF(Datos_Limpios!$L40="True",Datos_Limpios!$F40,Datos_Limpios!$H40)</f>
        <v>Danish Bears</v>
      </c>
      <c r="P40" s="7"/>
      <c r="Q40" s="7">
        <v>5401</v>
      </c>
      <c r="R40" s="7" t="s">
        <v>15</v>
      </c>
    </row>
    <row r="41" spans="1:18" x14ac:dyDescent="0.3">
      <c r="A41" s="9">
        <v>3279990287</v>
      </c>
      <c r="B41" s="9">
        <v>3498</v>
      </c>
      <c r="C41" s="10">
        <f>Datos_Limpios!$B41/(24*60*60)</f>
        <v>4.0486111111111112E-2</v>
      </c>
      <c r="D41" s="8" t="str">
        <f t="shared" si="0"/>
        <v>Mid Game</v>
      </c>
      <c r="E41" s="9">
        <v>1905619</v>
      </c>
      <c r="F41" s="9" t="s">
        <v>58</v>
      </c>
      <c r="G41" s="9">
        <v>2512249</v>
      </c>
      <c r="H41" s="9">
        <v>123</v>
      </c>
      <c r="I41" s="9">
        <v>24</v>
      </c>
      <c r="J41" s="9">
        <v>31</v>
      </c>
      <c r="K41" s="9" t="str">
        <f t="shared" si="1"/>
        <v>Dire</v>
      </c>
      <c r="L41" s="9" t="s">
        <v>14</v>
      </c>
      <c r="M41" s="9">
        <f>Datos_Limpios!$I41+Datos_Limpios!$J41</f>
        <v>55</v>
      </c>
      <c r="N41" s="9" t="str">
        <f>IF(Datos_Limpios!$M41&lt;35,"Menor a 35",IF(Datos_Limpios!$M41&lt;=48,"Menor a 48",IF(Datos_Limpios!$M41&lt;=60,"Menor a 60","Mayor a 60")))</f>
        <v>Menor a 60</v>
      </c>
      <c r="O41" s="9">
        <f>IF(Datos_Limpios!$L41="True",Datos_Limpios!$F41,Datos_Limpios!$H41)</f>
        <v>123</v>
      </c>
      <c r="P41" s="9"/>
      <c r="Q41" s="9">
        <v>5401</v>
      </c>
      <c r="R41" s="9" t="s">
        <v>15</v>
      </c>
    </row>
    <row r="42" spans="1:18" x14ac:dyDescent="0.3">
      <c r="A42" s="7">
        <v>3280868403</v>
      </c>
      <c r="B42" s="7">
        <v>2160</v>
      </c>
      <c r="C42" s="8">
        <f>Datos_Limpios!$B42/(24*60*60)</f>
        <v>2.5000000000000001E-2</v>
      </c>
      <c r="D42" s="8" t="str">
        <f t="shared" si="0"/>
        <v>Early Game</v>
      </c>
      <c r="E42" s="7">
        <v>3659536</v>
      </c>
      <c r="F42" s="7" t="s">
        <v>33</v>
      </c>
      <c r="G42" s="7">
        <v>2581813</v>
      </c>
      <c r="H42" s="7" t="s">
        <v>153</v>
      </c>
      <c r="I42" s="7">
        <v>19</v>
      </c>
      <c r="J42" s="7">
        <v>32</v>
      </c>
      <c r="K42" s="7" t="str">
        <f t="shared" si="1"/>
        <v>Dire</v>
      </c>
      <c r="L42" s="7" t="s">
        <v>14</v>
      </c>
      <c r="M42" s="7">
        <f>Datos_Limpios!$I42+Datos_Limpios!$J42</f>
        <v>51</v>
      </c>
      <c r="N42" s="7" t="str">
        <f>IF(Datos_Limpios!$M42&lt;35,"Menor a 35",IF(Datos_Limpios!$M42&lt;=48,"Menor a 48",IF(Datos_Limpios!$M42&lt;=60,"Menor a 60","Mayor a 60")))</f>
        <v>Menor a 60</v>
      </c>
      <c r="O42" s="7" t="str">
        <f>IF(Datos_Limpios!$L42="True",Datos_Limpios!$F42,Datos_Limpios!$H42)</f>
        <v>Execration</v>
      </c>
      <c r="P42" s="7"/>
      <c r="Q42" s="7">
        <v>5401</v>
      </c>
      <c r="R42" s="7" t="s">
        <v>15</v>
      </c>
    </row>
    <row r="43" spans="1:18" x14ac:dyDescent="0.3">
      <c r="A43" s="9">
        <v>3281439600</v>
      </c>
      <c r="B43" s="9">
        <v>3101</v>
      </c>
      <c r="C43" s="10">
        <f>Datos_Limpios!$B43/(24*60*60)</f>
        <v>3.5891203703703703E-2</v>
      </c>
      <c r="D43" s="8" t="str">
        <f t="shared" si="0"/>
        <v>Mid Game</v>
      </c>
      <c r="E43" s="9">
        <v>4593831</v>
      </c>
      <c r="F43" s="9" t="s">
        <v>57</v>
      </c>
      <c r="G43" s="9">
        <v>464103</v>
      </c>
      <c r="H43" s="9" t="s">
        <v>41</v>
      </c>
      <c r="I43" s="9">
        <v>38</v>
      </c>
      <c r="J43" s="9">
        <v>30</v>
      </c>
      <c r="K43" s="9" t="str">
        <f t="shared" si="1"/>
        <v>Radiant</v>
      </c>
      <c r="L43" s="9" t="s">
        <v>18</v>
      </c>
      <c r="M43" s="9">
        <f>Datos_Limpios!$I43+Datos_Limpios!$J43</f>
        <v>68</v>
      </c>
      <c r="N43" s="9" t="str">
        <f>IF(Datos_Limpios!$M43&lt;35,"Menor a 35",IF(Datos_Limpios!$M43&lt;=48,"Menor a 48",IF(Datos_Limpios!$M43&lt;=60,"Menor a 60","Mayor a 60")))</f>
        <v>Mayor a 60</v>
      </c>
      <c r="O43" s="9" t="str">
        <f>IF(Datos_Limpios!$L43="True",Datos_Limpios!$F43,Datos_Limpios!$H43)</f>
        <v>Planet Dog</v>
      </c>
      <c r="P43" s="9"/>
      <c r="Q43" s="9">
        <v>5401</v>
      </c>
      <c r="R43" s="9" t="s">
        <v>15</v>
      </c>
    </row>
    <row r="44" spans="1:18" x14ac:dyDescent="0.3">
      <c r="A44" s="7">
        <v>3281703281</v>
      </c>
      <c r="B44" s="7">
        <v>2123</v>
      </c>
      <c r="C44" s="8">
        <f>Datos_Limpios!$B44/(24*60*60)</f>
        <v>2.4571759259259258E-2</v>
      </c>
      <c r="D44" s="8" t="str">
        <f t="shared" si="0"/>
        <v>Early Game</v>
      </c>
      <c r="E44" s="7">
        <v>4593831</v>
      </c>
      <c r="F44" s="7" t="s">
        <v>57</v>
      </c>
      <c r="G44" s="7">
        <v>26</v>
      </c>
      <c r="H44" s="7" t="s">
        <v>56</v>
      </c>
      <c r="I44" s="7">
        <v>34</v>
      </c>
      <c r="J44" s="7">
        <v>13</v>
      </c>
      <c r="K44" s="7" t="str">
        <f t="shared" si="1"/>
        <v>Radiant</v>
      </c>
      <c r="L44" s="7" t="s">
        <v>18</v>
      </c>
      <c r="M44" s="7">
        <f>Datos_Limpios!$I44+Datos_Limpios!$J44</f>
        <v>47</v>
      </c>
      <c r="N44" s="7" t="str">
        <f>IF(Datos_Limpios!$M44&lt;35,"Menor a 35",IF(Datos_Limpios!$M44&lt;=48,"Menor a 48",IF(Datos_Limpios!$M44&lt;=60,"Menor a 60","Mayor a 60")))</f>
        <v>Menor a 48</v>
      </c>
      <c r="O44" s="7" t="str">
        <f>IF(Datos_Limpios!$L44="True",Datos_Limpios!$F44,Datos_Limpios!$H44)</f>
        <v>Planet Dog</v>
      </c>
      <c r="P44" s="7"/>
      <c r="Q44" s="7">
        <v>5401</v>
      </c>
      <c r="R44" s="7" t="s">
        <v>15</v>
      </c>
    </row>
    <row r="45" spans="1:18" x14ac:dyDescent="0.3">
      <c r="A45" s="9">
        <v>3281780707</v>
      </c>
      <c r="B45" s="9">
        <v>2541</v>
      </c>
      <c r="C45" s="10">
        <f>Datos_Limpios!$B45/(24*60*60)</f>
        <v>2.9409722222222223E-2</v>
      </c>
      <c r="D45" s="8" t="str">
        <f t="shared" si="0"/>
        <v>Mid Game</v>
      </c>
      <c r="E45" s="9">
        <v>46</v>
      </c>
      <c r="F45" s="9" t="s">
        <v>59</v>
      </c>
      <c r="G45" s="9">
        <v>2621843</v>
      </c>
      <c r="H45" s="9" t="s">
        <v>43</v>
      </c>
      <c r="I45" s="9">
        <v>26</v>
      </c>
      <c r="J45" s="9">
        <v>20</v>
      </c>
      <c r="K45" s="9" t="str">
        <f t="shared" si="1"/>
        <v>Radiant</v>
      </c>
      <c r="L45" s="9" t="s">
        <v>18</v>
      </c>
      <c r="M45" s="9">
        <f>Datos_Limpios!$I45+Datos_Limpios!$J45</f>
        <v>46</v>
      </c>
      <c r="N45" s="9" t="str">
        <f>IF(Datos_Limpios!$M45&lt;35,"Menor a 35",IF(Datos_Limpios!$M45&lt;=48,"Menor a 48",IF(Datos_Limpios!$M45&lt;=60,"Menor a 60","Mayor a 60")))</f>
        <v>Menor a 48</v>
      </c>
      <c r="O45" s="9" t="str">
        <f>IF(Datos_Limpios!$L45="True",Datos_Limpios!$F45,Datos_Limpios!$H45)</f>
        <v>Team Empire</v>
      </c>
      <c r="P45" s="9"/>
      <c r="Q45" s="9">
        <v>5401</v>
      </c>
      <c r="R45" s="9" t="s">
        <v>15</v>
      </c>
    </row>
    <row r="46" spans="1:18" x14ac:dyDescent="0.3">
      <c r="A46" s="7">
        <v>3281806883</v>
      </c>
      <c r="B46" s="7">
        <v>2223</v>
      </c>
      <c r="C46" s="8">
        <f>Datos_Limpios!$B46/(24*60*60)</f>
        <v>2.5729166666666668E-2</v>
      </c>
      <c r="D46" s="8" t="str">
        <f t="shared" si="0"/>
        <v>Early Game</v>
      </c>
      <c r="E46" s="7">
        <v>26</v>
      </c>
      <c r="F46" s="7" t="s">
        <v>56</v>
      </c>
      <c r="G46" s="7">
        <v>4593831</v>
      </c>
      <c r="H46" s="7" t="s">
        <v>57</v>
      </c>
      <c r="I46" s="7">
        <v>36</v>
      </c>
      <c r="J46" s="7">
        <v>15</v>
      </c>
      <c r="K46" s="7" t="str">
        <f t="shared" si="1"/>
        <v>Radiant</v>
      </c>
      <c r="L46" s="7" t="s">
        <v>18</v>
      </c>
      <c r="M46" s="7">
        <f>Datos_Limpios!$I46+Datos_Limpios!$J46</f>
        <v>51</v>
      </c>
      <c r="N46" s="7" t="str">
        <f>IF(Datos_Limpios!$M46&lt;35,"Menor a 35",IF(Datos_Limpios!$M46&lt;=48,"Menor a 48",IF(Datos_Limpios!$M46&lt;=60,"Menor a 60","Mayor a 60")))</f>
        <v>Menor a 60</v>
      </c>
      <c r="O46" s="7" t="str">
        <f>IF(Datos_Limpios!$L46="True",Datos_Limpios!$F46,Datos_Limpios!$H46)</f>
        <v>MOUZ</v>
      </c>
      <c r="P46" s="7"/>
      <c r="Q46" s="7">
        <v>5401</v>
      </c>
      <c r="R46" s="7" t="s">
        <v>15</v>
      </c>
    </row>
    <row r="47" spans="1:18" x14ac:dyDescent="0.3">
      <c r="A47" s="9">
        <v>3281917774</v>
      </c>
      <c r="B47" s="9">
        <v>2003</v>
      </c>
      <c r="C47" s="10">
        <f>Datos_Limpios!$B47/(24*60*60)</f>
        <v>2.3182870370370371E-2</v>
      </c>
      <c r="D47" s="8" t="str">
        <f t="shared" si="0"/>
        <v>Early Game</v>
      </c>
      <c r="E47" s="9">
        <v>26</v>
      </c>
      <c r="F47" s="9" t="s">
        <v>56</v>
      </c>
      <c r="G47" s="9">
        <v>4593831</v>
      </c>
      <c r="H47" s="9" t="s">
        <v>57</v>
      </c>
      <c r="I47" s="9">
        <v>16</v>
      </c>
      <c r="J47" s="9">
        <v>32</v>
      </c>
      <c r="K47" s="9" t="str">
        <f t="shared" si="1"/>
        <v>Dire</v>
      </c>
      <c r="L47" s="9" t="s">
        <v>14</v>
      </c>
      <c r="M47" s="9">
        <f>Datos_Limpios!$I47+Datos_Limpios!$J47</f>
        <v>48</v>
      </c>
      <c r="N47" s="9" t="str">
        <f>IF(Datos_Limpios!$M47&lt;35,"Menor a 35",IF(Datos_Limpios!$M47&lt;=48,"Menor a 48",IF(Datos_Limpios!$M47&lt;=60,"Menor a 60","Mayor a 60")))</f>
        <v>Menor a 48</v>
      </c>
      <c r="O47" s="9" t="str">
        <f>IF(Datos_Limpios!$L47="True",Datos_Limpios!$F47,Datos_Limpios!$H47)</f>
        <v>Planet Dog</v>
      </c>
      <c r="P47" s="9"/>
      <c r="Q47" s="9">
        <v>5401</v>
      </c>
      <c r="R47" s="9" t="s">
        <v>15</v>
      </c>
    </row>
    <row r="48" spans="1:18" x14ac:dyDescent="0.3">
      <c r="A48" s="7">
        <v>3281979282</v>
      </c>
      <c r="B48" s="7">
        <v>2184</v>
      </c>
      <c r="C48" s="8">
        <f>Datos_Limpios!$B48/(24*60*60)</f>
        <v>2.5277777777777777E-2</v>
      </c>
      <c r="D48" s="8" t="str">
        <f t="shared" si="0"/>
        <v>Early Game</v>
      </c>
      <c r="E48" s="7">
        <v>3477208</v>
      </c>
      <c r="F48" s="7" t="s">
        <v>24</v>
      </c>
      <c r="G48" s="7">
        <v>3715574</v>
      </c>
      <c r="H48" s="7" t="s">
        <v>29</v>
      </c>
      <c r="I48" s="7">
        <v>14</v>
      </c>
      <c r="J48" s="7">
        <v>28</v>
      </c>
      <c r="K48" s="7" t="str">
        <f t="shared" si="1"/>
        <v>Dire</v>
      </c>
      <c r="L48" s="7" t="s">
        <v>14</v>
      </c>
      <c r="M48" s="7">
        <f>Datos_Limpios!$I48+Datos_Limpios!$J48</f>
        <v>42</v>
      </c>
      <c r="N48" s="7" t="str">
        <f>IF(Datos_Limpios!$M48&lt;35,"Menor a 35",IF(Datos_Limpios!$M48&lt;=48,"Menor a 48",IF(Datos_Limpios!$M48&lt;=60,"Menor a 60","Mayor a 60")))</f>
        <v>Menor a 48</v>
      </c>
      <c r="O48" s="7" t="str">
        <f>IF(Datos_Limpios!$L48="True",Datos_Limpios!$F48,Datos_Limpios!$H48)</f>
        <v>SG e-sports team</v>
      </c>
      <c r="P48" s="7"/>
      <c r="Q48" s="7">
        <v>5401</v>
      </c>
      <c r="R48" s="7" t="s">
        <v>15</v>
      </c>
    </row>
    <row r="49" spans="1:18" x14ac:dyDescent="0.3">
      <c r="A49" s="9">
        <v>3282010340</v>
      </c>
      <c r="B49" s="9">
        <v>2849</v>
      </c>
      <c r="C49" s="10">
        <f>Datos_Limpios!$B49/(24*60*60)</f>
        <v>3.2974537037037038E-2</v>
      </c>
      <c r="D49" s="8" t="str">
        <f t="shared" si="0"/>
        <v>Mid Game</v>
      </c>
      <c r="E49" s="9">
        <v>3</v>
      </c>
      <c r="F49" s="9" t="s">
        <v>50</v>
      </c>
      <c r="G49" s="9">
        <v>4251435</v>
      </c>
      <c r="H49" s="9" t="s">
        <v>51</v>
      </c>
      <c r="I49" s="9">
        <v>26</v>
      </c>
      <c r="J49" s="9">
        <v>17</v>
      </c>
      <c r="K49" s="9" t="str">
        <f t="shared" si="1"/>
        <v>Radiant</v>
      </c>
      <c r="L49" s="9" t="s">
        <v>18</v>
      </c>
      <c r="M49" s="9">
        <f>Datos_Limpios!$I49+Datos_Limpios!$J49</f>
        <v>43</v>
      </c>
      <c r="N49" s="9" t="str">
        <f>IF(Datos_Limpios!$M49&lt;35,"Menor a 35",IF(Datos_Limpios!$M49&lt;=48,"Menor a 48",IF(Datos_Limpios!$M49&lt;=60,"Menor a 60","Mayor a 60")))</f>
        <v>Menor a 48</v>
      </c>
      <c r="O49" s="9" t="str">
        <f>IF(Datos_Limpios!$L49="True",Datos_Limpios!$F49,Datos_Limpios!$H49)</f>
        <v>compLexity Gaming</v>
      </c>
      <c r="P49" s="9"/>
      <c r="Q49" s="9">
        <v>5401</v>
      </c>
      <c r="R49" s="9" t="s">
        <v>15</v>
      </c>
    </row>
    <row r="50" spans="1:18" x14ac:dyDescent="0.3">
      <c r="A50" s="7">
        <v>3282062366</v>
      </c>
      <c r="B50" s="7">
        <v>2778</v>
      </c>
      <c r="C50" s="8">
        <f>Datos_Limpios!$B50/(24*60*60)</f>
        <v>3.215277777777778E-2</v>
      </c>
      <c r="D50" s="8" t="str">
        <f t="shared" si="0"/>
        <v>Mid Game</v>
      </c>
      <c r="E50" s="7">
        <v>3715574</v>
      </c>
      <c r="F50" s="7" t="s">
        <v>29</v>
      </c>
      <c r="G50" s="7">
        <v>3477208</v>
      </c>
      <c r="H50" s="7" t="s">
        <v>24</v>
      </c>
      <c r="I50" s="7">
        <v>30</v>
      </c>
      <c r="J50" s="7">
        <v>23</v>
      </c>
      <c r="K50" s="7" t="str">
        <f t="shared" si="1"/>
        <v>Radiant</v>
      </c>
      <c r="L50" s="7" t="s">
        <v>18</v>
      </c>
      <c r="M50" s="7">
        <f>Datos_Limpios!$I50+Datos_Limpios!$J50</f>
        <v>53</v>
      </c>
      <c r="N50" s="7" t="str">
        <f>IF(Datos_Limpios!$M50&lt;35,"Menor a 35",IF(Datos_Limpios!$M50&lt;=48,"Menor a 48",IF(Datos_Limpios!$M50&lt;=60,"Menor a 60","Mayor a 60")))</f>
        <v>Menor a 60</v>
      </c>
      <c r="O50" s="7" t="str">
        <f>IF(Datos_Limpios!$L50="True",Datos_Limpios!$F50,Datos_Limpios!$H50)</f>
        <v>SG e-sports team</v>
      </c>
      <c r="P50" s="7"/>
      <c r="Q50" s="7">
        <v>5401</v>
      </c>
      <c r="R50" s="7" t="s">
        <v>15</v>
      </c>
    </row>
    <row r="51" spans="1:18" x14ac:dyDescent="0.3">
      <c r="A51" s="9">
        <v>3282263076</v>
      </c>
      <c r="B51" s="9">
        <v>3442</v>
      </c>
      <c r="C51" s="10">
        <f>Datos_Limpios!$B51/(24*60*60)</f>
        <v>3.9837962962962964E-2</v>
      </c>
      <c r="D51" s="8" t="str">
        <f t="shared" si="0"/>
        <v>Mid Game</v>
      </c>
      <c r="E51" s="9">
        <v>2512249</v>
      </c>
      <c r="F51" s="9">
        <v>123</v>
      </c>
      <c r="G51" s="9">
        <v>3</v>
      </c>
      <c r="H51" s="9" t="s">
        <v>50</v>
      </c>
      <c r="I51" s="9">
        <v>37</v>
      </c>
      <c r="J51" s="9">
        <v>27</v>
      </c>
      <c r="K51" s="9" t="str">
        <f t="shared" si="1"/>
        <v>Radiant</v>
      </c>
      <c r="L51" s="9" t="s">
        <v>18</v>
      </c>
      <c r="M51" s="9">
        <f>Datos_Limpios!$I51+Datos_Limpios!$J51</f>
        <v>64</v>
      </c>
      <c r="N51" s="9" t="str">
        <f>IF(Datos_Limpios!$M51&lt;35,"Menor a 35",IF(Datos_Limpios!$M51&lt;=48,"Menor a 48",IF(Datos_Limpios!$M51&lt;=60,"Menor a 60","Mayor a 60")))</f>
        <v>Mayor a 60</v>
      </c>
      <c r="O51" s="9">
        <f>IF(Datos_Limpios!$L51="True",Datos_Limpios!$F51,Datos_Limpios!$H51)</f>
        <v>123</v>
      </c>
      <c r="P51" s="9"/>
      <c r="Q51" s="9">
        <v>5401</v>
      </c>
      <c r="R51" s="9" t="s">
        <v>15</v>
      </c>
    </row>
    <row r="52" spans="1:18" x14ac:dyDescent="0.3">
      <c r="A52" s="7">
        <v>3282839690</v>
      </c>
      <c r="B52" s="7">
        <v>1982</v>
      </c>
      <c r="C52" s="8">
        <f>Datos_Limpios!$B52/(24*60*60)</f>
        <v>2.2939814814814816E-2</v>
      </c>
      <c r="D52" s="8" t="str">
        <f t="shared" si="0"/>
        <v>Early Game</v>
      </c>
      <c r="E52" s="7">
        <v>15</v>
      </c>
      <c r="F52" s="7" t="s">
        <v>12</v>
      </c>
      <c r="G52" s="7">
        <v>2626685</v>
      </c>
      <c r="H52" s="7" t="s">
        <v>30</v>
      </c>
      <c r="I52" s="7">
        <v>27</v>
      </c>
      <c r="J52" s="7">
        <v>16</v>
      </c>
      <c r="K52" s="7" t="str">
        <f t="shared" si="1"/>
        <v>Radiant</v>
      </c>
      <c r="L52" s="7" t="s">
        <v>18</v>
      </c>
      <c r="M52" s="7">
        <f>Datos_Limpios!$I52+Datos_Limpios!$J52</f>
        <v>43</v>
      </c>
      <c r="N52" s="7" t="str">
        <f>IF(Datos_Limpios!$M52&lt;35,"Menor a 35",IF(Datos_Limpios!$M52&lt;=48,"Menor a 48",IF(Datos_Limpios!$M52&lt;=60,"Menor a 60","Mayor a 60")))</f>
        <v>Menor a 48</v>
      </c>
      <c r="O52" s="7" t="str">
        <f>IF(Datos_Limpios!$L52="True",Datos_Limpios!$F52,Datos_Limpios!$H52)</f>
        <v>LGD Gaming</v>
      </c>
      <c r="P52" s="7"/>
      <c r="Q52" s="7">
        <v>5401</v>
      </c>
      <c r="R52" s="7" t="s">
        <v>15</v>
      </c>
    </row>
    <row r="53" spans="1:18" x14ac:dyDescent="0.3">
      <c r="A53" s="9">
        <v>3351973181</v>
      </c>
      <c r="B53" s="9">
        <v>2121</v>
      </c>
      <c r="C53" s="10">
        <f>Datos_Limpios!$B53/(24*60*60)</f>
        <v>2.4548611111111111E-2</v>
      </c>
      <c r="D53" s="8" t="str">
        <f t="shared" si="0"/>
        <v>Early Game</v>
      </c>
      <c r="E53" s="9">
        <v>15</v>
      </c>
      <c r="F53" s="9" t="s">
        <v>12</v>
      </c>
      <c r="G53" s="9">
        <v>350190</v>
      </c>
      <c r="H53" s="9" t="s">
        <v>16</v>
      </c>
      <c r="I53" s="9">
        <v>35</v>
      </c>
      <c r="J53" s="9">
        <v>15</v>
      </c>
      <c r="K53" s="9" t="str">
        <f t="shared" si="1"/>
        <v>Radiant</v>
      </c>
      <c r="L53" s="9" t="s">
        <v>18</v>
      </c>
      <c r="M53" s="9">
        <f>Datos_Limpios!$I53+Datos_Limpios!$J53</f>
        <v>50</v>
      </c>
      <c r="N53" s="9" t="str">
        <f>IF(Datos_Limpios!$M53&lt;35,"Menor a 35",IF(Datos_Limpios!$M53&lt;=48,"Menor a 48",IF(Datos_Limpios!$M53&lt;=60,"Menor a 60","Mayor a 60")))</f>
        <v>Menor a 60</v>
      </c>
      <c r="O53" s="9" t="str">
        <f>IF(Datos_Limpios!$L53="True",Datos_Limpios!$F53,Datos_Limpios!$H53)</f>
        <v>LGD Gaming</v>
      </c>
      <c r="P53" s="9"/>
      <c r="Q53" s="9">
        <v>5401</v>
      </c>
      <c r="R53" s="9" t="s">
        <v>15</v>
      </c>
    </row>
    <row r="54" spans="1:18" x14ac:dyDescent="0.3">
      <c r="A54" s="7">
        <v>3352043080</v>
      </c>
      <c r="B54" s="7">
        <v>2189</v>
      </c>
      <c r="C54" s="8">
        <f>Datos_Limpios!$B54/(24*60*60)</f>
        <v>2.5335648148148149E-2</v>
      </c>
      <c r="D54" s="8" t="str">
        <f t="shared" si="0"/>
        <v>Early Game</v>
      </c>
      <c r="E54" s="7">
        <v>2108395</v>
      </c>
      <c r="F54" s="7" t="s">
        <v>34</v>
      </c>
      <c r="G54" s="7">
        <v>39</v>
      </c>
      <c r="H54" s="7" t="s">
        <v>60</v>
      </c>
      <c r="I54" s="7">
        <v>31</v>
      </c>
      <c r="J54" s="7">
        <v>23</v>
      </c>
      <c r="K54" s="7" t="str">
        <f t="shared" si="1"/>
        <v>Radiant</v>
      </c>
      <c r="L54" s="7" t="s">
        <v>18</v>
      </c>
      <c r="M54" s="7">
        <f>Datos_Limpios!$I54+Datos_Limpios!$J54</f>
        <v>54</v>
      </c>
      <c r="N54" s="7" t="str">
        <f>IF(Datos_Limpios!$M54&lt;35,"Menor a 35",IF(Datos_Limpios!$M54&lt;=48,"Menor a 48",IF(Datos_Limpios!$M54&lt;=60,"Menor a 60","Mayor a 60")))</f>
        <v>Menor a 60</v>
      </c>
      <c r="O54" s="7" t="str">
        <f>IF(Datos_Limpios!$L54="True",Datos_Limpios!$F54,Datos_Limpios!$H54)</f>
        <v>TNC Predator</v>
      </c>
      <c r="P54" s="7"/>
      <c r="Q54" s="7">
        <v>5401</v>
      </c>
      <c r="R54" s="7" t="s">
        <v>15</v>
      </c>
    </row>
    <row r="55" spans="1:18" x14ac:dyDescent="0.3">
      <c r="A55" s="9">
        <v>3352100275</v>
      </c>
      <c r="B55" s="9">
        <v>1366</v>
      </c>
      <c r="C55" s="10">
        <f>Datos_Limpios!$B55/(24*60*60)</f>
        <v>1.5810185185185184E-2</v>
      </c>
      <c r="D55" s="8" t="str">
        <f t="shared" si="0"/>
        <v>Early Game</v>
      </c>
      <c r="E55" s="9">
        <v>1883502</v>
      </c>
      <c r="F55" s="9" t="s">
        <v>61</v>
      </c>
      <c r="G55" s="9">
        <v>2512249</v>
      </c>
      <c r="H55" s="9">
        <v>123</v>
      </c>
      <c r="I55" s="9">
        <v>13</v>
      </c>
      <c r="J55" s="9">
        <v>6</v>
      </c>
      <c r="K55" s="9" t="str">
        <f t="shared" si="1"/>
        <v>Radiant</v>
      </c>
      <c r="L55" s="9" t="s">
        <v>18</v>
      </c>
      <c r="M55" s="9">
        <f>Datos_Limpios!$I55+Datos_Limpios!$J55</f>
        <v>19</v>
      </c>
      <c r="N55" s="9" t="str">
        <f>IF(Datos_Limpios!$M55&lt;35,"Menor a 35",IF(Datos_Limpios!$M55&lt;=48,"Menor a 48",IF(Datos_Limpios!$M55&lt;=60,"Menor a 60","Mayor a 60")))</f>
        <v>Menor a 35</v>
      </c>
      <c r="O55" s="9" t="str">
        <f>IF(Datos_Limpios!$L55="True",Datos_Limpios!$F55,Datos_Limpios!$H55)</f>
        <v>Virtus.pro</v>
      </c>
      <c r="P55" s="9"/>
      <c r="Q55" s="9">
        <v>5401</v>
      </c>
      <c r="R55" s="9" t="s">
        <v>15</v>
      </c>
    </row>
    <row r="56" spans="1:18" x14ac:dyDescent="0.3">
      <c r="A56" s="7">
        <v>3352140562</v>
      </c>
      <c r="B56" s="7">
        <v>1539</v>
      </c>
      <c r="C56" s="8">
        <f>Datos_Limpios!$B56/(24*60*60)</f>
        <v>1.7812499999999998E-2</v>
      </c>
      <c r="D56" s="8" t="str">
        <f t="shared" si="0"/>
        <v>Early Game</v>
      </c>
      <c r="E56" s="7">
        <v>5</v>
      </c>
      <c r="F56" s="7" t="s">
        <v>62</v>
      </c>
      <c r="G56" s="7">
        <v>1375614</v>
      </c>
      <c r="H56" s="7" t="s">
        <v>63</v>
      </c>
      <c r="I56" s="7">
        <v>2</v>
      </c>
      <c r="J56" s="7">
        <v>14</v>
      </c>
      <c r="K56" s="7" t="str">
        <f t="shared" si="1"/>
        <v>Dire</v>
      </c>
      <c r="L56" s="7" t="s">
        <v>14</v>
      </c>
      <c r="M56" s="7">
        <f>Datos_Limpios!$I56+Datos_Limpios!$J56</f>
        <v>16</v>
      </c>
      <c r="N56" s="7" t="str">
        <f>IF(Datos_Limpios!$M56&lt;35,"Menor a 35",IF(Datos_Limpios!$M56&lt;=48,"Menor a 48",IF(Datos_Limpios!$M56&lt;=60,"Menor a 60","Mayor a 60")))</f>
        <v>Menor a 35</v>
      </c>
      <c r="O56" s="7" t="str">
        <f>IF(Datos_Limpios!$L56="True",Datos_Limpios!$F56,Datos_Limpios!$H56)</f>
        <v>Newbee</v>
      </c>
      <c r="P56" s="7"/>
      <c r="Q56" s="7">
        <v>5401</v>
      </c>
      <c r="R56" s="7" t="s">
        <v>15</v>
      </c>
    </row>
    <row r="57" spans="1:18" x14ac:dyDescent="0.3">
      <c r="A57" s="9">
        <v>3352363731</v>
      </c>
      <c r="B57" s="9">
        <v>2193</v>
      </c>
      <c r="C57" s="10">
        <f>Datos_Limpios!$B57/(24*60*60)</f>
        <v>2.5381944444444443E-2</v>
      </c>
      <c r="D57" s="8" t="str">
        <f t="shared" si="0"/>
        <v>Early Game</v>
      </c>
      <c r="E57" s="9">
        <v>2586976</v>
      </c>
      <c r="F57" s="9" t="s">
        <v>64</v>
      </c>
      <c r="G57" s="9">
        <v>2512249</v>
      </c>
      <c r="H57" s="9">
        <v>123</v>
      </c>
      <c r="I57" s="9">
        <v>9</v>
      </c>
      <c r="J57" s="9">
        <v>36</v>
      </c>
      <c r="K57" s="9" t="str">
        <f t="shared" si="1"/>
        <v>Dire</v>
      </c>
      <c r="L57" s="9" t="s">
        <v>14</v>
      </c>
      <c r="M57" s="9">
        <f>Datos_Limpios!$I57+Datos_Limpios!$J57</f>
        <v>45</v>
      </c>
      <c r="N57" s="9" t="str">
        <f>IF(Datos_Limpios!$M57&lt;35,"Menor a 35",IF(Datos_Limpios!$M57&lt;=48,"Menor a 48",IF(Datos_Limpios!$M57&lt;=60,"Menor a 60","Mayor a 60")))</f>
        <v>Menor a 48</v>
      </c>
      <c r="O57" s="9">
        <f>IF(Datos_Limpios!$L57="True",Datos_Limpios!$F57,Datos_Limpios!$H57)</f>
        <v>123</v>
      </c>
      <c r="P57" s="9"/>
      <c r="Q57" s="9">
        <v>5401</v>
      </c>
      <c r="R57" s="9" t="s">
        <v>15</v>
      </c>
    </row>
    <row r="58" spans="1:18" x14ac:dyDescent="0.3">
      <c r="A58" s="7">
        <v>3352383050</v>
      </c>
      <c r="B58" s="7">
        <v>2198</v>
      </c>
      <c r="C58" s="8">
        <f>Datos_Limpios!$B58/(24*60*60)</f>
        <v>2.5439814814814814E-2</v>
      </c>
      <c r="D58" s="8" t="str">
        <f t="shared" si="0"/>
        <v>Early Game</v>
      </c>
      <c r="E58" s="7">
        <v>2581813</v>
      </c>
      <c r="F58" s="7" t="s">
        <v>153</v>
      </c>
      <c r="G58" s="7">
        <v>1883502</v>
      </c>
      <c r="H58" s="7" t="s">
        <v>61</v>
      </c>
      <c r="I58" s="7">
        <v>16</v>
      </c>
      <c r="J58" s="7">
        <v>34</v>
      </c>
      <c r="K58" s="7" t="str">
        <f t="shared" si="1"/>
        <v>Dire</v>
      </c>
      <c r="L58" s="7" t="s">
        <v>14</v>
      </c>
      <c r="M58" s="7">
        <f>Datos_Limpios!$I58+Datos_Limpios!$J58</f>
        <v>50</v>
      </c>
      <c r="N58" s="7" t="str">
        <f>IF(Datos_Limpios!$M58&lt;35,"Menor a 35",IF(Datos_Limpios!$M58&lt;=48,"Menor a 48",IF(Datos_Limpios!$M58&lt;=60,"Menor a 60","Mayor a 60")))</f>
        <v>Menor a 60</v>
      </c>
      <c r="O58" s="7" t="str">
        <f>IF(Datos_Limpios!$L58="True",Datos_Limpios!$F58,Datos_Limpios!$H58)</f>
        <v>Virtus.pro</v>
      </c>
      <c r="P58" s="7"/>
      <c r="Q58" s="7">
        <v>5401</v>
      </c>
      <c r="R58" s="7" t="s">
        <v>15</v>
      </c>
    </row>
    <row r="59" spans="1:18" x14ac:dyDescent="0.3">
      <c r="A59" s="9">
        <v>3352427223</v>
      </c>
      <c r="B59" s="9">
        <v>1560</v>
      </c>
      <c r="C59" s="10">
        <f>Datos_Limpios!$B59/(24*60*60)</f>
        <v>1.8055555555555554E-2</v>
      </c>
      <c r="D59" s="8" t="str">
        <f t="shared" si="0"/>
        <v>Early Game</v>
      </c>
      <c r="E59" s="9">
        <v>2108395</v>
      </c>
      <c r="F59" s="9" t="s">
        <v>34</v>
      </c>
      <c r="G59" s="9">
        <v>350190</v>
      </c>
      <c r="H59" s="9" t="s">
        <v>16</v>
      </c>
      <c r="I59" s="9">
        <v>29</v>
      </c>
      <c r="J59" s="9">
        <v>11</v>
      </c>
      <c r="K59" s="9" t="str">
        <f t="shared" si="1"/>
        <v>Radiant</v>
      </c>
      <c r="L59" s="9" t="s">
        <v>18</v>
      </c>
      <c r="M59" s="9">
        <f>Datos_Limpios!$I59+Datos_Limpios!$J59</f>
        <v>40</v>
      </c>
      <c r="N59" s="9" t="str">
        <f>IF(Datos_Limpios!$M59&lt;35,"Menor a 35",IF(Datos_Limpios!$M59&lt;=48,"Menor a 48",IF(Datos_Limpios!$M59&lt;=60,"Menor a 60","Mayor a 60")))</f>
        <v>Menor a 48</v>
      </c>
      <c r="O59" s="9" t="str">
        <f>IF(Datos_Limpios!$L59="True",Datos_Limpios!$F59,Datos_Limpios!$H59)</f>
        <v>TNC Predator</v>
      </c>
      <c r="P59" s="9"/>
      <c r="Q59" s="9">
        <v>5401</v>
      </c>
      <c r="R59" s="9" t="s">
        <v>15</v>
      </c>
    </row>
    <row r="60" spans="1:18" x14ac:dyDescent="0.3">
      <c r="A60" s="7">
        <v>3353838092</v>
      </c>
      <c r="B60" s="7">
        <v>939</v>
      </c>
      <c r="C60" s="8">
        <f>Datos_Limpios!$B60/(24*60*60)</f>
        <v>1.0868055555555556E-2</v>
      </c>
      <c r="D60" s="8" t="str">
        <f t="shared" si="0"/>
        <v>Turbo Game</v>
      </c>
      <c r="E60" s="7">
        <v>1883502</v>
      </c>
      <c r="F60" s="7" t="s">
        <v>61</v>
      </c>
      <c r="G60" s="7">
        <v>3331948</v>
      </c>
      <c r="H60" s="7" t="s">
        <v>31</v>
      </c>
      <c r="I60" s="7">
        <v>3</v>
      </c>
      <c r="J60" s="7">
        <v>17</v>
      </c>
      <c r="K60" s="7" t="str">
        <f t="shared" si="1"/>
        <v>Dire</v>
      </c>
      <c r="L60" s="7" t="s">
        <v>14</v>
      </c>
      <c r="M60" s="7">
        <f>Datos_Limpios!$I60+Datos_Limpios!$J60</f>
        <v>20</v>
      </c>
      <c r="N60" s="7" t="str">
        <f>IF(Datos_Limpios!$M60&lt;35,"Menor a 35",IF(Datos_Limpios!$M60&lt;=48,"Menor a 48",IF(Datos_Limpios!$M60&lt;=60,"Menor a 60","Mayor a 60")))</f>
        <v>Menor a 35</v>
      </c>
      <c r="O60" s="7" t="str">
        <f>IF(Datos_Limpios!$L60="True",Datos_Limpios!$F60,Datos_Limpios!$H60)</f>
        <v>LGD.Forever Young</v>
      </c>
      <c r="P60" s="7"/>
      <c r="Q60" s="7">
        <v>5401</v>
      </c>
      <c r="R60" s="7" t="s">
        <v>15</v>
      </c>
    </row>
    <row r="61" spans="1:18" x14ac:dyDescent="0.3">
      <c r="A61" s="9">
        <v>3353841477</v>
      </c>
      <c r="B61" s="9">
        <v>3120</v>
      </c>
      <c r="C61" s="10">
        <f>Datos_Limpios!$B61/(24*60*60)</f>
        <v>3.6111111111111108E-2</v>
      </c>
      <c r="D61" s="8" t="str">
        <f t="shared" si="0"/>
        <v>Mid Game</v>
      </c>
      <c r="E61" s="9">
        <v>2581813</v>
      </c>
      <c r="F61" s="9" t="s">
        <v>153</v>
      </c>
      <c r="G61" s="9">
        <v>1846548</v>
      </c>
      <c r="H61" s="9" t="s">
        <v>65</v>
      </c>
      <c r="I61" s="9">
        <v>28</v>
      </c>
      <c r="J61" s="9">
        <v>44</v>
      </c>
      <c r="K61" s="9" t="str">
        <f t="shared" si="1"/>
        <v>Dire</v>
      </c>
      <c r="L61" s="9" t="s">
        <v>14</v>
      </c>
      <c r="M61" s="9">
        <f>Datos_Limpios!$I61+Datos_Limpios!$J61</f>
        <v>72</v>
      </c>
      <c r="N61" s="9" t="str">
        <f>IF(Datos_Limpios!$M61&lt;35,"Menor a 35",IF(Datos_Limpios!$M61&lt;=48,"Menor a 48",IF(Datos_Limpios!$M61&lt;=60,"Menor a 60","Mayor a 60")))</f>
        <v>Mayor a 60</v>
      </c>
      <c r="O61" s="9" t="str">
        <f>IF(Datos_Limpios!$L61="True",Datos_Limpios!$F61,Datos_Limpios!$H61)</f>
        <v>HellRaisers</v>
      </c>
      <c r="P61" s="9"/>
      <c r="Q61" s="9">
        <v>5401</v>
      </c>
      <c r="R61" s="9" t="s">
        <v>15</v>
      </c>
    </row>
    <row r="62" spans="1:18" x14ac:dyDescent="0.3">
      <c r="A62" s="7">
        <v>3353935410</v>
      </c>
      <c r="B62" s="7">
        <v>2034</v>
      </c>
      <c r="C62" s="8">
        <f>Datos_Limpios!$B62/(24*60*60)</f>
        <v>2.3541666666666666E-2</v>
      </c>
      <c r="D62" s="8" t="str">
        <f t="shared" si="0"/>
        <v>Early Game</v>
      </c>
      <c r="E62" s="7">
        <v>2163</v>
      </c>
      <c r="F62" s="7" t="s">
        <v>66</v>
      </c>
      <c r="G62" s="7">
        <v>2672298</v>
      </c>
      <c r="H62" s="7" t="s">
        <v>26</v>
      </c>
      <c r="I62" s="7">
        <v>33</v>
      </c>
      <c r="J62" s="7">
        <v>32</v>
      </c>
      <c r="K62" s="7" t="str">
        <f t="shared" si="1"/>
        <v>Radiant</v>
      </c>
      <c r="L62" s="7" t="s">
        <v>18</v>
      </c>
      <c r="M62" s="7">
        <f>Datos_Limpios!$I62+Datos_Limpios!$J62</f>
        <v>65</v>
      </c>
      <c r="N62" s="7" t="str">
        <f>IF(Datos_Limpios!$M62&lt;35,"Menor a 35",IF(Datos_Limpios!$M62&lt;=48,"Menor a 48",IF(Datos_Limpios!$M62&lt;=60,"Menor a 60","Mayor a 60")))</f>
        <v>Mayor a 60</v>
      </c>
      <c r="O62" s="7" t="str">
        <f>IF(Datos_Limpios!$L62="True",Datos_Limpios!$F62,Datos_Limpios!$H62)</f>
        <v>Team Liquid</v>
      </c>
      <c r="P62" s="7"/>
      <c r="Q62" s="7">
        <v>5401</v>
      </c>
      <c r="R62" s="7" t="s">
        <v>15</v>
      </c>
    </row>
    <row r="63" spans="1:18" x14ac:dyDescent="0.3">
      <c r="A63" s="9">
        <v>3354210396</v>
      </c>
      <c r="B63" s="9">
        <v>1965</v>
      </c>
      <c r="C63" s="10">
        <f>Datos_Limpios!$B63/(24*60*60)</f>
        <v>2.2743055555555555E-2</v>
      </c>
      <c r="D63" s="8" t="str">
        <f t="shared" si="0"/>
        <v>Early Game</v>
      </c>
      <c r="E63" s="9">
        <v>15</v>
      </c>
      <c r="F63" s="9" t="s">
        <v>12</v>
      </c>
      <c r="G63" s="9">
        <v>2163</v>
      </c>
      <c r="H63" s="9" t="s">
        <v>66</v>
      </c>
      <c r="I63" s="9">
        <v>29</v>
      </c>
      <c r="J63" s="9">
        <v>14</v>
      </c>
      <c r="K63" s="9" t="str">
        <f t="shared" si="1"/>
        <v>Radiant</v>
      </c>
      <c r="L63" s="9" t="s">
        <v>18</v>
      </c>
      <c r="M63" s="9">
        <f>Datos_Limpios!$I63+Datos_Limpios!$J63</f>
        <v>43</v>
      </c>
      <c r="N63" s="9" t="str">
        <f>IF(Datos_Limpios!$M63&lt;35,"Menor a 35",IF(Datos_Limpios!$M63&lt;=48,"Menor a 48",IF(Datos_Limpios!$M63&lt;=60,"Menor a 60","Mayor a 60")))</f>
        <v>Menor a 48</v>
      </c>
      <c r="O63" s="9" t="str">
        <f>IF(Datos_Limpios!$L63="True",Datos_Limpios!$F63,Datos_Limpios!$H63)</f>
        <v>LGD Gaming</v>
      </c>
      <c r="P63" s="9"/>
      <c r="Q63" s="9">
        <v>5401</v>
      </c>
      <c r="R63" s="9" t="s">
        <v>15</v>
      </c>
    </row>
    <row r="64" spans="1:18" x14ac:dyDescent="0.3">
      <c r="A64" s="7">
        <v>3355653623</v>
      </c>
      <c r="B64" s="7">
        <v>2197</v>
      </c>
      <c r="C64" s="8">
        <f>Datos_Limpios!$B64/(24*60*60)</f>
        <v>2.5428240740740741E-2</v>
      </c>
      <c r="D64" s="8" t="str">
        <f t="shared" si="0"/>
        <v>Early Game</v>
      </c>
      <c r="E64" s="7">
        <v>46</v>
      </c>
      <c r="F64" s="7" t="s">
        <v>59</v>
      </c>
      <c r="G64" s="7">
        <v>350190</v>
      </c>
      <c r="H64" s="7" t="s">
        <v>16</v>
      </c>
      <c r="I64" s="7">
        <v>33</v>
      </c>
      <c r="J64" s="7">
        <v>21</v>
      </c>
      <c r="K64" s="7" t="str">
        <f t="shared" si="1"/>
        <v>Radiant</v>
      </c>
      <c r="L64" s="7" t="s">
        <v>18</v>
      </c>
      <c r="M64" s="7">
        <f>Datos_Limpios!$I64+Datos_Limpios!$J64</f>
        <v>54</v>
      </c>
      <c r="N64" s="7" t="str">
        <f>IF(Datos_Limpios!$M64&lt;35,"Menor a 35",IF(Datos_Limpios!$M64&lt;=48,"Menor a 48",IF(Datos_Limpios!$M64&lt;=60,"Menor a 60","Mayor a 60")))</f>
        <v>Menor a 60</v>
      </c>
      <c r="O64" s="7" t="str">
        <f>IF(Datos_Limpios!$L64="True",Datos_Limpios!$F64,Datos_Limpios!$H64)</f>
        <v>Team Empire</v>
      </c>
      <c r="P64" s="7"/>
      <c r="Q64" s="7">
        <v>5401</v>
      </c>
      <c r="R64" s="7" t="s">
        <v>15</v>
      </c>
    </row>
    <row r="65" spans="1:18" x14ac:dyDescent="0.3">
      <c r="A65" s="9">
        <v>3355760651</v>
      </c>
      <c r="B65" s="9">
        <v>3093</v>
      </c>
      <c r="C65" s="10">
        <f>Datos_Limpios!$B65/(24*60*60)</f>
        <v>3.5798611111111114E-2</v>
      </c>
      <c r="D65" s="8" t="str">
        <f t="shared" si="0"/>
        <v>Mid Game</v>
      </c>
      <c r="E65" s="9">
        <v>1838315</v>
      </c>
      <c r="F65" s="9" t="s">
        <v>21</v>
      </c>
      <c r="G65" s="9">
        <v>39</v>
      </c>
      <c r="H65" s="9" t="s">
        <v>60</v>
      </c>
      <c r="I65" s="9">
        <v>39</v>
      </c>
      <c r="J65" s="9">
        <v>25</v>
      </c>
      <c r="K65" s="9" t="str">
        <f t="shared" si="1"/>
        <v>Radiant</v>
      </c>
      <c r="L65" s="9" t="s">
        <v>18</v>
      </c>
      <c r="M65" s="9">
        <f>Datos_Limpios!$I65+Datos_Limpios!$J65</f>
        <v>64</v>
      </c>
      <c r="N65" s="9" t="str">
        <f>IF(Datos_Limpios!$M65&lt;35,"Menor a 35",IF(Datos_Limpios!$M65&lt;=48,"Menor a 48",IF(Datos_Limpios!$M65&lt;=60,"Menor a 60","Mayor a 60")))</f>
        <v>Mayor a 60</v>
      </c>
      <c r="O65" s="9" t="str">
        <f>IF(Datos_Limpios!$L65="True",Datos_Limpios!$F65,Datos_Limpios!$H65)</f>
        <v>Team Secret</v>
      </c>
      <c r="P65" s="9"/>
      <c r="Q65" s="9">
        <v>5401</v>
      </c>
      <c r="R65" s="9" t="s">
        <v>15</v>
      </c>
    </row>
    <row r="66" spans="1:18" x14ac:dyDescent="0.3">
      <c r="A66" s="7">
        <v>3356035808</v>
      </c>
      <c r="B66" s="7">
        <v>2392</v>
      </c>
      <c r="C66" s="8">
        <f>Datos_Limpios!$B66/(24*60*60)</f>
        <v>2.7685185185185184E-2</v>
      </c>
      <c r="D66" s="8" t="str">
        <f t="shared" ref="D66:D129" si="2">IF(B66/60&lt;20,"Turbo Game",IF((20&lt;=B66/60)*AND(B66/60&lt;=40),"Early Game",IF((40&lt;B66/60)*AND(B66/60&lt;=60),"Mid Game","Late Game")))</f>
        <v>Early Game</v>
      </c>
      <c r="E66" s="7">
        <v>2672298</v>
      </c>
      <c r="F66" s="7" t="s">
        <v>26</v>
      </c>
      <c r="G66" s="7">
        <v>39</v>
      </c>
      <c r="H66" s="7" t="s">
        <v>60</v>
      </c>
      <c r="I66" s="7">
        <v>7</v>
      </c>
      <c r="J66" s="7">
        <v>33</v>
      </c>
      <c r="K66" s="7" t="str">
        <f t="shared" ref="K66:K129" si="3">IF(L66="True","Radiant","Dire")</f>
        <v>Dire</v>
      </c>
      <c r="L66" s="7" t="s">
        <v>14</v>
      </c>
      <c r="M66" s="7">
        <f>Datos_Limpios!$I66+Datos_Limpios!$J66</f>
        <v>40</v>
      </c>
      <c r="N66" s="7" t="str">
        <f>IF(Datos_Limpios!$M66&lt;35,"Menor a 35",IF(Datos_Limpios!$M66&lt;=48,"Menor a 48",IF(Datos_Limpios!$M66&lt;=60,"Menor a 60","Mayor a 60")))</f>
        <v>Menor a 48</v>
      </c>
      <c r="O66" s="7" t="str">
        <f>IF(Datos_Limpios!$L66="True",Datos_Limpios!$F66,Datos_Limpios!$H66)</f>
        <v>Shopify Rebellion</v>
      </c>
      <c r="P66" s="7"/>
      <c r="Q66" s="7">
        <v>5401</v>
      </c>
      <c r="R66" s="7" t="s">
        <v>15</v>
      </c>
    </row>
    <row r="67" spans="1:18" x14ac:dyDescent="0.3">
      <c r="A67" s="9">
        <v>3356160859</v>
      </c>
      <c r="B67" s="9">
        <v>1602</v>
      </c>
      <c r="C67" s="10">
        <f>Datos_Limpios!$B67/(24*60*60)</f>
        <v>1.8541666666666668E-2</v>
      </c>
      <c r="D67" s="8" t="str">
        <f t="shared" si="2"/>
        <v>Early Game</v>
      </c>
      <c r="E67" s="9">
        <v>3331948</v>
      </c>
      <c r="F67" s="9" t="s">
        <v>31</v>
      </c>
      <c r="G67" s="9">
        <v>2512249</v>
      </c>
      <c r="H67" s="9">
        <v>123</v>
      </c>
      <c r="I67" s="9">
        <v>23</v>
      </c>
      <c r="J67" s="9">
        <v>9</v>
      </c>
      <c r="K67" s="9" t="str">
        <f t="shared" si="3"/>
        <v>Radiant</v>
      </c>
      <c r="L67" s="9" t="s">
        <v>18</v>
      </c>
      <c r="M67" s="9">
        <f>Datos_Limpios!$I67+Datos_Limpios!$J67</f>
        <v>32</v>
      </c>
      <c r="N67" s="9" t="str">
        <f>IF(Datos_Limpios!$M67&lt;35,"Menor a 35",IF(Datos_Limpios!$M67&lt;=48,"Menor a 48",IF(Datos_Limpios!$M67&lt;=60,"Menor a 60","Mayor a 60")))</f>
        <v>Menor a 35</v>
      </c>
      <c r="O67" s="9" t="str">
        <f>IF(Datos_Limpios!$L67="True",Datos_Limpios!$F67,Datos_Limpios!$H67)</f>
        <v>LGD.Forever Young</v>
      </c>
      <c r="P67" s="9"/>
      <c r="Q67" s="9">
        <v>5401</v>
      </c>
      <c r="R67" s="9" t="s">
        <v>15</v>
      </c>
    </row>
    <row r="68" spans="1:18" x14ac:dyDescent="0.3">
      <c r="A68" s="7">
        <v>3356251885</v>
      </c>
      <c r="B68" s="7">
        <v>2362</v>
      </c>
      <c r="C68" s="8">
        <f>Datos_Limpios!$B68/(24*60*60)</f>
        <v>2.7337962962962963E-2</v>
      </c>
      <c r="D68" s="8" t="str">
        <f t="shared" si="2"/>
        <v>Early Game</v>
      </c>
      <c r="E68" s="7">
        <v>46</v>
      </c>
      <c r="F68" s="7" t="s">
        <v>59</v>
      </c>
      <c r="G68" s="7">
        <v>2163</v>
      </c>
      <c r="H68" s="7" t="s">
        <v>66</v>
      </c>
      <c r="I68" s="7">
        <v>18</v>
      </c>
      <c r="J68" s="7">
        <v>41</v>
      </c>
      <c r="K68" s="7" t="str">
        <f t="shared" si="3"/>
        <v>Dire</v>
      </c>
      <c r="L68" s="7" t="s">
        <v>14</v>
      </c>
      <c r="M68" s="7">
        <f>Datos_Limpios!$I68+Datos_Limpios!$J68</f>
        <v>59</v>
      </c>
      <c r="N68" s="7" t="str">
        <f>IF(Datos_Limpios!$M68&lt;35,"Menor a 35",IF(Datos_Limpios!$M68&lt;=48,"Menor a 48",IF(Datos_Limpios!$M68&lt;=60,"Menor a 60","Mayor a 60")))</f>
        <v>Menor a 60</v>
      </c>
      <c r="O68" s="7" t="str">
        <f>IF(Datos_Limpios!$L68="True",Datos_Limpios!$F68,Datos_Limpios!$H68)</f>
        <v>Team Liquid</v>
      </c>
      <c r="P68" s="7"/>
      <c r="Q68" s="7">
        <v>5401</v>
      </c>
      <c r="R68" s="7" t="s">
        <v>15</v>
      </c>
    </row>
    <row r="69" spans="1:18" x14ac:dyDescent="0.3">
      <c r="A69" s="9">
        <v>3356461133</v>
      </c>
      <c r="B69" s="9">
        <v>1697</v>
      </c>
      <c r="C69" s="10">
        <f>Datos_Limpios!$B69/(24*60*60)</f>
        <v>1.9641203703703702E-2</v>
      </c>
      <c r="D69" s="8" t="str">
        <f t="shared" si="2"/>
        <v>Early Game</v>
      </c>
      <c r="E69" s="9">
        <v>350190</v>
      </c>
      <c r="F69" s="9" t="s">
        <v>16</v>
      </c>
      <c r="G69" s="9">
        <v>2640025</v>
      </c>
      <c r="H69" s="9" t="s">
        <v>13</v>
      </c>
      <c r="I69" s="9">
        <v>10</v>
      </c>
      <c r="J69" s="9">
        <v>26</v>
      </c>
      <c r="K69" s="9" t="str">
        <f t="shared" si="3"/>
        <v>Dire</v>
      </c>
      <c r="L69" s="9" t="s">
        <v>14</v>
      </c>
      <c r="M69" s="9">
        <f>Datos_Limpios!$I69+Datos_Limpios!$J69</f>
        <v>36</v>
      </c>
      <c r="N69" s="9" t="str">
        <f>IF(Datos_Limpios!$M69&lt;35,"Menor a 35",IF(Datos_Limpios!$M69&lt;=48,"Menor a 48",IF(Datos_Limpios!$M69&lt;=60,"Menor a 60","Mayor a 60")))</f>
        <v>Menor a 48</v>
      </c>
      <c r="O69" s="9" t="str">
        <f>IF(Datos_Limpios!$L69="True",Datos_Limpios!$F69,Datos_Limpios!$H69)</f>
        <v>iG.Vitality</v>
      </c>
      <c r="P69" s="9"/>
      <c r="Q69" s="9">
        <v>5401</v>
      </c>
      <c r="R69" s="9" t="s">
        <v>15</v>
      </c>
    </row>
    <row r="70" spans="1:18" x14ac:dyDescent="0.3">
      <c r="A70" s="7">
        <v>3357766680</v>
      </c>
      <c r="B70" s="7">
        <v>2138</v>
      </c>
      <c r="C70" s="8">
        <f>Datos_Limpios!$B70/(24*60*60)</f>
        <v>2.4745370370370369E-2</v>
      </c>
      <c r="D70" s="8" t="str">
        <f t="shared" si="2"/>
        <v>Early Game</v>
      </c>
      <c r="E70" s="7">
        <v>1375614</v>
      </c>
      <c r="F70" s="7" t="s">
        <v>63</v>
      </c>
      <c r="G70" s="7">
        <v>1883502</v>
      </c>
      <c r="H70" s="7" t="s">
        <v>61</v>
      </c>
      <c r="I70" s="7">
        <v>26</v>
      </c>
      <c r="J70" s="7">
        <v>11</v>
      </c>
      <c r="K70" s="7" t="str">
        <f t="shared" si="3"/>
        <v>Radiant</v>
      </c>
      <c r="L70" s="7" t="s">
        <v>18</v>
      </c>
      <c r="M70" s="7">
        <f>Datos_Limpios!$I70+Datos_Limpios!$J70</f>
        <v>37</v>
      </c>
      <c r="N70" s="7" t="str">
        <f>IF(Datos_Limpios!$M70&lt;35,"Menor a 35",IF(Datos_Limpios!$M70&lt;=48,"Menor a 48",IF(Datos_Limpios!$M70&lt;=60,"Menor a 60","Mayor a 60")))</f>
        <v>Menor a 48</v>
      </c>
      <c r="O70" s="7" t="str">
        <f>IF(Datos_Limpios!$L70="True",Datos_Limpios!$F70,Datos_Limpios!$H70)</f>
        <v>Newbee</v>
      </c>
      <c r="P70" s="7"/>
      <c r="Q70" s="7">
        <v>5401</v>
      </c>
      <c r="R70" s="7" t="s">
        <v>15</v>
      </c>
    </row>
    <row r="71" spans="1:18" x14ac:dyDescent="0.3">
      <c r="A71" s="9">
        <v>3357776843</v>
      </c>
      <c r="B71" s="9">
        <v>1749</v>
      </c>
      <c r="C71" s="10">
        <f>Datos_Limpios!$B71/(24*60*60)</f>
        <v>2.0243055555555556E-2</v>
      </c>
      <c r="D71" s="8" t="str">
        <f t="shared" si="2"/>
        <v>Early Game</v>
      </c>
      <c r="E71" s="9">
        <v>5</v>
      </c>
      <c r="F71" s="9" t="s">
        <v>62</v>
      </c>
      <c r="G71" s="9">
        <v>1846548</v>
      </c>
      <c r="H71" s="9" t="s">
        <v>65</v>
      </c>
      <c r="I71" s="9">
        <v>19</v>
      </c>
      <c r="J71" s="9">
        <v>9</v>
      </c>
      <c r="K71" s="9" t="str">
        <f t="shared" si="3"/>
        <v>Radiant</v>
      </c>
      <c r="L71" s="9" t="s">
        <v>18</v>
      </c>
      <c r="M71" s="9">
        <f>Datos_Limpios!$I71+Datos_Limpios!$J71</f>
        <v>28</v>
      </c>
      <c r="N71" s="9" t="str">
        <f>IF(Datos_Limpios!$M71&lt;35,"Menor a 35",IF(Datos_Limpios!$M71&lt;=48,"Menor a 48",IF(Datos_Limpios!$M71&lt;=60,"Menor a 60","Mayor a 60")))</f>
        <v>Menor a 35</v>
      </c>
      <c r="O71" s="9" t="str">
        <f>IF(Datos_Limpios!$L71="True",Datos_Limpios!$F71,Datos_Limpios!$H71)</f>
        <v>Invictus Gaming</v>
      </c>
      <c r="P71" s="9"/>
      <c r="Q71" s="9">
        <v>5401</v>
      </c>
      <c r="R71" s="9" t="s">
        <v>15</v>
      </c>
    </row>
    <row r="72" spans="1:18" x14ac:dyDescent="0.3">
      <c r="A72" s="7">
        <v>3357892393</v>
      </c>
      <c r="B72" s="7">
        <v>2677</v>
      </c>
      <c r="C72" s="8">
        <f>Datos_Limpios!$B72/(24*60*60)</f>
        <v>3.0983796296296297E-2</v>
      </c>
      <c r="D72" s="8" t="str">
        <f t="shared" si="2"/>
        <v>Mid Game</v>
      </c>
      <c r="E72" s="7">
        <v>1883502</v>
      </c>
      <c r="F72" s="7" t="s">
        <v>61</v>
      </c>
      <c r="G72" s="7">
        <v>1375614</v>
      </c>
      <c r="H72" s="7" t="s">
        <v>63</v>
      </c>
      <c r="I72" s="7">
        <v>30</v>
      </c>
      <c r="J72" s="7">
        <v>19</v>
      </c>
      <c r="K72" s="7" t="str">
        <f t="shared" si="3"/>
        <v>Radiant</v>
      </c>
      <c r="L72" s="7" t="s">
        <v>18</v>
      </c>
      <c r="M72" s="7">
        <f>Datos_Limpios!$I72+Datos_Limpios!$J72</f>
        <v>49</v>
      </c>
      <c r="N72" s="7" t="str">
        <f>IF(Datos_Limpios!$M72&lt;35,"Menor a 35",IF(Datos_Limpios!$M72&lt;=48,"Menor a 48",IF(Datos_Limpios!$M72&lt;=60,"Menor a 60","Mayor a 60")))</f>
        <v>Menor a 60</v>
      </c>
      <c r="O72" s="7" t="str">
        <f>IF(Datos_Limpios!$L72="True",Datos_Limpios!$F72,Datos_Limpios!$H72)</f>
        <v>Virtus.pro</v>
      </c>
      <c r="P72" s="7"/>
      <c r="Q72" s="7">
        <v>5401</v>
      </c>
      <c r="R72" s="7" t="s">
        <v>15</v>
      </c>
    </row>
    <row r="73" spans="1:18" x14ac:dyDescent="0.3">
      <c r="A73" s="9">
        <v>3357974421</v>
      </c>
      <c r="B73" s="9">
        <v>1470</v>
      </c>
      <c r="C73" s="10">
        <f>Datos_Limpios!$B73/(24*60*60)</f>
        <v>1.7013888888888887E-2</v>
      </c>
      <c r="D73" s="8" t="str">
        <f t="shared" si="2"/>
        <v>Early Game</v>
      </c>
      <c r="E73" s="9">
        <v>350190</v>
      </c>
      <c r="F73" s="9" t="s">
        <v>16</v>
      </c>
      <c r="G73" s="9">
        <v>39</v>
      </c>
      <c r="H73" s="9" t="s">
        <v>60</v>
      </c>
      <c r="I73" s="9">
        <v>4</v>
      </c>
      <c r="J73" s="9">
        <v>30</v>
      </c>
      <c r="K73" s="9" t="str">
        <f t="shared" si="3"/>
        <v>Dire</v>
      </c>
      <c r="L73" s="9" t="s">
        <v>14</v>
      </c>
      <c r="M73" s="9">
        <f>Datos_Limpios!$I73+Datos_Limpios!$J73</f>
        <v>34</v>
      </c>
      <c r="N73" s="9" t="str">
        <f>IF(Datos_Limpios!$M73&lt;35,"Menor a 35",IF(Datos_Limpios!$M73&lt;=48,"Menor a 48",IF(Datos_Limpios!$M73&lt;=60,"Menor a 60","Mayor a 60")))</f>
        <v>Menor a 35</v>
      </c>
      <c r="O73" s="9" t="str">
        <f>IF(Datos_Limpios!$L73="True",Datos_Limpios!$F73,Datos_Limpios!$H73)</f>
        <v>Shopify Rebellion</v>
      </c>
      <c r="P73" s="9"/>
      <c r="Q73" s="9">
        <v>5401</v>
      </c>
      <c r="R73" s="9" t="s">
        <v>15</v>
      </c>
    </row>
    <row r="74" spans="1:18" x14ac:dyDescent="0.3">
      <c r="A74" s="7">
        <v>3358105051</v>
      </c>
      <c r="B74" s="7">
        <v>3499</v>
      </c>
      <c r="C74" s="8">
        <f>Datos_Limpios!$B74/(24*60*60)</f>
        <v>4.0497685185185185E-2</v>
      </c>
      <c r="D74" s="8" t="str">
        <f t="shared" si="2"/>
        <v>Mid Game</v>
      </c>
      <c r="E74" s="7">
        <v>1375614</v>
      </c>
      <c r="F74" s="7" t="s">
        <v>63</v>
      </c>
      <c r="G74" s="7">
        <v>2512249</v>
      </c>
      <c r="H74" s="7">
        <v>123</v>
      </c>
      <c r="I74" s="7">
        <v>28</v>
      </c>
      <c r="J74" s="7">
        <v>37</v>
      </c>
      <c r="K74" s="7" t="str">
        <f t="shared" si="3"/>
        <v>Radiant</v>
      </c>
      <c r="L74" s="7" t="s">
        <v>18</v>
      </c>
      <c r="M74" s="7">
        <f>Datos_Limpios!$I74+Datos_Limpios!$J74</f>
        <v>65</v>
      </c>
      <c r="N74" s="7" t="str">
        <f>IF(Datos_Limpios!$M74&lt;35,"Menor a 35",IF(Datos_Limpios!$M74&lt;=48,"Menor a 48",IF(Datos_Limpios!$M74&lt;=60,"Menor a 60","Mayor a 60")))</f>
        <v>Mayor a 60</v>
      </c>
      <c r="O74" s="7" t="str">
        <f>IF(Datos_Limpios!$L74="True",Datos_Limpios!$F74,Datos_Limpios!$H74)</f>
        <v>Newbee</v>
      </c>
      <c r="P74" s="7"/>
      <c r="Q74" s="7">
        <v>5401</v>
      </c>
      <c r="R74" s="7" t="s">
        <v>15</v>
      </c>
    </row>
    <row r="75" spans="1:18" x14ac:dyDescent="0.3">
      <c r="A75" s="9">
        <v>3358299746</v>
      </c>
      <c r="B75" s="9">
        <v>2671</v>
      </c>
      <c r="C75" s="10">
        <f>Datos_Limpios!$B75/(24*60*60)</f>
        <v>3.0914351851851853E-2</v>
      </c>
      <c r="D75" s="8" t="str">
        <f t="shared" si="2"/>
        <v>Mid Game</v>
      </c>
      <c r="E75" s="9">
        <v>1883502</v>
      </c>
      <c r="F75" s="9" t="s">
        <v>61</v>
      </c>
      <c r="G75" s="9">
        <v>5</v>
      </c>
      <c r="H75" s="9" t="s">
        <v>62</v>
      </c>
      <c r="I75" s="9">
        <v>29</v>
      </c>
      <c r="J75" s="9">
        <v>24</v>
      </c>
      <c r="K75" s="9" t="str">
        <f t="shared" si="3"/>
        <v>Radiant</v>
      </c>
      <c r="L75" s="9" t="s">
        <v>18</v>
      </c>
      <c r="M75" s="9">
        <f>Datos_Limpios!$I75+Datos_Limpios!$J75</f>
        <v>53</v>
      </c>
      <c r="N75" s="9" t="str">
        <f>IF(Datos_Limpios!$M75&lt;35,"Menor a 35",IF(Datos_Limpios!$M75&lt;=48,"Menor a 48",IF(Datos_Limpios!$M75&lt;=60,"Menor a 60","Mayor a 60")))</f>
        <v>Menor a 60</v>
      </c>
      <c r="O75" s="9" t="str">
        <f>IF(Datos_Limpios!$L75="True",Datos_Limpios!$F75,Datos_Limpios!$H75)</f>
        <v>Virtus.pro</v>
      </c>
      <c r="P75" s="9"/>
      <c r="Q75" s="9">
        <v>5401</v>
      </c>
      <c r="R75" s="9" t="s">
        <v>15</v>
      </c>
    </row>
    <row r="76" spans="1:18" x14ac:dyDescent="0.3">
      <c r="A76" s="7">
        <v>3362390555</v>
      </c>
      <c r="B76" s="7">
        <v>3169</v>
      </c>
      <c r="C76" s="8">
        <f>Datos_Limpios!$B76/(24*60*60)</f>
        <v>3.667824074074074E-2</v>
      </c>
      <c r="D76" s="8" t="str">
        <f t="shared" si="2"/>
        <v>Mid Game</v>
      </c>
      <c r="E76" s="7">
        <v>39</v>
      </c>
      <c r="F76" s="7" t="s">
        <v>60</v>
      </c>
      <c r="G76" s="7">
        <v>1375614</v>
      </c>
      <c r="H76" s="7" t="s">
        <v>63</v>
      </c>
      <c r="I76" s="7">
        <v>28</v>
      </c>
      <c r="J76" s="7">
        <v>25</v>
      </c>
      <c r="K76" s="7" t="str">
        <f t="shared" si="3"/>
        <v>Dire</v>
      </c>
      <c r="L76" s="7" t="s">
        <v>14</v>
      </c>
      <c r="M76" s="7">
        <f>Datos_Limpios!$I76+Datos_Limpios!$J76</f>
        <v>53</v>
      </c>
      <c r="N76" s="7" t="str">
        <f>IF(Datos_Limpios!$M76&lt;35,"Menor a 35",IF(Datos_Limpios!$M76&lt;=48,"Menor a 48",IF(Datos_Limpios!$M76&lt;=60,"Menor a 60","Mayor a 60")))</f>
        <v>Menor a 60</v>
      </c>
      <c r="O76" s="7" t="str">
        <f>IF(Datos_Limpios!$L76="True",Datos_Limpios!$F76,Datos_Limpios!$H76)</f>
        <v>Newbee</v>
      </c>
      <c r="P76" s="7"/>
      <c r="Q76" s="7">
        <v>5401</v>
      </c>
      <c r="R76" s="7" t="s">
        <v>15</v>
      </c>
    </row>
    <row r="77" spans="1:18" x14ac:dyDescent="0.3">
      <c r="A77" s="9">
        <v>3364267872</v>
      </c>
      <c r="B77" s="9">
        <v>1676</v>
      </c>
      <c r="C77" s="10">
        <f>Datos_Limpios!$B77/(24*60*60)</f>
        <v>1.9398148148148147E-2</v>
      </c>
      <c r="D77" s="8" t="str">
        <f t="shared" si="2"/>
        <v>Early Game</v>
      </c>
      <c r="E77" s="9">
        <v>1838315</v>
      </c>
      <c r="F77" s="9" t="s">
        <v>21</v>
      </c>
      <c r="G77" s="9">
        <v>2163</v>
      </c>
      <c r="H77" s="9" t="s">
        <v>66</v>
      </c>
      <c r="I77" s="9">
        <v>30</v>
      </c>
      <c r="J77" s="9">
        <v>7</v>
      </c>
      <c r="K77" s="9" t="str">
        <f t="shared" si="3"/>
        <v>Radiant</v>
      </c>
      <c r="L77" s="9" t="s">
        <v>18</v>
      </c>
      <c r="M77" s="9">
        <f>Datos_Limpios!$I77+Datos_Limpios!$J77</f>
        <v>37</v>
      </c>
      <c r="N77" s="9" t="str">
        <f>IF(Datos_Limpios!$M77&lt;35,"Menor a 35",IF(Datos_Limpios!$M77&lt;=48,"Menor a 48",IF(Datos_Limpios!$M77&lt;=60,"Menor a 60","Mayor a 60")))</f>
        <v>Menor a 48</v>
      </c>
      <c r="O77" s="9" t="str">
        <f>IF(Datos_Limpios!$L77="True",Datos_Limpios!$F77,Datos_Limpios!$H77)</f>
        <v>Team Secret</v>
      </c>
      <c r="P77" s="9"/>
      <c r="Q77" s="9">
        <v>5401</v>
      </c>
      <c r="R77" s="9" t="s">
        <v>15</v>
      </c>
    </row>
    <row r="78" spans="1:18" x14ac:dyDescent="0.3">
      <c r="A78" s="7">
        <v>3364409216</v>
      </c>
      <c r="B78" s="7">
        <v>3617</v>
      </c>
      <c r="C78" s="8">
        <f>Datos_Limpios!$B78/(24*60*60)</f>
        <v>4.1863425925925929E-2</v>
      </c>
      <c r="D78" s="8" t="str">
        <f t="shared" si="2"/>
        <v>Late Game</v>
      </c>
      <c r="E78" s="7">
        <v>46</v>
      </c>
      <c r="F78" s="7" t="s">
        <v>59</v>
      </c>
      <c r="G78" s="7">
        <v>39</v>
      </c>
      <c r="H78" s="7" t="s">
        <v>60</v>
      </c>
      <c r="I78" s="7">
        <v>41</v>
      </c>
      <c r="J78" s="7">
        <v>18</v>
      </c>
      <c r="K78" s="7" t="str">
        <f t="shared" si="3"/>
        <v>Radiant</v>
      </c>
      <c r="L78" s="7" t="s">
        <v>18</v>
      </c>
      <c r="M78" s="7">
        <f>Datos_Limpios!$I78+Datos_Limpios!$J78</f>
        <v>59</v>
      </c>
      <c r="N78" s="7" t="str">
        <f>IF(Datos_Limpios!$M78&lt;35,"Menor a 35",IF(Datos_Limpios!$M78&lt;=48,"Menor a 48",IF(Datos_Limpios!$M78&lt;=60,"Menor a 60","Mayor a 60")))</f>
        <v>Menor a 60</v>
      </c>
      <c r="O78" s="7" t="str">
        <f>IF(Datos_Limpios!$L78="True",Datos_Limpios!$F78,Datos_Limpios!$H78)</f>
        <v>Team Empire</v>
      </c>
      <c r="P78" s="7"/>
      <c r="Q78" s="7">
        <v>5401</v>
      </c>
      <c r="R78" s="7" t="s">
        <v>15</v>
      </c>
    </row>
    <row r="79" spans="1:18" x14ac:dyDescent="0.3">
      <c r="A79" s="9">
        <v>3366042233</v>
      </c>
      <c r="B79" s="9">
        <v>1362</v>
      </c>
      <c r="C79" s="10">
        <f>Datos_Limpios!$B79/(24*60*60)</f>
        <v>1.576388888888889E-2</v>
      </c>
      <c r="D79" s="8" t="str">
        <f t="shared" si="2"/>
        <v>Early Game</v>
      </c>
      <c r="E79" s="9">
        <v>15</v>
      </c>
      <c r="F79" s="9" t="s">
        <v>12</v>
      </c>
      <c r="G79" s="9">
        <v>2512249</v>
      </c>
      <c r="H79" s="9">
        <v>123</v>
      </c>
      <c r="I79" s="9">
        <v>20</v>
      </c>
      <c r="J79" s="9">
        <v>15</v>
      </c>
      <c r="K79" s="9" t="str">
        <f t="shared" si="3"/>
        <v>Radiant</v>
      </c>
      <c r="L79" s="9" t="s">
        <v>18</v>
      </c>
      <c r="M79" s="9">
        <f>Datos_Limpios!$I79+Datos_Limpios!$J79</f>
        <v>35</v>
      </c>
      <c r="N79" s="9" t="str">
        <f>IF(Datos_Limpios!$M79&lt;35,"Menor a 35",IF(Datos_Limpios!$M79&lt;=48,"Menor a 48",IF(Datos_Limpios!$M79&lt;=60,"Menor a 60","Mayor a 60")))</f>
        <v>Menor a 48</v>
      </c>
      <c r="O79" s="9" t="str">
        <f>IF(Datos_Limpios!$L79="True",Datos_Limpios!$F79,Datos_Limpios!$H79)</f>
        <v>LGD Gaming</v>
      </c>
      <c r="P79" s="9"/>
      <c r="Q79" s="9">
        <v>5401</v>
      </c>
      <c r="R79" s="9" t="s">
        <v>15</v>
      </c>
    </row>
    <row r="80" spans="1:18" x14ac:dyDescent="0.3">
      <c r="A80" s="7">
        <v>3366166505</v>
      </c>
      <c r="B80" s="7">
        <v>2885</v>
      </c>
      <c r="C80" s="8">
        <f>Datos_Limpios!$B80/(24*60*60)</f>
        <v>3.3391203703703701E-2</v>
      </c>
      <c r="D80" s="8" t="str">
        <f t="shared" si="2"/>
        <v>Mid Game</v>
      </c>
      <c r="E80" s="7">
        <v>5</v>
      </c>
      <c r="F80" s="7" t="s">
        <v>62</v>
      </c>
      <c r="G80" s="7">
        <v>1375614</v>
      </c>
      <c r="H80" s="7" t="s">
        <v>63</v>
      </c>
      <c r="I80" s="7">
        <v>21</v>
      </c>
      <c r="J80" s="7">
        <v>31</v>
      </c>
      <c r="K80" s="7" t="str">
        <f t="shared" si="3"/>
        <v>Dire</v>
      </c>
      <c r="L80" s="7" t="s">
        <v>14</v>
      </c>
      <c r="M80" s="7">
        <f>Datos_Limpios!$I80+Datos_Limpios!$J80</f>
        <v>52</v>
      </c>
      <c r="N80" s="7" t="str">
        <f>IF(Datos_Limpios!$M80&lt;35,"Menor a 35",IF(Datos_Limpios!$M80&lt;=48,"Menor a 48",IF(Datos_Limpios!$M80&lt;=60,"Menor a 60","Mayor a 60")))</f>
        <v>Menor a 60</v>
      </c>
      <c r="O80" s="7" t="str">
        <f>IF(Datos_Limpios!$L80="True",Datos_Limpios!$F80,Datos_Limpios!$H80)</f>
        <v>Newbee</v>
      </c>
      <c r="P80" s="7"/>
      <c r="Q80" s="7">
        <v>5401</v>
      </c>
      <c r="R80" s="7" t="s">
        <v>15</v>
      </c>
    </row>
    <row r="81" spans="1:18" x14ac:dyDescent="0.3">
      <c r="A81" s="9">
        <v>3372269708</v>
      </c>
      <c r="B81" s="9">
        <v>3472</v>
      </c>
      <c r="C81" s="10">
        <f>Datos_Limpios!$B81/(24*60*60)</f>
        <v>4.0185185185185185E-2</v>
      </c>
      <c r="D81" s="8" t="str">
        <f t="shared" si="2"/>
        <v>Mid Game</v>
      </c>
      <c r="E81" s="9">
        <v>3331948</v>
      </c>
      <c r="F81" s="9" t="s">
        <v>31</v>
      </c>
      <c r="G81" s="9">
        <v>2163</v>
      </c>
      <c r="H81" s="9" t="s">
        <v>66</v>
      </c>
      <c r="I81" s="9">
        <v>48</v>
      </c>
      <c r="J81" s="9">
        <v>17</v>
      </c>
      <c r="K81" s="9" t="str">
        <f t="shared" si="3"/>
        <v>Radiant</v>
      </c>
      <c r="L81" s="9" t="s">
        <v>18</v>
      </c>
      <c r="M81" s="9">
        <f>Datos_Limpios!$I81+Datos_Limpios!$J81</f>
        <v>65</v>
      </c>
      <c r="N81" s="9" t="str">
        <f>IF(Datos_Limpios!$M81&lt;35,"Menor a 35",IF(Datos_Limpios!$M81&lt;=48,"Menor a 48",IF(Datos_Limpios!$M81&lt;=60,"Menor a 60","Mayor a 60")))</f>
        <v>Mayor a 60</v>
      </c>
      <c r="O81" s="9" t="str">
        <f>IF(Datos_Limpios!$L81="True",Datos_Limpios!$F81,Datos_Limpios!$H81)</f>
        <v>LGD.Forever Young</v>
      </c>
      <c r="P81" s="9"/>
      <c r="Q81" s="9">
        <v>5401</v>
      </c>
      <c r="R81" s="9" t="s">
        <v>15</v>
      </c>
    </row>
    <row r="82" spans="1:18" x14ac:dyDescent="0.3">
      <c r="A82" s="7">
        <v>3372386596</v>
      </c>
      <c r="B82" s="7">
        <v>1880</v>
      </c>
      <c r="C82" s="8">
        <f>Datos_Limpios!$B82/(24*60*60)</f>
        <v>2.1759259259259259E-2</v>
      </c>
      <c r="D82" s="8" t="str">
        <f t="shared" si="2"/>
        <v>Early Game</v>
      </c>
      <c r="E82" s="7">
        <v>2163</v>
      </c>
      <c r="F82" s="7" t="s">
        <v>66</v>
      </c>
      <c r="G82" s="7">
        <v>3331948</v>
      </c>
      <c r="H82" s="7" t="s">
        <v>31</v>
      </c>
      <c r="I82" s="7">
        <v>31</v>
      </c>
      <c r="J82" s="7">
        <v>17</v>
      </c>
      <c r="K82" s="7" t="str">
        <f t="shared" si="3"/>
        <v>Radiant</v>
      </c>
      <c r="L82" s="7" t="s">
        <v>18</v>
      </c>
      <c r="M82" s="7">
        <f>Datos_Limpios!$I82+Datos_Limpios!$J82</f>
        <v>48</v>
      </c>
      <c r="N82" s="7" t="str">
        <f>IF(Datos_Limpios!$M82&lt;35,"Menor a 35",IF(Datos_Limpios!$M82&lt;=48,"Menor a 48",IF(Datos_Limpios!$M82&lt;=60,"Menor a 60","Mayor a 60")))</f>
        <v>Menor a 48</v>
      </c>
      <c r="O82" s="7" t="str">
        <f>IF(Datos_Limpios!$L82="True",Datos_Limpios!$F82,Datos_Limpios!$H82)</f>
        <v>Team Liquid</v>
      </c>
      <c r="P82" s="7"/>
      <c r="Q82" s="7">
        <v>5401</v>
      </c>
      <c r="R82" s="7" t="s">
        <v>15</v>
      </c>
    </row>
    <row r="83" spans="1:18" x14ac:dyDescent="0.3">
      <c r="A83" s="9">
        <v>3372676225</v>
      </c>
      <c r="B83" s="9">
        <v>2051</v>
      </c>
      <c r="C83" s="10">
        <f>Datos_Limpios!$B83/(24*60*60)</f>
        <v>2.3738425925925927E-2</v>
      </c>
      <c r="D83" s="8" t="str">
        <f t="shared" si="2"/>
        <v>Early Game</v>
      </c>
      <c r="E83" s="9">
        <v>2163</v>
      </c>
      <c r="F83" s="9" t="s">
        <v>66</v>
      </c>
      <c r="G83" s="9">
        <v>1375614</v>
      </c>
      <c r="H83" s="9" t="s">
        <v>63</v>
      </c>
      <c r="I83" s="9">
        <v>21</v>
      </c>
      <c r="J83" s="9">
        <v>22</v>
      </c>
      <c r="K83" s="9" t="str">
        <f t="shared" si="3"/>
        <v>Radiant</v>
      </c>
      <c r="L83" s="9" t="s">
        <v>18</v>
      </c>
      <c r="M83" s="9">
        <f>Datos_Limpios!$I83+Datos_Limpios!$J83</f>
        <v>43</v>
      </c>
      <c r="N83" s="9" t="str">
        <f>IF(Datos_Limpios!$M83&lt;35,"Menor a 35",IF(Datos_Limpios!$M83&lt;=48,"Menor a 48",IF(Datos_Limpios!$M83&lt;=60,"Menor a 60","Mayor a 60")))</f>
        <v>Menor a 48</v>
      </c>
      <c r="O83" s="9" t="str">
        <f>IF(Datos_Limpios!$L83="True",Datos_Limpios!$F83,Datos_Limpios!$H83)</f>
        <v>Team Liquid</v>
      </c>
      <c r="P83" s="9"/>
      <c r="Q83" s="9">
        <v>5401</v>
      </c>
      <c r="R83" s="9" t="s">
        <v>15</v>
      </c>
    </row>
    <row r="84" spans="1:18" x14ac:dyDescent="0.3">
      <c r="A84" s="7">
        <v>3364482110</v>
      </c>
      <c r="B84" s="7">
        <v>3164</v>
      </c>
      <c r="C84" s="8">
        <f>Datos_Limpios!$B84/(24*60*60)</f>
        <v>3.6620370370370373E-2</v>
      </c>
      <c r="D84" s="8" t="str">
        <f t="shared" si="2"/>
        <v>Mid Game</v>
      </c>
      <c r="E84" s="7">
        <v>46</v>
      </c>
      <c r="F84" s="7" t="s">
        <v>59</v>
      </c>
      <c r="G84" s="7">
        <v>39</v>
      </c>
      <c r="H84" s="7" t="s">
        <v>60</v>
      </c>
      <c r="I84" s="7">
        <v>33</v>
      </c>
      <c r="J84" s="7">
        <v>30</v>
      </c>
      <c r="K84" s="7" t="str">
        <f t="shared" si="3"/>
        <v>Radiant</v>
      </c>
      <c r="L84" s="7" t="s">
        <v>18</v>
      </c>
      <c r="M84" s="7">
        <f>Datos_Limpios!$I84+Datos_Limpios!$J84</f>
        <v>63</v>
      </c>
      <c r="N84" s="7" t="str">
        <f>IF(Datos_Limpios!$M84&lt;35,"Menor a 35",IF(Datos_Limpios!$M84&lt;=48,"Menor a 48",IF(Datos_Limpios!$M84&lt;=60,"Menor a 60","Mayor a 60")))</f>
        <v>Mayor a 60</v>
      </c>
      <c r="O84" s="7" t="str">
        <f>IF(Datos_Limpios!$L84="True",Datos_Limpios!$F84,Datos_Limpios!$H84)</f>
        <v>Team Empire</v>
      </c>
      <c r="P84" s="7"/>
      <c r="Q84" s="7">
        <v>5401</v>
      </c>
      <c r="R84" s="7" t="s">
        <v>15</v>
      </c>
    </row>
    <row r="85" spans="1:18" x14ac:dyDescent="0.3">
      <c r="A85" s="9">
        <v>3279800052</v>
      </c>
      <c r="B85" s="9">
        <v>8430</v>
      </c>
      <c r="C85" s="10">
        <f>Datos_Limpios!$B85/(24*60*60)</f>
        <v>9.7569444444444445E-2</v>
      </c>
      <c r="D85" s="8" t="str">
        <f t="shared" si="2"/>
        <v>Late Game</v>
      </c>
      <c r="E85" s="9">
        <v>46</v>
      </c>
      <c r="F85" s="9" t="s">
        <v>59</v>
      </c>
      <c r="G85" s="9">
        <v>2006913</v>
      </c>
      <c r="H85" s="9" t="s">
        <v>36</v>
      </c>
      <c r="I85" s="9">
        <v>43</v>
      </c>
      <c r="J85" s="9">
        <v>51</v>
      </c>
      <c r="K85" s="9" t="str">
        <f t="shared" si="3"/>
        <v>Radiant</v>
      </c>
      <c r="L85" s="9" t="s">
        <v>18</v>
      </c>
      <c r="M85" s="9">
        <f>Datos_Limpios!$I85+Datos_Limpios!$J85</f>
        <v>94</v>
      </c>
      <c r="N85" s="9" t="str">
        <f>IF(Datos_Limpios!$M85&lt;35,"Menor a 35",IF(Datos_Limpios!$M85&lt;=48,"Menor a 48",IF(Datos_Limpios!$M85&lt;=60,"Menor a 60","Mayor a 60")))</f>
        <v>Mayor a 60</v>
      </c>
      <c r="O85" s="9" t="str">
        <f>IF(Datos_Limpios!$L85="True",Datos_Limpios!$F85,Datos_Limpios!$H85)</f>
        <v>Team Empire</v>
      </c>
      <c r="P85" s="9"/>
      <c r="Q85" s="9">
        <v>5401</v>
      </c>
      <c r="R85" s="9" t="s">
        <v>15</v>
      </c>
    </row>
    <row r="86" spans="1:18" x14ac:dyDescent="0.3">
      <c r="A86" s="7">
        <v>3355859622</v>
      </c>
      <c r="B86" s="7">
        <v>2029</v>
      </c>
      <c r="C86" s="8">
        <f>Datos_Limpios!$B86/(24*60*60)</f>
        <v>2.3483796296296298E-2</v>
      </c>
      <c r="D86" s="8" t="str">
        <f t="shared" si="2"/>
        <v>Early Game</v>
      </c>
      <c r="E86" s="7">
        <v>3331948</v>
      </c>
      <c r="F86" s="7" t="s">
        <v>31</v>
      </c>
      <c r="G86" s="7">
        <v>1375614</v>
      </c>
      <c r="H86" s="7" t="s">
        <v>63</v>
      </c>
      <c r="I86" s="7">
        <v>34</v>
      </c>
      <c r="J86" s="7">
        <v>11</v>
      </c>
      <c r="K86" s="7" t="str">
        <f t="shared" si="3"/>
        <v>Radiant</v>
      </c>
      <c r="L86" s="7" t="s">
        <v>18</v>
      </c>
      <c r="M86" s="7">
        <f>Datos_Limpios!$I86+Datos_Limpios!$J86</f>
        <v>45</v>
      </c>
      <c r="N86" s="7" t="str">
        <f>IF(Datos_Limpios!$M86&lt;35,"Menor a 35",IF(Datos_Limpios!$M86&lt;=48,"Menor a 48",IF(Datos_Limpios!$M86&lt;=60,"Menor a 60","Mayor a 60")))</f>
        <v>Menor a 48</v>
      </c>
      <c r="O86" s="7" t="str">
        <f>IF(Datos_Limpios!$L86="True",Datos_Limpios!$F86,Datos_Limpios!$H86)</f>
        <v>LGD.Forever Young</v>
      </c>
      <c r="P86" s="7"/>
      <c r="Q86" s="7">
        <v>5401</v>
      </c>
      <c r="R86" s="7" t="s">
        <v>15</v>
      </c>
    </row>
    <row r="87" spans="1:18" x14ac:dyDescent="0.3">
      <c r="A87" s="9">
        <v>3275810358</v>
      </c>
      <c r="B87" s="9">
        <v>2261</v>
      </c>
      <c r="C87" s="10">
        <f>Datos_Limpios!$B87/(24*60*60)</f>
        <v>2.6168981481481481E-2</v>
      </c>
      <c r="D87" s="8" t="str">
        <f t="shared" si="2"/>
        <v>Early Game</v>
      </c>
      <c r="E87" s="9">
        <v>464103</v>
      </c>
      <c r="F87" s="9" t="s">
        <v>41</v>
      </c>
      <c r="G87" s="9">
        <v>3152713</v>
      </c>
      <c r="H87" s="9" t="s">
        <v>67</v>
      </c>
      <c r="I87" s="9">
        <v>29</v>
      </c>
      <c r="J87" s="9">
        <v>15</v>
      </c>
      <c r="K87" s="9" t="str">
        <f t="shared" si="3"/>
        <v>Radiant</v>
      </c>
      <c r="L87" s="9" t="s">
        <v>18</v>
      </c>
      <c r="M87" s="9">
        <f>Datos_Limpios!$I87+Datos_Limpios!$J87</f>
        <v>44</v>
      </c>
      <c r="N87" s="9" t="str">
        <f>IF(Datos_Limpios!$M87&lt;35,"Menor a 35",IF(Datos_Limpios!$M87&lt;=48,"Menor a 48",IF(Datos_Limpios!$M87&lt;=60,"Menor a 60","Mayor a 60")))</f>
        <v>Menor a 48</v>
      </c>
      <c r="O87" s="9" t="str">
        <f>IF(Datos_Limpios!$L87="True",Datos_Limpios!$F87,Datos_Limpios!$H87)</f>
        <v>Danish Bears</v>
      </c>
      <c r="P87" s="9"/>
      <c r="Q87" s="9">
        <v>5401</v>
      </c>
      <c r="R87" s="9" t="s">
        <v>15</v>
      </c>
    </row>
    <row r="88" spans="1:18" x14ac:dyDescent="0.3">
      <c r="A88" s="7">
        <v>3357885749</v>
      </c>
      <c r="B88" s="7">
        <v>1642</v>
      </c>
      <c r="C88" s="8">
        <f>Datos_Limpios!$B88/(24*60*60)</f>
        <v>1.9004629629629628E-2</v>
      </c>
      <c r="D88" s="8" t="str">
        <f t="shared" si="2"/>
        <v>Early Game</v>
      </c>
      <c r="E88" s="7">
        <v>2586976</v>
      </c>
      <c r="F88" s="7" t="s">
        <v>64</v>
      </c>
      <c r="G88" s="7">
        <v>2581813</v>
      </c>
      <c r="H88" s="7" t="s">
        <v>153</v>
      </c>
      <c r="I88" s="7">
        <v>19</v>
      </c>
      <c r="J88" s="7">
        <v>9</v>
      </c>
      <c r="K88" s="7" t="str">
        <f t="shared" si="3"/>
        <v>Radiant</v>
      </c>
      <c r="L88" s="7" t="s">
        <v>18</v>
      </c>
      <c r="M88" s="7">
        <f>Datos_Limpios!$I88+Datos_Limpios!$J88</f>
        <v>28</v>
      </c>
      <c r="N88" s="7" t="str">
        <f>IF(Datos_Limpios!$M88&lt;35,"Menor a 35",IF(Datos_Limpios!$M88&lt;=48,"Menor a 48",IF(Datos_Limpios!$M88&lt;=60,"Menor a 60","Mayor a 60")))</f>
        <v>Menor a 35</v>
      </c>
      <c r="O88" s="7" t="str">
        <f>IF(Datos_Limpios!$L88="True",Datos_Limpios!$F88,Datos_Limpios!$H88)</f>
        <v>OG</v>
      </c>
      <c r="P88" s="7"/>
      <c r="Q88" s="7">
        <v>5401</v>
      </c>
      <c r="R88" s="7" t="s">
        <v>15</v>
      </c>
    </row>
    <row r="89" spans="1:18" x14ac:dyDescent="0.3">
      <c r="A89" s="9">
        <v>3279449712</v>
      </c>
      <c r="B89" s="9">
        <v>2610</v>
      </c>
      <c r="C89" s="10">
        <f>Datos_Limpios!$B89/(24*60*60)</f>
        <v>3.0208333333333334E-2</v>
      </c>
      <c r="D89" s="8" t="str">
        <f t="shared" si="2"/>
        <v>Mid Game</v>
      </c>
      <c r="E89" s="9">
        <v>2626685</v>
      </c>
      <c r="F89" s="9" t="s">
        <v>30</v>
      </c>
      <c r="G89" s="9">
        <v>1520578</v>
      </c>
      <c r="H89" s="9" t="s">
        <v>39</v>
      </c>
      <c r="I89" s="9">
        <v>11</v>
      </c>
      <c r="J89" s="9">
        <v>27</v>
      </c>
      <c r="K89" s="9" t="str">
        <f t="shared" si="3"/>
        <v>Dire</v>
      </c>
      <c r="L89" s="9" t="s">
        <v>14</v>
      </c>
      <c r="M89" s="9">
        <f>Datos_Limpios!$I89+Datos_Limpios!$J89</f>
        <v>38</v>
      </c>
      <c r="N89" s="9" t="str">
        <f>IF(Datos_Limpios!$M89&lt;35,"Menor a 35",IF(Datos_Limpios!$M89&lt;=48,"Menor a 48",IF(Datos_Limpios!$M89&lt;=60,"Menor a 60","Mayor a 60")))</f>
        <v>Menor a 48</v>
      </c>
      <c r="O89" s="9" t="str">
        <f>IF(Datos_Limpios!$L89="True",Datos_Limpios!$F89,Datos_Limpios!$H89)</f>
        <v>GGGGGGGG</v>
      </c>
      <c r="P89" s="9"/>
      <c r="Q89" s="9">
        <v>5401</v>
      </c>
      <c r="R89" s="9" t="s">
        <v>15</v>
      </c>
    </row>
    <row r="90" spans="1:18" x14ac:dyDescent="0.3">
      <c r="A90" s="7">
        <v>3278279523</v>
      </c>
      <c r="B90" s="7">
        <v>1552</v>
      </c>
      <c r="C90" s="8">
        <f>Datos_Limpios!$B90/(24*60*60)</f>
        <v>1.7962962962962962E-2</v>
      </c>
      <c r="D90" s="8" t="str">
        <f t="shared" si="2"/>
        <v>Early Game</v>
      </c>
      <c r="E90" s="7">
        <v>4372042</v>
      </c>
      <c r="F90" s="7" t="s">
        <v>53</v>
      </c>
      <c r="G90" s="7">
        <v>2512249</v>
      </c>
      <c r="H90" s="7">
        <v>123</v>
      </c>
      <c r="I90" s="7">
        <v>28</v>
      </c>
      <c r="J90" s="7">
        <v>4</v>
      </c>
      <c r="K90" s="7" t="str">
        <f t="shared" si="3"/>
        <v>Radiant</v>
      </c>
      <c r="L90" s="7" t="s">
        <v>18</v>
      </c>
      <c r="M90" s="7">
        <f>Datos_Limpios!$I90+Datos_Limpios!$J90</f>
        <v>32</v>
      </c>
      <c r="N90" s="7" t="str">
        <f>IF(Datos_Limpios!$M90&lt;35,"Menor a 35",IF(Datos_Limpios!$M90&lt;=48,"Menor a 48",IF(Datos_Limpios!$M90&lt;=60,"Menor a 60","Mayor a 60")))</f>
        <v>Menor a 35</v>
      </c>
      <c r="O90" s="7" t="str">
        <f>IF(Datos_Limpios!$L90="True",Datos_Limpios!$F90,Datos_Limpios!$H90)</f>
        <v>Team Freedom</v>
      </c>
      <c r="P90" s="7"/>
      <c r="Q90" s="7">
        <v>5401</v>
      </c>
      <c r="R90" s="7" t="s">
        <v>15</v>
      </c>
    </row>
    <row r="91" spans="1:18" x14ac:dyDescent="0.3">
      <c r="A91" s="9">
        <v>3278114602</v>
      </c>
      <c r="B91" s="9">
        <v>2053</v>
      </c>
      <c r="C91" s="10">
        <f>Datos_Limpios!$B91/(24*60*60)</f>
        <v>2.3761574074074074E-2</v>
      </c>
      <c r="D91" s="8" t="str">
        <f t="shared" si="2"/>
        <v>Early Game</v>
      </c>
      <c r="E91" s="9">
        <v>3786981</v>
      </c>
      <c r="F91" s="9" t="s">
        <v>27</v>
      </c>
      <c r="G91" s="9">
        <v>4151852</v>
      </c>
      <c r="H91" s="9" t="s">
        <v>25</v>
      </c>
      <c r="I91" s="9">
        <v>19</v>
      </c>
      <c r="J91" s="9">
        <v>28</v>
      </c>
      <c r="K91" s="9" t="str">
        <f t="shared" si="3"/>
        <v>Dire</v>
      </c>
      <c r="L91" s="9" t="s">
        <v>14</v>
      </c>
      <c r="M91" s="9">
        <f>Datos_Limpios!$I91+Datos_Limpios!$J91</f>
        <v>47</v>
      </c>
      <c r="N91" s="9" t="str">
        <f>IF(Datos_Limpios!$M91&lt;35,"Menor a 35",IF(Datos_Limpios!$M91&lt;=48,"Menor a 48",IF(Datos_Limpios!$M91&lt;=60,"Menor a 60","Mayor a 60")))</f>
        <v>Menor a 48</v>
      </c>
      <c r="O91" s="9" t="str">
        <f>IF(Datos_Limpios!$L91="True",Datos_Limpios!$F91,Datos_Limpios!$H91)</f>
        <v xml:space="preserve">Elite Wolves </v>
      </c>
      <c r="P91" s="9"/>
      <c r="Q91" s="9">
        <v>5401</v>
      </c>
      <c r="R91" s="9" t="s">
        <v>15</v>
      </c>
    </row>
    <row r="92" spans="1:18" x14ac:dyDescent="0.3">
      <c r="A92" s="7">
        <v>3358109772</v>
      </c>
      <c r="B92" s="7">
        <v>1584</v>
      </c>
      <c r="C92" s="8">
        <f>Datos_Limpios!$B92/(24*60*60)</f>
        <v>1.8333333333333333E-2</v>
      </c>
      <c r="D92" s="8" t="str">
        <f t="shared" si="2"/>
        <v>Early Game</v>
      </c>
      <c r="E92" s="7">
        <v>2163</v>
      </c>
      <c r="F92" s="7" t="s">
        <v>66</v>
      </c>
      <c r="G92" s="7">
        <v>1838315</v>
      </c>
      <c r="H92" s="7" t="s">
        <v>21</v>
      </c>
      <c r="I92" s="7">
        <v>29</v>
      </c>
      <c r="J92" s="7">
        <v>16</v>
      </c>
      <c r="K92" s="7" t="str">
        <f t="shared" si="3"/>
        <v>Radiant</v>
      </c>
      <c r="L92" s="7" t="s">
        <v>18</v>
      </c>
      <c r="M92" s="7">
        <f>Datos_Limpios!$I92+Datos_Limpios!$J92</f>
        <v>45</v>
      </c>
      <c r="N92" s="7" t="str">
        <f>IF(Datos_Limpios!$M92&lt;35,"Menor a 35",IF(Datos_Limpios!$M92&lt;=48,"Menor a 48",IF(Datos_Limpios!$M92&lt;=60,"Menor a 60","Mayor a 60")))</f>
        <v>Menor a 48</v>
      </c>
      <c r="O92" s="7" t="str">
        <f>IF(Datos_Limpios!$L92="True",Datos_Limpios!$F92,Datos_Limpios!$H92)</f>
        <v>Team Liquid</v>
      </c>
      <c r="P92" s="7"/>
      <c r="Q92" s="7">
        <v>5401</v>
      </c>
      <c r="R92" s="7" t="s">
        <v>15</v>
      </c>
    </row>
    <row r="93" spans="1:18" x14ac:dyDescent="0.3">
      <c r="A93" s="9">
        <v>3372726385</v>
      </c>
      <c r="B93" s="9">
        <v>2719</v>
      </c>
      <c r="C93" s="10">
        <f>Datos_Limpios!$B93/(24*60*60)</f>
        <v>3.1469907407407405E-2</v>
      </c>
      <c r="D93" s="8" t="str">
        <f t="shared" si="2"/>
        <v>Mid Game</v>
      </c>
      <c r="E93" s="9">
        <v>1375614</v>
      </c>
      <c r="F93" s="9" t="s">
        <v>63</v>
      </c>
      <c r="G93" s="9">
        <v>2163</v>
      </c>
      <c r="H93" s="9" t="s">
        <v>66</v>
      </c>
      <c r="I93" s="9">
        <v>17</v>
      </c>
      <c r="J93" s="9">
        <v>27</v>
      </c>
      <c r="K93" s="9" t="str">
        <f t="shared" si="3"/>
        <v>Dire</v>
      </c>
      <c r="L93" s="9" t="s">
        <v>14</v>
      </c>
      <c r="M93" s="9">
        <f>Datos_Limpios!$I93+Datos_Limpios!$J93</f>
        <v>44</v>
      </c>
      <c r="N93" s="9" t="str">
        <f>IF(Datos_Limpios!$M93&lt;35,"Menor a 35",IF(Datos_Limpios!$M93&lt;=48,"Menor a 48",IF(Datos_Limpios!$M93&lt;=60,"Menor a 60","Mayor a 60")))</f>
        <v>Menor a 48</v>
      </c>
      <c r="O93" s="9" t="str">
        <f>IF(Datos_Limpios!$L93="True",Datos_Limpios!$F93,Datos_Limpios!$H93)</f>
        <v>Team Liquid</v>
      </c>
      <c r="P93" s="9"/>
      <c r="Q93" s="9">
        <v>5401</v>
      </c>
      <c r="R93" s="9" t="s">
        <v>15</v>
      </c>
    </row>
    <row r="94" spans="1:18" x14ac:dyDescent="0.3">
      <c r="A94" s="7">
        <v>3355640875</v>
      </c>
      <c r="B94" s="7">
        <v>1611</v>
      </c>
      <c r="C94" s="8">
        <f>Datos_Limpios!$B94/(24*60*60)</f>
        <v>1.8645833333333334E-2</v>
      </c>
      <c r="D94" s="8" t="str">
        <f t="shared" si="2"/>
        <v>Early Game</v>
      </c>
      <c r="E94" s="7">
        <v>15</v>
      </c>
      <c r="F94" s="7" t="s">
        <v>12</v>
      </c>
      <c r="G94" s="7">
        <v>2672298</v>
      </c>
      <c r="H94" s="7" t="s">
        <v>26</v>
      </c>
      <c r="I94" s="7">
        <v>23</v>
      </c>
      <c r="J94" s="7">
        <v>9</v>
      </c>
      <c r="K94" s="7" t="str">
        <f t="shared" si="3"/>
        <v>Radiant</v>
      </c>
      <c r="L94" s="7" t="s">
        <v>18</v>
      </c>
      <c r="M94" s="7">
        <f>Datos_Limpios!$I94+Datos_Limpios!$J94</f>
        <v>32</v>
      </c>
      <c r="N94" s="7" t="str">
        <f>IF(Datos_Limpios!$M94&lt;35,"Menor a 35",IF(Datos_Limpios!$M94&lt;=48,"Menor a 48",IF(Datos_Limpios!$M94&lt;=60,"Menor a 60","Mayor a 60")))</f>
        <v>Menor a 35</v>
      </c>
      <c r="O94" s="7" t="str">
        <f>IF(Datos_Limpios!$L94="True",Datos_Limpios!$F94,Datos_Limpios!$H94)</f>
        <v>LGD Gaming</v>
      </c>
      <c r="P94" s="7"/>
      <c r="Q94" s="7">
        <v>5401</v>
      </c>
      <c r="R94" s="7" t="s">
        <v>15</v>
      </c>
    </row>
    <row r="95" spans="1:18" x14ac:dyDescent="0.3">
      <c r="A95" s="9">
        <v>3367820228</v>
      </c>
      <c r="B95" s="9">
        <v>2042</v>
      </c>
      <c r="C95" s="10">
        <f>Datos_Limpios!$B95/(24*60*60)</f>
        <v>2.3634259259259258E-2</v>
      </c>
      <c r="D95" s="8" t="str">
        <f t="shared" si="2"/>
        <v>Early Game</v>
      </c>
      <c r="E95" s="9">
        <v>46</v>
      </c>
      <c r="F95" s="9" t="s">
        <v>59</v>
      </c>
      <c r="G95" s="9">
        <v>2163</v>
      </c>
      <c r="H95" s="9" t="s">
        <v>66</v>
      </c>
      <c r="I95" s="9">
        <v>25</v>
      </c>
      <c r="J95" s="9">
        <v>24</v>
      </c>
      <c r="K95" s="9" t="str">
        <f t="shared" si="3"/>
        <v>Dire</v>
      </c>
      <c r="L95" s="9" t="s">
        <v>14</v>
      </c>
      <c r="M95" s="9">
        <f>Datos_Limpios!$I95+Datos_Limpios!$J95</f>
        <v>49</v>
      </c>
      <c r="N95" s="9" t="str">
        <f>IF(Datos_Limpios!$M95&lt;35,"Menor a 35",IF(Datos_Limpios!$M95&lt;=48,"Menor a 48",IF(Datos_Limpios!$M95&lt;=60,"Menor a 60","Mayor a 60")))</f>
        <v>Menor a 60</v>
      </c>
      <c r="O95" s="9" t="str">
        <f>IF(Datos_Limpios!$L95="True",Datos_Limpios!$F95,Datos_Limpios!$H95)</f>
        <v>Team Liquid</v>
      </c>
      <c r="P95" s="9"/>
      <c r="Q95" s="9">
        <v>5401</v>
      </c>
      <c r="R95" s="9" t="s">
        <v>15</v>
      </c>
    </row>
    <row r="96" spans="1:18" x14ac:dyDescent="0.3">
      <c r="A96" s="7">
        <v>3356083896</v>
      </c>
      <c r="B96" s="7">
        <v>7688</v>
      </c>
      <c r="C96" s="8">
        <f>Datos_Limpios!$B96/(24*60*60)</f>
        <v>8.8981481481481481E-2</v>
      </c>
      <c r="D96" s="8" t="str">
        <f t="shared" si="2"/>
        <v>Late Game</v>
      </c>
      <c r="E96" s="7">
        <v>46</v>
      </c>
      <c r="F96" s="7" t="s">
        <v>59</v>
      </c>
      <c r="G96" s="7">
        <v>2640025</v>
      </c>
      <c r="H96" s="7" t="s">
        <v>13</v>
      </c>
      <c r="I96" s="7">
        <v>46</v>
      </c>
      <c r="J96" s="7">
        <v>54</v>
      </c>
      <c r="K96" s="7" t="str">
        <f t="shared" si="3"/>
        <v>Dire</v>
      </c>
      <c r="L96" s="7" t="s">
        <v>14</v>
      </c>
      <c r="M96" s="7">
        <f>Datos_Limpios!$I96+Datos_Limpios!$J96</f>
        <v>100</v>
      </c>
      <c r="N96" s="7" t="str">
        <f>IF(Datos_Limpios!$M96&lt;35,"Menor a 35",IF(Datos_Limpios!$M96&lt;=48,"Menor a 48",IF(Datos_Limpios!$M96&lt;=60,"Menor a 60","Mayor a 60")))</f>
        <v>Mayor a 60</v>
      </c>
      <c r="O96" s="7" t="str">
        <f>IF(Datos_Limpios!$L96="True",Datos_Limpios!$F96,Datos_Limpios!$H96)</f>
        <v>iG.Vitality</v>
      </c>
      <c r="P96" s="7"/>
      <c r="Q96" s="7">
        <v>5401</v>
      </c>
      <c r="R96" s="7" t="s">
        <v>15</v>
      </c>
    </row>
    <row r="97" spans="1:18" x14ac:dyDescent="0.3">
      <c r="A97" s="9">
        <v>3356007093</v>
      </c>
      <c r="B97" s="9">
        <v>1315</v>
      </c>
      <c r="C97" s="10">
        <f>Datos_Limpios!$B97/(24*60*60)</f>
        <v>1.5219907407407408E-2</v>
      </c>
      <c r="D97" s="8" t="str">
        <f t="shared" si="2"/>
        <v>Early Game</v>
      </c>
      <c r="E97" s="9">
        <v>1838315</v>
      </c>
      <c r="F97" s="9" t="s">
        <v>21</v>
      </c>
      <c r="G97" s="9">
        <v>350190</v>
      </c>
      <c r="H97" s="9" t="s">
        <v>16</v>
      </c>
      <c r="I97" s="9">
        <v>29</v>
      </c>
      <c r="J97" s="9">
        <v>2</v>
      </c>
      <c r="K97" s="9" t="str">
        <f t="shared" si="3"/>
        <v>Radiant</v>
      </c>
      <c r="L97" s="9" t="s">
        <v>18</v>
      </c>
      <c r="M97" s="9">
        <f>Datos_Limpios!$I97+Datos_Limpios!$J97</f>
        <v>31</v>
      </c>
      <c r="N97" s="9" t="str">
        <f>IF(Datos_Limpios!$M97&lt;35,"Menor a 35",IF(Datos_Limpios!$M97&lt;=48,"Menor a 48",IF(Datos_Limpios!$M97&lt;=60,"Menor a 60","Mayor a 60")))</f>
        <v>Menor a 35</v>
      </c>
      <c r="O97" s="9" t="str">
        <f>IF(Datos_Limpios!$L97="True",Datos_Limpios!$F97,Datos_Limpios!$H97)</f>
        <v>Team Secret</v>
      </c>
      <c r="P97" s="9"/>
      <c r="Q97" s="9">
        <v>5401</v>
      </c>
      <c r="R97" s="9" t="s">
        <v>15</v>
      </c>
    </row>
    <row r="98" spans="1:18" x14ac:dyDescent="0.3">
      <c r="A98" s="7">
        <v>3275011120</v>
      </c>
      <c r="B98" s="7">
        <v>1877</v>
      </c>
      <c r="C98" s="8">
        <f>Datos_Limpios!$B98/(24*60*60)</f>
        <v>2.1724537037037039E-2</v>
      </c>
      <c r="D98" s="8" t="str">
        <f t="shared" si="2"/>
        <v>Early Game</v>
      </c>
      <c r="E98" s="7">
        <v>1838315</v>
      </c>
      <c r="F98" s="7" t="s">
        <v>21</v>
      </c>
      <c r="G98" s="7">
        <v>4328182</v>
      </c>
      <c r="H98" s="7" t="s">
        <v>68</v>
      </c>
      <c r="I98" s="7">
        <v>18</v>
      </c>
      <c r="J98" s="7">
        <v>11</v>
      </c>
      <c r="K98" s="7" t="str">
        <f t="shared" si="3"/>
        <v>Radiant</v>
      </c>
      <c r="L98" s="7" t="s">
        <v>18</v>
      </c>
      <c r="M98" s="7">
        <f>Datos_Limpios!$I98+Datos_Limpios!$J98</f>
        <v>29</v>
      </c>
      <c r="N98" s="7" t="str">
        <f>IF(Datos_Limpios!$M98&lt;35,"Menor a 35",IF(Datos_Limpios!$M98&lt;=48,"Menor a 48",IF(Datos_Limpios!$M98&lt;=60,"Menor a 60","Mayor a 60")))</f>
        <v>Menor a 35</v>
      </c>
      <c r="O98" s="7" t="str">
        <f>IF(Datos_Limpios!$L98="True",Datos_Limpios!$F98,Datos_Limpios!$H98)</f>
        <v>Team Secret</v>
      </c>
      <c r="P98" s="7"/>
      <c r="Q98" s="7">
        <v>5401</v>
      </c>
      <c r="R98" s="7" t="s">
        <v>15</v>
      </c>
    </row>
    <row r="99" spans="1:18" x14ac:dyDescent="0.3">
      <c r="A99" s="9">
        <v>3274393974</v>
      </c>
      <c r="B99" s="9">
        <v>1988</v>
      </c>
      <c r="C99" s="10">
        <f>Datos_Limpios!$B99/(24*60*60)</f>
        <v>2.3009259259259261E-2</v>
      </c>
      <c r="D99" s="8" t="str">
        <f t="shared" si="2"/>
        <v>Early Game</v>
      </c>
      <c r="E99" s="9">
        <v>2581813</v>
      </c>
      <c r="F99" s="9" t="s">
        <v>153</v>
      </c>
      <c r="G99" s="9">
        <v>350190</v>
      </c>
      <c r="H99" s="9" t="s">
        <v>16</v>
      </c>
      <c r="I99" s="9">
        <v>17</v>
      </c>
      <c r="J99" s="9">
        <v>37</v>
      </c>
      <c r="K99" s="9" t="str">
        <f t="shared" si="3"/>
        <v>Dire</v>
      </c>
      <c r="L99" s="9" t="s">
        <v>14</v>
      </c>
      <c r="M99" s="9">
        <f>Datos_Limpios!$I99+Datos_Limpios!$J99</f>
        <v>54</v>
      </c>
      <c r="N99" s="9" t="str">
        <f>IF(Datos_Limpios!$M99&lt;35,"Menor a 35",IF(Datos_Limpios!$M99&lt;=48,"Menor a 48",IF(Datos_Limpios!$M99&lt;=60,"Menor a 60","Mayor a 60")))</f>
        <v>Menor a 60</v>
      </c>
      <c r="O99" s="9" t="str">
        <f>IF(Datos_Limpios!$L99="True",Datos_Limpios!$F99,Datos_Limpios!$H99)</f>
        <v>Ascent Esports</v>
      </c>
      <c r="P99" s="9"/>
      <c r="Q99" s="9">
        <v>5401</v>
      </c>
      <c r="R99" s="9" t="s">
        <v>15</v>
      </c>
    </row>
    <row r="100" spans="1:18" x14ac:dyDescent="0.3">
      <c r="A100" s="7">
        <v>3372455628</v>
      </c>
      <c r="B100" s="7">
        <v>2931</v>
      </c>
      <c r="C100" s="8">
        <f>Datos_Limpios!$B100/(24*60*60)</f>
        <v>3.3923611111111113E-2</v>
      </c>
      <c r="D100" s="8" t="str">
        <f t="shared" si="2"/>
        <v>Mid Game</v>
      </c>
      <c r="E100" s="7">
        <v>2163</v>
      </c>
      <c r="F100" s="7" t="s">
        <v>66</v>
      </c>
      <c r="G100" s="7">
        <v>3331948</v>
      </c>
      <c r="H100" s="7" t="s">
        <v>31</v>
      </c>
      <c r="I100" s="7">
        <v>34</v>
      </c>
      <c r="J100" s="7">
        <v>41</v>
      </c>
      <c r="K100" s="7" t="str">
        <f t="shared" si="3"/>
        <v>Radiant</v>
      </c>
      <c r="L100" s="7" t="s">
        <v>18</v>
      </c>
      <c r="M100" s="7">
        <f>Datos_Limpios!$I100+Datos_Limpios!$J100</f>
        <v>75</v>
      </c>
      <c r="N100" s="7" t="str">
        <f>IF(Datos_Limpios!$M100&lt;35,"Menor a 35",IF(Datos_Limpios!$M100&lt;=48,"Menor a 48",IF(Datos_Limpios!$M100&lt;=60,"Menor a 60","Mayor a 60")))</f>
        <v>Mayor a 60</v>
      </c>
      <c r="O100" s="7" t="str">
        <f>IF(Datos_Limpios!$L100="True",Datos_Limpios!$F100,Datos_Limpios!$H100)</f>
        <v>Team Liquid</v>
      </c>
      <c r="P100" s="7"/>
      <c r="Q100" s="7">
        <v>5401</v>
      </c>
      <c r="R100" s="7" t="s">
        <v>15</v>
      </c>
    </row>
    <row r="101" spans="1:18" x14ac:dyDescent="0.3">
      <c r="A101" s="9">
        <v>3356260301</v>
      </c>
      <c r="B101" s="9">
        <v>2206</v>
      </c>
      <c r="C101" s="10">
        <f>Datos_Limpios!$B101/(24*60*60)</f>
        <v>2.5532407407407406E-2</v>
      </c>
      <c r="D101" s="8" t="str">
        <f t="shared" si="2"/>
        <v>Early Game</v>
      </c>
      <c r="E101" s="9">
        <v>15</v>
      </c>
      <c r="F101" s="9" t="s">
        <v>12</v>
      </c>
      <c r="G101" s="9">
        <v>39</v>
      </c>
      <c r="H101" s="9" t="s">
        <v>60</v>
      </c>
      <c r="I101" s="9">
        <v>13</v>
      </c>
      <c r="J101" s="9">
        <v>32</v>
      </c>
      <c r="K101" s="9" t="str">
        <f t="shared" si="3"/>
        <v>Dire</v>
      </c>
      <c r="L101" s="9" t="s">
        <v>14</v>
      </c>
      <c r="M101" s="9">
        <f>Datos_Limpios!$I101+Datos_Limpios!$J101</f>
        <v>45</v>
      </c>
      <c r="N101" s="9" t="str">
        <f>IF(Datos_Limpios!$M101&lt;35,"Menor a 35",IF(Datos_Limpios!$M101&lt;=48,"Menor a 48",IF(Datos_Limpios!$M101&lt;=60,"Menor a 60","Mayor a 60")))</f>
        <v>Menor a 48</v>
      </c>
      <c r="O101" s="9" t="str">
        <f>IF(Datos_Limpios!$L101="True",Datos_Limpios!$F101,Datos_Limpios!$H101)</f>
        <v>Shopify Rebellion</v>
      </c>
      <c r="P101" s="9"/>
      <c r="Q101" s="9">
        <v>5401</v>
      </c>
      <c r="R101" s="9" t="s">
        <v>15</v>
      </c>
    </row>
    <row r="102" spans="1:18" x14ac:dyDescent="0.3">
      <c r="A102" s="7">
        <v>3372622939</v>
      </c>
      <c r="B102" s="7">
        <v>1654</v>
      </c>
      <c r="C102" s="8">
        <f>Datos_Limpios!$B102/(24*60*60)</f>
        <v>1.9143518518518518E-2</v>
      </c>
      <c r="D102" s="8" t="str">
        <f t="shared" si="2"/>
        <v>Early Game</v>
      </c>
      <c r="E102" s="7">
        <v>1375614</v>
      </c>
      <c r="F102" s="7" t="s">
        <v>63</v>
      </c>
      <c r="G102" s="7">
        <v>2163</v>
      </c>
      <c r="H102" s="7" t="s">
        <v>66</v>
      </c>
      <c r="I102" s="7">
        <v>13</v>
      </c>
      <c r="J102" s="7">
        <v>29</v>
      </c>
      <c r="K102" s="7" t="str">
        <f t="shared" si="3"/>
        <v>Dire</v>
      </c>
      <c r="L102" s="7" t="s">
        <v>14</v>
      </c>
      <c r="M102" s="7">
        <f>Datos_Limpios!$I102+Datos_Limpios!$J102</f>
        <v>42</v>
      </c>
      <c r="N102" s="7" t="str">
        <f>IF(Datos_Limpios!$M102&lt;35,"Menor a 35",IF(Datos_Limpios!$M102&lt;=48,"Menor a 48",IF(Datos_Limpios!$M102&lt;=60,"Menor a 60","Mayor a 60")))</f>
        <v>Menor a 48</v>
      </c>
      <c r="O102" s="7" t="str">
        <f>IF(Datos_Limpios!$L102="True",Datos_Limpios!$F102,Datos_Limpios!$H102)</f>
        <v>Team Liquid</v>
      </c>
      <c r="P102" s="7"/>
      <c r="Q102" s="7">
        <v>5401</v>
      </c>
      <c r="R102" s="7" t="s">
        <v>15</v>
      </c>
    </row>
    <row r="103" spans="1:18" x14ac:dyDescent="0.3">
      <c r="A103" s="9">
        <v>3356321398</v>
      </c>
      <c r="B103" s="9">
        <v>2301</v>
      </c>
      <c r="C103" s="10">
        <f>Datos_Limpios!$B103/(24*60*60)</f>
        <v>2.6631944444444444E-2</v>
      </c>
      <c r="D103" s="8" t="str">
        <f t="shared" si="2"/>
        <v>Early Game</v>
      </c>
      <c r="E103" s="9">
        <v>15</v>
      </c>
      <c r="F103" s="9" t="s">
        <v>12</v>
      </c>
      <c r="G103" s="9">
        <v>39</v>
      </c>
      <c r="H103" s="9" t="s">
        <v>60</v>
      </c>
      <c r="I103" s="9">
        <v>31</v>
      </c>
      <c r="J103" s="9">
        <v>13</v>
      </c>
      <c r="K103" s="9" t="str">
        <f t="shared" si="3"/>
        <v>Radiant</v>
      </c>
      <c r="L103" s="9" t="s">
        <v>18</v>
      </c>
      <c r="M103" s="9">
        <f>Datos_Limpios!$I103+Datos_Limpios!$J103</f>
        <v>44</v>
      </c>
      <c r="N103" s="9" t="str">
        <f>IF(Datos_Limpios!$M103&lt;35,"Menor a 35",IF(Datos_Limpios!$M103&lt;=48,"Menor a 48",IF(Datos_Limpios!$M103&lt;=60,"Menor a 60","Mayor a 60")))</f>
        <v>Menor a 48</v>
      </c>
      <c r="O103" s="9" t="str">
        <f>IF(Datos_Limpios!$L103="True",Datos_Limpios!$F103,Datos_Limpios!$H103)</f>
        <v>LGD Gaming</v>
      </c>
      <c r="P103" s="9"/>
      <c r="Q103" s="9">
        <v>5401</v>
      </c>
      <c r="R103" s="9" t="s">
        <v>15</v>
      </c>
    </row>
    <row r="104" spans="1:18" x14ac:dyDescent="0.3">
      <c r="A104" s="7">
        <v>3356245174</v>
      </c>
      <c r="B104" s="7">
        <v>5006</v>
      </c>
      <c r="C104" s="8">
        <f>Datos_Limpios!$B104/(24*60*60)</f>
        <v>5.7939814814814812E-2</v>
      </c>
      <c r="D104" s="8" t="str">
        <f t="shared" si="2"/>
        <v>Late Game</v>
      </c>
      <c r="E104" s="7">
        <v>2672298</v>
      </c>
      <c r="F104" s="7" t="s">
        <v>26</v>
      </c>
      <c r="G104" s="7">
        <v>2108395</v>
      </c>
      <c r="H104" s="7" t="s">
        <v>34</v>
      </c>
      <c r="I104" s="7">
        <v>34</v>
      </c>
      <c r="J104" s="7">
        <v>56</v>
      </c>
      <c r="K104" s="7" t="str">
        <f t="shared" si="3"/>
        <v>Dire</v>
      </c>
      <c r="L104" s="7" t="s">
        <v>14</v>
      </c>
      <c r="M104" s="7">
        <f>Datos_Limpios!$I104+Datos_Limpios!$J104</f>
        <v>90</v>
      </c>
      <c r="N104" s="7" t="str">
        <f>IF(Datos_Limpios!$M104&lt;35,"Menor a 35",IF(Datos_Limpios!$M104&lt;=48,"Menor a 48",IF(Datos_Limpios!$M104&lt;=60,"Menor a 60","Mayor a 60")))</f>
        <v>Mayor a 60</v>
      </c>
      <c r="O104" s="7" t="str">
        <f>IF(Datos_Limpios!$L104="True",Datos_Limpios!$F104,Datos_Limpios!$H104)</f>
        <v>TNC Predator</v>
      </c>
      <c r="P104" s="7"/>
      <c r="Q104" s="7">
        <v>5401</v>
      </c>
      <c r="R104" s="7" t="s">
        <v>15</v>
      </c>
    </row>
    <row r="105" spans="1:18" x14ac:dyDescent="0.3">
      <c r="A105" s="9">
        <v>3369930606</v>
      </c>
      <c r="B105" s="9">
        <v>1714</v>
      </c>
      <c r="C105" s="10">
        <f>Datos_Limpios!$B105/(24*60*60)</f>
        <v>1.9837962962962963E-2</v>
      </c>
      <c r="D105" s="8" t="str">
        <f t="shared" si="2"/>
        <v>Early Game</v>
      </c>
      <c r="E105" s="9">
        <v>15</v>
      </c>
      <c r="F105" s="9" t="s">
        <v>12</v>
      </c>
      <c r="G105" s="9">
        <v>5</v>
      </c>
      <c r="H105" s="9" t="s">
        <v>62</v>
      </c>
      <c r="I105" s="9">
        <v>17</v>
      </c>
      <c r="J105" s="9">
        <v>8</v>
      </c>
      <c r="K105" s="9" t="str">
        <f t="shared" si="3"/>
        <v>Radiant</v>
      </c>
      <c r="L105" s="9" t="s">
        <v>18</v>
      </c>
      <c r="M105" s="9">
        <f>Datos_Limpios!$I105+Datos_Limpios!$J105</f>
        <v>25</v>
      </c>
      <c r="N105" s="9" t="str">
        <f>IF(Datos_Limpios!$M105&lt;35,"Menor a 35",IF(Datos_Limpios!$M105&lt;=48,"Menor a 48",IF(Datos_Limpios!$M105&lt;=60,"Menor a 60","Mayor a 60")))</f>
        <v>Menor a 35</v>
      </c>
      <c r="O105" s="9" t="str">
        <f>IF(Datos_Limpios!$L105="True",Datos_Limpios!$F105,Datos_Limpios!$H105)</f>
        <v>LGD Gaming</v>
      </c>
      <c r="P105" s="9"/>
      <c r="Q105" s="9">
        <v>5401</v>
      </c>
      <c r="R105" s="9" t="s">
        <v>15</v>
      </c>
    </row>
    <row r="106" spans="1:18" x14ac:dyDescent="0.3">
      <c r="A106" s="7">
        <v>3367983348</v>
      </c>
      <c r="B106" s="7">
        <v>3327</v>
      </c>
      <c r="C106" s="8">
        <f>Datos_Limpios!$B106/(24*60*60)</f>
        <v>3.8506944444444448E-2</v>
      </c>
      <c r="D106" s="8" t="str">
        <f t="shared" si="2"/>
        <v>Mid Game</v>
      </c>
      <c r="E106" s="7">
        <v>15</v>
      </c>
      <c r="F106" s="7" t="s">
        <v>12</v>
      </c>
      <c r="G106" s="7">
        <v>2586976</v>
      </c>
      <c r="H106" s="7" t="s">
        <v>64</v>
      </c>
      <c r="I106" s="7">
        <v>33</v>
      </c>
      <c r="J106" s="7">
        <v>37</v>
      </c>
      <c r="K106" s="7" t="str">
        <f t="shared" si="3"/>
        <v>Radiant</v>
      </c>
      <c r="L106" s="7" t="s">
        <v>18</v>
      </c>
      <c r="M106" s="7">
        <f>Datos_Limpios!$I106+Datos_Limpios!$J106</f>
        <v>70</v>
      </c>
      <c r="N106" s="7" t="str">
        <f>IF(Datos_Limpios!$M106&lt;35,"Menor a 35",IF(Datos_Limpios!$M106&lt;=48,"Menor a 48",IF(Datos_Limpios!$M106&lt;=60,"Menor a 60","Mayor a 60")))</f>
        <v>Mayor a 60</v>
      </c>
      <c r="O106" s="7" t="str">
        <f>IF(Datos_Limpios!$L106="True",Datos_Limpios!$F106,Datos_Limpios!$H106)</f>
        <v>LGD Gaming</v>
      </c>
      <c r="P106" s="7"/>
      <c r="Q106" s="7">
        <v>5401</v>
      </c>
      <c r="R106" s="7" t="s">
        <v>15</v>
      </c>
    </row>
    <row r="107" spans="1:18" x14ac:dyDescent="0.3">
      <c r="A107" s="9">
        <v>3279029922</v>
      </c>
      <c r="B107" s="9">
        <v>2530</v>
      </c>
      <c r="C107" s="10">
        <f>Datos_Limpios!$B107/(24*60*60)</f>
        <v>2.9282407407407406E-2</v>
      </c>
      <c r="D107" s="8" t="str">
        <f t="shared" si="2"/>
        <v>Mid Game</v>
      </c>
      <c r="E107" s="9">
        <v>4186376</v>
      </c>
      <c r="F107" s="9" t="s">
        <v>42</v>
      </c>
      <c r="G107" s="9">
        <v>464103</v>
      </c>
      <c r="H107" s="9" t="s">
        <v>41</v>
      </c>
      <c r="I107" s="9">
        <v>18</v>
      </c>
      <c r="J107" s="9">
        <v>38</v>
      </c>
      <c r="K107" s="9" t="str">
        <f t="shared" si="3"/>
        <v>Dire</v>
      </c>
      <c r="L107" s="9" t="s">
        <v>14</v>
      </c>
      <c r="M107" s="9">
        <f>Datos_Limpios!$I107+Datos_Limpios!$J107</f>
        <v>56</v>
      </c>
      <c r="N107" s="9" t="str">
        <f>IF(Datos_Limpios!$M107&lt;35,"Menor a 35",IF(Datos_Limpios!$M107&lt;=48,"Menor a 48",IF(Datos_Limpios!$M107&lt;=60,"Menor a 60","Mayor a 60")))</f>
        <v>Menor a 60</v>
      </c>
      <c r="O107" s="9" t="str">
        <f>IF(Datos_Limpios!$L107="True",Datos_Limpios!$F107,Datos_Limpios!$H107)</f>
        <v>Danish Bears</v>
      </c>
      <c r="P107" s="9"/>
      <c r="Q107" s="9">
        <v>5401</v>
      </c>
      <c r="R107" s="9" t="s">
        <v>15</v>
      </c>
    </row>
    <row r="108" spans="1:18" x14ac:dyDescent="0.3">
      <c r="A108" s="7">
        <v>3366419778</v>
      </c>
      <c r="B108" s="7">
        <v>3166</v>
      </c>
      <c r="C108" s="8">
        <f>Datos_Limpios!$B108/(24*60*60)</f>
        <v>3.664351851851852E-2</v>
      </c>
      <c r="D108" s="8" t="str">
        <f t="shared" si="2"/>
        <v>Mid Game</v>
      </c>
      <c r="E108" s="7">
        <v>1883502</v>
      </c>
      <c r="F108" s="7" t="s">
        <v>61</v>
      </c>
      <c r="G108" s="7">
        <v>3331948</v>
      </c>
      <c r="H108" s="7" t="s">
        <v>31</v>
      </c>
      <c r="I108" s="7">
        <v>30</v>
      </c>
      <c r="J108" s="7">
        <v>39</v>
      </c>
      <c r="K108" s="7" t="str">
        <f t="shared" si="3"/>
        <v>Dire</v>
      </c>
      <c r="L108" s="7" t="s">
        <v>14</v>
      </c>
      <c r="M108" s="7">
        <f>Datos_Limpios!$I108+Datos_Limpios!$J108</f>
        <v>69</v>
      </c>
      <c r="N108" s="7" t="str">
        <f>IF(Datos_Limpios!$M108&lt;35,"Menor a 35",IF(Datos_Limpios!$M108&lt;=48,"Menor a 48",IF(Datos_Limpios!$M108&lt;=60,"Menor a 60","Mayor a 60")))</f>
        <v>Mayor a 60</v>
      </c>
      <c r="O108" s="7" t="str">
        <f>IF(Datos_Limpios!$L108="True",Datos_Limpios!$F108,Datos_Limpios!$H108)</f>
        <v>LGD.Forever Young</v>
      </c>
      <c r="P108" s="7"/>
      <c r="Q108" s="7">
        <v>5401</v>
      </c>
      <c r="R108" s="7" t="s">
        <v>15</v>
      </c>
    </row>
    <row r="109" spans="1:18" x14ac:dyDescent="0.3">
      <c r="A109" s="9">
        <v>3354345479</v>
      </c>
      <c r="B109" s="9">
        <v>4076</v>
      </c>
      <c r="C109" s="10">
        <f>Datos_Limpios!$B109/(24*60*60)</f>
        <v>4.7175925925925927E-2</v>
      </c>
      <c r="D109" s="8" t="str">
        <f t="shared" si="2"/>
        <v>Late Game</v>
      </c>
      <c r="E109" s="9">
        <v>1883502</v>
      </c>
      <c r="F109" s="9" t="s">
        <v>61</v>
      </c>
      <c r="G109" s="9">
        <v>2586976</v>
      </c>
      <c r="H109" s="9" t="s">
        <v>64</v>
      </c>
      <c r="I109" s="9">
        <v>63</v>
      </c>
      <c r="J109" s="9">
        <v>25</v>
      </c>
      <c r="K109" s="9" t="str">
        <f t="shared" si="3"/>
        <v>Radiant</v>
      </c>
      <c r="L109" s="9" t="s">
        <v>18</v>
      </c>
      <c r="M109" s="9">
        <f>Datos_Limpios!$I109+Datos_Limpios!$J109</f>
        <v>88</v>
      </c>
      <c r="N109" s="9" t="str">
        <f>IF(Datos_Limpios!$M109&lt;35,"Menor a 35",IF(Datos_Limpios!$M109&lt;=48,"Menor a 48",IF(Datos_Limpios!$M109&lt;=60,"Menor a 60","Mayor a 60")))</f>
        <v>Mayor a 60</v>
      </c>
      <c r="O109" s="9" t="str">
        <f>IF(Datos_Limpios!$L109="True",Datos_Limpios!$F109,Datos_Limpios!$H109)</f>
        <v>Virtus.pro</v>
      </c>
      <c r="P109" s="9"/>
      <c r="Q109" s="9">
        <v>5401</v>
      </c>
      <c r="R109" s="9" t="s">
        <v>15</v>
      </c>
    </row>
    <row r="110" spans="1:18" x14ac:dyDescent="0.3">
      <c r="A110" s="7">
        <v>3352200165</v>
      </c>
      <c r="B110" s="7">
        <v>3190</v>
      </c>
      <c r="C110" s="8">
        <f>Datos_Limpios!$B110/(24*60*60)</f>
        <v>3.6921296296296299E-2</v>
      </c>
      <c r="D110" s="8" t="str">
        <f t="shared" si="2"/>
        <v>Mid Game</v>
      </c>
      <c r="E110" s="7">
        <v>1375614</v>
      </c>
      <c r="F110" s="7" t="s">
        <v>63</v>
      </c>
      <c r="G110" s="7">
        <v>5</v>
      </c>
      <c r="H110" s="7" t="s">
        <v>62</v>
      </c>
      <c r="I110" s="7">
        <v>28</v>
      </c>
      <c r="J110" s="7">
        <v>46</v>
      </c>
      <c r="K110" s="7" t="str">
        <f t="shared" si="3"/>
        <v>Dire</v>
      </c>
      <c r="L110" s="7" t="s">
        <v>14</v>
      </c>
      <c r="M110" s="7">
        <f>Datos_Limpios!$I110+Datos_Limpios!$J110</f>
        <v>74</v>
      </c>
      <c r="N110" s="7" t="str">
        <f>IF(Datos_Limpios!$M110&lt;35,"Menor a 35",IF(Datos_Limpios!$M110&lt;=48,"Menor a 48",IF(Datos_Limpios!$M110&lt;=60,"Menor a 60","Mayor a 60")))</f>
        <v>Mayor a 60</v>
      </c>
      <c r="O110" s="7" t="str">
        <f>IF(Datos_Limpios!$L110="True",Datos_Limpios!$F110,Datos_Limpios!$H110)</f>
        <v>Invictus Gaming</v>
      </c>
      <c r="P110" s="7"/>
      <c r="Q110" s="7">
        <v>5401</v>
      </c>
      <c r="R110" s="7" t="s">
        <v>15</v>
      </c>
    </row>
    <row r="111" spans="1:18" x14ac:dyDescent="0.3">
      <c r="A111" s="9">
        <v>3353837163</v>
      </c>
      <c r="B111" s="9">
        <v>2411</v>
      </c>
      <c r="C111" s="10">
        <f>Datos_Limpios!$B111/(24*60*60)</f>
        <v>2.7905092592592592E-2</v>
      </c>
      <c r="D111" s="8" t="str">
        <f t="shared" si="2"/>
        <v>Mid Game</v>
      </c>
      <c r="E111" s="9">
        <v>2512249</v>
      </c>
      <c r="F111" s="9">
        <v>123</v>
      </c>
      <c r="G111" s="9">
        <v>5</v>
      </c>
      <c r="H111" s="9" t="s">
        <v>62</v>
      </c>
      <c r="I111" s="9">
        <v>10</v>
      </c>
      <c r="J111" s="9">
        <v>21</v>
      </c>
      <c r="K111" s="9" t="str">
        <f t="shared" si="3"/>
        <v>Dire</v>
      </c>
      <c r="L111" s="9" t="s">
        <v>14</v>
      </c>
      <c r="M111" s="9">
        <f>Datos_Limpios!$I111+Datos_Limpios!$J111</f>
        <v>31</v>
      </c>
      <c r="N111" s="9" t="str">
        <f>IF(Datos_Limpios!$M111&lt;35,"Menor a 35",IF(Datos_Limpios!$M111&lt;=48,"Menor a 48",IF(Datos_Limpios!$M111&lt;=60,"Menor a 60","Mayor a 60")))</f>
        <v>Menor a 35</v>
      </c>
      <c r="O111" s="9" t="str">
        <f>IF(Datos_Limpios!$L111="True",Datos_Limpios!$F111,Datos_Limpios!$H111)</f>
        <v>Invictus Gaming</v>
      </c>
      <c r="P111" s="9"/>
      <c r="Q111" s="9">
        <v>5401</v>
      </c>
      <c r="R111" s="9" t="s">
        <v>15</v>
      </c>
    </row>
    <row r="112" spans="1:18" x14ac:dyDescent="0.3">
      <c r="A112" s="7">
        <v>3282475291</v>
      </c>
      <c r="B112" s="7">
        <v>2581</v>
      </c>
      <c r="C112" s="8">
        <f>Datos_Limpios!$B112/(24*60*60)</f>
        <v>2.9872685185185186E-2</v>
      </c>
      <c r="D112" s="8" t="str">
        <f t="shared" si="2"/>
        <v>Mid Game</v>
      </c>
      <c r="E112" s="7">
        <v>4372042</v>
      </c>
      <c r="F112" s="7" t="s">
        <v>53</v>
      </c>
      <c r="G112" s="7">
        <v>2512249</v>
      </c>
      <c r="H112" s="7">
        <v>123</v>
      </c>
      <c r="I112" s="7">
        <v>15</v>
      </c>
      <c r="J112" s="7">
        <v>32</v>
      </c>
      <c r="K112" s="7" t="str">
        <f t="shared" si="3"/>
        <v>Dire</v>
      </c>
      <c r="L112" s="7" t="s">
        <v>14</v>
      </c>
      <c r="M112" s="7">
        <f>Datos_Limpios!$I112+Datos_Limpios!$J112</f>
        <v>47</v>
      </c>
      <c r="N112" s="7" t="str">
        <f>IF(Datos_Limpios!$M112&lt;35,"Menor a 35",IF(Datos_Limpios!$M112&lt;=48,"Menor a 48",IF(Datos_Limpios!$M112&lt;=60,"Menor a 60","Mayor a 60")))</f>
        <v>Menor a 48</v>
      </c>
      <c r="O112" s="7">
        <f>IF(Datos_Limpios!$L112="True",Datos_Limpios!$F112,Datos_Limpios!$H112)</f>
        <v>123</v>
      </c>
      <c r="P112" s="7"/>
      <c r="Q112" s="7">
        <v>5401</v>
      </c>
      <c r="R112" s="7" t="s">
        <v>15</v>
      </c>
    </row>
    <row r="113" spans="1:18" x14ac:dyDescent="0.3">
      <c r="A113" s="9">
        <v>3277457495</v>
      </c>
      <c r="B113" s="9">
        <v>2782</v>
      </c>
      <c r="C113" s="10">
        <f>Datos_Limpios!$B113/(24*60*60)</f>
        <v>3.2199074074074074E-2</v>
      </c>
      <c r="D113" s="8" t="str">
        <f t="shared" si="2"/>
        <v>Mid Game</v>
      </c>
      <c r="E113" s="9">
        <v>3326875</v>
      </c>
      <c r="F113" s="9" t="s">
        <v>44</v>
      </c>
      <c r="G113" s="9">
        <v>4425527</v>
      </c>
      <c r="H113" s="9" t="s">
        <v>32</v>
      </c>
      <c r="I113" s="9">
        <v>30</v>
      </c>
      <c r="J113" s="9">
        <v>38</v>
      </c>
      <c r="K113" s="9" t="str">
        <f t="shared" si="3"/>
        <v>Dire</v>
      </c>
      <c r="L113" s="9" t="s">
        <v>14</v>
      </c>
      <c r="M113" s="9">
        <f>Datos_Limpios!$I113+Datos_Limpios!$J113</f>
        <v>68</v>
      </c>
      <c r="N113" s="9" t="str">
        <f>IF(Datos_Limpios!$M113&lt;35,"Menor a 35",IF(Datos_Limpios!$M113&lt;=48,"Menor a 48",IF(Datos_Limpios!$M113&lt;=60,"Menor a 60","Mayor a 60")))</f>
        <v>Mayor a 60</v>
      </c>
      <c r="O113" s="9" t="str">
        <f>IF(Datos_Limpios!$L113="True",Datos_Limpios!$F113,Datos_Limpios!$H113)</f>
        <v>Geek Fam</v>
      </c>
      <c r="P113" s="9"/>
      <c r="Q113" s="9">
        <v>5401</v>
      </c>
      <c r="R113" s="9" t="s">
        <v>15</v>
      </c>
    </row>
    <row r="114" spans="1:18" x14ac:dyDescent="0.3">
      <c r="A114" s="7">
        <v>3277928310</v>
      </c>
      <c r="B114" s="7">
        <v>2013</v>
      </c>
      <c r="C114" s="8">
        <f>Datos_Limpios!$B114/(24*60*60)</f>
        <v>2.329861111111111E-2</v>
      </c>
      <c r="D114" s="8" t="str">
        <f t="shared" si="2"/>
        <v>Early Game</v>
      </c>
      <c r="E114" s="7">
        <v>3704482</v>
      </c>
      <c r="F114" s="7" t="s">
        <v>19</v>
      </c>
      <c r="G114" s="7">
        <v>4328182</v>
      </c>
      <c r="H114" s="7" t="s">
        <v>68</v>
      </c>
      <c r="I114" s="7">
        <v>15</v>
      </c>
      <c r="J114" s="7">
        <v>39</v>
      </c>
      <c r="K114" s="7" t="str">
        <f t="shared" si="3"/>
        <v>Dire</v>
      </c>
      <c r="L114" s="7" t="s">
        <v>14</v>
      </c>
      <c r="M114" s="7">
        <f>Datos_Limpios!$I114+Datos_Limpios!$J114</f>
        <v>54</v>
      </c>
      <c r="N114" s="7" t="str">
        <f>IF(Datos_Limpios!$M114&lt;35,"Menor a 35",IF(Datos_Limpios!$M114&lt;=48,"Menor a 48",IF(Datos_Limpios!$M114&lt;=60,"Menor a 60","Mayor a 60")))</f>
        <v>Menor a 60</v>
      </c>
      <c r="O114" s="7" t="str">
        <f>IF(Datos_Limpios!$L114="True",Datos_Limpios!$F114,Datos_Limpios!$H114)</f>
        <v>Crescendo</v>
      </c>
      <c r="P114" s="7"/>
      <c r="Q114" s="7">
        <v>5401</v>
      </c>
      <c r="R114" s="7" t="s">
        <v>15</v>
      </c>
    </row>
    <row r="115" spans="1:18" x14ac:dyDescent="0.3">
      <c r="A115" s="9">
        <v>3278401845</v>
      </c>
      <c r="B115" s="9">
        <v>1798</v>
      </c>
      <c r="C115" s="10">
        <f>Datos_Limpios!$B115/(24*60*60)</f>
        <v>2.0810185185185185E-2</v>
      </c>
      <c r="D115" s="8" t="str">
        <f t="shared" si="2"/>
        <v>Early Game</v>
      </c>
      <c r="E115" s="9">
        <v>4646830</v>
      </c>
      <c r="F115" s="9" t="s">
        <v>69</v>
      </c>
      <c r="G115" s="9">
        <v>3325252</v>
      </c>
      <c r="H115" s="9" t="s">
        <v>54</v>
      </c>
      <c r="I115" s="9">
        <v>26</v>
      </c>
      <c r="J115" s="9">
        <v>8</v>
      </c>
      <c r="K115" s="9" t="str">
        <f t="shared" si="3"/>
        <v>Radiant</v>
      </c>
      <c r="L115" s="9" t="s">
        <v>18</v>
      </c>
      <c r="M115" s="9">
        <f>Datos_Limpios!$I115+Datos_Limpios!$J115</f>
        <v>34</v>
      </c>
      <c r="N115" s="9" t="str">
        <f>IF(Datos_Limpios!$M115&lt;35,"Menor a 35",IF(Datos_Limpios!$M115&lt;=48,"Menor a 48",IF(Datos_Limpios!$M115&lt;=60,"Menor a 60","Mayor a 60")))</f>
        <v>Menor a 35</v>
      </c>
      <c r="O115" s="9" t="str">
        <f>IF(Datos_Limpios!$L115="True",Datos_Limpios!$F115,Datos_Limpios!$H115)</f>
        <v>FTD.a</v>
      </c>
      <c r="P115" s="9"/>
      <c r="Q115" s="9">
        <v>5401</v>
      </c>
      <c r="R115" s="9" t="s">
        <v>15</v>
      </c>
    </row>
    <row r="116" spans="1:18" x14ac:dyDescent="0.3">
      <c r="A116" s="7">
        <v>3276013632</v>
      </c>
      <c r="B116" s="7">
        <v>1717</v>
      </c>
      <c r="C116" s="8">
        <f>Datos_Limpios!$B116/(24*60*60)</f>
        <v>1.9872685185185184E-2</v>
      </c>
      <c r="D116" s="8" t="str">
        <f t="shared" si="2"/>
        <v>Early Game</v>
      </c>
      <c r="E116" s="7">
        <v>36</v>
      </c>
      <c r="F116" s="7" t="s">
        <v>37</v>
      </c>
      <c r="G116" s="7">
        <v>46</v>
      </c>
      <c r="H116" s="7" t="s">
        <v>59</v>
      </c>
      <c r="I116" s="7">
        <v>14</v>
      </c>
      <c r="J116" s="7">
        <v>27</v>
      </c>
      <c r="K116" s="7" t="str">
        <f t="shared" si="3"/>
        <v>Dire</v>
      </c>
      <c r="L116" s="7" t="s">
        <v>14</v>
      </c>
      <c r="M116" s="7">
        <f>Datos_Limpios!$I116+Datos_Limpios!$J116</f>
        <v>41</v>
      </c>
      <c r="N116" s="7" t="str">
        <f>IF(Datos_Limpios!$M116&lt;35,"Menor a 35",IF(Datos_Limpios!$M116&lt;=48,"Menor a 48",IF(Datos_Limpios!$M116&lt;=60,"Menor a 60","Mayor a 60")))</f>
        <v>Menor a 48</v>
      </c>
      <c r="O116" s="7" t="str">
        <f>IF(Datos_Limpios!$L116="True",Datos_Limpios!$F116,Datos_Limpios!$H116)</f>
        <v>Team Empire</v>
      </c>
      <c r="P116" s="7"/>
      <c r="Q116" s="7">
        <v>5401</v>
      </c>
      <c r="R116" s="7" t="s">
        <v>15</v>
      </c>
    </row>
    <row r="117" spans="1:18" x14ac:dyDescent="0.3">
      <c r="A117" s="9">
        <v>3275933008</v>
      </c>
      <c r="B117" s="9">
        <v>2094</v>
      </c>
      <c r="C117" s="10">
        <f>Datos_Limpios!$B117/(24*60*60)</f>
        <v>2.4236111111111111E-2</v>
      </c>
      <c r="D117" s="8" t="str">
        <f t="shared" si="2"/>
        <v>Early Game</v>
      </c>
      <c r="E117" s="9">
        <v>3152713</v>
      </c>
      <c r="F117" s="9" t="s">
        <v>67</v>
      </c>
      <c r="G117" s="9">
        <v>3704482</v>
      </c>
      <c r="H117" s="9" t="s">
        <v>19</v>
      </c>
      <c r="I117" s="9">
        <v>10</v>
      </c>
      <c r="J117" s="9">
        <v>26</v>
      </c>
      <c r="K117" s="9" t="str">
        <f t="shared" si="3"/>
        <v>Dire</v>
      </c>
      <c r="L117" s="9" t="s">
        <v>14</v>
      </c>
      <c r="M117" s="9">
        <f>Datos_Limpios!$I117+Datos_Limpios!$J117</f>
        <v>36</v>
      </c>
      <c r="N117" s="9" t="str">
        <f>IF(Datos_Limpios!$M117&lt;35,"Menor a 35",IF(Datos_Limpios!$M117&lt;=48,"Menor a 48",IF(Datos_Limpios!$M117&lt;=60,"Menor a 60","Mayor a 60")))</f>
        <v>Menor a 48</v>
      </c>
      <c r="O117" s="9" t="str">
        <f>IF(Datos_Limpios!$L117="True",Datos_Limpios!$F117,Datos_Limpios!$H117)</f>
        <v>SK-_-'iter (evil)!</v>
      </c>
      <c r="P117" s="9"/>
      <c r="Q117" s="9">
        <v>5401</v>
      </c>
      <c r="R117" s="9" t="s">
        <v>15</v>
      </c>
    </row>
    <row r="118" spans="1:18" x14ac:dyDescent="0.3">
      <c r="A118" s="7">
        <v>3278082996</v>
      </c>
      <c r="B118" s="7">
        <v>2329</v>
      </c>
      <c r="C118" s="8">
        <f>Datos_Limpios!$B118/(24*60*60)</f>
        <v>2.6956018518518518E-2</v>
      </c>
      <c r="D118" s="8" t="str">
        <f t="shared" si="2"/>
        <v>Early Game</v>
      </c>
      <c r="E118" s="7">
        <v>464103</v>
      </c>
      <c r="F118" s="7" t="s">
        <v>41</v>
      </c>
      <c r="G118" s="7">
        <v>4703773</v>
      </c>
      <c r="H118" s="7" t="s">
        <v>22</v>
      </c>
      <c r="I118" s="7">
        <v>41</v>
      </c>
      <c r="J118" s="7">
        <v>26</v>
      </c>
      <c r="K118" s="7" t="str">
        <f t="shared" si="3"/>
        <v>Radiant</v>
      </c>
      <c r="L118" s="7" t="s">
        <v>18</v>
      </c>
      <c r="M118" s="7">
        <f>Datos_Limpios!$I118+Datos_Limpios!$J118</f>
        <v>67</v>
      </c>
      <c r="N118" s="7" t="str">
        <f>IF(Datos_Limpios!$M118&lt;35,"Menor a 35",IF(Datos_Limpios!$M118&lt;=48,"Menor a 48",IF(Datos_Limpios!$M118&lt;=60,"Menor a 60","Mayor a 60")))</f>
        <v>Mayor a 60</v>
      </c>
      <c r="O118" s="7" t="str">
        <f>IF(Datos_Limpios!$L118="True",Datos_Limpios!$F118,Datos_Limpios!$H118)</f>
        <v>Danish Bears</v>
      </c>
      <c r="P118" s="7"/>
      <c r="Q118" s="7">
        <v>5401</v>
      </c>
      <c r="R118" s="7" t="s">
        <v>15</v>
      </c>
    </row>
    <row r="119" spans="1:18" x14ac:dyDescent="0.3">
      <c r="A119" s="9">
        <v>3274329415</v>
      </c>
      <c r="B119" s="9">
        <v>1760</v>
      </c>
      <c r="C119" s="10">
        <f>Datos_Limpios!$B119/(24*60*60)</f>
        <v>2.0370370370370372E-2</v>
      </c>
      <c r="D119" s="8" t="str">
        <f t="shared" si="2"/>
        <v>Early Game</v>
      </c>
      <c r="E119" s="9">
        <v>3725701</v>
      </c>
      <c r="F119" s="9" t="s">
        <v>70</v>
      </c>
      <c r="G119" s="9">
        <v>4425527</v>
      </c>
      <c r="H119" s="9" t="s">
        <v>32</v>
      </c>
      <c r="I119" s="9">
        <v>12</v>
      </c>
      <c r="J119" s="9">
        <v>25</v>
      </c>
      <c r="K119" s="9" t="str">
        <f t="shared" si="3"/>
        <v>Dire</v>
      </c>
      <c r="L119" s="9" t="s">
        <v>14</v>
      </c>
      <c r="M119" s="9">
        <f>Datos_Limpios!$I119+Datos_Limpios!$J119</f>
        <v>37</v>
      </c>
      <c r="N119" s="9" t="str">
        <f>IF(Datos_Limpios!$M119&lt;35,"Menor a 35",IF(Datos_Limpios!$M119&lt;=48,"Menor a 48",IF(Datos_Limpios!$M119&lt;=60,"Menor a 60","Mayor a 60")))</f>
        <v>Menor a 48</v>
      </c>
      <c r="O119" s="9" t="str">
        <f>IF(Datos_Limpios!$L119="True",Datos_Limpios!$F119,Datos_Limpios!$H119)</f>
        <v>Geek Fam</v>
      </c>
      <c r="P119" s="9"/>
      <c r="Q119" s="9">
        <v>5401</v>
      </c>
      <c r="R119" s="9" t="s">
        <v>15</v>
      </c>
    </row>
    <row r="120" spans="1:18" x14ac:dyDescent="0.3">
      <c r="A120" s="7">
        <v>3362247584</v>
      </c>
      <c r="B120" s="7">
        <v>2405</v>
      </c>
      <c r="C120" s="8">
        <f>Datos_Limpios!$B120/(24*60*60)</f>
        <v>2.7835648148148148E-2</v>
      </c>
      <c r="D120" s="8" t="str">
        <f t="shared" si="2"/>
        <v>Mid Game</v>
      </c>
      <c r="E120" s="7">
        <v>2163</v>
      </c>
      <c r="F120" s="7" t="s">
        <v>66</v>
      </c>
      <c r="G120" s="7">
        <v>5</v>
      </c>
      <c r="H120" s="7" t="s">
        <v>62</v>
      </c>
      <c r="I120" s="7">
        <v>14</v>
      </c>
      <c r="J120" s="7">
        <v>42</v>
      </c>
      <c r="K120" s="7" t="str">
        <f t="shared" si="3"/>
        <v>Dire</v>
      </c>
      <c r="L120" s="7" t="s">
        <v>14</v>
      </c>
      <c r="M120" s="7">
        <f>Datos_Limpios!$I120+Datos_Limpios!$J120</f>
        <v>56</v>
      </c>
      <c r="N120" s="7" t="str">
        <f>IF(Datos_Limpios!$M120&lt;35,"Menor a 35",IF(Datos_Limpios!$M120&lt;=48,"Menor a 48",IF(Datos_Limpios!$M120&lt;=60,"Menor a 60","Mayor a 60")))</f>
        <v>Menor a 60</v>
      </c>
      <c r="O120" s="7" t="str">
        <f>IF(Datos_Limpios!$L120="True",Datos_Limpios!$F120,Datos_Limpios!$H120)</f>
        <v>Invictus Gaming</v>
      </c>
      <c r="P120" s="7"/>
      <c r="Q120" s="7">
        <v>5401</v>
      </c>
      <c r="R120" s="7" t="s">
        <v>15</v>
      </c>
    </row>
    <row r="121" spans="1:18" x14ac:dyDescent="0.3">
      <c r="A121" s="9">
        <v>3277054034</v>
      </c>
      <c r="B121" s="9">
        <v>2091</v>
      </c>
      <c r="C121" s="10">
        <f>Datos_Limpios!$B121/(24*60*60)</f>
        <v>2.420138888888889E-2</v>
      </c>
      <c r="D121" s="8" t="str">
        <f t="shared" si="2"/>
        <v>Early Game</v>
      </c>
      <c r="E121" s="9">
        <v>1964407</v>
      </c>
      <c r="F121" s="9" t="s">
        <v>40</v>
      </c>
      <c r="G121" s="9">
        <v>4100699</v>
      </c>
      <c r="H121" s="9" t="s">
        <v>71</v>
      </c>
      <c r="I121" s="9">
        <v>31</v>
      </c>
      <c r="J121" s="9">
        <v>34</v>
      </c>
      <c r="K121" s="9" t="str">
        <f t="shared" si="3"/>
        <v>Dire</v>
      </c>
      <c r="L121" s="9" t="s">
        <v>14</v>
      </c>
      <c r="M121" s="9">
        <f>Datos_Limpios!$I121+Datos_Limpios!$J121</f>
        <v>65</v>
      </c>
      <c r="N121" s="9" t="str">
        <f>IF(Datos_Limpios!$M121&lt;35,"Menor a 35",IF(Datos_Limpios!$M121&lt;=48,"Menor a 48",IF(Datos_Limpios!$M121&lt;=60,"Menor a 60","Mayor a 60")))</f>
        <v>Mayor a 60</v>
      </c>
      <c r="O121" s="9" t="str">
        <f>IF(Datos_Limpios!$L121="True",Datos_Limpios!$F121,Datos_Limpios!$H121)</f>
        <v>APB</v>
      </c>
      <c r="P121" s="9"/>
      <c r="Q121" s="9">
        <v>5401</v>
      </c>
      <c r="R121" s="9" t="s">
        <v>15</v>
      </c>
    </row>
    <row r="122" spans="1:18" x14ac:dyDescent="0.3">
      <c r="A122" s="7">
        <v>3278008510</v>
      </c>
      <c r="B122" s="7">
        <v>1457</v>
      </c>
      <c r="C122" s="8">
        <f>Datos_Limpios!$B122/(24*60*60)</f>
        <v>1.6863425925925928E-2</v>
      </c>
      <c r="D122" s="8" t="str">
        <f t="shared" si="2"/>
        <v>Early Game</v>
      </c>
      <c r="E122" s="7">
        <v>1838315</v>
      </c>
      <c r="F122" s="7" t="s">
        <v>21</v>
      </c>
      <c r="G122" s="7">
        <v>3704482</v>
      </c>
      <c r="H122" s="7" t="s">
        <v>19</v>
      </c>
      <c r="I122" s="7">
        <v>29</v>
      </c>
      <c r="J122" s="7">
        <v>14</v>
      </c>
      <c r="K122" s="7" t="str">
        <f t="shared" si="3"/>
        <v>Radiant</v>
      </c>
      <c r="L122" s="7" t="s">
        <v>18</v>
      </c>
      <c r="M122" s="7">
        <f>Datos_Limpios!$I122+Datos_Limpios!$J122</f>
        <v>43</v>
      </c>
      <c r="N122" s="7" t="str">
        <f>IF(Datos_Limpios!$M122&lt;35,"Menor a 35",IF(Datos_Limpios!$M122&lt;=48,"Menor a 48",IF(Datos_Limpios!$M122&lt;=60,"Menor a 60","Mayor a 60")))</f>
        <v>Menor a 48</v>
      </c>
      <c r="O122" s="7" t="str">
        <f>IF(Datos_Limpios!$L122="True",Datos_Limpios!$F122,Datos_Limpios!$H122)</f>
        <v>Team Secret</v>
      </c>
      <c r="P122" s="7"/>
      <c r="Q122" s="7">
        <v>5401</v>
      </c>
      <c r="R122" s="7" t="s">
        <v>15</v>
      </c>
    </row>
    <row r="123" spans="1:18" x14ac:dyDescent="0.3">
      <c r="A123" s="9">
        <v>3276393537</v>
      </c>
      <c r="B123" s="9">
        <v>2113</v>
      </c>
      <c r="C123" s="10">
        <f>Datos_Limpios!$B123/(24*60*60)</f>
        <v>2.4456018518518519E-2</v>
      </c>
      <c r="D123" s="8" t="str">
        <f t="shared" si="2"/>
        <v>Early Game</v>
      </c>
      <c r="E123" s="9">
        <v>2581813</v>
      </c>
      <c r="F123" s="9" t="s">
        <v>153</v>
      </c>
      <c r="G123" s="9">
        <v>3326875</v>
      </c>
      <c r="H123" s="9" t="s">
        <v>44</v>
      </c>
      <c r="I123" s="9">
        <v>33</v>
      </c>
      <c r="J123" s="9">
        <v>18</v>
      </c>
      <c r="K123" s="9" t="str">
        <f t="shared" si="3"/>
        <v>Radiant</v>
      </c>
      <c r="L123" s="9" t="s">
        <v>18</v>
      </c>
      <c r="M123" s="9">
        <f>Datos_Limpios!$I123+Datos_Limpios!$J123</f>
        <v>51</v>
      </c>
      <c r="N123" s="9" t="str">
        <f>IF(Datos_Limpios!$M123&lt;35,"Menor a 35",IF(Datos_Limpios!$M123&lt;=48,"Menor a 48",IF(Datos_Limpios!$M123&lt;=60,"Menor a 60","Mayor a 60")))</f>
        <v>Menor a 60</v>
      </c>
      <c r="O123" s="9" t="str">
        <f>IF(Datos_Limpios!$L123="True",Datos_Limpios!$F123,Datos_Limpios!$H123)</f>
        <v>Execration</v>
      </c>
      <c r="P123" s="9"/>
      <c r="Q123" s="9">
        <v>5401</v>
      </c>
      <c r="R123" s="9" t="s">
        <v>15</v>
      </c>
    </row>
    <row r="124" spans="1:18" x14ac:dyDescent="0.3">
      <c r="A124" s="7">
        <v>3275405570</v>
      </c>
      <c r="B124" s="7">
        <v>2429</v>
      </c>
      <c r="C124" s="8">
        <f>Datos_Limpios!$B124/(24*60*60)</f>
        <v>2.8113425925925927E-2</v>
      </c>
      <c r="D124" s="8" t="str">
        <f t="shared" si="2"/>
        <v>Mid Game</v>
      </c>
      <c r="E124" s="7">
        <v>3326875</v>
      </c>
      <c r="F124" s="7" t="s">
        <v>44</v>
      </c>
      <c r="G124" s="7">
        <v>2108395</v>
      </c>
      <c r="H124" s="7" t="s">
        <v>34</v>
      </c>
      <c r="I124" s="7">
        <v>14</v>
      </c>
      <c r="J124" s="7">
        <v>40</v>
      </c>
      <c r="K124" s="7" t="str">
        <f t="shared" si="3"/>
        <v>Dire</v>
      </c>
      <c r="L124" s="7" t="s">
        <v>14</v>
      </c>
      <c r="M124" s="7">
        <f>Datos_Limpios!$I124+Datos_Limpios!$J124</f>
        <v>54</v>
      </c>
      <c r="N124" s="7" t="str">
        <f>IF(Datos_Limpios!$M124&lt;35,"Menor a 35",IF(Datos_Limpios!$M124&lt;=48,"Menor a 48",IF(Datos_Limpios!$M124&lt;=60,"Menor a 60","Mayor a 60")))</f>
        <v>Menor a 60</v>
      </c>
      <c r="O124" s="7" t="str">
        <f>IF(Datos_Limpios!$L124="True",Datos_Limpios!$F124,Datos_Limpios!$H124)</f>
        <v>TNC Predator</v>
      </c>
      <c r="P124" s="7"/>
      <c r="Q124" s="7">
        <v>5401</v>
      </c>
      <c r="R124" s="7" t="s">
        <v>15</v>
      </c>
    </row>
    <row r="125" spans="1:18" x14ac:dyDescent="0.3">
      <c r="A125" s="9">
        <v>3280962519</v>
      </c>
      <c r="B125" s="9">
        <v>2538</v>
      </c>
      <c r="C125" s="10">
        <f>Datos_Limpios!$B125/(24*60*60)</f>
        <v>2.9374999999999998E-2</v>
      </c>
      <c r="D125" s="8" t="str">
        <f t="shared" si="2"/>
        <v>Mid Game</v>
      </c>
      <c r="E125" s="9">
        <v>3331948</v>
      </c>
      <c r="F125" s="9" t="s">
        <v>31</v>
      </c>
      <c r="G125" s="9">
        <v>2626685</v>
      </c>
      <c r="H125" s="9" t="s">
        <v>30</v>
      </c>
      <c r="I125" s="9">
        <v>35</v>
      </c>
      <c r="J125" s="9">
        <v>13</v>
      </c>
      <c r="K125" s="9" t="str">
        <f t="shared" si="3"/>
        <v>Radiant</v>
      </c>
      <c r="L125" s="9" t="s">
        <v>18</v>
      </c>
      <c r="M125" s="9">
        <f>Datos_Limpios!$I125+Datos_Limpios!$J125</f>
        <v>48</v>
      </c>
      <c r="N125" s="9" t="str">
        <f>IF(Datos_Limpios!$M125&lt;35,"Menor a 35",IF(Datos_Limpios!$M125&lt;=48,"Menor a 48",IF(Datos_Limpios!$M125&lt;=60,"Menor a 60","Mayor a 60")))</f>
        <v>Menor a 48</v>
      </c>
      <c r="O125" s="9" t="str">
        <f>IF(Datos_Limpios!$L125="True",Datos_Limpios!$F125,Datos_Limpios!$H125)</f>
        <v>LGD.Forever Young</v>
      </c>
      <c r="P125" s="9"/>
      <c r="Q125" s="9">
        <v>5401</v>
      </c>
      <c r="R125" s="9" t="s">
        <v>15</v>
      </c>
    </row>
    <row r="126" spans="1:18" x14ac:dyDescent="0.3">
      <c r="A126" s="7">
        <v>3278815320</v>
      </c>
      <c r="B126" s="7">
        <v>2543</v>
      </c>
      <c r="C126" s="8">
        <f>Datos_Limpios!$B126/(24*60*60)</f>
        <v>2.943287037037037E-2</v>
      </c>
      <c r="D126" s="8" t="str">
        <f t="shared" si="2"/>
        <v>Mid Game</v>
      </c>
      <c r="E126" s="7">
        <v>3659536</v>
      </c>
      <c r="F126" s="7" t="s">
        <v>33</v>
      </c>
      <c r="G126" s="7">
        <v>350190</v>
      </c>
      <c r="H126" s="7" t="s">
        <v>16</v>
      </c>
      <c r="I126" s="7">
        <v>17</v>
      </c>
      <c r="J126" s="7">
        <v>41</v>
      </c>
      <c r="K126" s="7" t="str">
        <f t="shared" si="3"/>
        <v>Dire</v>
      </c>
      <c r="L126" s="7" t="s">
        <v>14</v>
      </c>
      <c r="M126" s="7">
        <f>Datos_Limpios!$I126+Datos_Limpios!$J126</f>
        <v>58</v>
      </c>
      <c r="N126" s="7" t="str">
        <f>IF(Datos_Limpios!$M126&lt;35,"Menor a 35",IF(Datos_Limpios!$M126&lt;=48,"Menor a 48",IF(Datos_Limpios!$M126&lt;=60,"Menor a 60","Mayor a 60")))</f>
        <v>Menor a 60</v>
      </c>
      <c r="O126" s="7" t="str">
        <f>IF(Datos_Limpios!$L126="True",Datos_Limpios!$F126,Datos_Limpios!$H126)</f>
        <v>Ascent Esports</v>
      </c>
      <c r="P126" s="7"/>
      <c r="Q126" s="7">
        <v>5401</v>
      </c>
      <c r="R126" s="7" t="s">
        <v>15</v>
      </c>
    </row>
    <row r="127" spans="1:18" x14ac:dyDescent="0.3">
      <c r="A127" s="9">
        <v>3279270347</v>
      </c>
      <c r="B127" s="9">
        <v>3377</v>
      </c>
      <c r="C127" s="10">
        <f>Datos_Limpios!$B127/(24*60*60)</f>
        <v>3.9085648148148147E-2</v>
      </c>
      <c r="D127" s="8" t="str">
        <f t="shared" si="2"/>
        <v>Mid Game</v>
      </c>
      <c r="E127" s="9">
        <v>46</v>
      </c>
      <c r="F127" s="9" t="s">
        <v>59</v>
      </c>
      <c r="G127" s="9">
        <v>2621843</v>
      </c>
      <c r="H127" s="9" t="s">
        <v>43</v>
      </c>
      <c r="I127" s="9">
        <v>33</v>
      </c>
      <c r="J127" s="9">
        <v>23</v>
      </c>
      <c r="K127" s="9" t="str">
        <f t="shared" si="3"/>
        <v>Radiant</v>
      </c>
      <c r="L127" s="9" t="s">
        <v>18</v>
      </c>
      <c r="M127" s="9">
        <f>Datos_Limpios!$I127+Datos_Limpios!$J127</f>
        <v>56</v>
      </c>
      <c r="N127" s="9" t="str">
        <f>IF(Datos_Limpios!$M127&lt;35,"Menor a 35",IF(Datos_Limpios!$M127&lt;=48,"Menor a 48",IF(Datos_Limpios!$M127&lt;=60,"Menor a 60","Mayor a 60")))</f>
        <v>Menor a 60</v>
      </c>
      <c r="O127" s="9" t="str">
        <f>IF(Datos_Limpios!$L127="True",Datos_Limpios!$F127,Datos_Limpios!$H127)</f>
        <v>Team Empire</v>
      </c>
      <c r="P127" s="9"/>
      <c r="Q127" s="9">
        <v>5401</v>
      </c>
      <c r="R127" s="9" t="s">
        <v>15</v>
      </c>
    </row>
    <row r="128" spans="1:18" x14ac:dyDescent="0.3">
      <c r="A128" s="7">
        <v>3278707616</v>
      </c>
      <c r="B128" s="7">
        <v>1494</v>
      </c>
      <c r="C128" s="8">
        <f>Datos_Limpios!$B128/(24*60*60)</f>
        <v>1.7291666666666667E-2</v>
      </c>
      <c r="D128" s="8" t="str">
        <f t="shared" si="2"/>
        <v>Early Game</v>
      </c>
      <c r="E128" s="7">
        <v>2640025</v>
      </c>
      <c r="F128" s="7" t="s">
        <v>13</v>
      </c>
      <c r="G128" s="7">
        <v>4</v>
      </c>
      <c r="H128" s="7" t="s">
        <v>72</v>
      </c>
      <c r="I128" s="7">
        <v>19</v>
      </c>
      <c r="J128" s="7">
        <v>10</v>
      </c>
      <c r="K128" s="7" t="str">
        <f t="shared" si="3"/>
        <v>Radiant</v>
      </c>
      <c r="L128" s="7" t="s">
        <v>18</v>
      </c>
      <c r="M128" s="7">
        <f>Datos_Limpios!$I128+Datos_Limpios!$J128</f>
        <v>29</v>
      </c>
      <c r="N128" s="7" t="str">
        <f>IF(Datos_Limpios!$M128&lt;35,"Menor a 35",IF(Datos_Limpios!$M128&lt;=48,"Menor a 48",IF(Datos_Limpios!$M128&lt;=60,"Menor a 60","Mayor a 60")))</f>
        <v>Menor a 35</v>
      </c>
      <c r="O128" s="7" t="str">
        <f>IF(Datos_Limpios!$L128="True",Datos_Limpios!$F128,Datos_Limpios!$H128)</f>
        <v>iG.Vitality</v>
      </c>
      <c r="P128" s="7"/>
      <c r="Q128" s="7">
        <v>5401</v>
      </c>
      <c r="R128" s="7" t="s">
        <v>15</v>
      </c>
    </row>
    <row r="129" spans="1:18" x14ac:dyDescent="0.3">
      <c r="A129" s="9">
        <v>3280002255</v>
      </c>
      <c r="B129" s="9">
        <v>3122</v>
      </c>
      <c r="C129" s="10">
        <f>Datos_Limpios!$B129/(24*60*60)</f>
        <v>3.6134259259259262E-2</v>
      </c>
      <c r="D129" s="8" t="str">
        <f t="shared" si="2"/>
        <v>Mid Game</v>
      </c>
      <c r="E129" s="9">
        <v>3715574</v>
      </c>
      <c r="F129" s="9" t="s">
        <v>29</v>
      </c>
      <c r="G129" s="9">
        <v>2672298</v>
      </c>
      <c r="H129" s="9" t="s">
        <v>26</v>
      </c>
      <c r="I129" s="9">
        <v>21</v>
      </c>
      <c r="J129" s="9">
        <v>34</v>
      </c>
      <c r="K129" s="9" t="str">
        <f t="shared" si="3"/>
        <v>Dire</v>
      </c>
      <c r="L129" s="9" t="s">
        <v>14</v>
      </c>
      <c r="M129" s="9">
        <f>Datos_Limpios!$I129+Datos_Limpios!$J129</f>
        <v>55</v>
      </c>
      <c r="N129" s="9" t="str">
        <f>IF(Datos_Limpios!$M129&lt;35,"Menor a 35",IF(Datos_Limpios!$M129&lt;=48,"Menor a 48",IF(Datos_Limpios!$M129&lt;=60,"Menor a 60","Mayor a 60")))</f>
        <v>Menor a 60</v>
      </c>
      <c r="O129" s="9" t="str">
        <f>IF(Datos_Limpios!$L129="True",Datos_Limpios!$F129,Datos_Limpios!$H129)</f>
        <v>NoPing Esports</v>
      </c>
      <c r="P129" s="9"/>
      <c r="Q129" s="9">
        <v>5401</v>
      </c>
      <c r="R129" s="9" t="s">
        <v>15</v>
      </c>
    </row>
    <row r="130" spans="1:18" x14ac:dyDescent="0.3">
      <c r="A130" s="7">
        <v>3352275698</v>
      </c>
      <c r="B130" s="7">
        <v>2150</v>
      </c>
      <c r="C130" s="8">
        <f>Datos_Limpios!$B130/(24*60*60)</f>
        <v>2.4884259259259259E-2</v>
      </c>
      <c r="D130" s="8" t="str">
        <f t="shared" ref="D130:D193" si="4">IF(B130/60&lt;20,"Turbo Game",IF((20&lt;=B130/60)*AND(B130/60&lt;=40),"Early Game",IF((40&lt;B130/60)*AND(B130/60&lt;=60),"Mid Game","Late Game")))</f>
        <v>Early Game</v>
      </c>
      <c r="E130" s="7">
        <v>46</v>
      </c>
      <c r="F130" s="7" t="s">
        <v>59</v>
      </c>
      <c r="G130" s="7">
        <v>15</v>
      </c>
      <c r="H130" s="7" t="s">
        <v>12</v>
      </c>
      <c r="I130" s="7">
        <v>20</v>
      </c>
      <c r="J130" s="7">
        <v>24</v>
      </c>
      <c r="K130" s="7" t="str">
        <f t="shared" ref="K130:K193" si="5">IF(L130="True","Radiant","Dire")</f>
        <v>Dire</v>
      </c>
      <c r="L130" s="7" t="s">
        <v>14</v>
      </c>
      <c r="M130" s="7">
        <f>Datos_Limpios!$I130+Datos_Limpios!$J130</f>
        <v>44</v>
      </c>
      <c r="N130" s="7" t="str">
        <f>IF(Datos_Limpios!$M130&lt;35,"Menor a 35",IF(Datos_Limpios!$M130&lt;=48,"Menor a 48",IF(Datos_Limpios!$M130&lt;=60,"Menor a 60","Mayor a 60")))</f>
        <v>Menor a 48</v>
      </c>
      <c r="O130" s="7" t="str">
        <f>IF(Datos_Limpios!$L130="True",Datos_Limpios!$F130,Datos_Limpios!$H130)</f>
        <v>LGD Gaming</v>
      </c>
      <c r="P130" s="7"/>
      <c r="Q130" s="7">
        <v>5401</v>
      </c>
      <c r="R130" s="7" t="s">
        <v>15</v>
      </c>
    </row>
    <row r="131" spans="1:18" x14ac:dyDescent="0.3">
      <c r="A131" s="9">
        <v>3276692247</v>
      </c>
      <c r="B131" s="9">
        <v>3038</v>
      </c>
      <c r="C131" s="10">
        <f>Datos_Limpios!$B131/(24*60*60)</f>
        <v>3.516203703703704E-2</v>
      </c>
      <c r="D131" s="8" t="str">
        <f t="shared" si="4"/>
        <v>Mid Game</v>
      </c>
      <c r="E131" s="9">
        <v>2640025</v>
      </c>
      <c r="F131" s="9" t="s">
        <v>13</v>
      </c>
      <c r="G131" s="9">
        <v>4646830</v>
      </c>
      <c r="H131" s="9" t="s">
        <v>69</v>
      </c>
      <c r="I131" s="9">
        <v>29</v>
      </c>
      <c r="J131" s="9">
        <v>27</v>
      </c>
      <c r="K131" s="9" t="str">
        <f t="shared" si="5"/>
        <v>Radiant</v>
      </c>
      <c r="L131" s="9" t="s">
        <v>18</v>
      </c>
      <c r="M131" s="9">
        <f>Datos_Limpios!$I131+Datos_Limpios!$J131</f>
        <v>56</v>
      </c>
      <c r="N131" s="9" t="str">
        <f>IF(Datos_Limpios!$M131&lt;35,"Menor a 35",IF(Datos_Limpios!$M131&lt;=48,"Menor a 48",IF(Datos_Limpios!$M131&lt;=60,"Menor a 60","Mayor a 60")))</f>
        <v>Menor a 60</v>
      </c>
      <c r="O131" s="9" t="str">
        <f>IF(Datos_Limpios!$L131="True",Datos_Limpios!$F131,Datos_Limpios!$H131)</f>
        <v>iG.Vitality</v>
      </c>
      <c r="P131" s="9"/>
      <c r="Q131" s="9">
        <v>5401</v>
      </c>
      <c r="R131" s="9" t="s">
        <v>15</v>
      </c>
    </row>
    <row r="132" spans="1:18" x14ac:dyDescent="0.3">
      <c r="A132" s="7">
        <v>3370054178</v>
      </c>
      <c r="B132" s="7">
        <v>3142</v>
      </c>
      <c r="C132" s="8">
        <f>Datos_Limpios!$B132/(24*60*60)</f>
        <v>3.636574074074074E-2</v>
      </c>
      <c r="D132" s="8" t="str">
        <f t="shared" si="4"/>
        <v>Mid Game</v>
      </c>
      <c r="E132" s="7">
        <v>3331948</v>
      </c>
      <c r="F132" s="7" t="s">
        <v>31</v>
      </c>
      <c r="G132" s="7">
        <v>1375614</v>
      </c>
      <c r="H132" s="7" t="s">
        <v>63</v>
      </c>
      <c r="I132" s="7">
        <v>24</v>
      </c>
      <c r="J132" s="7">
        <v>28</v>
      </c>
      <c r="K132" s="7" t="str">
        <f t="shared" si="5"/>
        <v>Dire</v>
      </c>
      <c r="L132" s="7" t="s">
        <v>14</v>
      </c>
      <c r="M132" s="7">
        <f>Datos_Limpios!$I132+Datos_Limpios!$J132</f>
        <v>52</v>
      </c>
      <c r="N132" s="7" t="str">
        <f>IF(Datos_Limpios!$M132&lt;35,"Menor a 35",IF(Datos_Limpios!$M132&lt;=48,"Menor a 48",IF(Datos_Limpios!$M132&lt;=60,"Menor a 60","Mayor a 60")))</f>
        <v>Menor a 60</v>
      </c>
      <c r="O132" s="7" t="str">
        <f>IF(Datos_Limpios!$L132="True",Datos_Limpios!$F132,Datos_Limpios!$H132)</f>
        <v>Newbee</v>
      </c>
      <c r="P132" s="7"/>
      <c r="Q132" s="7">
        <v>5401</v>
      </c>
      <c r="R132" s="7" t="s">
        <v>15</v>
      </c>
    </row>
    <row r="133" spans="1:18" x14ac:dyDescent="0.3">
      <c r="A133" s="9">
        <v>3354031843</v>
      </c>
      <c r="B133" s="9">
        <v>2530</v>
      </c>
      <c r="C133" s="10">
        <f>Datos_Limpios!$B133/(24*60*60)</f>
        <v>2.9282407407407406E-2</v>
      </c>
      <c r="D133" s="8" t="str">
        <f t="shared" si="4"/>
        <v>Mid Game</v>
      </c>
      <c r="E133" s="9">
        <v>1838315</v>
      </c>
      <c r="F133" s="9" t="s">
        <v>21</v>
      </c>
      <c r="G133" s="9">
        <v>2108395</v>
      </c>
      <c r="H133" s="9" t="s">
        <v>34</v>
      </c>
      <c r="I133" s="9">
        <v>18</v>
      </c>
      <c r="J133" s="9">
        <v>36</v>
      </c>
      <c r="K133" s="9" t="str">
        <f t="shared" si="5"/>
        <v>Dire</v>
      </c>
      <c r="L133" s="9" t="s">
        <v>14</v>
      </c>
      <c r="M133" s="9">
        <f>Datos_Limpios!$I133+Datos_Limpios!$J133</f>
        <v>54</v>
      </c>
      <c r="N133" s="9" t="str">
        <f>IF(Datos_Limpios!$M133&lt;35,"Menor a 35",IF(Datos_Limpios!$M133&lt;=48,"Menor a 48",IF(Datos_Limpios!$M133&lt;=60,"Menor a 60","Mayor a 60")))</f>
        <v>Menor a 60</v>
      </c>
      <c r="O133" s="9" t="str">
        <f>IF(Datos_Limpios!$L133="True",Datos_Limpios!$F133,Datos_Limpios!$H133)</f>
        <v>TNC Predator</v>
      </c>
      <c r="P133" s="9"/>
      <c r="Q133" s="9">
        <v>5401</v>
      </c>
      <c r="R133" s="9" t="s">
        <v>15</v>
      </c>
    </row>
    <row r="134" spans="1:18" x14ac:dyDescent="0.3">
      <c r="A134" s="7">
        <v>3368158118</v>
      </c>
      <c r="B134" s="7">
        <v>6213</v>
      </c>
      <c r="C134" s="8">
        <f>Datos_Limpios!$B134/(24*60*60)</f>
        <v>7.1909722222222222E-2</v>
      </c>
      <c r="D134" s="8" t="str">
        <f t="shared" si="4"/>
        <v>Late Game</v>
      </c>
      <c r="E134" s="7">
        <v>1883502</v>
      </c>
      <c r="F134" s="7" t="s">
        <v>61</v>
      </c>
      <c r="G134" s="7">
        <v>2163</v>
      </c>
      <c r="H134" s="7" t="s">
        <v>66</v>
      </c>
      <c r="I134" s="7">
        <v>43</v>
      </c>
      <c r="J134" s="7">
        <v>46</v>
      </c>
      <c r="K134" s="7" t="str">
        <f t="shared" si="5"/>
        <v>Dire</v>
      </c>
      <c r="L134" s="7" t="s">
        <v>14</v>
      </c>
      <c r="M134" s="7">
        <f>Datos_Limpios!$I134+Datos_Limpios!$J134</f>
        <v>89</v>
      </c>
      <c r="N134" s="7" t="str">
        <f>IF(Datos_Limpios!$M134&lt;35,"Menor a 35",IF(Datos_Limpios!$M134&lt;=48,"Menor a 48",IF(Datos_Limpios!$M134&lt;=60,"Menor a 60","Mayor a 60")))</f>
        <v>Mayor a 60</v>
      </c>
      <c r="O134" s="7" t="str">
        <f>IF(Datos_Limpios!$L134="True",Datos_Limpios!$F134,Datos_Limpios!$H134)</f>
        <v>Team Liquid</v>
      </c>
      <c r="P134" s="7"/>
      <c r="Q134" s="7">
        <v>5401</v>
      </c>
      <c r="R134" s="7" t="s">
        <v>15</v>
      </c>
    </row>
    <row r="135" spans="1:18" x14ac:dyDescent="0.3">
      <c r="A135" s="9">
        <v>3280710379</v>
      </c>
      <c r="B135" s="9">
        <v>2808</v>
      </c>
      <c r="C135" s="10">
        <f>Datos_Limpios!$B135/(24*60*60)</f>
        <v>3.2500000000000001E-2</v>
      </c>
      <c r="D135" s="8" t="str">
        <f t="shared" si="4"/>
        <v>Mid Game</v>
      </c>
      <c r="E135" s="9">
        <v>726228</v>
      </c>
      <c r="F135" s="9" t="s">
        <v>55</v>
      </c>
      <c r="G135" s="9">
        <v>3331948</v>
      </c>
      <c r="H135" s="9" t="s">
        <v>31</v>
      </c>
      <c r="I135" s="9">
        <v>31</v>
      </c>
      <c r="J135" s="9">
        <v>17</v>
      </c>
      <c r="K135" s="9" t="str">
        <f t="shared" si="5"/>
        <v>Radiant</v>
      </c>
      <c r="L135" s="9" t="s">
        <v>18</v>
      </c>
      <c r="M135" s="9">
        <f>Datos_Limpios!$I135+Datos_Limpios!$J135</f>
        <v>48</v>
      </c>
      <c r="N135" s="9" t="str">
        <f>IF(Datos_Limpios!$M135&lt;35,"Menor a 35",IF(Datos_Limpios!$M135&lt;=48,"Menor a 48",IF(Datos_Limpios!$M135&lt;=60,"Menor a 60","Mayor a 60")))</f>
        <v>Menor a 48</v>
      </c>
      <c r="O135" s="9" t="str">
        <f>IF(Datos_Limpios!$L135="True",Datos_Limpios!$F135,Datos_Limpios!$H135)</f>
        <v>Vici Gaming</v>
      </c>
      <c r="P135" s="9"/>
      <c r="Q135" s="9">
        <v>5401</v>
      </c>
      <c r="R135" s="9" t="s">
        <v>15</v>
      </c>
    </row>
    <row r="136" spans="1:18" x14ac:dyDescent="0.3">
      <c r="A136" s="7">
        <v>3356203915</v>
      </c>
      <c r="B136" s="7">
        <v>2198</v>
      </c>
      <c r="C136" s="8">
        <f>Datos_Limpios!$B136/(24*60*60)</f>
        <v>2.5439814814814814E-2</v>
      </c>
      <c r="D136" s="8" t="str">
        <f t="shared" si="4"/>
        <v>Early Game</v>
      </c>
      <c r="E136" s="7">
        <v>3331948</v>
      </c>
      <c r="F136" s="7" t="s">
        <v>31</v>
      </c>
      <c r="G136" s="7">
        <v>2512249</v>
      </c>
      <c r="H136" s="7">
        <v>123</v>
      </c>
      <c r="I136" s="7">
        <v>10</v>
      </c>
      <c r="J136" s="7">
        <v>35</v>
      </c>
      <c r="K136" s="7" t="str">
        <f t="shared" si="5"/>
        <v>Dire</v>
      </c>
      <c r="L136" s="7" t="s">
        <v>14</v>
      </c>
      <c r="M136" s="7">
        <f>Datos_Limpios!$I136+Datos_Limpios!$J136</f>
        <v>45</v>
      </c>
      <c r="N136" s="7" t="str">
        <f>IF(Datos_Limpios!$M136&lt;35,"Menor a 35",IF(Datos_Limpios!$M136&lt;=48,"Menor a 48",IF(Datos_Limpios!$M136&lt;=60,"Menor a 60","Mayor a 60")))</f>
        <v>Menor a 48</v>
      </c>
      <c r="O136" s="7">
        <f>IF(Datos_Limpios!$L136="True",Datos_Limpios!$F136,Datos_Limpios!$H136)</f>
        <v>123</v>
      </c>
      <c r="P136" s="7"/>
      <c r="Q136" s="7">
        <v>5401</v>
      </c>
      <c r="R136" s="7" t="s">
        <v>15</v>
      </c>
    </row>
    <row r="137" spans="1:18" x14ac:dyDescent="0.3">
      <c r="A137" s="9">
        <v>3356189302</v>
      </c>
      <c r="B137" s="9">
        <v>2658</v>
      </c>
      <c r="C137" s="10">
        <f>Datos_Limpios!$B137/(24*60*60)</f>
        <v>3.0763888888888889E-2</v>
      </c>
      <c r="D137" s="8" t="str">
        <f t="shared" si="4"/>
        <v>Mid Game</v>
      </c>
      <c r="E137" s="9">
        <v>2586976</v>
      </c>
      <c r="F137" s="9" t="s">
        <v>64</v>
      </c>
      <c r="G137" s="9">
        <v>5</v>
      </c>
      <c r="H137" s="9" t="s">
        <v>62</v>
      </c>
      <c r="I137" s="9">
        <v>13</v>
      </c>
      <c r="J137" s="9">
        <v>44</v>
      </c>
      <c r="K137" s="9" t="str">
        <f t="shared" si="5"/>
        <v>Dire</v>
      </c>
      <c r="L137" s="9" t="s">
        <v>14</v>
      </c>
      <c r="M137" s="9">
        <f>Datos_Limpios!$I137+Datos_Limpios!$J137</f>
        <v>57</v>
      </c>
      <c r="N137" s="9" t="str">
        <f>IF(Datos_Limpios!$M137&lt;35,"Menor a 35",IF(Datos_Limpios!$M137&lt;=48,"Menor a 48",IF(Datos_Limpios!$M137&lt;=60,"Menor a 60","Mayor a 60")))</f>
        <v>Menor a 60</v>
      </c>
      <c r="O137" s="9" t="str">
        <f>IF(Datos_Limpios!$L137="True",Datos_Limpios!$F137,Datos_Limpios!$H137)</f>
        <v>Invictus Gaming</v>
      </c>
      <c r="P137" s="9"/>
      <c r="Q137" s="9">
        <v>5401</v>
      </c>
      <c r="R137" s="9" t="s">
        <v>15</v>
      </c>
    </row>
    <row r="138" spans="1:18" x14ac:dyDescent="0.3">
      <c r="A138" s="7">
        <v>3356102779</v>
      </c>
      <c r="B138" s="7">
        <v>2473</v>
      </c>
      <c r="C138" s="8">
        <f>Datos_Limpios!$B138/(24*60*60)</f>
        <v>2.8622685185185185E-2</v>
      </c>
      <c r="D138" s="8" t="str">
        <f t="shared" si="4"/>
        <v>Mid Game</v>
      </c>
      <c r="E138" s="7">
        <v>2163</v>
      </c>
      <c r="F138" s="7" t="s">
        <v>66</v>
      </c>
      <c r="G138" s="7">
        <v>2108395</v>
      </c>
      <c r="H138" s="7" t="s">
        <v>34</v>
      </c>
      <c r="I138" s="7">
        <v>22</v>
      </c>
      <c r="J138" s="7">
        <v>44</v>
      </c>
      <c r="K138" s="7" t="str">
        <f t="shared" si="5"/>
        <v>Dire</v>
      </c>
      <c r="L138" s="7" t="s">
        <v>14</v>
      </c>
      <c r="M138" s="7">
        <f>Datos_Limpios!$I138+Datos_Limpios!$J138</f>
        <v>66</v>
      </c>
      <c r="N138" s="7" t="str">
        <f>IF(Datos_Limpios!$M138&lt;35,"Menor a 35",IF(Datos_Limpios!$M138&lt;=48,"Menor a 48",IF(Datos_Limpios!$M138&lt;=60,"Menor a 60","Mayor a 60")))</f>
        <v>Mayor a 60</v>
      </c>
      <c r="O138" s="7" t="str">
        <f>IF(Datos_Limpios!$L138="True",Datos_Limpios!$F138,Datos_Limpios!$H138)</f>
        <v>TNC Predator</v>
      </c>
      <c r="P138" s="7"/>
      <c r="Q138" s="7">
        <v>5401</v>
      </c>
      <c r="R138" s="7" t="s">
        <v>15</v>
      </c>
    </row>
    <row r="139" spans="1:18" x14ac:dyDescent="0.3">
      <c r="A139" s="9">
        <v>3356100221</v>
      </c>
      <c r="B139" s="9">
        <v>2062</v>
      </c>
      <c r="C139" s="10">
        <f>Datos_Limpios!$B139/(24*60*60)</f>
        <v>2.3865740740740739E-2</v>
      </c>
      <c r="D139" s="8" t="str">
        <f t="shared" si="4"/>
        <v>Early Game</v>
      </c>
      <c r="E139" s="9">
        <v>1375614</v>
      </c>
      <c r="F139" s="9" t="s">
        <v>63</v>
      </c>
      <c r="G139" s="9">
        <v>1846548</v>
      </c>
      <c r="H139" s="9" t="s">
        <v>65</v>
      </c>
      <c r="I139" s="9">
        <v>21</v>
      </c>
      <c r="J139" s="9">
        <v>9</v>
      </c>
      <c r="K139" s="9" t="str">
        <f t="shared" si="5"/>
        <v>Radiant</v>
      </c>
      <c r="L139" s="9" t="s">
        <v>18</v>
      </c>
      <c r="M139" s="9">
        <f>Datos_Limpios!$I139+Datos_Limpios!$J139</f>
        <v>30</v>
      </c>
      <c r="N139" s="9" t="str">
        <f>IF(Datos_Limpios!$M139&lt;35,"Menor a 35",IF(Datos_Limpios!$M139&lt;=48,"Menor a 48",IF(Datos_Limpios!$M139&lt;=60,"Menor a 60","Mayor a 60")))</f>
        <v>Menor a 35</v>
      </c>
      <c r="O139" s="9" t="str">
        <f>IF(Datos_Limpios!$L139="True",Datos_Limpios!$F139,Datos_Limpios!$H139)</f>
        <v>Newbee</v>
      </c>
      <c r="P139" s="9"/>
      <c r="Q139" s="9">
        <v>5401</v>
      </c>
      <c r="R139" s="9" t="s">
        <v>15</v>
      </c>
    </row>
    <row r="140" spans="1:18" x14ac:dyDescent="0.3">
      <c r="A140" s="7">
        <v>3356044327</v>
      </c>
      <c r="B140" s="7">
        <v>2108</v>
      </c>
      <c r="C140" s="8">
        <f>Datos_Limpios!$B140/(24*60*60)</f>
        <v>2.4398148148148148E-2</v>
      </c>
      <c r="D140" s="8" t="str">
        <f t="shared" si="4"/>
        <v>Early Game</v>
      </c>
      <c r="E140" s="7">
        <v>2108395</v>
      </c>
      <c r="F140" s="7" t="s">
        <v>34</v>
      </c>
      <c r="G140" s="7">
        <v>2163</v>
      </c>
      <c r="H140" s="7" t="s">
        <v>66</v>
      </c>
      <c r="I140" s="7">
        <v>30</v>
      </c>
      <c r="J140" s="7">
        <v>40</v>
      </c>
      <c r="K140" s="7" t="str">
        <f t="shared" si="5"/>
        <v>Dire</v>
      </c>
      <c r="L140" s="7" t="s">
        <v>14</v>
      </c>
      <c r="M140" s="7">
        <f>Datos_Limpios!$I140+Datos_Limpios!$J140</f>
        <v>70</v>
      </c>
      <c r="N140" s="7" t="str">
        <f>IF(Datos_Limpios!$M140&lt;35,"Menor a 35",IF(Datos_Limpios!$M140&lt;=48,"Menor a 48",IF(Datos_Limpios!$M140&lt;=60,"Menor a 60","Mayor a 60")))</f>
        <v>Mayor a 60</v>
      </c>
      <c r="O140" s="7" t="str">
        <f>IF(Datos_Limpios!$L140="True",Datos_Limpios!$F140,Datos_Limpios!$H140)</f>
        <v>Team Liquid</v>
      </c>
      <c r="P140" s="7"/>
      <c r="Q140" s="7">
        <v>5401</v>
      </c>
      <c r="R140" s="7" t="s">
        <v>15</v>
      </c>
    </row>
    <row r="141" spans="1:18" x14ac:dyDescent="0.3">
      <c r="A141" s="9">
        <v>3356308437</v>
      </c>
      <c r="B141" s="9">
        <v>2068</v>
      </c>
      <c r="C141" s="10">
        <f>Datos_Limpios!$B141/(24*60*60)</f>
        <v>2.3935185185185184E-2</v>
      </c>
      <c r="D141" s="8" t="str">
        <f t="shared" si="4"/>
        <v>Early Game</v>
      </c>
      <c r="E141" s="9">
        <v>2163</v>
      </c>
      <c r="F141" s="9" t="s">
        <v>66</v>
      </c>
      <c r="G141" s="9">
        <v>46</v>
      </c>
      <c r="H141" s="9" t="s">
        <v>59</v>
      </c>
      <c r="I141" s="9">
        <v>31</v>
      </c>
      <c r="J141" s="9">
        <v>28</v>
      </c>
      <c r="K141" s="9" t="str">
        <f t="shared" si="5"/>
        <v>Radiant</v>
      </c>
      <c r="L141" s="9" t="s">
        <v>18</v>
      </c>
      <c r="M141" s="9">
        <f>Datos_Limpios!$I141+Datos_Limpios!$J141</f>
        <v>59</v>
      </c>
      <c r="N141" s="9" t="str">
        <f>IF(Datos_Limpios!$M141&lt;35,"Menor a 35",IF(Datos_Limpios!$M141&lt;=48,"Menor a 48",IF(Datos_Limpios!$M141&lt;=60,"Menor a 60","Mayor a 60")))</f>
        <v>Menor a 60</v>
      </c>
      <c r="O141" s="9" t="str">
        <f>IF(Datos_Limpios!$L141="True",Datos_Limpios!$F141,Datos_Limpios!$H141)</f>
        <v>Team Liquid</v>
      </c>
      <c r="P141" s="9"/>
      <c r="Q141" s="9">
        <v>5401</v>
      </c>
      <c r="R141" s="9" t="s">
        <v>15</v>
      </c>
    </row>
    <row r="142" spans="1:18" x14ac:dyDescent="0.3">
      <c r="A142" s="7">
        <v>3356009819</v>
      </c>
      <c r="B142" s="7">
        <v>2731</v>
      </c>
      <c r="C142" s="8">
        <f>Datos_Limpios!$B142/(24*60*60)</f>
        <v>3.1608796296296295E-2</v>
      </c>
      <c r="D142" s="8" t="str">
        <f t="shared" si="4"/>
        <v>Mid Game</v>
      </c>
      <c r="E142" s="7">
        <v>2640025</v>
      </c>
      <c r="F142" s="7" t="s">
        <v>13</v>
      </c>
      <c r="G142" s="7">
        <v>46</v>
      </c>
      <c r="H142" s="7" t="s">
        <v>59</v>
      </c>
      <c r="I142" s="7">
        <v>17</v>
      </c>
      <c r="J142" s="7">
        <v>32</v>
      </c>
      <c r="K142" s="7" t="str">
        <f t="shared" si="5"/>
        <v>Dire</v>
      </c>
      <c r="L142" s="7" t="s">
        <v>14</v>
      </c>
      <c r="M142" s="7">
        <f>Datos_Limpios!$I142+Datos_Limpios!$J142</f>
        <v>49</v>
      </c>
      <c r="N142" s="7" t="str">
        <f>IF(Datos_Limpios!$M142&lt;35,"Menor a 35",IF(Datos_Limpios!$M142&lt;=48,"Menor a 48",IF(Datos_Limpios!$M142&lt;=60,"Menor a 60","Mayor a 60")))</f>
        <v>Menor a 60</v>
      </c>
      <c r="O142" s="7" t="str">
        <f>IF(Datos_Limpios!$L142="True",Datos_Limpios!$F142,Datos_Limpios!$H142)</f>
        <v>Team Empire</v>
      </c>
      <c r="P142" s="7"/>
      <c r="Q142" s="7">
        <v>5401</v>
      </c>
      <c r="R142" s="7" t="s">
        <v>15</v>
      </c>
    </row>
    <row r="143" spans="1:18" x14ac:dyDescent="0.3">
      <c r="A143" s="9">
        <v>3355938154</v>
      </c>
      <c r="B143" s="9">
        <v>2568</v>
      </c>
      <c r="C143" s="10">
        <f>Datos_Limpios!$B143/(24*60*60)</f>
        <v>2.9722222222222223E-2</v>
      </c>
      <c r="D143" s="8" t="str">
        <f t="shared" si="4"/>
        <v>Mid Game</v>
      </c>
      <c r="E143" s="9">
        <v>2581813</v>
      </c>
      <c r="F143" s="9" t="s">
        <v>153</v>
      </c>
      <c r="G143" s="9">
        <v>2512249</v>
      </c>
      <c r="H143" s="9">
        <v>123</v>
      </c>
      <c r="I143" s="9">
        <v>7</v>
      </c>
      <c r="J143" s="9">
        <v>29</v>
      </c>
      <c r="K143" s="9" t="str">
        <f t="shared" si="5"/>
        <v>Dire</v>
      </c>
      <c r="L143" s="9" t="s">
        <v>14</v>
      </c>
      <c r="M143" s="9">
        <f>Datos_Limpios!$I143+Datos_Limpios!$J143</f>
        <v>36</v>
      </c>
      <c r="N143" s="9" t="str">
        <f>IF(Datos_Limpios!$M143&lt;35,"Menor a 35",IF(Datos_Limpios!$M143&lt;=48,"Menor a 48",IF(Datos_Limpios!$M143&lt;=60,"Menor a 60","Mayor a 60")))</f>
        <v>Menor a 48</v>
      </c>
      <c r="O143" s="9">
        <f>IF(Datos_Limpios!$L143="True",Datos_Limpios!$F143,Datos_Limpios!$H143)</f>
        <v>123</v>
      </c>
      <c r="P143" s="9"/>
      <c r="Q143" s="9">
        <v>5401</v>
      </c>
      <c r="R143" s="9" t="s">
        <v>15</v>
      </c>
    </row>
    <row r="144" spans="1:18" x14ac:dyDescent="0.3">
      <c r="A144" s="7">
        <v>3358183864</v>
      </c>
      <c r="B144" s="7">
        <v>1227</v>
      </c>
      <c r="C144" s="8">
        <f>Datos_Limpios!$B144/(24*60*60)</f>
        <v>1.4201388888888888E-2</v>
      </c>
      <c r="D144" s="8" t="str">
        <f t="shared" si="4"/>
        <v>Early Game</v>
      </c>
      <c r="E144" s="7">
        <v>2586976</v>
      </c>
      <c r="F144" s="7" t="s">
        <v>64</v>
      </c>
      <c r="G144" s="7">
        <v>3331948</v>
      </c>
      <c r="H144" s="7" t="s">
        <v>31</v>
      </c>
      <c r="I144" s="7">
        <v>4</v>
      </c>
      <c r="J144" s="7">
        <v>29</v>
      </c>
      <c r="K144" s="7" t="str">
        <f t="shared" si="5"/>
        <v>Dire</v>
      </c>
      <c r="L144" s="7" t="s">
        <v>14</v>
      </c>
      <c r="M144" s="7">
        <f>Datos_Limpios!$I144+Datos_Limpios!$J144</f>
        <v>33</v>
      </c>
      <c r="N144" s="7" t="str">
        <f>IF(Datos_Limpios!$M144&lt;35,"Menor a 35",IF(Datos_Limpios!$M144&lt;=48,"Menor a 48",IF(Datos_Limpios!$M144&lt;=60,"Menor a 60","Mayor a 60")))</f>
        <v>Menor a 35</v>
      </c>
      <c r="O144" s="7" t="str">
        <f>IF(Datos_Limpios!$L144="True",Datos_Limpios!$F144,Datos_Limpios!$H144)</f>
        <v>LGD.Forever Young</v>
      </c>
      <c r="P144" s="7"/>
      <c r="Q144" s="7">
        <v>5401</v>
      </c>
      <c r="R144" s="7" t="s">
        <v>15</v>
      </c>
    </row>
    <row r="145" spans="1:18" x14ac:dyDescent="0.3">
      <c r="A145" s="9">
        <v>3356066834</v>
      </c>
      <c r="B145" s="9">
        <v>2964</v>
      </c>
      <c r="C145" s="10">
        <f>Datos_Limpios!$B145/(24*60*60)</f>
        <v>3.4305555555555554E-2</v>
      </c>
      <c r="D145" s="8" t="str">
        <f t="shared" si="4"/>
        <v>Mid Game</v>
      </c>
      <c r="E145" s="9">
        <v>1838315</v>
      </c>
      <c r="F145" s="9" t="s">
        <v>21</v>
      </c>
      <c r="G145" s="9">
        <v>350190</v>
      </c>
      <c r="H145" s="9" t="s">
        <v>16</v>
      </c>
      <c r="I145" s="9">
        <v>49</v>
      </c>
      <c r="J145" s="9">
        <v>24</v>
      </c>
      <c r="K145" s="9" t="str">
        <f t="shared" si="5"/>
        <v>Radiant</v>
      </c>
      <c r="L145" s="9" t="s">
        <v>18</v>
      </c>
      <c r="M145" s="9">
        <f>Datos_Limpios!$I145+Datos_Limpios!$J145</f>
        <v>73</v>
      </c>
      <c r="N145" s="9" t="str">
        <f>IF(Datos_Limpios!$M145&lt;35,"Menor a 35",IF(Datos_Limpios!$M145&lt;=48,"Menor a 48",IF(Datos_Limpios!$M145&lt;=60,"Menor a 60","Mayor a 60")))</f>
        <v>Mayor a 60</v>
      </c>
      <c r="O145" s="9" t="str">
        <f>IF(Datos_Limpios!$L145="True",Datos_Limpios!$F145,Datos_Limpios!$H145)</f>
        <v>Team Secret</v>
      </c>
      <c r="P145" s="9"/>
      <c r="Q145" s="9">
        <v>5401</v>
      </c>
      <c r="R145" s="9" t="s">
        <v>15</v>
      </c>
    </row>
    <row r="146" spans="1:18" x14ac:dyDescent="0.3">
      <c r="A146" s="7">
        <v>3355980143</v>
      </c>
      <c r="B146" s="7">
        <v>1213</v>
      </c>
      <c r="C146" s="8">
        <f>Datos_Limpios!$B146/(24*60*60)</f>
        <v>1.4039351851851851E-2</v>
      </c>
      <c r="D146" s="8" t="str">
        <f t="shared" si="4"/>
        <v>Early Game</v>
      </c>
      <c r="E146" s="7">
        <v>2672298</v>
      </c>
      <c r="F146" s="7" t="s">
        <v>26</v>
      </c>
      <c r="G146" s="7">
        <v>39</v>
      </c>
      <c r="H146" s="7" t="s">
        <v>60</v>
      </c>
      <c r="I146" s="7">
        <v>3</v>
      </c>
      <c r="J146" s="7">
        <v>15</v>
      </c>
      <c r="K146" s="7" t="str">
        <f t="shared" si="5"/>
        <v>Dire</v>
      </c>
      <c r="L146" s="7" t="s">
        <v>14</v>
      </c>
      <c r="M146" s="7">
        <f>Datos_Limpios!$I146+Datos_Limpios!$J146</f>
        <v>18</v>
      </c>
      <c r="N146" s="7" t="str">
        <f>IF(Datos_Limpios!$M146&lt;35,"Menor a 35",IF(Datos_Limpios!$M146&lt;=48,"Menor a 48",IF(Datos_Limpios!$M146&lt;=60,"Menor a 60","Mayor a 60")))</f>
        <v>Menor a 35</v>
      </c>
      <c r="O146" s="7" t="str">
        <f>IF(Datos_Limpios!$L146="True",Datos_Limpios!$F146,Datos_Limpios!$H146)</f>
        <v>Shopify Rebellion</v>
      </c>
      <c r="P146" s="7"/>
      <c r="Q146" s="7">
        <v>5401</v>
      </c>
      <c r="R146" s="7" t="s">
        <v>15</v>
      </c>
    </row>
    <row r="147" spans="1:18" x14ac:dyDescent="0.3">
      <c r="A147" s="9">
        <v>3357890369</v>
      </c>
      <c r="B147" s="9">
        <v>2268</v>
      </c>
      <c r="C147" s="10">
        <f>Datos_Limpios!$B147/(24*60*60)</f>
        <v>2.6249999999999999E-2</v>
      </c>
      <c r="D147" s="8" t="str">
        <f t="shared" si="4"/>
        <v>Early Game</v>
      </c>
      <c r="E147" s="9">
        <v>1846548</v>
      </c>
      <c r="F147" s="9" t="s">
        <v>65</v>
      </c>
      <c r="G147" s="9">
        <v>5</v>
      </c>
      <c r="H147" s="9" t="s">
        <v>62</v>
      </c>
      <c r="I147" s="9">
        <v>11</v>
      </c>
      <c r="J147" s="9">
        <v>27</v>
      </c>
      <c r="K147" s="9" t="str">
        <f t="shared" si="5"/>
        <v>Dire</v>
      </c>
      <c r="L147" s="9" t="s">
        <v>14</v>
      </c>
      <c r="M147" s="9">
        <f>Datos_Limpios!$I147+Datos_Limpios!$J147</f>
        <v>38</v>
      </c>
      <c r="N147" s="9" t="str">
        <f>IF(Datos_Limpios!$M147&lt;35,"Menor a 35",IF(Datos_Limpios!$M147&lt;=48,"Menor a 48",IF(Datos_Limpios!$M147&lt;=60,"Menor a 60","Mayor a 60")))</f>
        <v>Menor a 48</v>
      </c>
      <c r="O147" s="9" t="str">
        <f>IF(Datos_Limpios!$L147="True",Datos_Limpios!$F147,Datos_Limpios!$H147)</f>
        <v>Invictus Gaming</v>
      </c>
      <c r="P147" s="9"/>
      <c r="Q147" s="9">
        <v>5401</v>
      </c>
      <c r="R147" s="9" t="s">
        <v>15</v>
      </c>
    </row>
    <row r="148" spans="1:18" x14ac:dyDescent="0.3">
      <c r="A148" s="7">
        <v>3355838924</v>
      </c>
      <c r="B148" s="7">
        <v>2714</v>
      </c>
      <c r="C148" s="8">
        <f>Datos_Limpios!$B148/(24*60*60)</f>
        <v>3.1412037037037037E-2</v>
      </c>
      <c r="D148" s="8" t="str">
        <f t="shared" si="4"/>
        <v>Mid Game</v>
      </c>
      <c r="E148" s="7">
        <v>2581813</v>
      </c>
      <c r="F148" s="7" t="s">
        <v>153</v>
      </c>
      <c r="G148" s="7">
        <v>2512249</v>
      </c>
      <c r="H148" s="7">
        <v>123</v>
      </c>
      <c r="I148" s="7">
        <v>20</v>
      </c>
      <c r="J148" s="7">
        <v>31</v>
      </c>
      <c r="K148" s="7" t="str">
        <f t="shared" si="5"/>
        <v>Dire</v>
      </c>
      <c r="L148" s="7" t="s">
        <v>14</v>
      </c>
      <c r="M148" s="7">
        <f>Datos_Limpios!$I148+Datos_Limpios!$J148</f>
        <v>51</v>
      </c>
      <c r="N148" s="7" t="str">
        <f>IF(Datos_Limpios!$M148&lt;35,"Menor a 35",IF(Datos_Limpios!$M148&lt;=48,"Menor a 48",IF(Datos_Limpios!$M148&lt;=60,"Menor a 60","Mayor a 60")))</f>
        <v>Menor a 60</v>
      </c>
      <c r="O148" s="7">
        <f>IF(Datos_Limpios!$L148="True",Datos_Limpios!$F148,Datos_Limpios!$H148)</f>
        <v>123</v>
      </c>
      <c r="P148" s="7"/>
      <c r="Q148" s="7">
        <v>5401</v>
      </c>
      <c r="R148" s="7" t="s">
        <v>15</v>
      </c>
    </row>
    <row r="149" spans="1:18" x14ac:dyDescent="0.3">
      <c r="A149" s="9">
        <v>3355887483</v>
      </c>
      <c r="B149" s="9">
        <v>2857</v>
      </c>
      <c r="C149" s="10">
        <f>Datos_Limpios!$B149/(24*60*60)</f>
        <v>3.3067129629629627E-2</v>
      </c>
      <c r="D149" s="8" t="str">
        <f t="shared" si="4"/>
        <v>Mid Game</v>
      </c>
      <c r="E149" s="9">
        <v>1883502</v>
      </c>
      <c r="F149" s="9" t="s">
        <v>61</v>
      </c>
      <c r="G149" s="9">
        <v>1846548</v>
      </c>
      <c r="H149" s="9" t="s">
        <v>65</v>
      </c>
      <c r="I149" s="9">
        <v>26</v>
      </c>
      <c r="J149" s="9">
        <v>31</v>
      </c>
      <c r="K149" s="9" t="str">
        <f t="shared" si="5"/>
        <v>Radiant</v>
      </c>
      <c r="L149" s="9" t="s">
        <v>18</v>
      </c>
      <c r="M149" s="9">
        <f>Datos_Limpios!$I149+Datos_Limpios!$J149</f>
        <v>57</v>
      </c>
      <c r="N149" s="9" t="str">
        <f>IF(Datos_Limpios!$M149&lt;35,"Menor a 35",IF(Datos_Limpios!$M149&lt;=48,"Menor a 48",IF(Datos_Limpios!$M149&lt;=60,"Menor a 60","Mayor a 60")))</f>
        <v>Menor a 60</v>
      </c>
      <c r="O149" s="9" t="str">
        <f>IF(Datos_Limpios!$L149="True",Datos_Limpios!$F149,Datos_Limpios!$H149)</f>
        <v>Virtus.pro</v>
      </c>
      <c r="P149" s="9"/>
      <c r="Q149" s="9">
        <v>5401</v>
      </c>
      <c r="R149" s="9" t="s">
        <v>15</v>
      </c>
    </row>
    <row r="150" spans="1:18" x14ac:dyDescent="0.3">
      <c r="A150" s="7">
        <v>3356148145</v>
      </c>
      <c r="B150" s="7">
        <v>1917</v>
      </c>
      <c r="C150" s="8">
        <f>Datos_Limpios!$B150/(24*60*60)</f>
        <v>2.2187499999999999E-2</v>
      </c>
      <c r="D150" s="8" t="str">
        <f t="shared" si="4"/>
        <v>Early Game</v>
      </c>
      <c r="E150" s="7">
        <v>1375614</v>
      </c>
      <c r="F150" s="7" t="s">
        <v>63</v>
      </c>
      <c r="G150" s="7">
        <v>1846548</v>
      </c>
      <c r="H150" s="7" t="s">
        <v>65</v>
      </c>
      <c r="I150" s="7">
        <v>24</v>
      </c>
      <c r="J150" s="7">
        <v>17</v>
      </c>
      <c r="K150" s="7" t="str">
        <f t="shared" si="5"/>
        <v>Radiant</v>
      </c>
      <c r="L150" s="7" t="s">
        <v>18</v>
      </c>
      <c r="M150" s="7">
        <f>Datos_Limpios!$I150+Datos_Limpios!$J150</f>
        <v>41</v>
      </c>
      <c r="N150" s="7" t="str">
        <f>IF(Datos_Limpios!$M150&lt;35,"Menor a 35",IF(Datos_Limpios!$M150&lt;=48,"Menor a 48",IF(Datos_Limpios!$M150&lt;=60,"Menor a 60","Mayor a 60")))</f>
        <v>Menor a 48</v>
      </c>
      <c r="O150" s="7" t="str">
        <f>IF(Datos_Limpios!$L150="True",Datos_Limpios!$F150,Datos_Limpios!$H150)</f>
        <v>Newbee</v>
      </c>
      <c r="P150" s="7"/>
      <c r="Q150" s="7">
        <v>5401</v>
      </c>
      <c r="R150" s="7" t="s">
        <v>15</v>
      </c>
    </row>
    <row r="151" spans="1:18" x14ac:dyDescent="0.3">
      <c r="A151" s="9">
        <v>3355751343</v>
      </c>
      <c r="B151" s="9">
        <v>2988</v>
      </c>
      <c r="C151" s="10">
        <f>Datos_Limpios!$B151/(24*60*60)</f>
        <v>3.4583333333333334E-2</v>
      </c>
      <c r="D151" s="8" t="str">
        <f t="shared" si="4"/>
        <v>Mid Game</v>
      </c>
      <c r="E151" s="9">
        <v>2108395</v>
      </c>
      <c r="F151" s="9" t="s">
        <v>34</v>
      </c>
      <c r="G151" s="9">
        <v>2640025</v>
      </c>
      <c r="H151" s="9" t="s">
        <v>13</v>
      </c>
      <c r="I151" s="9">
        <v>23</v>
      </c>
      <c r="J151" s="9">
        <v>35</v>
      </c>
      <c r="K151" s="9" t="str">
        <f t="shared" si="5"/>
        <v>Dire</v>
      </c>
      <c r="L151" s="9" t="s">
        <v>14</v>
      </c>
      <c r="M151" s="9">
        <f>Datos_Limpios!$I151+Datos_Limpios!$J151</f>
        <v>58</v>
      </c>
      <c r="N151" s="9" t="str">
        <f>IF(Datos_Limpios!$M151&lt;35,"Menor a 35",IF(Datos_Limpios!$M151&lt;=48,"Menor a 48",IF(Datos_Limpios!$M151&lt;=60,"Menor a 60","Mayor a 60")))</f>
        <v>Menor a 60</v>
      </c>
      <c r="O151" s="9" t="str">
        <f>IF(Datos_Limpios!$L151="True",Datos_Limpios!$F151,Datos_Limpios!$H151)</f>
        <v>iG.Vitality</v>
      </c>
      <c r="P151" s="9"/>
      <c r="Q151" s="9">
        <v>5401</v>
      </c>
      <c r="R151" s="9" t="s">
        <v>15</v>
      </c>
    </row>
    <row r="152" spans="1:18" x14ac:dyDescent="0.3">
      <c r="A152" s="7">
        <v>3355657953</v>
      </c>
      <c r="B152" s="7">
        <v>2069</v>
      </c>
      <c r="C152" s="8">
        <f>Datos_Limpios!$B152/(24*60*60)</f>
        <v>2.3946759259259258E-2</v>
      </c>
      <c r="D152" s="8" t="str">
        <f t="shared" si="4"/>
        <v>Early Game</v>
      </c>
      <c r="E152" s="7">
        <v>2640025</v>
      </c>
      <c r="F152" s="7" t="s">
        <v>13</v>
      </c>
      <c r="G152" s="7">
        <v>2108395</v>
      </c>
      <c r="H152" s="7" t="s">
        <v>34</v>
      </c>
      <c r="I152" s="7">
        <v>8</v>
      </c>
      <c r="J152" s="7">
        <v>27</v>
      </c>
      <c r="K152" s="7" t="str">
        <f t="shared" si="5"/>
        <v>Dire</v>
      </c>
      <c r="L152" s="7" t="s">
        <v>14</v>
      </c>
      <c r="M152" s="7">
        <f>Datos_Limpios!$I152+Datos_Limpios!$J152</f>
        <v>35</v>
      </c>
      <c r="N152" s="7" t="str">
        <f>IF(Datos_Limpios!$M152&lt;35,"Menor a 35",IF(Datos_Limpios!$M152&lt;=48,"Menor a 48",IF(Datos_Limpios!$M152&lt;=60,"Menor a 60","Mayor a 60")))</f>
        <v>Menor a 48</v>
      </c>
      <c r="O152" s="7" t="str">
        <f>IF(Datos_Limpios!$L152="True",Datos_Limpios!$F152,Datos_Limpios!$H152)</f>
        <v>TNC Predator</v>
      </c>
      <c r="P152" s="7"/>
      <c r="Q152" s="7">
        <v>5401</v>
      </c>
      <c r="R152" s="7" t="s">
        <v>15</v>
      </c>
    </row>
    <row r="153" spans="1:18" x14ac:dyDescent="0.3">
      <c r="A153" s="9">
        <v>3356203606</v>
      </c>
      <c r="B153" s="9">
        <v>1841</v>
      </c>
      <c r="C153" s="10">
        <f>Datos_Limpios!$B153/(24*60*60)</f>
        <v>2.1307870370370369E-2</v>
      </c>
      <c r="D153" s="8" t="str">
        <f t="shared" si="4"/>
        <v>Early Game</v>
      </c>
      <c r="E153" s="9">
        <v>2672298</v>
      </c>
      <c r="F153" s="9" t="s">
        <v>26</v>
      </c>
      <c r="G153" s="9">
        <v>2108395</v>
      </c>
      <c r="H153" s="9" t="s">
        <v>34</v>
      </c>
      <c r="I153" s="9">
        <v>14</v>
      </c>
      <c r="J153" s="9">
        <v>24</v>
      </c>
      <c r="K153" s="9" t="str">
        <f t="shared" si="5"/>
        <v>Dire</v>
      </c>
      <c r="L153" s="9" t="s">
        <v>14</v>
      </c>
      <c r="M153" s="9">
        <f>Datos_Limpios!$I153+Datos_Limpios!$J153</f>
        <v>38</v>
      </c>
      <c r="N153" s="9" t="str">
        <f>IF(Datos_Limpios!$M153&lt;35,"Menor a 35",IF(Datos_Limpios!$M153&lt;=48,"Menor a 48",IF(Datos_Limpios!$M153&lt;=60,"Menor a 60","Mayor a 60")))</f>
        <v>Menor a 48</v>
      </c>
      <c r="O153" s="9" t="str">
        <f>IF(Datos_Limpios!$L153="True",Datos_Limpios!$F153,Datos_Limpios!$H153)</f>
        <v>TNC Predator</v>
      </c>
      <c r="P153" s="9"/>
      <c r="Q153" s="9">
        <v>5401</v>
      </c>
      <c r="R153" s="9" t="s">
        <v>15</v>
      </c>
    </row>
    <row r="154" spans="1:18" x14ac:dyDescent="0.3">
      <c r="A154" s="7">
        <v>3355751279</v>
      </c>
      <c r="B154" s="7">
        <v>2354</v>
      </c>
      <c r="C154" s="8">
        <f>Datos_Limpios!$B154/(24*60*60)</f>
        <v>2.7245370370370371E-2</v>
      </c>
      <c r="D154" s="8" t="str">
        <f t="shared" si="4"/>
        <v>Early Game</v>
      </c>
      <c r="E154" s="7">
        <v>46</v>
      </c>
      <c r="F154" s="7" t="s">
        <v>59</v>
      </c>
      <c r="G154" s="7">
        <v>350190</v>
      </c>
      <c r="H154" s="7" t="s">
        <v>16</v>
      </c>
      <c r="I154" s="7">
        <v>48</v>
      </c>
      <c r="J154" s="7">
        <v>16</v>
      </c>
      <c r="K154" s="7" t="str">
        <f t="shared" si="5"/>
        <v>Radiant</v>
      </c>
      <c r="L154" s="7" t="s">
        <v>18</v>
      </c>
      <c r="M154" s="7">
        <f>Datos_Limpios!$I154+Datos_Limpios!$J154</f>
        <v>64</v>
      </c>
      <c r="N154" s="7" t="str">
        <f>IF(Datos_Limpios!$M154&lt;35,"Menor a 35",IF(Datos_Limpios!$M154&lt;=48,"Menor a 48",IF(Datos_Limpios!$M154&lt;=60,"Menor a 60","Mayor a 60")))</f>
        <v>Mayor a 60</v>
      </c>
      <c r="O154" s="7" t="str">
        <f>IF(Datos_Limpios!$L154="True",Datos_Limpios!$F154,Datos_Limpios!$H154)</f>
        <v>Team Empire</v>
      </c>
      <c r="P154" s="7"/>
      <c r="Q154" s="7">
        <v>5401</v>
      </c>
      <c r="R154" s="7" t="s">
        <v>15</v>
      </c>
    </row>
    <row r="155" spans="1:18" x14ac:dyDescent="0.3">
      <c r="A155" s="9">
        <v>3355805274</v>
      </c>
      <c r="B155" s="9">
        <v>2222</v>
      </c>
      <c r="C155" s="10">
        <f>Datos_Limpios!$B155/(24*60*60)</f>
        <v>2.5717592592592594E-2</v>
      </c>
      <c r="D155" s="8" t="str">
        <f t="shared" si="4"/>
        <v>Early Game</v>
      </c>
      <c r="E155" s="9">
        <v>1883502</v>
      </c>
      <c r="F155" s="9" t="s">
        <v>61</v>
      </c>
      <c r="G155" s="9">
        <v>1846548</v>
      </c>
      <c r="H155" s="9" t="s">
        <v>65</v>
      </c>
      <c r="I155" s="9">
        <v>30</v>
      </c>
      <c r="J155" s="9">
        <v>6</v>
      </c>
      <c r="K155" s="9" t="str">
        <f t="shared" si="5"/>
        <v>Radiant</v>
      </c>
      <c r="L155" s="9" t="s">
        <v>18</v>
      </c>
      <c r="M155" s="9">
        <f>Datos_Limpios!$I155+Datos_Limpios!$J155</f>
        <v>36</v>
      </c>
      <c r="N155" s="9" t="str">
        <f>IF(Datos_Limpios!$M155&lt;35,"Menor a 35",IF(Datos_Limpios!$M155&lt;=48,"Menor a 48",IF(Datos_Limpios!$M155&lt;=60,"Menor a 60","Mayor a 60")))</f>
        <v>Menor a 48</v>
      </c>
      <c r="O155" s="9" t="str">
        <f>IF(Datos_Limpios!$L155="True",Datos_Limpios!$F155,Datos_Limpios!$H155)</f>
        <v>Virtus.pro</v>
      </c>
      <c r="P155" s="9"/>
      <c r="Q155" s="9">
        <v>5401</v>
      </c>
      <c r="R155" s="9" t="s">
        <v>15</v>
      </c>
    </row>
    <row r="156" spans="1:18" x14ac:dyDescent="0.3">
      <c r="A156" s="7">
        <v>3356137447</v>
      </c>
      <c r="B156" s="7">
        <v>1875</v>
      </c>
      <c r="C156" s="8">
        <f>Datos_Limpios!$B156/(24*60*60)</f>
        <v>2.1701388888888888E-2</v>
      </c>
      <c r="D156" s="8" t="str">
        <f t="shared" si="4"/>
        <v>Early Game</v>
      </c>
      <c r="E156" s="7">
        <v>2586976</v>
      </c>
      <c r="F156" s="7" t="s">
        <v>64</v>
      </c>
      <c r="G156" s="7">
        <v>5</v>
      </c>
      <c r="H156" s="7" t="s">
        <v>62</v>
      </c>
      <c r="I156" s="7">
        <v>23</v>
      </c>
      <c r="J156" s="7">
        <v>9</v>
      </c>
      <c r="K156" s="7" t="str">
        <f t="shared" si="5"/>
        <v>Radiant</v>
      </c>
      <c r="L156" s="7" t="s">
        <v>18</v>
      </c>
      <c r="M156" s="7">
        <f>Datos_Limpios!$I156+Datos_Limpios!$J156</f>
        <v>32</v>
      </c>
      <c r="N156" s="7" t="str">
        <f>IF(Datos_Limpios!$M156&lt;35,"Menor a 35",IF(Datos_Limpios!$M156&lt;=48,"Menor a 48",IF(Datos_Limpios!$M156&lt;=60,"Menor a 60","Mayor a 60")))</f>
        <v>Menor a 35</v>
      </c>
      <c r="O156" s="7" t="str">
        <f>IF(Datos_Limpios!$L156="True",Datos_Limpios!$F156,Datos_Limpios!$H156)</f>
        <v>OG</v>
      </c>
      <c r="P156" s="7"/>
      <c r="Q156" s="7">
        <v>5401</v>
      </c>
      <c r="R156" s="7" t="s">
        <v>15</v>
      </c>
    </row>
    <row r="157" spans="1:18" x14ac:dyDescent="0.3">
      <c r="A157" s="9">
        <v>3355646788</v>
      </c>
      <c r="B157" s="9">
        <v>2846</v>
      </c>
      <c r="C157" s="10">
        <f>Datos_Limpios!$B157/(24*60*60)</f>
        <v>3.2939814814814818E-2</v>
      </c>
      <c r="D157" s="8" t="str">
        <f t="shared" si="4"/>
        <v>Mid Game</v>
      </c>
      <c r="E157" s="9">
        <v>39</v>
      </c>
      <c r="F157" s="9" t="s">
        <v>60</v>
      </c>
      <c r="G157" s="9">
        <v>1838315</v>
      </c>
      <c r="H157" s="9" t="s">
        <v>21</v>
      </c>
      <c r="I157" s="9">
        <v>28</v>
      </c>
      <c r="J157" s="9">
        <v>18</v>
      </c>
      <c r="K157" s="9" t="str">
        <f t="shared" si="5"/>
        <v>Radiant</v>
      </c>
      <c r="L157" s="9" t="s">
        <v>18</v>
      </c>
      <c r="M157" s="9">
        <f>Datos_Limpios!$I157+Datos_Limpios!$J157</f>
        <v>46</v>
      </c>
      <c r="N157" s="9" t="str">
        <f>IF(Datos_Limpios!$M157&lt;35,"Menor a 35",IF(Datos_Limpios!$M157&lt;=48,"Menor a 48",IF(Datos_Limpios!$M157&lt;=60,"Menor a 60","Mayor a 60")))</f>
        <v>Menor a 48</v>
      </c>
      <c r="O157" s="9" t="str">
        <f>IF(Datos_Limpios!$L157="True",Datos_Limpios!$F157,Datos_Limpios!$H157)</f>
        <v>Shopify Rebellion</v>
      </c>
      <c r="P157" s="9"/>
      <c r="Q157" s="9">
        <v>5401</v>
      </c>
      <c r="R157" s="9" t="s">
        <v>15</v>
      </c>
    </row>
    <row r="158" spans="1:18" x14ac:dyDescent="0.3">
      <c r="A158" s="7">
        <v>3355934709</v>
      </c>
      <c r="B158" s="7">
        <v>2213</v>
      </c>
      <c r="C158" s="8">
        <f>Datos_Limpios!$B158/(24*60*60)</f>
        <v>2.5613425925925925E-2</v>
      </c>
      <c r="D158" s="8" t="str">
        <f t="shared" si="4"/>
        <v>Early Game</v>
      </c>
      <c r="E158" s="7">
        <v>1375614</v>
      </c>
      <c r="F158" s="7" t="s">
        <v>63</v>
      </c>
      <c r="G158" s="7">
        <v>3331948</v>
      </c>
      <c r="H158" s="7" t="s">
        <v>31</v>
      </c>
      <c r="I158" s="7">
        <v>16</v>
      </c>
      <c r="J158" s="7">
        <v>31</v>
      </c>
      <c r="K158" s="7" t="str">
        <f t="shared" si="5"/>
        <v>Dire</v>
      </c>
      <c r="L158" s="7" t="s">
        <v>14</v>
      </c>
      <c r="M158" s="7">
        <f>Datos_Limpios!$I158+Datos_Limpios!$J158</f>
        <v>47</v>
      </c>
      <c r="N158" s="7" t="str">
        <f>IF(Datos_Limpios!$M158&lt;35,"Menor a 35",IF(Datos_Limpios!$M158&lt;=48,"Menor a 48",IF(Datos_Limpios!$M158&lt;=60,"Menor a 60","Mayor a 60")))</f>
        <v>Menor a 48</v>
      </c>
      <c r="O158" s="7" t="str">
        <f>IF(Datos_Limpios!$L158="True",Datos_Limpios!$F158,Datos_Limpios!$H158)</f>
        <v>LGD.Forever Young</v>
      </c>
      <c r="P158" s="7"/>
      <c r="Q158" s="7">
        <v>5401</v>
      </c>
      <c r="R158" s="7" t="s">
        <v>15</v>
      </c>
    </row>
    <row r="159" spans="1:18" x14ac:dyDescent="0.3">
      <c r="A159" s="9">
        <v>3354297698</v>
      </c>
      <c r="B159" s="9">
        <v>3789</v>
      </c>
      <c r="C159" s="10">
        <f>Datos_Limpios!$B159/(24*60*60)</f>
        <v>4.3854166666666666E-2</v>
      </c>
      <c r="D159" s="8" t="str">
        <f t="shared" si="4"/>
        <v>Late Game</v>
      </c>
      <c r="E159" s="9">
        <v>2512249</v>
      </c>
      <c r="F159" s="9">
        <v>123</v>
      </c>
      <c r="G159" s="9">
        <v>1846548</v>
      </c>
      <c r="H159" s="9" t="s">
        <v>65</v>
      </c>
      <c r="I159" s="9">
        <v>30</v>
      </c>
      <c r="J159" s="9">
        <v>30</v>
      </c>
      <c r="K159" s="9" t="str">
        <f t="shared" si="5"/>
        <v>Radiant</v>
      </c>
      <c r="L159" s="9" t="s">
        <v>18</v>
      </c>
      <c r="M159" s="9">
        <f>Datos_Limpios!$I159+Datos_Limpios!$J159</f>
        <v>60</v>
      </c>
      <c r="N159" s="9" t="str">
        <f>IF(Datos_Limpios!$M159&lt;35,"Menor a 35",IF(Datos_Limpios!$M159&lt;=48,"Menor a 48",IF(Datos_Limpios!$M159&lt;=60,"Menor a 60","Mayor a 60")))</f>
        <v>Menor a 60</v>
      </c>
      <c r="O159" s="9">
        <f>IF(Datos_Limpios!$L159="True",Datos_Limpios!$F159,Datos_Limpios!$H159)</f>
        <v>123</v>
      </c>
      <c r="P159" s="9"/>
      <c r="Q159" s="9">
        <v>5401</v>
      </c>
      <c r="R159" s="9" t="s">
        <v>15</v>
      </c>
    </row>
    <row r="160" spans="1:18" x14ac:dyDescent="0.3">
      <c r="A160" s="7">
        <v>3370363807</v>
      </c>
      <c r="B160" s="7">
        <v>1532</v>
      </c>
      <c r="C160" s="8">
        <f>Datos_Limpios!$B160/(24*60*60)</f>
        <v>1.773148148148148E-2</v>
      </c>
      <c r="D160" s="8" t="str">
        <f t="shared" si="4"/>
        <v>Early Game</v>
      </c>
      <c r="E160" s="7">
        <v>15</v>
      </c>
      <c r="F160" s="7" t="s">
        <v>12</v>
      </c>
      <c r="G160" s="7">
        <v>2163</v>
      </c>
      <c r="H160" s="7" t="s">
        <v>66</v>
      </c>
      <c r="I160" s="7">
        <v>8</v>
      </c>
      <c r="J160" s="7">
        <v>20</v>
      </c>
      <c r="K160" s="7" t="str">
        <f t="shared" si="5"/>
        <v>Dire</v>
      </c>
      <c r="L160" s="7" t="s">
        <v>14</v>
      </c>
      <c r="M160" s="7">
        <f>Datos_Limpios!$I160+Datos_Limpios!$J160</f>
        <v>28</v>
      </c>
      <c r="N160" s="7" t="str">
        <f>IF(Datos_Limpios!$M160&lt;35,"Menor a 35",IF(Datos_Limpios!$M160&lt;=48,"Menor a 48",IF(Datos_Limpios!$M160&lt;=60,"Menor a 60","Mayor a 60")))</f>
        <v>Menor a 35</v>
      </c>
      <c r="O160" s="7" t="str">
        <f>IF(Datos_Limpios!$L160="True",Datos_Limpios!$F160,Datos_Limpios!$H160)</f>
        <v>Team Liquid</v>
      </c>
      <c r="P160" s="7"/>
      <c r="Q160" s="7">
        <v>5401</v>
      </c>
      <c r="R160" s="7" t="s">
        <v>15</v>
      </c>
    </row>
    <row r="161" spans="1:18" x14ac:dyDescent="0.3">
      <c r="A161" s="9">
        <v>3355741305</v>
      </c>
      <c r="B161" s="9">
        <v>1504</v>
      </c>
      <c r="C161" s="10">
        <f>Datos_Limpios!$B161/(24*60*60)</f>
        <v>1.7407407407407406E-2</v>
      </c>
      <c r="D161" s="8" t="str">
        <f t="shared" si="4"/>
        <v>Early Game</v>
      </c>
      <c r="E161" s="9">
        <v>2672298</v>
      </c>
      <c r="F161" s="9" t="s">
        <v>26</v>
      </c>
      <c r="G161" s="9">
        <v>15</v>
      </c>
      <c r="H161" s="9" t="s">
        <v>12</v>
      </c>
      <c r="I161" s="9">
        <v>7</v>
      </c>
      <c r="J161" s="9">
        <v>29</v>
      </c>
      <c r="K161" s="9" t="str">
        <f t="shared" si="5"/>
        <v>Dire</v>
      </c>
      <c r="L161" s="9" t="s">
        <v>14</v>
      </c>
      <c r="M161" s="9">
        <f>Datos_Limpios!$I161+Datos_Limpios!$J161</f>
        <v>36</v>
      </c>
      <c r="N161" s="9" t="str">
        <f>IF(Datos_Limpios!$M161&lt;35,"Menor a 35",IF(Datos_Limpios!$M161&lt;=48,"Menor a 48",IF(Datos_Limpios!$M161&lt;=60,"Menor a 60","Mayor a 60")))</f>
        <v>Menor a 48</v>
      </c>
      <c r="O161" s="9" t="str">
        <f>IF(Datos_Limpios!$L161="True",Datos_Limpios!$F161,Datos_Limpios!$H161)</f>
        <v>LGD Gaming</v>
      </c>
      <c r="P161" s="9"/>
      <c r="Q161" s="9">
        <v>5401</v>
      </c>
      <c r="R161" s="9" t="s">
        <v>15</v>
      </c>
    </row>
    <row r="162" spans="1:18" x14ac:dyDescent="0.3">
      <c r="A162" s="7">
        <v>3354286673</v>
      </c>
      <c r="B162" s="7">
        <v>2556</v>
      </c>
      <c r="C162" s="8">
        <f>Datos_Limpios!$B162/(24*60*60)</f>
        <v>2.9583333333333333E-2</v>
      </c>
      <c r="D162" s="8" t="str">
        <f t="shared" si="4"/>
        <v>Mid Game</v>
      </c>
      <c r="E162" s="7">
        <v>1883502</v>
      </c>
      <c r="F162" s="7" t="s">
        <v>61</v>
      </c>
      <c r="G162" s="7">
        <v>2586976</v>
      </c>
      <c r="H162" s="7" t="s">
        <v>64</v>
      </c>
      <c r="I162" s="7">
        <v>32</v>
      </c>
      <c r="J162" s="7">
        <v>12</v>
      </c>
      <c r="K162" s="7" t="str">
        <f t="shared" si="5"/>
        <v>Radiant</v>
      </c>
      <c r="L162" s="7" t="s">
        <v>18</v>
      </c>
      <c r="M162" s="7">
        <f>Datos_Limpios!$I162+Datos_Limpios!$J162</f>
        <v>44</v>
      </c>
      <c r="N162" s="7" t="str">
        <f>IF(Datos_Limpios!$M162&lt;35,"Menor a 35",IF(Datos_Limpios!$M162&lt;=48,"Menor a 48",IF(Datos_Limpios!$M162&lt;=60,"Menor a 60","Mayor a 60")))</f>
        <v>Menor a 48</v>
      </c>
      <c r="O162" s="7" t="str">
        <f>IF(Datos_Limpios!$L162="True",Datos_Limpios!$F162,Datos_Limpios!$H162)</f>
        <v>Virtus.pro</v>
      </c>
      <c r="P162" s="7"/>
      <c r="Q162" s="7">
        <v>5401</v>
      </c>
      <c r="R162" s="7" t="s">
        <v>15</v>
      </c>
    </row>
    <row r="163" spans="1:18" x14ac:dyDescent="0.3">
      <c r="A163" s="9">
        <v>3354292598</v>
      </c>
      <c r="B163" s="9">
        <v>1951</v>
      </c>
      <c r="C163" s="10">
        <f>Datos_Limpios!$B163/(24*60*60)</f>
        <v>2.2581018518518518E-2</v>
      </c>
      <c r="D163" s="8" t="str">
        <f t="shared" si="4"/>
        <v>Early Game</v>
      </c>
      <c r="E163" s="9">
        <v>2581813</v>
      </c>
      <c r="F163" s="9" t="s">
        <v>153</v>
      </c>
      <c r="G163" s="9">
        <v>5</v>
      </c>
      <c r="H163" s="9" t="s">
        <v>62</v>
      </c>
      <c r="I163" s="9">
        <v>24</v>
      </c>
      <c r="J163" s="9">
        <v>14</v>
      </c>
      <c r="K163" s="9" t="str">
        <f t="shared" si="5"/>
        <v>Radiant</v>
      </c>
      <c r="L163" s="9" t="s">
        <v>18</v>
      </c>
      <c r="M163" s="9">
        <f>Datos_Limpios!$I163+Datos_Limpios!$J163</f>
        <v>38</v>
      </c>
      <c r="N163" s="9" t="str">
        <f>IF(Datos_Limpios!$M163&lt;35,"Menor a 35",IF(Datos_Limpios!$M163&lt;=48,"Menor a 48",IF(Datos_Limpios!$M163&lt;=60,"Menor a 60","Mayor a 60")))</f>
        <v>Menor a 48</v>
      </c>
      <c r="O163" s="9" t="str">
        <f>IF(Datos_Limpios!$L163="True",Datos_Limpios!$F163,Datos_Limpios!$H163)</f>
        <v>Execration</v>
      </c>
      <c r="P163" s="9"/>
      <c r="Q163" s="9">
        <v>5401</v>
      </c>
      <c r="R163" s="9" t="s">
        <v>15</v>
      </c>
    </row>
    <row r="164" spans="1:18" x14ac:dyDescent="0.3">
      <c r="A164" s="7">
        <v>3354219214</v>
      </c>
      <c r="B164" s="7">
        <v>4756</v>
      </c>
      <c r="C164" s="8">
        <f>Datos_Limpios!$B164/(24*60*60)</f>
        <v>5.5046296296296295E-2</v>
      </c>
      <c r="D164" s="8" t="str">
        <f t="shared" si="4"/>
        <v>Late Game</v>
      </c>
      <c r="E164" s="7">
        <v>46</v>
      </c>
      <c r="F164" s="7" t="s">
        <v>59</v>
      </c>
      <c r="G164" s="7">
        <v>2108395</v>
      </c>
      <c r="H164" s="7" t="s">
        <v>34</v>
      </c>
      <c r="I164" s="7">
        <v>61</v>
      </c>
      <c r="J164" s="7">
        <v>43</v>
      </c>
      <c r="K164" s="7" t="str">
        <f t="shared" si="5"/>
        <v>Radiant</v>
      </c>
      <c r="L164" s="7" t="s">
        <v>18</v>
      </c>
      <c r="M164" s="7">
        <f>Datos_Limpios!$I164+Datos_Limpios!$J164</f>
        <v>104</v>
      </c>
      <c r="N164" s="7" t="str">
        <f>IF(Datos_Limpios!$M164&lt;35,"Menor a 35",IF(Datos_Limpios!$M164&lt;=48,"Menor a 48",IF(Datos_Limpios!$M164&lt;=60,"Menor a 60","Mayor a 60")))</f>
        <v>Mayor a 60</v>
      </c>
      <c r="O164" s="7" t="str">
        <f>IF(Datos_Limpios!$L164="True",Datos_Limpios!$F164,Datos_Limpios!$H164)</f>
        <v>Team Empire</v>
      </c>
      <c r="P164" s="7"/>
      <c r="Q164" s="7">
        <v>5401</v>
      </c>
      <c r="R164" s="7" t="s">
        <v>15</v>
      </c>
    </row>
    <row r="165" spans="1:18" x14ac:dyDescent="0.3">
      <c r="A165" s="9">
        <v>3354220626</v>
      </c>
      <c r="B165" s="9">
        <v>3861</v>
      </c>
      <c r="C165" s="10">
        <f>Datos_Limpios!$B165/(24*60*60)</f>
        <v>4.4687499999999998E-2</v>
      </c>
      <c r="D165" s="8" t="str">
        <f t="shared" si="4"/>
        <v>Late Game</v>
      </c>
      <c r="E165" s="9">
        <v>2640025</v>
      </c>
      <c r="F165" s="9" t="s">
        <v>13</v>
      </c>
      <c r="G165" s="9">
        <v>1838315</v>
      </c>
      <c r="H165" s="9" t="s">
        <v>21</v>
      </c>
      <c r="I165" s="9">
        <v>44</v>
      </c>
      <c r="J165" s="9">
        <v>24</v>
      </c>
      <c r="K165" s="9" t="str">
        <f t="shared" si="5"/>
        <v>Radiant</v>
      </c>
      <c r="L165" s="9" t="s">
        <v>18</v>
      </c>
      <c r="M165" s="9">
        <f>Datos_Limpios!$I165+Datos_Limpios!$J165</f>
        <v>68</v>
      </c>
      <c r="N165" s="9" t="str">
        <f>IF(Datos_Limpios!$M165&lt;35,"Menor a 35",IF(Datos_Limpios!$M165&lt;=48,"Menor a 48",IF(Datos_Limpios!$M165&lt;=60,"Menor a 60","Mayor a 60")))</f>
        <v>Mayor a 60</v>
      </c>
      <c r="O165" s="9" t="str">
        <f>IF(Datos_Limpios!$L165="True",Datos_Limpios!$F165,Datos_Limpios!$H165)</f>
        <v>iG.Vitality</v>
      </c>
      <c r="P165" s="9"/>
      <c r="Q165" s="9">
        <v>5401</v>
      </c>
      <c r="R165" s="9" t="s">
        <v>15</v>
      </c>
    </row>
    <row r="166" spans="1:18" x14ac:dyDescent="0.3">
      <c r="A166" s="7">
        <v>3354249527</v>
      </c>
      <c r="B166" s="7">
        <v>2383</v>
      </c>
      <c r="C166" s="8">
        <f>Datos_Limpios!$B166/(24*60*60)</f>
        <v>2.7581018518518519E-2</v>
      </c>
      <c r="D166" s="8" t="str">
        <f t="shared" si="4"/>
        <v>Early Game</v>
      </c>
      <c r="E166" s="7">
        <v>1846548</v>
      </c>
      <c r="F166" s="7" t="s">
        <v>65</v>
      </c>
      <c r="G166" s="7">
        <v>2512249</v>
      </c>
      <c r="H166" s="7">
        <v>123</v>
      </c>
      <c r="I166" s="7">
        <v>8</v>
      </c>
      <c r="J166" s="7">
        <v>34</v>
      </c>
      <c r="K166" s="7" t="str">
        <f t="shared" si="5"/>
        <v>Dire</v>
      </c>
      <c r="L166" s="7" t="s">
        <v>14</v>
      </c>
      <c r="M166" s="7">
        <f>Datos_Limpios!$I166+Datos_Limpios!$J166</f>
        <v>42</v>
      </c>
      <c r="N166" s="7" t="str">
        <f>IF(Datos_Limpios!$M166&lt;35,"Menor a 35",IF(Datos_Limpios!$M166&lt;=48,"Menor a 48",IF(Datos_Limpios!$M166&lt;=60,"Menor a 60","Mayor a 60")))</f>
        <v>Menor a 48</v>
      </c>
      <c r="O166" s="7">
        <f>IF(Datos_Limpios!$L166="True",Datos_Limpios!$F166,Datos_Limpios!$H166)</f>
        <v>123</v>
      </c>
      <c r="P166" s="7"/>
      <c r="Q166" s="7">
        <v>5401</v>
      </c>
      <c r="R166" s="7" t="s">
        <v>15</v>
      </c>
    </row>
    <row r="167" spans="1:18" x14ac:dyDescent="0.3">
      <c r="A167" s="9">
        <v>3354341710</v>
      </c>
      <c r="B167" s="9">
        <v>2647</v>
      </c>
      <c r="C167" s="10">
        <f>Datos_Limpios!$B167/(24*60*60)</f>
        <v>3.0636574074074073E-2</v>
      </c>
      <c r="D167" s="8" t="str">
        <f t="shared" si="4"/>
        <v>Mid Game</v>
      </c>
      <c r="E167" s="9">
        <v>2581813</v>
      </c>
      <c r="F167" s="9" t="s">
        <v>153</v>
      </c>
      <c r="G167" s="9">
        <v>5</v>
      </c>
      <c r="H167" s="9" t="s">
        <v>62</v>
      </c>
      <c r="I167" s="9">
        <v>8</v>
      </c>
      <c r="J167" s="9">
        <v>26</v>
      </c>
      <c r="K167" s="9" t="str">
        <f t="shared" si="5"/>
        <v>Dire</v>
      </c>
      <c r="L167" s="9" t="s">
        <v>14</v>
      </c>
      <c r="M167" s="9">
        <f>Datos_Limpios!$I167+Datos_Limpios!$J167</f>
        <v>34</v>
      </c>
      <c r="N167" s="9" t="str">
        <f>IF(Datos_Limpios!$M167&lt;35,"Menor a 35",IF(Datos_Limpios!$M167&lt;=48,"Menor a 48",IF(Datos_Limpios!$M167&lt;=60,"Menor a 60","Mayor a 60")))</f>
        <v>Menor a 35</v>
      </c>
      <c r="O167" s="9" t="str">
        <f>IF(Datos_Limpios!$L167="True",Datos_Limpios!$F167,Datos_Limpios!$H167)</f>
        <v>Invictus Gaming</v>
      </c>
      <c r="P167" s="9"/>
      <c r="Q167" s="9">
        <v>5401</v>
      </c>
      <c r="R167" s="9" t="s">
        <v>15</v>
      </c>
    </row>
    <row r="168" spans="1:18" x14ac:dyDescent="0.3">
      <c r="A168" s="7">
        <v>3354167956</v>
      </c>
      <c r="B168" s="7">
        <v>2534</v>
      </c>
      <c r="C168" s="8">
        <f>Datos_Limpios!$B168/(24*60*60)</f>
        <v>2.9328703703703704E-2</v>
      </c>
      <c r="D168" s="8" t="str">
        <f t="shared" si="4"/>
        <v>Mid Game</v>
      </c>
      <c r="E168" s="7">
        <v>2108395</v>
      </c>
      <c r="F168" s="7" t="s">
        <v>34</v>
      </c>
      <c r="G168" s="7">
        <v>46</v>
      </c>
      <c r="H168" s="7" t="s">
        <v>59</v>
      </c>
      <c r="I168" s="7">
        <v>31</v>
      </c>
      <c r="J168" s="7">
        <v>15</v>
      </c>
      <c r="K168" s="7" t="str">
        <f t="shared" si="5"/>
        <v>Radiant</v>
      </c>
      <c r="L168" s="7" t="s">
        <v>18</v>
      </c>
      <c r="M168" s="7">
        <f>Datos_Limpios!$I168+Datos_Limpios!$J168</f>
        <v>46</v>
      </c>
      <c r="N168" s="7" t="str">
        <f>IF(Datos_Limpios!$M168&lt;35,"Menor a 35",IF(Datos_Limpios!$M168&lt;=48,"Menor a 48",IF(Datos_Limpios!$M168&lt;=60,"Menor a 60","Mayor a 60")))</f>
        <v>Menor a 48</v>
      </c>
      <c r="O168" s="7" t="str">
        <f>IF(Datos_Limpios!$L168="True",Datos_Limpios!$F168,Datos_Limpios!$H168)</f>
        <v>TNC Predator</v>
      </c>
      <c r="P168" s="7"/>
      <c r="Q168" s="7">
        <v>5401</v>
      </c>
      <c r="R168" s="7" t="s">
        <v>15</v>
      </c>
    </row>
    <row r="169" spans="1:18" x14ac:dyDescent="0.3">
      <c r="A169" s="9">
        <v>3354247448</v>
      </c>
      <c r="B169" s="9">
        <v>1821</v>
      </c>
      <c r="C169" s="10">
        <f>Datos_Limpios!$B169/(24*60*60)</f>
        <v>2.1076388888888888E-2</v>
      </c>
      <c r="D169" s="8" t="str">
        <f t="shared" si="4"/>
        <v>Early Game</v>
      </c>
      <c r="E169" s="9">
        <v>15</v>
      </c>
      <c r="F169" s="9" t="s">
        <v>12</v>
      </c>
      <c r="G169" s="9">
        <v>2163</v>
      </c>
      <c r="H169" s="9" t="s">
        <v>66</v>
      </c>
      <c r="I169" s="9">
        <v>20</v>
      </c>
      <c r="J169" s="9">
        <v>36</v>
      </c>
      <c r="K169" s="9" t="str">
        <f t="shared" si="5"/>
        <v>Dire</v>
      </c>
      <c r="L169" s="9" t="s">
        <v>14</v>
      </c>
      <c r="M169" s="9">
        <f>Datos_Limpios!$I169+Datos_Limpios!$J169</f>
        <v>56</v>
      </c>
      <c r="N169" s="9" t="str">
        <f>IF(Datos_Limpios!$M169&lt;35,"Menor a 35",IF(Datos_Limpios!$M169&lt;=48,"Menor a 48",IF(Datos_Limpios!$M169&lt;=60,"Menor a 60","Mayor a 60")))</f>
        <v>Menor a 60</v>
      </c>
      <c r="O169" s="9" t="str">
        <f>IF(Datos_Limpios!$L169="True",Datos_Limpios!$F169,Datos_Limpios!$H169)</f>
        <v>Team Liquid</v>
      </c>
      <c r="P169" s="9"/>
      <c r="Q169" s="9">
        <v>5401</v>
      </c>
      <c r="R169" s="9" t="s">
        <v>15</v>
      </c>
    </row>
    <row r="170" spans="1:18" x14ac:dyDescent="0.3">
      <c r="A170" s="7">
        <v>3354162376</v>
      </c>
      <c r="B170" s="7">
        <v>2453</v>
      </c>
      <c r="C170" s="8">
        <f>Datos_Limpios!$B170/(24*60*60)</f>
        <v>2.8391203703703703E-2</v>
      </c>
      <c r="D170" s="8" t="str">
        <f t="shared" si="4"/>
        <v>Mid Game</v>
      </c>
      <c r="E170" s="7">
        <v>2672298</v>
      </c>
      <c r="F170" s="7" t="s">
        <v>26</v>
      </c>
      <c r="G170" s="7">
        <v>350190</v>
      </c>
      <c r="H170" s="7" t="s">
        <v>16</v>
      </c>
      <c r="I170" s="7">
        <v>51</v>
      </c>
      <c r="J170" s="7">
        <v>41</v>
      </c>
      <c r="K170" s="7" t="str">
        <f t="shared" si="5"/>
        <v>Radiant</v>
      </c>
      <c r="L170" s="7" t="s">
        <v>18</v>
      </c>
      <c r="M170" s="7">
        <f>Datos_Limpios!$I170+Datos_Limpios!$J170</f>
        <v>92</v>
      </c>
      <c r="N170" s="7" t="str">
        <f>IF(Datos_Limpios!$M170&lt;35,"Menor a 35",IF(Datos_Limpios!$M170&lt;=48,"Menor a 48",IF(Datos_Limpios!$M170&lt;=60,"Menor a 60","Mayor a 60")))</f>
        <v>Mayor a 60</v>
      </c>
      <c r="O170" s="7" t="str">
        <f>IF(Datos_Limpios!$L170="True",Datos_Limpios!$F170,Datos_Limpios!$H170)</f>
        <v>NoPing Esports</v>
      </c>
      <c r="P170" s="7"/>
      <c r="Q170" s="7">
        <v>5401</v>
      </c>
      <c r="R170" s="7" t="s">
        <v>15</v>
      </c>
    </row>
    <row r="171" spans="1:18" x14ac:dyDescent="0.3">
      <c r="A171" s="9">
        <v>3354214459</v>
      </c>
      <c r="B171" s="9">
        <v>1613</v>
      </c>
      <c r="C171" s="10">
        <f>Datos_Limpios!$B171/(24*60*60)</f>
        <v>1.8668981481481481E-2</v>
      </c>
      <c r="D171" s="8" t="str">
        <f t="shared" si="4"/>
        <v>Early Game</v>
      </c>
      <c r="E171" s="9">
        <v>350190</v>
      </c>
      <c r="F171" s="9" t="s">
        <v>16</v>
      </c>
      <c r="G171" s="9">
        <v>2672298</v>
      </c>
      <c r="H171" s="9" t="s">
        <v>26</v>
      </c>
      <c r="I171" s="9">
        <v>31</v>
      </c>
      <c r="J171" s="9">
        <v>21</v>
      </c>
      <c r="K171" s="9" t="str">
        <f t="shared" si="5"/>
        <v>Radiant</v>
      </c>
      <c r="L171" s="9" t="s">
        <v>18</v>
      </c>
      <c r="M171" s="9">
        <f>Datos_Limpios!$I171+Datos_Limpios!$J171</f>
        <v>52</v>
      </c>
      <c r="N171" s="9" t="str">
        <f>IF(Datos_Limpios!$M171&lt;35,"Menor a 35",IF(Datos_Limpios!$M171&lt;=48,"Menor a 48",IF(Datos_Limpios!$M171&lt;=60,"Menor a 60","Mayor a 60")))</f>
        <v>Menor a 60</v>
      </c>
      <c r="O171" s="9" t="str">
        <f>IF(Datos_Limpios!$L171="True",Datos_Limpios!$F171,Datos_Limpios!$H171)</f>
        <v>Ascent Esports</v>
      </c>
      <c r="P171" s="9"/>
      <c r="Q171" s="9">
        <v>5401</v>
      </c>
      <c r="R171" s="9" t="s">
        <v>15</v>
      </c>
    </row>
    <row r="172" spans="1:18" x14ac:dyDescent="0.3">
      <c r="A172" s="7">
        <v>3354180190</v>
      </c>
      <c r="B172" s="7">
        <v>1491</v>
      </c>
      <c r="C172" s="8">
        <f>Datos_Limpios!$B172/(24*60*60)</f>
        <v>1.7256944444444443E-2</v>
      </c>
      <c r="D172" s="8" t="str">
        <f t="shared" si="4"/>
        <v>Early Game</v>
      </c>
      <c r="E172" s="7">
        <v>1838315</v>
      </c>
      <c r="F172" s="7" t="s">
        <v>21</v>
      </c>
      <c r="G172" s="7">
        <v>2640025</v>
      </c>
      <c r="H172" s="7" t="s">
        <v>13</v>
      </c>
      <c r="I172" s="7">
        <v>22</v>
      </c>
      <c r="J172" s="7">
        <v>13</v>
      </c>
      <c r="K172" s="7" t="str">
        <f t="shared" si="5"/>
        <v>Radiant</v>
      </c>
      <c r="L172" s="7" t="s">
        <v>18</v>
      </c>
      <c r="M172" s="7">
        <f>Datos_Limpios!$I172+Datos_Limpios!$J172</f>
        <v>35</v>
      </c>
      <c r="N172" s="7" t="str">
        <f>IF(Datos_Limpios!$M172&lt;35,"Menor a 35",IF(Datos_Limpios!$M172&lt;=48,"Menor a 48",IF(Datos_Limpios!$M172&lt;=60,"Menor a 60","Mayor a 60")))</f>
        <v>Menor a 48</v>
      </c>
      <c r="O172" s="7" t="str">
        <f>IF(Datos_Limpios!$L172="True",Datos_Limpios!$F172,Datos_Limpios!$H172)</f>
        <v>Team Secret</v>
      </c>
      <c r="P172" s="7"/>
      <c r="Q172" s="7">
        <v>5401</v>
      </c>
      <c r="R172" s="7" t="s">
        <v>15</v>
      </c>
    </row>
    <row r="173" spans="1:18" x14ac:dyDescent="0.3">
      <c r="A173" s="9">
        <v>3354120039</v>
      </c>
      <c r="B173" s="9">
        <v>1575</v>
      </c>
      <c r="C173" s="10">
        <f>Datos_Limpios!$B173/(24*60*60)</f>
        <v>1.8229166666666668E-2</v>
      </c>
      <c r="D173" s="8" t="str">
        <f t="shared" si="4"/>
        <v>Early Game</v>
      </c>
      <c r="E173" s="9">
        <v>2581813</v>
      </c>
      <c r="F173" s="9" t="s">
        <v>153</v>
      </c>
      <c r="G173" s="9">
        <v>1375614</v>
      </c>
      <c r="H173" s="9" t="s">
        <v>63</v>
      </c>
      <c r="I173" s="9">
        <v>13</v>
      </c>
      <c r="J173" s="9">
        <v>25</v>
      </c>
      <c r="K173" s="9" t="str">
        <f t="shared" si="5"/>
        <v>Dire</v>
      </c>
      <c r="L173" s="9" t="s">
        <v>14</v>
      </c>
      <c r="M173" s="9">
        <f>Datos_Limpios!$I173+Datos_Limpios!$J173</f>
        <v>38</v>
      </c>
      <c r="N173" s="9" t="str">
        <f>IF(Datos_Limpios!$M173&lt;35,"Menor a 35",IF(Datos_Limpios!$M173&lt;=48,"Menor a 48",IF(Datos_Limpios!$M173&lt;=60,"Menor a 60","Mayor a 60")))</f>
        <v>Menor a 48</v>
      </c>
      <c r="O173" s="9" t="str">
        <f>IF(Datos_Limpios!$L173="True",Datos_Limpios!$F173,Datos_Limpios!$H173)</f>
        <v>Newbee</v>
      </c>
      <c r="P173" s="9"/>
      <c r="Q173" s="9">
        <v>5401</v>
      </c>
      <c r="R173" s="9" t="s">
        <v>15</v>
      </c>
    </row>
    <row r="174" spans="1:18" x14ac:dyDescent="0.3">
      <c r="A174" s="7">
        <v>3354063346</v>
      </c>
      <c r="B174" s="7">
        <v>2156</v>
      </c>
      <c r="C174" s="8">
        <f>Datos_Limpios!$B174/(24*60*60)</f>
        <v>2.4953703703703704E-2</v>
      </c>
      <c r="D174" s="8" t="str">
        <f t="shared" si="4"/>
        <v>Early Game</v>
      </c>
      <c r="E174" s="7">
        <v>2581813</v>
      </c>
      <c r="F174" s="7" t="s">
        <v>153</v>
      </c>
      <c r="G174" s="7">
        <v>1375614</v>
      </c>
      <c r="H174" s="7" t="s">
        <v>63</v>
      </c>
      <c r="I174" s="7">
        <v>16</v>
      </c>
      <c r="J174" s="7">
        <v>40</v>
      </c>
      <c r="K174" s="7" t="str">
        <f t="shared" si="5"/>
        <v>Dire</v>
      </c>
      <c r="L174" s="7" t="s">
        <v>14</v>
      </c>
      <c r="M174" s="7">
        <f>Datos_Limpios!$I174+Datos_Limpios!$J174</f>
        <v>56</v>
      </c>
      <c r="N174" s="7" t="str">
        <f>IF(Datos_Limpios!$M174&lt;35,"Menor a 35",IF(Datos_Limpios!$M174&lt;=48,"Menor a 48",IF(Datos_Limpios!$M174&lt;=60,"Menor a 60","Mayor a 60")))</f>
        <v>Menor a 60</v>
      </c>
      <c r="O174" s="7" t="str">
        <f>IF(Datos_Limpios!$L174="True",Datos_Limpios!$F174,Datos_Limpios!$H174)</f>
        <v>Newbee</v>
      </c>
      <c r="P174" s="7"/>
      <c r="Q174" s="7">
        <v>5401</v>
      </c>
      <c r="R174" s="7" t="s">
        <v>15</v>
      </c>
    </row>
    <row r="175" spans="1:18" x14ac:dyDescent="0.3">
      <c r="A175" s="9">
        <v>3354118306</v>
      </c>
      <c r="B175" s="9">
        <v>1312</v>
      </c>
      <c r="C175" s="10">
        <f>Datos_Limpios!$B175/(24*60*60)</f>
        <v>1.5185185185185185E-2</v>
      </c>
      <c r="D175" s="8" t="str">
        <f t="shared" si="4"/>
        <v>Early Game</v>
      </c>
      <c r="E175" s="9">
        <v>2586976</v>
      </c>
      <c r="F175" s="9" t="s">
        <v>64</v>
      </c>
      <c r="G175" s="9">
        <v>1846548</v>
      </c>
      <c r="H175" s="9" t="s">
        <v>65</v>
      </c>
      <c r="I175" s="9">
        <v>19</v>
      </c>
      <c r="J175" s="9">
        <v>7</v>
      </c>
      <c r="K175" s="9" t="str">
        <f t="shared" si="5"/>
        <v>Radiant</v>
      </c>
      <c r="L175" s="9" t="s">
        <v>18</v>
      </c>
      <c r="M175" s="9">
        <f>Datos_Limpios!$I175+Datos_Limpios!$J175</f>
        <v>26</v>
      </c>
      <c r="N175" s="9" t="str">
        <f>IF(Datos_Limpios!$M175&lt;35,"Menor a 35",IF(Datos_Limpios!$M175&lt;=48,"Menor a 48",IF(Datos_Limpios!$M175&lt;=60,"Menor a 60","Mayor a 60")))</f>
        <v>Menor a 35</v>
      </c>
      <c r="O175" s="9" t="str">
        <f>IF(Datos_Limpios!$L175="True",Datos_Limpios!$F175,Datos_Limpios!$H175)</f>
        <v>OG</v>
      </c>
      <c r="P175" s="9"/>
      <c r="Q175" s="9">
        <v>5401</v>
      </c>
      <c r="R175" s="9" t="s">
        <v>15</v>
      </c>
    </row>
    <row r="176" spans="1:18" x14ac:dyDescent="0.3">
      <c r="A176" s="7">
        <v>3354000170</v>
      </c>
      <c r="B176" s="7">
        <v>1866</v>
      </c>
      <c r="C176" s="8">
        <f>Datos_Limpios!$B176/(24*60*60)</f>
        <v>2.1597222222222223E-2</v>
      </c>
      <c r="D176" s="8" t="str">
        <f t="shared" si="4"/>
        <v>Early Game</v>
      </c>
      <c r="E176" s="7">
        <v>2672298</v>
      </c>
      <c r="F176" s="7" t="s">
        <v>26</v>
      </c>
      <c r="G176" s="7">
        <v>2163</v>
      </c>
      <c r="H176" s="7" t="s">
        <v>66</v>
      </c>
      <c r="I176" s="7">
        <v>11</v>
      </c>
      <c r="J176" s="7">
        <v>32</v>
      </c>
      <c r="K176" s="7" t="str">
        <f t="shared" si="5"/>
        <v>Dire</v>
      </c>
      <c r="L176" s="7" t="s">
        <v>14</v>
      </c>
      <c r="M176" s="7">
        <f>Datos_Limpios!$I176+Datos_Limpios!$J176</f>
        <v>43</v>
      </c>
      <c r="N176" s="7" t="str">
        <f>IF(Datos_Limpios!$M176&lt;35,"Menor a 35",IF(Datos_Limpios!$M176&lt;=48,"Menor a 48",IF(Datos_Limpios!$M176&lt;=60,"Menor a 60","Mayor a 60")))</f>
        <v>Menor a 48</v>
      </c>
      <c r="O176" s="7" t="str">
        <f>IF(Datos_Limpios!$L176="True",Datos_Limpios!$F176,Datos_Limpios!$H176)</f>
        <v>Team Liquid</v>
      </c>
      <c r="P176" s="7"/>
      <c r="Q176" s="7">
        <v>5401</v>
      </c>
      <c r="R176" s="7" t="s">
        <v>15</v>
      </c>
    </row>
    <row r="177" spans="1:18" x14ac:dyDescent="0.3">
      <c r="A177" s="9">
        <v>3353916502</v>
      </c>
      <c r="B177" s="9">
        <v>2610</v>
      </c>
      <c r="C177" s="10">
        <f>Datos_Limpios!$B177/(24*60*60)</f>
        <v>3.0208333333333334E-2</v>
      </c>
      <c r="D177" s="8" t="str">
        <f t="shared" si="4"/>
        <v>Mid Game</v>
      </c>
      <c r="E177" s="9">
        <v>46</v>
      </c>
      <c r="F177" s="9" t="s">
        <v>59</v>
      </c>
      <c r="G177" s="9">
        <v>39</v>
      </c>
      <c r="H177" s="9" t="s">
        <v>60</v>
      </c>
      <c r="I177" s="9">
        <v>16</v>
      </c>
      <c r="J177" s="9">
        <v>38</v>
      </c>
      <c r="K177" s="9" t="str">
        <f t="shared" si="5"/>
        <v>Dire</v>
      </c>
      <c r="L177" s="9" t="s">
        <v>14</v>
      </c>
      <c r="M177" s="9">
        <f>Datos_Limpios!$I177+Datos_Limpios!$J177</f>
        <v>54</v>
      </c>
      <c r="N177" s="9" t="str">
        <f>IF(Datos_Limpios!$M177&lt;35,"Menor a 35",IF(Datos_Limpios!$M177&lt;=48,"Menor a 48",IF(Datos_Limpios!$M177&lt;=60,"Menor a 60","Mayor a 60")))</f>
        <v>Menor a 60</v>
      </c>
      <c r="O177" s="9" t="str">
        <f>IF(Datos_Limpios!$L177="True",Datos_Limpios!$F177,Datos_Limpios!$H177)</f>
        <v>Shopify Rebellion</v>
      </c>
      <c r="P177" s="9"/>
      <c r="Q177" s="9">
        <v>5401</v>
      </c>
      <c r="R177" s="9" t="s">
        <v>15</v>
      </c>
    </row>
    <row r="178" spans="1:18" x14ac:dyDescent="0.3">
      <c r="A178" s="7">
        <v>3353994974</v>
      </c>
      <c r="B178" s="7">
        <v>2047</v>
      </c>
      <c r="C178" s="8">
        <f>Datos_Limpios!$B178/(24*60*60)</f>
        <v>2.3692129629629629E-2</v>
      </c>
      <c r="D178" s="8" t="str">
        <f t="shared" si="4"/>
        <v>Early Game</v>
      </c>
      <c r="E178" s="7">
        <v>2640025</v>
      </c>
      <c r="F178" s="7" t="s">
        <v>13</v>
      </c>
      <c r="G178" s="7">
        <v>15</v>
      </c>
      <c r="H178" s="7" t="s">
        <v>12</v>
      </c>
      <c r="I178" s="7">
        <v>31</v>
      </c>
      <c r="J178" s="7">
        <v>21</v>
      </c>
      <c r="K178" s="7" t="str">
        <f t="shared" si="5"/>
        <v>Radiant</v>
      </c>
      <c r="L178" s="7" t="s">
        <v>18</v>
      </c>
      <c r="M178" s="7">
        <f>Datos_Limpios!$I178+Datos_Limpios!$J178</f>
        <v>52</v>
      </c>
      <c r="N178" s="7" t="str">
        <f>IF(Datos_Limpios!$M178&lt;35,"Menor a 35",IF(Datos_Limpios!$M178&lt;=48,"Menor a 48",IF(Datos_Limpios!$M178&lt;=60,"Menor a 60","Mayor a 60")))</f>
        <v>Menor a 60</v>
      </c>
      <c r="O178" s="7" t="str">
        <f>IF(Datos_Limpios!$L178="True",Datos_Limpios!$F178,Datos_Limpios!$H178)</f>
        <v>iG.Vitality</v>
      </c>
      <c r="P178" s="7"/>
      <c r="Q178" s="7">
        <v>5401</v>
      </c>
      <c r="R178" s="7" t="s">
        <v>15</v>
      </c>
    </row>
    <row r="179" spans="1:18" x14ac:dyDescent="0.3">
      <c r="A179" s="9">
        <v>3353989523</v>
      </c>
      <c r="B179" s="9">
        <v>2036</v>
      </c>
      <c r="C179" s="10">
        <f>Datos_Limpios!$B179/(24*60*60)</f>
        <v>2.3564814814814816E-2</v>
      </c>
      <c r="D179" s="8" t="str">
        <f t="shared" si="4"/>
        <v>Early Game</v>
      </c>
      <c r="E179" s="9">
        <v>46</v>
      </c>
      <c r="F179" s="9" t="s">
        <v>59</v>
      </c>
      <c r="G179" s="9">
        <v>39</v>
      </c>
      <c r="H179" s="9" t="s">
        <v>60</v>
      </c>
      <c r="I179" s="9">
        <v>11</v>
      </c>
      <c r="J179" s="9">
        <v>40</v>
      </c>
      <c r="K179" s="9" t="str">
        <f t="shared" si="5"/>
        <v>Dire</v>
      </c>
      <c r="L179" s="9" t="s">
        <v>14</v>
      </c>
      <c r="M179" s="9">
        <f>Datos_Limpios!$I179+Datos_Limpios!$J179</f>
        <v>51</v>
      </c>
      <c r="N179" s="9" t="str">
        <f>IF(Datos_Limpios!$M179&lt;35,"Menor a 35",IF(Datos_Limpios!$M179&lt;=48,"Menor a 48",IF(Datos_Limpios!$M179&lt;=60,"Menor a 60","Mayor a 60")))</f>
        <v>Menor a 60</v>
      </c>
      <c r="O179" s="9" t="str">
        <f>IF(Datos_Limpios!$L179="True",Datos_Limpios!$F179,Datos_Limpios!$H179)</f>
        <v>Shopify Rebellion</v>
      </c>
      <c r="P179" s="9"/>
      <c r="Q179" s="9">
        <v>5401</v>
      </c>
      <c r="R179" s="9" t="s">
        <v>15</v>
      </c>
    </row>
    <row r="180" spans="1:18" x14ac:dyDescent="0.3">
      <c r="A180" s="7">
        <v>3353935010</v>
      </c>
      <c r="B180" s="7">
        <v>3616</v>
      </c>
      <c r="C180" s="8">
        <f>Datos_Limpios!$B180/(24*60*60)</f>
        <v>4.1851851851851848E-2</v>
      </c>
      <c r="D180" s="8" t="str">
        <f t="shared" si="4"/>
        <v>Late Game</v>
      </c>
      <c r="E180" s="7">
        <v>2108395</v>
      </c>
      <c r="F180" s="7" t="s">
        <v>34</v>
      </c>
      <c r="G180" s="7">
        <v>1838315</v>
      </c>
      <c r="H180" s="7" t="s">
        <v>21</v>
      </c>
      <c r="I180" s="7">
        <v>20</v>
      </c>
      <c r="J180" s="7">
        <v>17</v>
      </c>
      <c r="K180" s="7" t="str">
        <f t="shared" si="5"/>
        <v>Dire</v>
      </c>
      <c r="L180" s="7" t="s">
        <v>14</v>
      </c>
      <c r="M180" s="7">
        <f>Datos_Limpios!$I180+Datos_Limpios!$J180</f>
        <v>37</v>
      </c>
      <c r="N180" s="7" t="str">
        <f>IF(Datos_Limpios!$M180&lt;35,"Menor a 35",IF(Datos_Limpios!$M180&lt;=48,"Menor a 48",IF(Datos_Limpios!$M180&lt;=60,"Menor a 60","Mayor a 60")))</f>
        <v>Menor a 48</v>
      </c>
      <c r="O180" s="7" t="str">
        <f>IF(Datos_Limpios!$L180="True",Datos_Limpios!$F180,Datos_Limpios!$H180)</f>
        <v>Team Secret</v>
      </c>
      <c r="P180" s="7"/>
      <c r="Q180" s="7">
        <v>5401</v>
      </c>
      <c r="R180" s="7" t="s">
        <v>15</v>
      </c>
    </row>
    <row r="181" spans="1:18" x14ac:dyDescent="0.3">
      <c r="A181" s="9">
        <v>3354057627</v>
      </c>
      <c r="B181" s="9">
        <v>2140</v>
      </c>
      <c r="C181" s="10">
        <f>Datos_Limpios!$B181/(24*60*60)</f>
        <v>2.476851851851852E-2</v>
      </c>
      <c r="D181" s="8" t="str">
        <f t="shared" si="4"/>
        <v>Early Game</v>
      </c>
      <c r="E181" s="9">
        <v>3331948</v>
      </c>
      <c r="F181" s="9" t="s">
        <v>31</v>
      </c>
      <c r="G181" s="9">
        <v>5</v>
      </c>
      <c r="H181" s="9" t="s">
        <v>62</v>
      </c>
      <c r="I181" s="9">
        <v>29</v>
      </c>
      <c r="J181" s="9">
        <v>11</v>
      </c>
      <c r="K181" s="9" t="str">
        <f t="shared" si="5"/>
        <v>Radiant</v>
      </c>
      <c r="L181" s="9" t="s">
        <v>18</v>
      </c>
      <c r="M181" s="9">
        <f>Datos_Limpios!$I181+Datos_Limpios!$J181</f>
        <v>40</v>
      </c>
      <c r="N181" s="9" t="str">
        <f>IF(Datos_Limpios!$M181&lt;35,"Menor a 35",IF(Datos_Limpios!$M181&lt;=48,"Menor a 48",IF(Datos_Limpios!$M181&lt;=60,"Menor a 60","Mayor a 60")))</f>
        <v>Menor a 48</v>
      </c>
      <c r="O181" s="9" t="str">
        <f>IF(Datos_Limpios!$L181="True",Datos_Limpios!$F181,Datos_Limpios!$H181)</f>
        <v>LGD.Forever Young</v>
      </c>
      <c r="P181" s="9"/>
      <c r="Q181" s="9">
        <v>5401</v>
      </c>
      <c r="R181" s="9" t="s">
        <v>15</v>
      </c>
    </row>
    <row r="182" spans="1:18" x14ac:dyDescent="0.3">
      <c r="A182" s="7">
        <v>3353738510</v>
      </c>
      <c r="B182" s="7">
        <v>3016</v>
      </c>
      <c r="C182" s="8">
        <f>Datos_Limpios!$B182/(24*60*60)</f>
        <v>3.4907407407407408E-2</v>
      </c>
      <c r="D182" s="8" t="str">
        <f t="shared" si="4"/>
        <v>Mid Game</v>
      </c>
      <c r="E182" s="7">
        <v>1846548</v>
      </c>
      <c r="F182" s="7" t="s">
        <v>65</v>
      </c>
      <c r="G182" s="7">
        <v>2581813</v>
      </c>
      <c r="H182" s="7" t="s">
        <v>153</v>
      </c>
      <c r="I182" s="7">
        <v>33</v>
      </c>
      <c r="J182" s="7">
        <v>50</v>
      </c>
      <c r="K182" s="7" t="str">
        <f t="shared" si="5"/>
        <v>Dire</v>
      </c>
      <c r="L182" s="7" t="s">
        <v>14</v>
      </c>
      <c r="M182" s="7">
        <f>Datos_Limpios!$I182+Datos_Limpios!$J182</f>
        <v>83</v>
      </c>
      <c r="N182" s="7" t="str">
        <f>IF(Datos_Limpios!$M182&lt;35,"Menor a 35",IF(Datos_Limpios!$M182&lt;=48,"Menor a 48",IF(Datos_Limpios!$M182&lt;=60,"Menor a 60","Mayor a 60")))</f>
        <v>Mayor a 60</v>
      </c>
      <c r="O182" s="7" t="str">
        <f>IF(Datos_Limpios!$L182="True",Datos_Limpios!$F182,Datos_Limpios!$H182)</f>
        <v>Execration</v>
      </c>
      <c r="P182" s="7"/>
      <c r="Q182" s="7">
        <v>5401</v>
      </c>
      <c r="R182" s="7" t="s">
        <v>15</v>
      </c>
    </row>
    <row r="183" spans="1:18" x14ac:dyDescent="0.3">
      <c r="A183" s="9">
        <v>3353742932</v>
      </c>
      <c r="B183" s="9">
        <v>2372</v>
      </c>
      <c r="C183" s="10">
        <f>Datos_Limpios!$B183/(24*60*60)</f>
        <v>2.7453703703703702E-2</v>
      </c>
      <c r="D183" s="8" t="str">
        <f t="shared" si="4"/>
        <v>Early Game</v>
      </c>
      <c r="E183" s="9">
        <v>2512249</v>
      </c>
      <c r="F183" s="9">
        <v>123</v>
      </c>
      <c r="G183" s="9">
        <v>5</v>
      </c>
      <c r="H183" s="9" t="s">
        <v>62</v>
      </c>
      <c r="I183" s="9">
        <v>18</v>
      </c>
      <c r="J183" s="9">
        <v>24</v>
      </c>
      <c r="K183" s="9" t="str">
        <f t="shared" si="5"/>
        <v>Dire</v>
      </c>
      <c r="L183" s="9" t="s">
        <v>14</v>
      </c>
      <c r="M183" s="9">
        <f>Datos_Limpios!$I183+Datos_Limpios!$J183</f>
        <v>42</v>
      </c>
      <c r="N183" s="9" t="str">
        <f>IF(Datos_Limpios!$M183&lt;35,"Menor a 35",IF(Datos_Limpios!$M183&lt;=48,"Menor a 48",IF(Datos_Limpios!$M183&lt;=60,"Menor a 60","Mayor a 60")))</f>
        <v>Menor a 48</v>
      </c>
      <c r="O183" s="9" t="str">
        <f>IF(Datos_Limpios!$L183="True",Datos_Limpios!$F183,Datos_Limpios!$H183)</f>
        <v>Invictus Gaming</v>
      </c>
      <c r="P183" s="9"/>
      <c r="Q183" s="9">
        <v>5401</v>
      </c>
      <c r="R183" s="9" t="s">
        <v>15</v>
      </c>
    </row>
    <row r="184" spans="1:18" x14ac:dyDescent="0.3">
      <c r="A184" s="7">
        <v>3352501269</v>
      </c>
      <c r="B184" s="7">
        <v>1943</v>
      </c>
      <c r="C184" s="8">
        <f>Datos_Limpios!$B184/(24*60*60)</f>
        <v>2.2488425925925926E-2</v>
      </c>
      <c r="D184" s="8" t="str">
        <f t="shared" si="4"/>
        <v>Early Game</v>
      </c>
      <c r="E184" s="7">
        <v>46</v>
      </c>
      <c r="F184" s="7" t="s">
        <v>59</v>
      </c>
      <c r="G184" s="7">
        <v>2672298</v>
      </c>
      <c r="H184" s="7" t="s">
        <v>26</v>
      </c>
      <c r="I184" s="7">
        <v>18</v>
      </c>
      <c r="J184" s="7">
        <v>38</v>
      </c>
      <c r="K184" s="7" t="str">
        <f t="shared" si="5"/>
        <v>Dire</v>
      </c>
      <c r="L184" s="7" t="s">
        <v>14</v>
      </c>
      <c r="M184" s="7">
        <f>Datos_Limpios!$I184+Datos_Limpios!$J184</f>
        <v>56</v>
      </c>
      <c r="N184" s="7" t="str">
        <f>IF(Datos_Limpios!$M184&lt;35,"Menor a 35",IF(Datos_Limpios!$M184&lt;=48,"Menor a 48",IF(Datos_Limpios!$M184&lt;=60,"Menor a 60","Mayor a 60")))</f>
        <v>Menor a 60</v>
      </c>
      <c r="O184" s="7" t="str">
        <f>IF(Datos_Limpios!$L184="True",Datos_Limpios!$F184,Datos_Limpios!$H184)</f>
        <v>NoPing Esports</v>
      </c>
      <c r="P184" s="7"/>
      <c r="Q184" s="7">
        <v>5401</v>
      </c>
      <c r="R184" s="7" t="s">
        <v>15</v>
      </c>
    </row>
    <row r="185" spans="1:18" x14ac:dyDescent="0.3">
      <c r="A185" s="9">
        <v>3352509754</v>
      </c>
      <c r="B185" s="9">
        <v>1836</v>
      </c>
      <c r="C185" s="10">
        <f>Datos_Limpios!$B185/(24*60*60)</f>
        <v>2.1250000000000002E-2</v>
      </c>
      <c r="D185" s="8" t="str">
        <f t="shared" si="4"/>
        <v>Early Game</v>
      </c>
      <c r="E185" s="9">
        <v>1838315</v>
      </c>
      <c r="F185" s="9" t="s">
        <v>21</v>
      </c>
      <c r="G185" s="9">
        <v>15</v>
      </c>
      <c r="H185" s="9" t="s">
        <v>12</v>
      </c>
      <c r="I185" s="9">
        <v>12</v>
      </c>
      <c r="J185" s="9">
        <v>21</v>
      </c>
      <c r="K185" s="9" t="str">
        <f t="shared" si="5"/>
        <v>Dire</v>
      </c>
      <c r="L185" s="9" t="s">
        <v>14</v>
      </c>
      <c r="M185" s="9">
        <f>Datos_Limpios!$I185+Datos_Limpios!$J185</f>
        <v>33</v>
      </c>
      <c r="N185" s="9" t="str">
        <f>IF(Datos_Limpios!$M185&lt;35,"Menor a 35",IF(Datos_Limpios!$M185&lt;=48,"Menor a 48",IF(Datos_Limpios!$M185&lt;=60,"Menor a 60","Mayor a 60")))</f>
        <v>Menor a 35</v>
      </c>
      <c r="O185" s="9" t="str">
        <f>IF(Datos_Limpios!$L185="True",Datos_Limpios!$F185,Datos_Limpios!$H185)</f>
        <v>LGD Gaming</v>
      </c>
      <c r="P185" s="9"/>
      <c r="Q185" s="9">
        <v>5401</v>
      </c>
      <c r="R185" s="9" t="s">
        <v>15</v>
      </c>
    </row>
    <row r="186" spans="1:18" x14ac:dyDescent="0.3">
      <c r="A186" s="7">
        <v>3352505678</v>
      </c>
      <c r="B186" s="7">
        <v>2879</v>
      </c>
      <c r="C186" s="8">
        <f>Datos_Limpios!$B186/(24*60*60)</f>
        <v>3.3321759259259259E-2</v>
      </c>
      <c r="D186" s="8" t="str">
        <f t="shared" si="4"/>
        <v>Mid Game</v>
      </c>
      <c r="E186" s="7">
        <v>2163</v>
      </c>
      <c r="F186" s="7" t="s">
        <v>66</v>
      </c>
      <c r="G186" s="7">
        <v>39</v>
      </c>
      <c r="H186" s="7" t="s">
        <v>60</v>
      </c>
      <c r="I186" s="7">
        <v>24</v>
      </c>
      <c r="J186" s="7">
        <v>39</v>
      </c>
      <c r="K186" s="7" t="str">
        <f t="shared" si="5"/>
        <v>Dire</v>
      </c>
      <c r="L186" s="7" t="s">
        <v>14</v>
      </c>
      <c r="M186" s="7">
        <f>Datos_Limpios!$I186+Datos_Limpios!$J186</f>
        <v>63</v>
      </c>
      <c r="N186" s="7" t="str">
        <f>IF(Datos_Limpios!$M186&lt;35,"Menor a 35",IF(Datos_Limpios!$M186&lt;=48,"Menor a 48",IF(Datos_Limpios!$M186&lt;=60,"Menor a 60","Mayor a 60")))</f>
        <v>Mayor a 60</v>
      </c>
      <c r="O186" s="7" t="str">
        <f>IF(Datos_Limpios!$L186="True",Datos_Limpios!$F186,Datos_Limpios!$H186)</f>
        <v>Shopify Rebellion</v>
      </c>
      <c r="P186" s="7"/>
      <c r="Q186" s="7">
        <v>5401</v>
      </c>
      <c r="R186" s="7" t="s">
        <v>15</v>
      </c>
    </row>
    <row r="187" spans="1:18" x14ac:dyDescent="0.3">
      <c r="A187" s="9">
        <v>3353737967</v>
      </c>
      <c r="B187" s="9">
        <v>2602</v>
      </c>
      <c r="C187" s="10">
        <f>Datos_Limpios!$B187/(24*60*60)</f>
        <v>3.0115740740740742E-2</v>
      </c>
      <c r="D187" s="8" t="str">
        <f t="shared" si="4"/>
        <v>Mid Game</v>
      </c>
      <c r="E187" s="9">
        <v>3331948</v>
      </c>
      <c r="F187" s="9" t="s">
        <v>31</v>
      </c>
      <c r="G187" s="9">
        <v>1883502</v>
      </c>
      <c r="H187" s="9" t="s">
        <v>61</v>
      </c>
      <c r="I187" s="9">
        <v>26</v>
      </c>
      <c r="J187" s="9">
        <v>18</v>
      </c>
      <c r="K187" s="9" t="str">
        <f t="shared" si="5"/>
        <v>Radiant</v>
      </c>
      <c r="L187" s="9" t="s">
        <v>18</v>
      </c>
      <c r="M187" s="9">
        <f>Datos_Limpios!$I187+Datos_Limpios!$J187</f>
        <v>44</v>
      </c>
      <c r="N187" s="9" t="str">
        <f>IF(Datos_Limpios!$M187&lt;35,"Menor a 35",IF(Datos_Limpios!$M187&lt;=48,"Menor a 48",IF(Datos_Limpios!$M187&lt;=60,"Menor a 60","Mayor a 60")))</f>
        <v>Menor a 48</v>
      </c>
      <c r="O187" s="9" t="str">
        <f>IF(Datos_Limpios!$L187="True",Datos_Limpios!$F187,Datos_Limpios!$H187)</f>
        <v>LGD.Forever Young</v>
      </c>
      <c r="P187" s="9"/>
      <c r="Q187" s="9">
        <v>5401</v>
      </c>
      <c r="R187" s="9" t="s">
        <v>15</v>
      </c>
    </row>
    <row r="188" spans="1:18" x14ac:dyDescent="0.3">
      <c r="A188" s="7">
        <v>3352464853</v>
      </c>
      <c r="B188" s="7">
        <v>2041</v>
      </c>
      <c r="C188" s="8">
        <f>Datos_Limpios!$B188/(24*60*60)</f>
        <v>2.3622685185185184E-2</v>
      </c>
      <c r="D188" s="8" t="str">
        <f t="shared" si="4"/>
        <v>Early Game</v>
      </c>
      <c r="E188" s="7">
        <v>350190</v>
      </c>
      <c r="F188" s="7" t="s">
        <v>16</v>
      </c>
      <c r="G188" s="7">
        <v>2108395</v>
      </c>
      <c r="H188" s="7" t="s">
        <v>34</v>
      </c>
      <c r="I188" s="7">
        <v>16</v>
      </c>
      <c r="J188" s="7">
        <v>29</v>
      </c>
      <c r="K188" s="7" t="str">
        <f t="shared" si="5"/>
        <v>Dire</v>
      </c>
      <c r="L188" s="7" t="s">
        <v>14</v>
      </c>
      <c r="M188" s="7">
        <f>Datos_Limpios!$I188+Datos_Limpios!$J188</f>
        <v>45</v>
      </c>
      <c r="N188" s="7" t="str">
        <f>IF(Datos_Limpios!$M188&lt;35,"Menor a 35",IF(Datos_Limpios!$M188&lt;=48,"Menor a 48",IF(Datos_Limpios!$M188&lt;=60,"Menor a 60","Mayor a 60")))</f>
        <v>Menor a 48</v>
      </c>
      <c r="O188" s="7" t="str">
        <f>IF(Datos_Limpios!$L188="True",Datos_Limpios!$F188,Datos_Limpios!$H188)</f>
        <v>TNC Predator</v>
      </c>
      <c r="P188" s="7"/>
      <c r="Q188" s="7">
        <v>5401</v>
      </c>
      <c r="R188" s="7" t="s">
        <v>15</v>
      </c>
    </row>
    <row r="189" spans="1:18" x14ac:dyDescent="0.3">
      <c r="A189" s="9">
        <v>3352462460</v>
      </c>
      <c r="B189" s="9">
        <v>2192</v>
      </c>
      <c r="C189" s="10">
        <f>Datos_Limpios!$B189/(24*60*60)</f>
        <v>2.537037037037037E-2</v>
      </c>
      <c r="D189" s="8" t="str">
        <f t="shared" si="4"/>
        <v>Early Game</v>
      </c>
      <c r="E189" s="9">
        <v>2163</v>
      </c>
      <c r="F189" s="9" t="s">
        <v>66</v>
      </c>
      <c r="G189" s="9">
        <v>39</v>
      </c>
      <c r="H189" s="9" t="s">
        <v>60</v>
      </c>
      <c r="I189" s="9">
        <v>22</v>
      </c>
      <c r="J189" s="9">
        <v>16</v>
      </c>
      <c r="K189" s="9" t="str">
        <f t="shared" si="5"/>
        <v>Radiant</v>
      </c>
      <c r="L189" s="9" t="s">
        <v>18</v>
      </c>
      <c r="M189" s="9">
        <f>Datos_Limpios!$I189+Datos_Limpios!$J189</f>
        <v>38</v>
      </c>
      <c r="N189" s="9" t="str">
        <f>IF(Datos_Limpios!$M189&lt;35,"Menor a 35",IF(Datos_Limpios!$M189&lt;=48,"Menor a 48",IF(Datos_Limpios!$M189&lt;=60,"Menor a 60","Mayor a 60")))</f>
        <v>Menor a 48</v>
      </c>
      <c r="O189" s="9" t="str">
        <f>IF(Datos_Limpios!$L189="True",Datos_Limpios!$F189,Datos_Limpios!$H189)</f>
        <v>Team Liquid</v>
      </c>
      <c r="P189" s="9"/>
      <c r="Q189" s="9">
        <v>5401</v>
      </c>
      <c r="R189" s="9" t="s">
        <v>15</v>
      </c>
    </row>
    <row r="190" spans="1:18" x14ac:dyDescent="0.3">
      <c r="A190" s="7">
        <v>3352461389</v>
      </c>
      <c r="B190" s="7">
        <v>2117</v>
      </c>
      <c r="C190" s="8">
        <f>Datos_Limpios!$B190/(24*60*60)</f>
        <v>2.4502314814814814E-2</v>
      </c>
      <c r="D190" s="8" t="str">
        <f t="shared" si="4"/>
        <v>Early Game</v>
      </c>
      <c r="E190" s="7">
        <v>15</v>
      </c>
      <c r="F190" s="7" t="s">
        <v>12</v>
      </c>
      <c r="G190" s="7">
        <v>1838315</v>
      </c>
      <c r="H190" s="7" t="s">
        <v>21</v>
      </c>
      <c r="I190" s="7">
        <v>26</v>
      </c>
      <c r="J190" s="7">
        <v>15</v>
      </c>
      <c r="K190" s="7" t="str">
        <f t="shared" si="5"/>
        <v>Radiant</v>
      </c>
      <c r="L190" s="7" t="s">
        <v>18</v>
      </c>
      <c r="M190" s="7">
        <f>Datos_Limpios!$I190+Datos_Limpios!$J190</f>
        <v>41</v>
      </c>
      <c r="N190" s="7" t="str">
        <f>IF(Datos_Limpios!$M190&lt;35,"Menor a 35",IF(Datos_Limpios!$M190&lt;=48,"Menor a 48",IF(Datos_Limpios!$M190&lt;=60,"Menor a 60","Mayor a 60")))</f>
        <v>Menor a 48</v>
      </c>
      <c r="O190" s="7" t="str">
        <f>IF(Datos_Limpios!$L190="True",Datos_Limpios!$F190,Datos_Limpios!$H190)</f>
        <v>LGD Gaming</v>
      </c>
      <c r="P190" s="7"/>
      <c r="Q190" s="7">
        <v>5401</v>
      </c>
      <c r="R190" s="7" t="s">
        <v>15</v>
      </c>
    </row>
    <row r="191" spans="1:18" x14ac:dyDescent="0.3">
      <c r="A191" s="9">
        <v>3352405556</v>
      </c>
      <c r="B191" s="9">
        <v>3288</v>
      </c>
      <c r="C191" s="10">
        <f>Datos_Limpios!$B191/(24*60*60)</f>
        <v>3.8055555555555558E-2</v>
      </c>
      <c r="D191" s="8" t="str">
        <f t="shared" si="4"/>
        <v>Mid Game</v>
      </c>
      <c r="E191" s="9">
        <v>2586976</v>
      </c>
      <c r="F191" s="9" t="s">
        <v>64</v>
      </c>
      <c r="G191" s="9">
        <v>2512249</v>
      </c>
      <c r="H191" s="9">
        <v>123</v>
      </c>
      <c r="I191" s="9">
        <v>43</v>
      </c>
      <c r="J191" s="9">
        <v>39</v>
      </c>
      <c r="K191" s="9" t="str">
        <f t="shared" si="5"/>
        <v>Radiant</v>
      </c>
      <c r="L191" s="9" t="s">
        <v>18</v>
      </c>
      <c r="M191" s="9">
        <f>Datos_Limpios!$I191+Datos_Limpios!$J191</f>
        <v>82</v>
      </c>
      <c r="N191" s="9" t="str">
        <f>IF(Datos_Limpios!$M191&lt;35,"Menor a 35",IF(Datos_Limpios!$M191&lt;=48,"Menor a 48",IF(Datos_Limpios!$M191&lt;=60,"Menor a 60","Mayor a 60")))</f>
        <v>Mayor a 60</v>
      </c>
      <c r="O191" s="9" t="str">
        <f>IF(Datos_Limpios!$L191="True",Datos_Limpios!$F191,Datos_Limpios!$H191)</f>
        <v>OG</v>
      </c>
      <c r="P191" s="9"/>
      <c r="Q191" s="9">
        <v>5401</v>
      </c>
      <c r="R191" s="9" t="s">
        <v>15</v>
      </c>
    </row>
    <row r="192" spans="1:18" x14ac:dyDescent="0.3">
      <c r="A192" s="7">
        <v>3352455755</v>
      </c>
      <c r="B192" s="7">
        <v>2376</v>
      </c>
      <c r="C192" s="8">
        <f>Datos_Limpios!$B192/(24*60*60)</f>
        <v>2.75E-2</v>
      </c>
      <c r="D192" s="8" t="str">
        <f t="shared" si="4"/>
        <v>Early Game</v>
      </c>
      <c r="E192" s="7">
        <v>46</v>
      </c>
      <c r="F192" s="7" t="s">
        <v>59</v>
      </c>
      <c r="G192" s="7">
        <v>2672298</v>
      </c>
      <c r="H192" s="7" t="s">
        <v>26</v>
      </c>
      <c r="I192" s="7">
        <v>37</v>
      </c>
      <c r="J192" s="7">
        <v>16</v>
      </c>
      <c r="K192" s="7" t="str">
        <f t="shared" si="5"/>
        <v>Radiant</v>
      </c>
      <c r="L192" s="7" t="s">
        <v>18</v>
      </c>
      <c r="M192" s="7">
        <f>Datos_Limpios!$I192+Datos_Limpios!$J192</f>
        <v>53</v>
      </c>
      <c r="N192" s="7" t="str">
        <f>IF(Datos_Limpios!$M192&lt;35,"Menor a 35",IF(Datos_Limpios!$M192&lt;=48,"Menor a 48",IF(Datos_Limpios!$M192&lt;=60,"Menor a 60","Mayor a 60")))</f>
        <v>Menor a 60</v>
      </c>
      <c r="O192" s="7" t="str">
        <f>IF(Datos_Limpios!$L192="True",Datos_Limpios!$F192,Datos_Limpios!$H192)</f>
        <v>Team Empire</v>
      </c>
      <c r="P192" s="7"/>
      <c r="Q192" s="7">
        <v>5401</v>
      </c>
      <c r="R192" s="7" t="s">
        <v>15</v>
      </c>
    </row>
    <row r="193" spans="1:18" x14ac:dyDescent="0.3">
      <c r="A193" s="9">
        <v>3352367990</v>
      </c>
      <c r="B193" s="9">
        <v>2291</v>
      </c>
      <c r="C193" s="10">
        <f>Datos_Limpios!$B193/(24*60*60)</f>
        <v>2.6516203703703705E-2</v>
      </c>
      <c r="D193" s="8" t="str">
        <f t="shared" si="4"/>
        <v>Early Game</v>
      </c>
      <c r="E193" s="9">
        <v>3331948</v>
      </c>
      <c r="F193" s="9" t="s">
        <v>31</v>
      </c>
      <c r="G193" s="9">
        <v>1846548</v>
      </c>
      <c r="H193" s="9" t="s">
        <v>65</v>
      </c>
      <c r="I193" s="9">
        <v>25</v>
      </c>
      <c r="J193" s="9">
        <v>11</v>
      </c>
      <c r="K193" s="9" t="str">
        <f t="shared" si="5"/>
        <v>Radiant</v>
      </c>
      <c r="L193" s="9" t="s">
        <v>18</v>
      </c>
      <c r="M193" s="9">
        <f>Datos_Limpios!$I193+Datos_Limpios!$J193</f>
        <v>36</v>
      </c>
      <c r="N193" s="9" t="str">
        <f>IF(Datos_Limpios!$M193&lt;35,"Menor a 35",IF(Datos_Limpios!$M193&lt;=48,"Menor a 48",IF(Datos_Limpios!$M193&lt;=60,"Menor a 60","Mayor a 60")))</f>
        <v>Menor a 48</v>
      </c>
      <c r="O193" s="9" t="str">
        <f>IF(Datos_Limpios!$L193="True",Datos_Limpios!$F193,Datos_Limpios!$H193)</f>
        <v>LGD.Forever Young</v>
      </c>
      <c r="P193" s="9"/>
      <c r="Q193" s="9">
        <v>5401</v>
      </c>
      <c r="R193" s="9" t="s">
        <v>15</v>
      </c>
    </row>
    <row r="194" spans="1:18" x14ac:dyDescent="0.3">
      <c r="A194" s="7">
        <v>3352328440</v>
      </c>
      <c r="B194" s="7">
        <v>1865</v>
      </c>
      <c r="C194" s="8">
        <f>Datos_Limpios!$B194/(24*60*60)</f>
        <v>2.1585648148148149E-2</v>
      </c>
      <c r="D194" s="8" t="str">
        <f t="shared" ref="D194:D257" si="6">IF(B194/60&lt;20,"Turbo Game",IF((20&lt;=B194/60)*AND(B194/60&lt;=40),"Early Game",IF((40&lt;B194/60)*AND(B194/60&lt;=60),"Mid Game","Late Game")))</f>
        <v>Early Game</v>
      </c>
      <c r="E194" s="7">
        <v>2640025</v>
      </c>
      <c r="F194" s="7" t="s">
        <v>13</v>
      </c>
      <c r="G194" s="7">
        <v>39</v>
      </c>
      <c r="H194" s="7" t="s">
        <v>60</v>
      </c>
      <c r="I194" s="7">
        <v>37</v>
      </c>
      <c r="J194" s="7">
        <v>12</v>
      </c>
      <c r="K194" s="7" t="str">
        <f t="shared" ref="K194:K257" si="7">IF(L194="True","Radiant","Dire")</f>
        <v>Radiant</v>
      </c>
      <c r="L194" s="7" t="s">
        <v>18</v>
      </c>
      <c r="M194" s="7">
        <f>Datos_Limpios!$I194+Datos_Limpios!$J194</f>
        <v>49</v>
      </c>
      <c r="N194" s="7" t="str">
        <f>IF(Datos_Limpios!$M194&lt;35,"Menor a 35",IF(Datos_Limpios!$M194&lt;=48,"Menor a 48",IF(Datos_Limpios!$M194&lt;=60,"Menor a 60","Mayor a 60")))</f>
        <v>Menor a 60</v>
      </c>
      <c r="O194" s="7" t="str">
        <f>IF(Datos_Limpios!$L194="True",Datos_Limpios!$F194,Datos_Limpios!$H194)</f>
        <v>iG.Vitality</v>
      </c>
      <c r="P194" s="7"/>
      <c r="Q194" s="7">
        <v>5401</v>
      </c>
      <c r="R194" s="7" t="s">
        <v>15</v>
      </c>
    </row>
    <row r="195" spans="1:18" x14ac:dyDescent="0.3">
      <c r="A195" s="9">
        <v>3352327788</v>
      </c>
      <c r="B195" s="9">
        <v>1635</v>
      </c>
      <c r="C195" s="10">
        <f>Datos_Limpios!$B195/(24*60*60)</f>
        <v>1.892361111111111E-2</v>
      </c>
      <c r="D195" s="8" t="str">
        <f t="shared" si="6"/>
        <v>Early Game</v>
      </c>
      <c r="E195" s="9">
        <v>2163</v>
      </c>
      <c r="F195" s="9" t="s">
        <v>66</v>
      </c>
      <c r="G195" s="9">
        <v>350190</v>
      </c>
      <c r="H195" s="9" t="s">
        <v>16</v>
      </c>
      <c r="I195" s="9">
        <v>30</v>
      </c>
      <c r="J195" s="9">
        <v>20</v>
      </c>
      <c r="K195" s="9" t="str">
        <f t="shared" si="7"/>
        <v>Radiant</v>
      </c>
      <c r="L195" s="9" t="s">
        <v>18</v>
      </c>
      <c r="M195" s="9">
        <f>Datos_Limpios!$I195+Datos_Limpios!$J195</f>
        <v>50</v>
      </c>
      <c r="N195" s="9" t="str">
        <f>IF(Datos_Limpios!$M195&lt;35,"Menor a 35",IF(Datos_Limpios!$M195&lt;=48,"Menor a 48",IF(Datos_Limpios!$M195&lt;=60,"Menor a 60","Mayor a 60")))</f>
        <v>Menor a 60</v>
      </c>
      <c r="O195" s="9" t="str">
        <f>IF(Datos_Limpios!$L195="True",Datos_Limpios!$F195,Datos_Limpios!$H195)</f>
        <v>Team Liquid</v>
      </c>
      <c r="P195" s="9"/>
      <c r="Q195" s="9">
        <v>5401</v>
      </c>
      <c r="R195" s="9" t="s">
        <v>15</v>
      </c>
    </row>
    <row r="196" spans="1:18" x14ac:dyDescent="0.3">
      <c r="A196" s="7">
        <v>3352320088</v>
      </c>
      <c r="B196" s="7">
        <v>3494</v>
      </c>
      <c r="C196" s="8">
        <f>Datos_Limpios!$B196/(24*60*60)</f>
        <v>4.0439814814814817E-2</v>
      </c>
      <c r="D196" s="8" t="str">
        <f t="shared" si="6"/>
        <v>Mid Game</v>
      </c>
      <c r="E196" s="7">
        <v>2672298</v>
      </c>
      <c r="F196" s="7" t="s">
        <v>26</v>
      </c>
      <c r="G196" s="7">
        <v>1838315</v>
      </c>
      <c r="H196" s="7" t="s">
        <v>21</v>
      </c>
      <c r="I196" s="7">
        <v>32</v>
      </c>
      <c r="J196" s="7">
        <v>37</v>
      </c>
      <c r="K196" s="7" t="str">
        <f t="shared" si="7"/>
        <v>Radiant</v>
      </c>
      <c r="L196" s="7" t="s">
        <v>18</v>
      </c>
      <c r="M196" s="7">
        <f>Datos_Limpios!$I196+Datos_Limpios!$J196</f>
        <v>69</v>
      </c>
      <c r="N196" s="7" t="str">
        <f>IF(Datos_Limpios!$M196&lt;35,"Menor a 35",IF(Datos_Limpios!$M196&lt;=48,"Menor a 48",IF(Datos_Limpios!$M196&lt;=60,"Menor a 60","Mayor a 60")))</f>
        <v>Mayor a 60</v>
      </c>
      <c r="O196" s="7" t="str">
        <f>IF(Datos_Limpios!$L196="True",Datos_Limpios!$F196,Datos_Limpios!$H196)</f>
        <v>NoPing Esports</v>
      </c>
      <c r="P196" s="7"/>
      <c r="Q196" s="7">
        <v>5401</v>
      </c>
      <c r="R196" s="7" t="s">
        <v>15</v>
      </c>
    </row>
    <row r="197" spans="1:18" x14ac:dyDescent="0.3">
      <c r="A197" s="9">
        <v>3352237075</v>
      </c>
      <c r="B197" s="9">
        <v>2201</v>
      </c>
      <c r="C197" s="10">
        <f>Datos_Limpios!$B197/(24*60*60)</f>
        <v>2.5474537037037039E-2</v>
      </c>
      <c r="D197" s="8" t="str">
        <f t="shared" si="6"/>
        <v>Early Game</v>
      </c>
      <c r="E197" s="9">
        <v>3331948</v>
      </c>
      <c r="F197" s="9" t="s">
        <v>31</v>
      </c>
      <c r="G197" s="9">
        <v>2581813</v>
      </c>
      <c r="H197" s="9" t="s">
        <v>153</v>
      </c>
      <c r="I197" s="9">
        <v>31</v>
      </c>
      <c r="J197" s="9">
        <v>12</v>
      </c>
      <c r="K197" s="9" t="str">
        <f t="shared" si="7"/>
        <v>Radiant</v>
      </c>
      <c r="L197" s="9" t="s">
        <v>18</v>
      </c>
      <c r="M197" s="9">
        <f>Datos_Limpios!$I197+Datos_Limpios!$J197</f>
        <v>43</v>
      </c>
      <c r="N197" s="9" t="str">
        <f>IF(Datos_Limpios!$M197&lt;35,"Menor a 35",IF(Datos_Limpios!$M197&lt;=48,"Menor a 48",IF(Datos_Limpios!$M197&lt;=60,"Menor a 60","Mayor a 60")))</f>
        <v>Menor a 48</v>
      </c>
      <c r="O197" s="9" t="str">
        <f>IF(Datos_Limpios!$L197="True",Datos_Limpios!$F197,Datos_Limpios!$H197)</f>
        <v>LGD.Forever Young</v>
      </c>
      <c r="P197" s="9"/>
      <c r="Q197" s="9">
        <v>5401</v>
      </c>
      <c r="R197" s="9" t="s">
        <v>15</v>
      </c>
    </row>
    <row r="198" spans="1:18" x14ac:dyDescent="0.3">
      <c r="A198" s="7">
        <v>3352267755</v>
      </c>
      <c r="B198" s="7">
        <v>1996</v>
      </c>
      <c r="C198" s="8">
        <f>Datos_Limpios!$B198/(24*60*60)</f>
        <v>2.3101851851851853E-2</v>
      </c>
      <c r="D198" s="8" t="str">
        <f t="shared" si="6"/>
        <v>Early Game</v>
      </c>
      <c r="E198" s="7">
        <v>1838315</v>
      </c>
      <c r="F198" s="7" t="s">
        <v>21</v>
      </c>
      <c r="G198" s="7">
        <v>2672298</v>
      </c>
      <c r="H198" s="7" t="s">
        <v>26</v>
      </c>
      <c r="I198" s="7">
        <v>28</v>
      </c>
      <c r="J198" s="7">
        <v>9</v>
      </c>
      <c r="K198" s="7" t="str">
        <f t="shared" si="7"/>
        <v>Radiant</v>
      </c>
      <c r="L198" s="7" t="s">
        <v>18</v>
      </c>
      <c r="M198" s="7">
        <f>Datos_Limpios!$I198+Datos_Limpios!$J198</f>
        <v>37</v>
      </c>
      <c r="N198" s="7" t="str">
        <f>IF(Datos_Limpios!$M198&lt;35,"Menor a 35",IF(Datos_Limpios!$M198&lt;=48,"Menor a 48",IF(Datos_Limpios!$M198&lt;=60,"Menor a 60","Mayor a 60")))</f>
        <v>Menor a 48</v>
      </c>
      <c r="O198" s="7" t="str">
        <f>IF(Datos_Limpios!$L198="True",Datos_Limpios!$F198,Datos_Limpios!$H198)</f>
        <v>Team Secret</v>
      </c>
      <c r="P198" s="7"/>
      <c r="Q198" s="7">
        <v>5401</v>
      </c>
      <c r="R198" s="7" t="s">
        <v>15</v>
      </c>
    </row>
    <row r="199" spans="1:18" x14ac:dyDescent="0.3">
      <c r="A199" s="9">
        <v>3352291980</v>
      </c>
      <c r="B199" s="9">
        <v>1005</v>
      </c>
      <c r="C199" s="10">
        <f>Datos_Limpios!$B199/(24*60*60)</f>
        <v>1.1631944444444445E-2</v>
      </c>
      <c r="D199" s="8" t="str">
        <f t="shared" si="6"/>
        <v>Turbo Game</v>
      </c>
      <c r="E199" s="9">
        <v>2640025</v>
      </c>
      <c r="F199" s="9" t="s">
        <v>13</v>
      </c>
      <c r="G199" s="9">
        <v>39</v>
      </c>
      <c r="H199" s="9" t="s">
        <v>60</v>
      </c>
      <c r="I199" s="9">
        <v>3</v>
      </c>
      <c r="J199" s="9">
        <v>18</v>
      </c>
      <c r="K199" s="9" t="str">
        <f t="shared" si="7"/>
        <v>Dire</v>
      </c>
      <c r="L199" s="9" t="s">
        <v>14</v>
      </c>
      <c r="M199" s="9">
        <f>Datos_Limpios!$I199+Datos_Limpios!$J199</f>
        <v>21</v>
      </c>
      <c r="N199" s="9" t="str">
        <f>IF(Datos_Limpios!$M199&lt;35,"Menor a 35",IF(Datos_Limpios!$M199&lt;=48,"Menor a 48",IF(Datos_Limpios!$M199&lt;=60,"Menor a 60","Mayor a 60")))</f>
        <v>Menor a 35</v>
      </c>
      <c r="O199" s="9" t="str">
        <f>IF(Datos_Limpios!$L199="True",Datos_Limpios!$F199,Datos_Limpios!$H199)</f>
        <v>Shopify Rebellion</v>
      </c>
      <c r="P199" s="9"/>
      <c r="Q199" s="9">
        <v>5401</v>
      </c>
      <c r="R199" s="9" t="s">
        <v>15</v>
      </c>
    </row>
    <row r="200" spans="1:18" x14ac:dyDescent="0.3">
      <c r="A200" s="7">
        <v>3352286942</v>
      </c>
      <c r="B200" s="7">
        <v>1402</v>
      </c>
      <c r="C200" s="8">
        <f>Datos_Limpios!$B200/(24*60*60)</f>
        <v>1.6226851851851853E-2</v>
      </c>
      <c r="D200" s="8" t="str">
        <f t="shared" si="6"/>
        <v>Early Game</v>
      </c>
      <c r="E200" s="7">
        <v>2163</v>
      </c>
      <c r="F200" s="7" t="s">
        <v>66</v>
      </c>
      <c r="G200" s="7">
        <v>350190</v>
      </c>
      <c r="H200" s="7" t="s">
        <v>16</v>
      </c>
      <c r="I200" s="7">
        <v>20</v>
      </c>
      <c r="J200" s="7">
        <v>6</v>
      </c>
      <c r="K200" s="7" t="str">
        <f t="shared" si="7"/>
        <v>Radiant</v>
      </c>
      <c r="L200" s="7" t="s">
        <v>18</v>
      </c>
      <c r="M200" s="7">
        <f>Datos_Limpios!$I200+Datos_Limpios!$J200</f>
        <v>26</v>
      </c>
      <c r="N200" s="7" t="str">
        <f>IF(Datos_Limpios!$M200&lt;35,"Menor a 35",IF(Datos_Limpios!$M200&lt;=48,"Menor a 48",IF(Datos_Limpios!$M200&lt;=60,"Menor a 60","Mayor a 60")))</f>
        <v>Menor a 35</v>
      </c>
      <c r="O200" s="7" t="str">
        <f>IF(Datos_Limpios!$L200="True",Datos_Limpios!$F200,Datos_Limpios!$H200)</f>
        <v>Team Liquid</v>
      </c>
      <c r="P200" s="7"/>
      <c r="Q200" s="7">
        <v>5401</v>
      </c>
      <c r="R200" s="7" t="s">
        <v>15</v>
      </c>
    </row>
    <row r="201" spans="1:18" x14ac:dyDescent="0.3">
      <c r="A201" s="9">
        <v>3352163167</v>
      </c>
      <c r="B201" s="9">
        <v>2782</v>
      </c>
      <c r="C201" s="10">
        <f>Datos_Limpios!$B201/(24*60*60)</f>
        <v>3.2199074074074074E-2</v>
      </c>
      <c r="D201" s="8" t="str">
        <f t="shared" si="6"/>
        <v>Mid Game</v>
      </c>
      <c r="E201" s="9">
        <v>2581813</v>
      </c>
      <c r="F201" s="9" t="s">
        <v>153</v>
      </c>
      <c r="G201" s="9">
        <v>3331948</v>
      </c>
      <c r="H201" s="9" t="s">
        <v>31</v>
      </c>
      <c r="I201" s="9">
        <v>21</v>
      </c>
      <c r="J201" s="9">
        <v>45</v>
      </c>
      <c r="K201" s="9" t="str">
        <f t="shared" si="7"/>
        <v>Dire</v>
      </c>
      <c r="L201" s="9" t="s">
        <v>14</v>
      </c>
      <c r="M201" s="9">
        <f>Datos_Limpios!$I201+Datos_Limpios!$J201</f>
        <v>66</v>
      </c>
      <c r="N201" s="9" t="str">
        <f>IF(Datos_Limpios!$M201&lt;35,"Menor a 35",IF(Datos_Limpios!$M201&lt;=48,"Menor a 48",IF(Datos_Limpios!$M201&lt;=60,"Menor a 60","Mayor a 60")))</f>
        <v>Mayor a 60</v>
      </c>
      <c r="O201" s="9" t="str">
        <f>IF(Datos_Limpios!$L201="True",Datos_Limpios!$F201,Datos_Limpios!$H201)</f>
        <v>LGD.Forever Young</v>
      </c>
      <c r="P201" s="9"/>
      <c r="Q201" s="9">
        <v>5401</v>
      </c>
      <c r="R201" s="9" t="s">
        <v>15</v>
      </c>
    </row>
    <row r="202" spans="1:18" x14ac:dyDescent="0.3">
      <c r="A202" s="7">
        <v>3352061045</v>
      </c>
      <c r="B202" s="7">
        <v>3137</v>
      </c>
      <c r="C202" s="8">
        <f>Datos_Limpios!$B202/(24*60*60)</f>
        <v>3.6307870370370372E-2</v>
      </c>
      <c r="D202" s="8" t="str">
        <f t="shared" si="6"/>
        <v>Mid Game</v>
      </c>
      <c r="E202" s="7">
        <v>2163</v>
      </c>
      <c r="F202" s="7" t="s">
        <v>66</v>
      </c>
      <c r="G202" s="7">
        <v>2640025</v>
      </c>
      <c r="H202" s="7" t="s">
        <v>13</v>
      </c>
      <c r="I202" s="7">
        <v>36</v>
      </c>
      <c r="J202" s="7">
        <v>44</v>
      </c>
      <c r="K202" s="7" t="str">
        <f t="shared" si="7"/>
        <v>Radiant</v>
      </c>
      <c r="L202" s="7" t="s">
        <v>18</v>
      </c>
      <c r="M202" s="7">
        <f>Datos_Limpios!$I202+Datos_Limpios!$J202</f>
        <v>80</v>
      </c>
      <c r="N202" s="7" t="str">
        <f>IF(Datos_Limpios!$M202&lt;35,"Menor a 35",IF(Datos_Limpios!$M202&lt;=48,"Menor a 48",IF(Datos_Limpios!$M202&lt;=60,"Menor a 60","Mayor a 60")))</f>
        <v>Mayor a 60</v>
      </c>
      <c r="O202" s="7" t="str">
        <f>IF(Datos_Limpios!$L202="True",Datos_Limpios!$F202,Datos_Limpios!$H202)</f>
        <v>Team Liquid</v>
      </c>
      <c r="P202" s="7"/>
      <c r="Q202" s="7">
        <v>5401</v>
      </c>
      <c r="R202" s="7" t="s">
        <v>15</v>
      </c>
    </row>
    <row r="203" spans="1:18" x14ac:dyDescent="0.3">
      <c r="A203" s="9">
        <v>3352153962</v>
      </c>
      <c r="B203" s="9">
        <v>2294</v>
      </c>
      <c r="C203" s="10">
        <f>Datos_Limpios!$B203/(24*60*60)</f>
        <v>2.6550925925925926E-2</v>
      </c>
      <c r="D203" s="8" t="str">
        <f t="shared" si="6"/>
        <v>Early Game</v>
      </c>
      <c r="E203" s="9">
        <v>1883502</v>
      </c>
      <c r="F203" s="9" t="s">
        <v>61</v>
      </c>
      <c r="G203" s="9">
        <v>2512249</v>
      </c>
      <c r="H203" s="9">
        <v>123</v>
      </c>
      <c r="I203" s="9">
        <v>27</v>
      </c>
      <c r="J203" s="9">
        <v>15</v>
      </c>
      <c r="K203" s="9" t="str">
        <f t="shared" si="7"/>
        <v>Radiant</v>
      </c>
      <c r="L203" s="9" t="s">
        <v>18</v>
      </c>
      <c r="M203" s="9">
        <f>Datos_Limpios!$I203+Datos_Limpios!$J203</f>
        <v>42</v>
      </c>
      <c r="N203" s="9" t="str">
        <f>IF(Datos_Limpios!$M203&lt;35,"Menor a 35",IF(Datos_Limpios!$M203&lt;=48,"Menor a 48",IF(Datos_Limpios!$M203&lt;=60,"Menor a 60","Mayor a 60")))</f>
        <v>Menor a 48</v>
      </c>
      <c r="O203" s="9" t="str">
        <f>IF(Datos_Limpios!$L203="True",Datos_Limpios!$F203,Datos_Limpios!$H203)</f>
        <v>Virtus.pro</v>
      </c>
      <c r="P203" s="9"/>
      <c r="Q203" s="9">
        <v>5401</v>
      </c>
      <c r="R203" s="9" t="s">
        <v>15</v>
      </c>
    </row>
    <row r="204" spans="1:18" x14ac:dyDescent="0.3">
      <c r="A204" s="7">
        <v>3352104337</v>
      </c>
      <c r="B204" s="7">
        <v>2316</v>
      </c>
      <c r="C204" s="8">
        <f>Datos_Limpios!$B204/(24*60*60)</f>
        <v>2.6805555555555555E-2</v>
      </c>
      <c r="D204" s="8" t="str">
        <f t="shared" si="6"/>
        <v>Early Game</v>
      </c>
      <c r="E204" s="7">
        <v>46</v>
      </c>
      <c r="F204" s="7" t="s">
        <v>59</v>
      </c>
      <c r="G204" s="7">
        <v>1838315</v>
      </c>
      <c r="H204" s="7" t="s">
        <v>21</v>
      </c>
      <c r="I204" s="7">
        <v>17</v>
      </c>
      <c r="J204" s="7">
        <v>24</v>
      </c>
      <c r="K204" s="7" t="str">
        <f t="shared" si="7"/>
        <v>Dire</v>
      </c>
      <c r="L204" s="7" t="s">
        <v>14</v>
      </c>
      <c r="M204" s="7">
        <f>Datos_Limpios!$I204+Datos_Limpios!$J204</f>
        <v>41</v>
      </c>
      <c r="N204" s="7" t="str">
        <f>IF(Datos_Limpios!$M204&lt;35,"Menor a 35",IF(Datos_Limpios!$M204&lt;=48,"Menor a 48",IF(Datos_Limpios!$M204&lt;=60,"Menor a 60","Mayor a 60")))</f>
        <v>Menor a 48</v>
      </c>
      <c r="O204" s="7" t="str">
        <f>IF(Datos_Limpios!$L204="True",Datos_Limpios!$F204,Datos_Limpios!$H204)</f>
        <v>Team Secret</v>
      </c>
      <c r="P204" s="7"/>
      <c r="Q204" s="7">
        <v>5401</v>
      </c>
      <c r="R204" s="7" t="s">
        <v>15</v>
      </c>
    </row>
    <row r="205" spans="1:18" x14ac:dyDescent="0.3">
      <c r="A205" s="9">
        <v>3352045427</v>
      </c>
      <c r="B205" s="9">
        <v>1429</v>
      </c>
      <c r="C205" s="10">
        <f>Datos_Limpios!$B205/(24*60*60)</f>
        <v>1.653935185185185E-2</v>
      </c>
      <c r="D205" s="8" t="str">
        <f t="shared" si="6"/>
        <v>Early Game</v>
      </c>
      <c r="E205" s="9">
        <v>15</v>
      </c>
      <c r="F205" s="9" t="s">
        <v>12</v>
      </c>
      <c r="G205" s="9">
        <v>350190</v>
      </c>
      <c r="H205" s="9" t="s">
        <v>16</v>
      </c>
      <c r="I205" s="9">
        <v>27</v>
      </c>
      <c r="J205" s="9">
        <v>6</v>
      </c>
      <c r="K205" s="9" t="str">
        <f t="shared" si="7"/>
        <v>Radiant</v>
      </c>
      <c r="L205" s="9" t="s">
        <v>18</v>
      </c>
      <c r="M205" s="9">
        <f>Datos_Limpios!$I205+Datos_Limpios!$J205</f>
        <v>33</v>
      </c>
      <c r="N205" s="9" t="str">
        <f>IF(Datos_Limpios!$M205&lt;35,"Menor a 35",IF(Datos_Limpios!$M205&lt;=48,"Menor a 48",IF(Datos_Limpios!$M205&lt;=60,"Menor a 60","Mayor a 60")))</f>
        <v>Menor a 35</v>
      </c>
      <c r="O205" s="9" t="str">
        <f>IF(Datos_Limpios!$L205="True",Datos_Limpios!$F205,Datos_Limpios!$H205)</f>
        <v>LGD Gaming</v>
      </c>
      <c r="P205" s="9"/>
      <c r="Q205" s="9">
        <v>5401</v>
      </c>
      <c r="R205" s="9" t="s">
        <v>15</v>
      </c>
    </row>
    <row r="206" spans="1:18" x14ac:dyDescent="0.3">
      <c r="A206" s="7">
        <v>3352220260</v>
      </c>
      <c r="B206" s="7">
        <v>1653</v>
      </c>
      <c r="C206" s="8">
        <f>Datos_Limpios!$B206/(24*60*60)</f>
        <v>1.9131944444444444E-2</v>
      </c>
      <c r="D206" s="8" t="str">
        <f t="shared" si="6"/>
        <v>Early Game</v>
      </c>
      <c r="E206" s="7">
        <v>15</v>
      </c>
      <c r="F206" s="7" t="s">
        <v>12</v>
      </c>
      <c r="G206" s="7">
        <v>46</v>
      </c>
      <c r="H206" s="7" t="s">
        <v>59</v>
      </c>
      <c r="I206" s="7">
        <v>23</v>
      </c>
      <c r="J206" s="7">
        <v>8</v>
      </c>
      <c r="K206" s="7" t="str">
        <f t="shared" si="7"/>
        <v>Radiant</v>
      </c>
      <c r="L206" s="7" t="s">
        <v>18</v>
      </c>
      <c r="M206" s="7">
        <f>Datos_Limpios!$I206+Datos_Limpios!$J206</f>
        <v>31</v>
      </c>
      <c r="N206" s="7" t="str">
        <f>IF(Datos_Limpios!$M206&lt;35,"Menor a 35",IF(Datos_Limpios!$M206&lt;=48,"Menor a 48",IF(Datos_Limpios!$M206&lt;=60,"Menor a 60","Mayor a 60")))</f>
        <v>Menor a 35</v>
      </c>
      <c r="O206" s="7" t="str">
        <f>IF(Datos_Limpios!$L206="True",Datos_Limpios!$F206,Datos_Limpios!$H206)</f>
        <v>LGD Gaming</v>
      </c>
      <c r="P206" s="7"/>
      <c r="Q206" s="7">
        <v>5401</v>
      </c>
      <c r="R206" s="7" t="s">
        <v>15</v>
      </c>
    </row>
    <row r="207" spans="1:18" x14ac:dyDescent="0.3">
      <c r="A207" s="9">
        <v>3352323980</v>
      </c>
      <c r="B207" s="9">
        <v>3338</v>
      </c>
      <c r="C207" s="10">
        <f>Datos_Limpios!$B207/(24*60*60)</f>
        <v>3.8634259259259257E-2</v>
      </c>
      <c r="D207" s="8" t="str">
        <f t="shared" si="6"/>
        <v>Mid Game</v>
      </c>
      <c r="E207" s="9">
        <v>1883502</v>
      </c>
      <c r="F207" s="9" t="s">
        <v>61</v>
      </c>
      <c r="G207" s="9">
        <v>2581813</v>
      </c>
      <c r="H207" s="9" t="s">
        <v>153</v>
      </c>
      <c r="I207" s="9">
        <v>28</v>
      </c>
      <c r="J207" s="9">
        <v>23</v>
      </c>
      <c r="K207" s="9" t="str">
        <f t="shared" si="7"/>
        <v>Dire</v>
      </c>
      <c r="L207" s="9" t="s">
        <v>14</v>
      </c>
      <c r="M207" s="9">
        <f>Datos_Limpios!$I207+Datos_Limpios!$J207</f>
        <v>51</v>
      </c>
      <c r="N207" s="9" t="str">
        <f>IF(Datos_Limpios!$M207&lt;35,"Menor a 35",IF(Datos_Limpios!$M207&lt;=48,"Menor a 48",IF(Datos_Limpios!$M207&lt;=60,"Menor a 60","Mayor a 60")))</f>
        <v>Menor a 60</v>
      </c>
      <c r="O207" s="9" t="str">
        <f>IF(Datos_Limpios!$L207="True",Datos_Limpios!$F207,Datos_Limpios!$H207)</f>
        <v>Execration</v>
      </c>
      <c r="P207" s="9"/>
      <c r="Q207" s="9">
        <v>5401</v>
      </c>
      <c r="R207" s="9" t="s">
        <v>15</v>
      </c>
    </row>
    <row r="208" spans="1:18" x14ac:dyDescent="0.3">
      <c r="A208" s="7">
        <v>3351961375</v>
      </c>
      <c r="B208" s="7">
        <v>2660</v>
      </c>
      <c r="C208" s="8">
        <f>Datos_Limpios!$B208/(24*60*60)</f>
        <v>3.0787037037037036E-2</v>
      </c>
      <c r="D208" s="8" t="str">
        <f t="shared" si="6"/>
        <v>Mid Game</v>
      </c>
      <c r="E208" s="7">
        <v>2640025</v>
      </c>
      <c r="F208" s="7" t="s">
        <v>13</v>
      </c>
      <c r="G208" s="7">
        <v>2163</v>
      </c>
      <c r="H208" s="7" t="s">
        <v>66</v>
      </c>
      <c r="I208" s="7">
        <v>30</v>
      </c>
      <c r="J208" s="7">
        <v>34</v>
      </c>
      <c r="K208" s="7" t="str">
        <f t="shared" si="7"/>
        <v>Dire</v>
      </c>
      <c r="L208" s="7" t="s">
        <v>14</v>
      </c>
      <c r="M208" s="7">
        <f>Datos_Limpios!$I208+Datos_Limpios!$J208</f>
        <v>64</v>
      </c>
      <c r="N208" s="7" t="str">
        <f>IF(Datos_Limpios!$M208&lt;35,"Menor a 35",IF(Datos_Limpios!$M208&lt;=48,"Menor a 48",IF(Datos_Limpios!$M208&lt;=60,"Menor a 60","Mayor a 60")))</f>
        <v>Mayor a 60</v>
      </c>
      <c r="O208" s="7" t="str">
        <f>IF(Datos_Limpios!$L208="True",Datos_Limpios!$F208,Datos_Limpios!$H208)</f>
        <v>Team Liquid</v>
      </c>
      <c r="P208" s="7"/>
      <c r="Q208" s="7">
        <v>5401</v>
      </c>
      <c r="R208" s="7" t="s">
        <v>15</v>
      </c>
    </row>
    <row r="209" spans="1:18" x14ac:dyDescent="0.3">
      <c r="A209" s="9">
        <v>3353737069</v>
      </c>
      <c r="B209" s="9">
        <v>3432</v>
      </c>
      <c r="C209" s="10">
        <f>Datos_Limpios!$B209/(24*60*60)</f>
        <v>3.9722222222222221E-2</v>
      </c>
      <c r="D209" s="8" t="str">
        <f t="shared" si="6"/>
        <v>Mid Game</v>
      </c>
      <c r="E209" s="9">
        <v>1375614</v>
      </c>
      <c r="F209" s="9" t="s">
        <v>63</v>
      </c>
      <c r="G209" s="9">
        <v>2586976</v>
      </c>
      <c r="H209" s="9" t="s">
        <v>64</v>
      </c>
      <c r="I209" s="9">
        <v>40</v>
      </c>
      <c r="J209" s="9">
        <v>22</v>
      </c>
      <c r="K209" s="9" t="str">
        <f t="shared" si="7"/>
        <v>Radiant</v>
      </c>
      <c r="L209" s="9" t="s">
        <v>18</v>
      </c>
      <c r="M209" s="9">
        <f>Datos_Limpios!$I209+Datos_Limpios!$J209</f>
        <v>62</v>
      </c>
      <c r="N209" s="9" t="str">
        <f>IF(Datos_Limpios!$M209&lt;35,"Menor a 35",IF(Datos_Limpios!$M209&lt;=48,"Menor a 48",IF(Datos_Limpios!$M209&lt;=60,"Menor a 60","Mayor a 60")))</f>
        <v>Mayor a 60</v>
      </c>
      <c r="O209" s="9" t="str">
        <f>IF(Datos_Limpios!$L209="True",Datos_Limpios!$F209,Datos_Limpios!$H209)</f>
        <v>Newbee</v>
      </c>
      <c r="P209" s="9"/>
      <c r="Q209" s="9">
        <v>5401</v>
      </c>
      <c r="R209" s="9" t="s">
        <v>15</v>
      </c>
    </row>
    <row r="210" spans="1:18" x14ac:dyDescent="0.3">
      <c r="A210" s="7">
        <v>3354123160</v>
      </c>
      <c r="B210" s="7">
        <v>2344</v>
      </c>
      <c r="C210" s="8">
        <f>Datos_Limpios!$B210/(24*60*60)</f>
        <v>2.7129629629629629E-2</v>
      </c>
      <c r="D210" s="8" t="str">
        <f t="shared" si="6"/>
        <v>Early Game</v>
      </c>
      <c r="E210" s="7">
        <v>3331948</v>
      </c>
      <c r="F210" s="7" t="s">
        <v>31</v>
      </c>
      <c r="G210" s="7">
        <v>5</v>
      </c>
      <c r="H210" s="7" t="s">
        <v>62</v>
      </c>
      <c r="I210" s="7">
        <v>41</v>
      </c>
      <c r="J210" s="7">
        <v>21</v>
      </c>
      <c r="K210" s="7" t="str">
        <f t="shared" si="7"/>
        <v>Radiant</v>
      </c>
      <c r="L210" s="7" t="s">
        <v>18</v>
      </c>
      <c r="M210" s="7">
        <f>Datos_Limpios!$I210+Datos_Limpios!$J210</f>
        <v>62</v>
      </c>
      <c r="N210" s="7" t="str">
        <f>IF(Datos_Limpios!$M210&lt;35,"Menor a 35",IF(Datos_Limpios!$M210&lt;=48,"Menor a 48",IF(Datos_Limpios!$M210&lt;=60,"Menor a 60","Mayor a 60")))</f>
        <v>Mayor a 60</v>
      </c>
      <c r="O210" s="7" t="str">
        <f>IF(Datos_Limpios!$L210="True",Datos_Limpios!$F210,Datos_Limpios!$H210)</f>
        <v>LGD.Forever Young</v>
      </c>
      <c r="P210" s="7"/>
      <c r="Q210" s="7">
        <v>5401</v>
      </c>
      <c r="R210" s="7" t="s">
        <v>15</v>
      </c>
    </row>
    <row r="211" spans="1:18" x14ac:dyDescent="0.3">
      <c r="A211" s="9">
        <v>3351993496</v>
      </c>
      <c r="B211" s="9">
        <v>3412</v>
      </c>
      <c r="C211" s="10">
        <f>Datos_Limpios!$B211/(24*60*60)</f>
        <v>3.9490740740740743E-2</v>
      </c>
      <c r="D211" s="8" t="str">
        <f t="shared" si="6"/>
        <v>Mid Game</v>
      </c>
      <c r="E211" s="9">
        <v>1838315</v>
      </c>
      <c r="F211" s="9" t="s">
        <v>21</v>
      </c>
      <c r="G211" s="9">
        <v>46</v>
      </c>
      <c r="H211" s="9" t="s">
        <v>59</v>
      </c>
      <c r="I211" s="9">
        <v>31</v>
      </c>
      <c r="J211" s="9">
        <v>23</v>
      </c>
      <c r="K211" s="9" t="str">
        <f t="shared" si="7"/>
        <v>Dire</v>
      </c>
      <c r="L211" s="9" t="s">
        <v>14</v>
      </c>
      <c r="M211" s="9">
        <f>Datos_Limpios!$I211+Datos_Limpios!$J211</f>
        <v>54</v>
      </c>
      <c r="N211" s="9" t="str">
        <f>IF(Datos_Limpios!$M211&lt;35,"Menor a 35",IF(Datos_Limpios!$M211&lt;=48,"Menor a 48",IF(Datos_Limpios!$M211&lt;=60,"Menor a 60","Mayor a 60")))</f>
        <v>Menor a 60</v>
      </c>
      <c r="O211" s="9" t="str">
        <f>IF(Datos_Limpios!$L211="True",Datos_Limpios!$F211,Datos_Limpios!$H211)</f>
        <v>Team Empire</v>
      </c>
      <c r="P211" s="9"/>
      <c r="Q211" s="9">
        <v>5401</v>
      </c>
      <c r="R211" s="9" t="s">
        <v>15</v>
      </c>
    </row>
    <row r="212" spans="1:18" x14ac:dyDescent="0.3">
      <c r="A212" s="7">
        <v>3278498607</v>
      </c>
      <c r="B212" s="7">
        <v>3832</v>
      </c>
      <c r="C212" s="8">
        <f>Datos_Limpios!$B212/(24*60*60)</f>
        <v>4.4351851851851851E-2</v>
      </c>
      <c r="D212" s="8" t="str">
        <f t="shared" si="6"/>
        <v>Late Game</v>
      </c>
      <c r="E212" s="7">
        <v>4372042</v>
      </c>
      <c r="F212" s="7" t="s">
        <v>53</v>
      </c>
      <c r="G212" s="7">
        <v>4251435</v>
      </c>
      <c r="H212" s="7" t="s">
        <v>51</v>
      </c>
      <c r="I212" s="7">
        <v>56</v>
      </c>
      <c r="J212" s="7">
        <v>36</v>
      </c>
      <c r="K212" s="7" t="str">
        <f t="shared" si="7"/>
        <v>Radiant</v>
      </c>
      <c r="L212" s="7" t="s">
        <v>18</v>
      </c>
      <c r="M212" s="7">
        <f>Datos_Limpios!$I212+Datos_Limpios!$J212</f>
        <v>92</v>
      </c>
      <c r="N212" s="7" t="str">
        <f>IF(Datos_Limpios!$M212&lt;35,"Menor a 35",IF(Datos_Limpios!$M212&lt;=48,"Menor a 48",IF(Datos_Limpios!$M212&lt;=60,"Menor a 60","Mayor a 60")))</f>
        <v>Mayor a 60</v>
      </c>
      <c r="O212" s="7" t="str">
        <f>IF(Datos_Limpios!$L212="True",Datos_Limpios!$F212,Datos_Limpios!$H212)</f>
        <v>Team Freedom</v>
      </c>
      <c r="P212" s="7"/>
      <c r="Q212" s="7">
        <v>5401</v>
      </c>
      <c r="R212" s="7" t="s">
        <v>15</v>
      </c>
    </row>
    <row r="213" spans="1:18" x14ac:dyDescent="0.3">
      <c r="A213" s="9">
        <v>3281304392</v>
      </c>
      <c r="B213" s="9">
        <v>1200</v>
      </c>
      <c r="C213" s="10">
        <f>Datos_Limpios!$B213/(24*60*60)</f>
        <v>1.3888888888888888E-2</v>
      </c>
      <c r="D213" s="8" t="str">
        <f t="shared" si="6"/>
        <v>Early Game</v>
      </c>
      <c r="E213" s="9">
        <v>2621843</v>
      </c>
      <c r="F213" s="9" t="s">
        <v>43</v>
      </c>
      <c r="G213" s="9">
        <v>2006913</v>
      </c>
      <c r="H213" s="9" t="s">
        <v>36</v>
      </c>
      <c r="I213" s="9">
        <v>19</v>
      </c>
      <c r="J213" s="9">
        <v>3</v>
      </c>
      <c r="K213" s="9" t="str">
        <f t="shared" si="7"/>
        <v>Radiant</v>
      </c>
      <c r="L213" s="9" t="s">
        <v>18</v>
      </c>
      <c r="M213" s="9">
        <f>Datos_Limpios!$I213+Datos_Limpios!$J213</f>
        <v>22</v>
      </c>
      <c r="N213" s="9" t="str">
        <f>IF(Datos_Limpios!$M213&lt;35,"Menor a 35",IF(Datos_Limpios!$M213&lt;=48,"Menor a 48",IF(Datos_Limpios!$M213&lt;=60,"Menor a 60","Mayor a 60")))</f>
        <v>Menor a 35</v>
      </c>
      <c r="O213" s="9" t="str">
        <f>IF(Datos_Limpios!$L213="True",Datos_Limpios!$F213,Datos_Limpios!$H213)</f>
        <v>Team. Spirit</v>
      </c>
      <c r="P213" s="9"/>
      <c r="Q213" s="9">
        <v>5401</v>
      </c>
      <c r="R213" s="9" t="s">
        <v>15</v>
      </c>
    </row>
    <row r="214" spans="1:18" x14ac:dyDescent="0.3">
      <c r="A214" s="7">
        <v>3281023107</v>
      </c>
      <c r="B214" s="7">
        <v>2290</v>
      </c>
      <c r="C214" s="8">
        <f>Datos_Limpios!$B214/(24*60*60)</f>
        <v>2.6504629629629628E-2</v>
      </c>
      <c r="D214" s="8" t="str">
        <f t="shared" si="6"/>
        <v>Early Game</v>
      </c>
      <c r="E214" s="7">
        <v>4593831</v>
      </c>
      <c r="F214" s="7" t="s">
        <v>57</v>
      </c>
      <c r="G214" s="7">
        <v>4186376</v>
      </c>
      <c r="H214" s="7" t="s">
        <v>42</v>
      </c>
      <c r="I214" s="7">
        <v>34</v>
      </c>
      <c r="J214" s="7">
        <v>17</v>
      </c>
      <c r="K214" s="7" t="str">
        <f t="shared" si="7"/>
        <v>Radiant</v>
      </c>
      <c r="L214" s="7" t="s">
        <v>18</v>
      </c>
      <c r="M214" s="7">
        <f>Datos_Limpios!$I214+Datos_Limpios!$J214</f>
        <v>51</v>
      </c>
      <c r="N214" s="7" t="str">
        <f>IF(Datos_Limpios!$M214&lt;35,"Menor a 35",IF(Datos_Limpios!$M214&lt;=48,"Menor a 48",IF(Datos_Limpios!$M214&lt;=60,"Menor a 60","Mayor a 60")))</f>
        <v>Menor a 60</v>
      </c>
      <c r="O214" s="7" t="str">
        <f>IF(Datos_Limpios!$L214="True",Datos_Limpios!$F214,Datos_Limpios!$H214)</f>
        <v>Planet Dog</v>
      </c>
      <c r="P214" s="7"/>
      <c r="Q214" s="7">
        <v>5401</v>
      </c>
      <c r="R214" s="7" t="s">
        <v>15</v>
      </c>
    </row>
    <row r="215" spans="1:18" x14ac:dyDescent="0.3">
      <c r="A215" s="9">
        <v>3281132641</v>
      </c>
      <c r="B215" s="9">
        <v>2679</v>
      </c>
      <c r="C215" s="10">
        <f>Datos_Limpios!$B215/(24*60*60)</f>
        <v>3.1006944444444445E-2</v>
      </c>
      <c r="D215" s="8" t="str">
        <f t="shared" si="6"/>
        <v>Mid Game</v>
      </c>
      <c r="E215" s="9">
        <v>4593831</v>
      </c>
      <c r="F215" s="9" t="s">
        <v>57</v>
      </c>
      <c r="G215" s="9">
        <v>4186376</v>
      </c>
      <c r="H215" s="9" t="s">
        <v>42</v>
      </c>
      <c r="I215" s="9">
        <v>33</v>
      </c>
      <c r="J215" s="9">
        <v>21</v>
      </c>
      <c r="K215" s="9" t="str">
        <f t="shared" si="7"/>
        <v>Radiant</v>
      </c>
      <c r="L215" s="9" t="s">
        <v>18</v>
      </c>
      <c r="M215" s="9">
        <f>Datos_Limpios!$I215+Datos_Limpios!$J215</f>
        <v>54</v>
      </c>
      <c r="N215" s="9" t="str">
        <f>IF(Datos_Limpios!$M215&lt;35,"Menor a 35",IF(Datos_Limpios!$M215&lt;=48,"Menor a 48",IF(Datos_Limpios!$M215&lt;=60,"Menor a 60","Mayor a 60")))</f>
        <v>Menor a 60</v>
      </c>
      <c r="O215" s="9" t="str">
        <f>IF(Datos_Limpios!$L215="True",Datos_Limpios!$F215,Datos_Limpios!$H215)</f>
        <v>Planet Dog</v>
      </c>
      <c r="P215" s="9"/>
      <c r="Q215" s="9">
        <v>5401</v>
      </c>
      <c r="R215" s="9" t="s">
        <v>15</v>
      </c>
    </row>
    <row r="216" spans="1:18" x14ac:dyDescent="0.3">
      <c r="A216" s="7">
        <v>3280779062</v>
      </c>
      <c r="B216" s="7">
        <v>2207</v>
      </c>
      <c r="C216" s="8">
        <f>Datos_Limpios!$B216/(24*60*60)</f>
        <v>2.554398148148148E-2</v>
      </c>
      <c r="D216" s="8" t="str">
        <f t="shared" si="6"/>
        <v>Early Game</v>
      </c>
      <c r="E216" s="7">
        <v>2581813</v>
      </c>
      <c r="F216" s="7" t="s">
        <v>153</v>
      </c>
      <c r="G216" s="7">
        <v>3659536</v>
      </c>
      <c r="H216" s="7" t="s">
        <v>33</v>
      </c>
      <c r="I216" s="7">
        <v>13</v>
      </c>
      <c r="J216" s="7">
        <v>25</v>
      </c>
      <c r="K216" s="7" t="str">
        <f t="shared" si="7"/>
        <v>Dire</v>
      </c>
      <c r="L216" s="7" t="s">
        <v>14</v>
      </c>
      <c r="M216" s="7">
        <f>Datos_Limpios!$I216+Datos_Limpios!$J216</f>
        <v>38</v>
      </c>
      <c r="N216" s="7" t="str">
        <f>IF(Datos_Limpios!$M216&lt;35,"Menor a 35",IF(Datos_Limpios!$M216&lt;=48,"Menor a 48",IF(Datos_Limpios!$M216&lt;=60,"Menor a 60","Mayor a 60")))</f>
        <v>Menor a 48</v>
      </c>
      <c r="O216" s="7" t="str">
        <f>IF(Datos_Limpios!$L216="True",Datos_Limpios!$F216,Datos_Limpios!$H216)</f>
        <v>Clutch Gamers</v>
      </c>
      <c r="P216" s="7"/>
      <c r="Q216" s="7">
        <v>5401</v>
      </c>
      <c r="R216" s="7" t="s">
        <v>15</v>
      </c>
    </row>
    <row r="217" spans="1:18" x14ac:dyDescent="0.3">
      <c r="A217" s="9">
        <v>3363973439</v>
      </c>
      <c r="B217" s="9">
        <v>3694</v>
      </c>
      <c r="C217" s="10">
        <f>Datos_Limpios!$B217/(24*60*60)</f>
        <v>4.2754629629629629E-2</v>
      </c>
      <c r="D217" s="8" t="str">
        <f t="shared" si="6"/>
        <v>Late Game</v>
      </c>
      <c r="E217" s="9">
        <v>3331948</v>
      </c>
      <c r="F217" s="9" t="s">
        <v>31</v>
      </c>
      <c r="G217" s="9">
        <v>2108395</v>
      </c>
      <c r="H217" s="9" t="s">
        <v>34</v>
      </c>
      <c r="I217" s="9">
        <v>35</v>
      </c>
      <c r="J217" s="9">
        <v>21</v>
      </c>
      <c r="K217" s="9" t="str">
        <f t="shared" si="7"/>
        <v>Radiant</v>
      </c>
      <c r="L217" s="9" t="s">
        <v>18</v>
      </c>
      <c r="M217" s="9">
        <f>Datos_Limpios!$I217+Datos_Limpios!$J217</f>
        <v>56</v>
      </c>
      <c r="N217" s="9" t="str">
        <f>IF(Datos_Limpios!$M217&lt;35,"Menor a 35",IF(Datos_Limpios!$M217&lt;=48,"Menor a 48",IF(Datos_Limpios!$M217&lt;=60,"Menor a 60","Mayor a 60")))</f>
        <v>Menor a 60</v>
      </c>
      <c r="O217" s="9" t="str">
        <f>IF(Datos_Limpios!$L217="True",Datos_Limpios!$F217,Datos_Limpios!$H217)</f>
        <v>LGD.Forever Young</v>
      </c>
      <c r="P217" s="9"/>
      <c r="Q217" s="9">
        <v>5401</v>
      </c>
      <c r="R217" s="9" t="s">
        <v>15</v>
      </c>
    </row>
    <row r="218" spans="1:18" x14ac:dyDescent="0.3">
      <c r="A218" s="7">
        <v>3280916901</v>
      </c>
      <c r="B218" s="7">
        <v>2468</v>
      </c>
      <c r="C218" s="8">
        <f>Datos_Limpios!$B218/(24*60*60)</f>
        <v>2.8564814814814814E-2</v>
      </c>
      <c r="D218" s="8" t="str">
        <f t="shared" si="6"/>
        <v>Mid Game</v>
      </c>
      <c r="E218" s="7">
        <v>4593831</v>
      </c>
      <c r="F218" s="7" t="s">
        <v>57</v>
      </c>
      <c r="G218" s="7">
        <v>4186376</v>
      </c>
      <c r="H218" s="7" t="s">
        <v>42</v>
      </c>
      <c r="I218" s="7">
        <v>33</v>
      </c>
      <c r="J218" s="7">
        <v>33</v>
      </c>
      <c r="K218" s="7" t="str">
        <f t="shared" si="7"/>
        <v>Dire</v>
      </c>
      <c r="L218" s="7" t="s">
        <v>14</v>
      </c>
      <c r="M218" s="7">
        <f>Datos_Limpios!$I218+Datos_Limpios!$J218</f>
        <v>66</v>
      </c>
      <c r="N218" s="7" t="str">
        <f>IF(Datos_Limpios!$M218&lt;35,"Menor a 35",IF(Datos_Limpios!$M218&lt;=48,"Menor a 48",IF(Datos_Limpios!$M218&lt;=60,"Menor a 60","Mayor a 60")))</f>
        <v>Mayor a 60</v>
      </c>
      <c r="O218" s="7" t="str">
        <f>IF(Datos_Limpios!$L218="True",Datos_Limpios!$F218,Datos_Limpios!$H218)</f>
        <v>Team Singularity</v>
      </c>
      <c r="P218" s="7"/>
      <c r="Q218" s="7">
        <v>5401</v>
      </c>
      <c r="R218" s="7" t="s">
        <v>15</v>
      </c>
    </row>
    <row r="219" spans="1:18" x14ac:dyDescent="0.3">
      <c r="A219" s="9">
        <v>3281467339</v>
      </c>
      <c r="B219" s="9">
        <v>2933</v>
      </c>
      <c r="C219" s="10">
        <f>Datos_Limpios!$B219/(24*60*60)</f>
        <v>3.394675925925926E-2</v>
      </c>
      <c r="D219" s="8" t="str">
        <f t="shared" si="6"/>
        <v>Mid Game</v>
      </c>
      <c r="E219" s="9">
        <v>46</v>
      </c>
      <c r="F219" s="9" t="s">
        <v>59</v>
      </c>
      <c r="G219" s="9">
        <v>2621843</v>
      </c>
      <c r="H219" s="9" t="s">
        <v>43</v>
      </c>
      <c r="I219" s="9">
        <v>27</v>
      </c>
      <c r="J219" s="9">
        <v>20</v>
      </c>
      <c r="K219" s="9" t="str">
        <f t="shared" si="7"/>
        <v>Radiant</v>
      </c>
      <c r="L219" s="9" t="s">
        <v>18</v>
      </c>
      <c r="M219" s="9">
        <f>Datos_Limpios!$I219+Datos_Limpios!$J219</f>
        <v>47</v>
      </c>
      <c r="N219" s="9" t="str">
        <f>IF(Datos_Limpios!$M219&lt;35,"Menor a 35",IF(Datos_Limpios!$M219&lt;=48,"Menor a 48",IF(Datos_Limpios!$M219&lt;=60,"Menor a 60","Mayor a 60")))</f>
        <v>Menor a 48</v>
      </c>
      <c r="O219" s="9" t="str">
        <f>IF(Datos_Limpios!$L219="True",Datos_Limpios!$F219,Datos_Limpios!$H219)</f>
        <v>Team Empire</v>
      </c>
      <c r="P219" s="9"/>
      <c r="Q219" s="9">
        <v>5401</v>
      </c>
      <c r="R219" s="9" t="s">
        <v>15</v>
      </c>
    </row>
    <row r="220" spans="1:18" x14ac:dyDescent="0.3">
      <c r="A220" s="7">
        <v>3280678605</v>
      </c>
      <c r="B220" s="7">
        <v>1673</v>
      </c>
      <c r="C220" s="8">
        <f>Datos_Limpios!$B220/(24*60*60)</f>
        <v>1.9363425925925926E-2</v>
      </c>
      <c r="D220" s="8" t="str">
        <f t="shared" si="6"/>
        <v>Early Game</v>
      </c>
      <c r="E220" s="7">
        <v>2581813</v>
      </c>
      <c r="F220" s="7" t="s">
        <v>153</v>
      </c>
      <c r="G220" s="7">
        <v>543897</v>
      </c>
      <c r="H220" s="7" t="s">
        <v>35</v>
      </c>
      <c r="I220" s="7">
        <v>24</v>
      </c>
      <c r="J220" s="7">
        <v>10</v>
      </c>
      <c r="K220" s="7" t="str">
        <f t="shared" si="7"/>
        <v>Radiant</v>
      </c>
      <c r="L220" s="7" t="s">
        <v>18</v>
      </c>
      <c r="M220" s="7">
        <f>Datos_Limpios!$I220+Datos_Limpios!$J220</f>
        <v>34</v>
      </c>
      <c r="N220" s="7" t="str">
        <f>IF(Datos_Limpios!$M220&lt;35,"Menor a 35",IF(Datos_Limpios!$M220&lt;=48,"Menor a 48",IF(Datos_Limpios!$M220&lt;=60,"Menor a 60","Mayor a 60")))</f>
        <v>Menor a 35</v>
      </c>
      <c r="O220" s="7" t="str">
        <f>IF(Datos_Limpios!$L220="True",Datos_Limpios!$F220,Datos_Limpios!$H220)</f>
        <v>Execration</v>
      </c>
      <c r="P220" s="7"/>
      <c r="Q220" s="7">
        <v>5401</v>
      </c>
      <c r="R220" s="7" t="s">
        <v>15</v>
      </c>
    </row>
    <row r="221" spans="1:18" x14ac:dyDescent="0.3">
      <c r="A221" s="9">
        <v>3282203829</v>
      </c>
      <c r="B221" s="9">
        <v>2477</v>
      </c>
      <c r="C221" s="10">
        <f>Datos_Limpios!$B221/(24*60*60)</f>
        <v>2.8668981481481483E-2</v>
      </c>
      <c r="D221" s="8" t="str">
        <f t="shared" si="6"/>
        <v>Mid Game</v>
      </c>
      <c r="E221" s="9">
        <v>3</v>
      </c>
      <c r="F221" s="9" t="s">
        <v>50</v>
      </c>
      <c r="G221" s="9">
        <v>2512249</v>
      </c>
      <c r="H221" s="9">
        <v>123</v>
      </c>
      <c r="I221" s="9">
        <v>23</v>
      </c>
      <c r="J221" s="9">
        <v>12</v>
      </c>
      <c r="K221" s="9" t="str">
        <f t="shared" si="7"/>
        <v>Radiant</v>
      </c>
      <c r="L221" s="9" t="s">
        <v>18</v>
      </c>
      <c r="M221" s="9">
        <f>Datos_Limpios!$I221+Datos_Limpios!$J221</f>
        <v>35</v>
      </c>
      <c r="N221" s="9" t="str">
        <f>IF(Datos_Limpios!$M221&lt;35,"Menor a 35",IF(Datos_Limpios!$M221&lt;=48,"Menor a 48",IF(Datos_Limpios!$M221&lt;=60,"Menor a 60","Mayor a 60")))</f>
        <v>Menor a 48</v>
      </c>
      <c r="O221" s="9" t="str">
        <f>IF(Datos_Limpios!$L221="True",Datos_Limpios!$F221,Datos_Limpios!$H221)</f>
        <v>compLexity Gaming</v>
      </c>
      <c r="P221" s="9"/>
      <c r="Q221" s="9">
        <v>5401</v>
      </c>
      <c r="R221" s="9" t="s">
        <v>15</v>
      </c>
    </row>
    <row r="222" spans="1:18" x14ac:dyDescent="0.3">
      <c r="A222" s="7">
        <v>3364084016</v>
      </c>
      <c r="B222" s="7">
        <v>1987</v>
      </c>
      <c r="C222" s="8">
        <f>Datos_Limpios!$B222/(24*60*60)</f>
        <v>2.2997685185185184E-2</v>
      </c>
      <c r="D222" s="8" t="str">
        <f t="shared" si="6"/>
        <v>Early Game</v>
      </c>
      <c r="E222" s="7">
        <v>3331948</v>
      </c>
      <c r="F222" s="7" t="s">
        <v>31</v>
      </c>
      <c r="G222" s="7">
        <v>2108395</v>
      </c>
      <c r="H222" s="7" t="s">
        <v>34</v>
      </c>
      <c r="I222" s="7">
        <v>28</v>
      </c>
      <c r="J222" s="7">
        <v>15</v>
      </c>
      <c r="K222" s="7" t="str">
        <f t="shared" si="7"/>
        <v>Radiant</v>
      </c>
      <c r="L222" s="7" t="s">
        <v>18</v>
      </c>
      <c r="M222" s="7">
        <f>Datos_Limpios!$I222+Datos_Limpios!$J222</f>
        <v>43</v>
      </c>
      <c r="N222" s="7" t="str">
        <f>IF(Datos_Limpios!$M222&lt;35,"Menor a 35",IF(Datos_Limpios!$M222&lt;=48,"Menor a 48",IF(Datos_Limpios!$M222&lt;=60,"Menor a 60","Mayor a 60")))</f>
        <v>Menor a 48</v>
      </c>
      <c r="O222" s="7" t="str">
        <f>IF(Datos_Limpios!$L222="True",Datos_Limpios!$F222,Datos_Limpios!$H222)</f>
        <v>LGD.Forever Young</v>
      </c>
      <c r="P222" s="7"/>
      <c r="Q222" s="7">
        <v>5401</v>
      </c>
      <c r="R222" s="7" t="s">
        <v>15</v>
      </c>
    </row>
    <row r="223" spans="1:18" x14ac:dyDescent="0.3">
      <c r="A223" s="9">
        <v>3280569987</v>
      </c>
      <c r="B223" s="9">
        <v>2279</v>
      </c>
      <c r="C223" s="10">
        <f>Datos_Limpios!$B223/(24*60*60)</f>
        <v>2.6377314814814815E-2</v>
      </c>
      <c r="D223" s="8" t="str">
        <f t="shared" si="6"/>
        <v>Early Game</v>
      </c>
      <c r="E223" s="9">
        <v>4372042</v>
      </c>
      <c r="F223" s="9" t="s">
        <v>53</v>
      </c>
      <c r="G223" s="9">
        <v>2512249</v>
      </c>
      <c r="H223" s="9">
        <v>123</v>
      </c>
      <c r="I223" s="9">
        <v>32</v>
      </c>
      <c r="J223" s="9">
        <v>14</v>
      </c>
      <c r="K223" s="9" t="str">
        <f t="shared" si="7"/>
        <v>Radiant</v>
      </c>
      <c r="L223" s="9" t="s">
        <v>18</v>
      </c>
      <c r="M223" s="9">
        <f>Datos_Limpios!$I223+Datos_Limpios!$J223</f>
        <v>46</v>
      </c>
      <c r="N223" s="9" t="str">
        <f>IF(Datos_Limpios!$M223&lt;35,"Menor a 35",IF(Datos_Limpios!$M223&lt;=48,"Menor a 48",IF(Datos_Limpios!$M223&lt;=60,"Menor a 60","Mayor a 60")))</f>
        <v>Menor a 48</v>
      </c>
      <c r="O223" s="9" t="str">
        <f>IF(Datos_Limpios!$L223="True",Datos_Limpios!$F223,Datos_Limpios!$H223)</f>
        <v>Team Freedom</v>
      </c>
      <c r="P223" s="9"/>
      <c r="Q223" s="9">
        <v>5401</v>
      </c>
      <c r="R223" s="9" t="s">
        <v>15</v>
      </c>
    </row>
    <row r="224" spans="1:18" x14ac:dyDescent="0.3">
      <c r="A224" s="7">
        <v>3280219317</v>
      </c>
      <c r="B224" s="7">
        <v>4069</v>
      </c>
      <c r="C224" s="8">
        <f>Datos_Limpios!$B224/(24*60*60)</f>
        <v>4.7094907407407405E-2</v>
      </c>
      <c r="D224" s="8" t="str">
        <f t="shared" si="6"/>
        <v>Late Game</v>
      </c>
      <c r="E224" s="7">
        <v>4251435</v>
      </c>
      <c r="F224" s="7" t="s">
        <v>51</v>
      </c>
      <c r="G224" s="7">
        <v>2512249</v>
      </c>
      <c r="H224" s="7">
        <v>123</v>
      </c>
      <c r="I224" s="7">
        <v>24</v>
      </c>
      <c r="J224" s="7">
        <v>35</v>
      </c>
      <c r="K224" s="7" t="str">
        <f t="shared" si="7"/>
        <v>Dire</v>
      </c>
      <c r="L224" s="7" t="s">
        <v>14</v>
      </c>
      <c r="M224" s="7">
        <f>Datos_Limpios!$I224+Datos_Limpios!$J224</f>
        <v>59</v>
      </c>
      <c r="N224" s="7" t="str">
        <f>IF(Datos_Limpios!$M224&lt;35,"Menor a 35",IF(Datos_Limpios!$M224&lt;=48,"Menor a 48",IF(Datos_Limpios!$M224&lt;=60,"Menor a 60","Mayor a 60")))</f>
        <v>Menor a 60</v>
      </c>
      <c r="O224" s="7">
        <f>IF(Datos_Limpios!$L224="True",Datos_Limpios!$F224,Datos_Limpios!$H224)</f>
        <v>123</v>
      </c>
      <c r="P224" s="7"/>
      <c r="Q224" s="7">
        <v>5401</v>
      </c>
      <c r="R224" s="7" t="s">
        <v>15</v>
      </c>
    </row>
    <row r="225" spans="1:18" x14ac:dyDescent="0.3">
      <c r="A225" s="9">
        <v>3280507299</v>
      </c>
      <c r="B225" s="9">
        <v>2173</v>
      </c>
      <c r="C225" s="10">
        <f>Datos_Limpios!$B225/(24*60*60)</f>
        <v>2.5150462962962961E-2</v>
      </c>
      <c r="D225" s="8" t="str">
        <f t="shared" si="6"/>
        <v>Early Game</v>
      </c>
      <c r="E225" s="9">
        <v>543897</v>
      </c>
      <c r="F225" s="9" t="s">
        <v>35</v>
      </c>
      <c r="G225" s="9">
        <v>2581813</v>
      </c>
      <c r="H225" s="9" t="s">
        <v>153</v>
      </c>
      <c r="I225" s="9">
        <v>23</v>
      </c>
      <c r="J225" s="9">
        <v>8</v>
      </c>
      <c r="K225" s="9" t="str">
        <f t="shared" si="7"/>
        <v>Radiant</v>
      </c>
      <c r="L225" s="9" t="s">
        <v>18</v>
      </c>
      <c r="M225" s="9">
        <f>Datos_Limpios!$I225+Datos_Limpios!$J225</f>
        <v>31</v>
      </c>
      <c r="N225" s="9" t="str">
        <f>IF(Datos_Limpios!$M225&lt;35,"Menor a 35",IF(Datos_Limpios!$M225&lt;=48,"Menor a 48",IF(Datos_Limpios!$M225&lt;=60,"Menor a 60","Mayor a 60")))</f>
        <v>Menor a 35</v>
      </c>
      <c r="O225" s="9" t="str">
        <f>IF(Datos_Limpios!$L225="True",Datos_Limpios!$F225,Datos_Limpios!$H225)</f>
        <v>Mineski</v>
      </c>
      <c r="P225" s="9"/>
      <c r="Q225" s="9">
        <v>5401</v>
      </c>
      <c r="R225" s="9" t="s">
        <v>15</v>
      </c>
    </row>
    <row r="226" spans="1:18" x14ac:dyDescent="0.3">
      <c r="A226" s="7">
        <v>3280349437</v>
      </c>
      <c r="B226" s="7">
        <v>2253</v>
      </c>
      <c r="C226" s="8">
        <f>Datos_Limpios!$B226/(24*60*60)</f>
        <v>2.6076388888888889E-2</v>
      </c>
      <c r="D226" s="8" t="str">
        <f t="shared" si="6"/>
        <v>Early Game</v>
      </c>
      <c r="E226" s="7">
        <v>4251435</v>
      </c>
      <c r="F226" s="7" t="s">
        <v>51</v>
      </c>
      <c r="G226" s="7">
        <v>2512249</v>
      </c>
      <c r="H226" s="7">
        <v>123</v>
      </c>
      <c r="I226" s="7">
        <v>11</v>
      </c>
      <c r="J226" s="7">
        <v>23</v>
      </c>
      <c r="K226" s="7" t="str">
        <f t="shared" si="7"/>
        <v>Dire</v>
      </c>
      <c r="L226" s="7" t="s">
        <v>14</v>
      </c>
      <c r="M226" s="7">
        <f>Datos_Limpios!$I226+Datos_Limpios!$J226</f>
        <v>34</v>
      </c>
      <c r="N226" s="7" t="str">
        <f>IF(Datos_Limpios!$M226&lt;35,"Menor a 35",IF(Datos_Limpios!$M226&lt;=48,"Menor a 48",IF(Datos_Limpios!$M226&lt;=60,"Menor a 60","Mayor a 60")))</f>
        <v>Menor a 35</v>
      </c>
      <c r="O226" s="7">
        <f>IF(Datos_Limpios!$L226="True",Datos_Limpios!$F226,Datos_Limpios!$H226)</f>
        <v>123</v>
      </c>
      <c r="P226" s="7"/>
      <c r="Q226" s="7">
        <v>5401</v>
      </c>
      <c r="R226" s="7" t="s">
        <v>15</v>
      </c>
    </row>
    <row r="227" spans="1:18" x14ac:dyDescent="0.3">
      <c r="A227" s="9">
        <v>3280290578</v>
      </c>
      <c r="B227" s="9">
        <v>2693</v>
      </c>
      <c r="C227" s="10">
        <f>Datos_Limpios!$B227/(24*60*60)</f>
        <v>3.1168981481481482E-2</v>
      </c>
      <c r="D227" s="8" t="str">
        <f t="shared" si="6"/>
        <v>Mid Game</v>
      </c>
      <c r="E227" s="9">
        <v>4251435</v>
      </c>
      <c r="F227" s="9" t="s">
        <v>51</v>
      </c>
      <c r="G227" s="9">
        <v>2512249</v>
      </c>
      <c r="H227" s="9">
        <v>123</v>
      </c>
      <c r="I227" s="9">
        <v>28</v>
      </c>
      <c r="J227" s="9">
        <v>13</v>
      </c>
      <c r="K227" s="9" t="str">
        <f t="shared" si="7"/>
        <v>Radiant</v>
      </c>
      <c r="L227" s="9" t="s">
        <v>18</v>
      </c>
      <c r="M227" s="9">
        <f>Datos_Limpios!$I227+Datos_Limpios!$J227</f>
        <v>41</v>
      </c>
      <c r="N227" s="9" t="str">
        <f>IF(Datos_Limpios!$M227&lt;35,"Menor a 35",IF(Datos_Limpios!$M227&lt;=48,"Menor a 48",IF(Datos_Limpios!$M227&lt;=60,"Menor a 60","Mayor a 60")))</f>
        <v>Menor a 48</v>
      </c>
      <c r="O227" s="9" t="str">
        <f>IF(Datos_Limpios!$L227="True",Datos_Limpios!$F227,Datos_Limpios!$H227)</f>
        <v>w33ha earthspirit</v>
      </c>
      <c r="P227" s="9"/>
      <c r="Q227" s="9">
        <v>5401</v>
      </c>
      <c r="R227" s="9" t="s">
        <v>15</v>
      </c>
    </row>
    <row r="228" spans="1:18" x14ac:dyDescent="0.3">
      <c r="A228" s="7">
        <v>3280581397</v>
      </c>
      <c r="B228" s="7">
        <v>2704</v>
      </c>
      <c r="C228" s="8">
        <f>Datos_Limpios!$B228/(24*60*60)</f>
        <v>3.1296296296296294E-2</v>
      </c>
      <c r="D228" s="8" t="str">
        <f t="shared" si="6"/>
        <v>Mid Game</v>
      </c>
      <c r="E228" s="7">
        <v>2581813</v>
      </c>
      <c r="F228" s="7" t="s">
        <v>153</v>
      </c>
      <c r="G228" s="7">
        <v>543897</v>
      </c>
      <c r="H228" s="7" t="s">
        <v>35</v>
      </c>
      <c r="I228" s="7">
        <v>31</v>
      </c>
      <c r="J228" s="7">
        <v>23</v>
      </c>
      <c r="K228" s="7" t="str">
        <f t="shared" si="7"/>
        <v>Radiant</v>
      </c>
      <c r="L228" s="7" t="s">
        <v>18</v>
      </c>
      <c r="M228" s="7">
        <f>Datos_Limpios!$I228+Datos_Limpios!$J228</f>
        <v>54</v>
      </c>
      <c r="N228" s="7" t="str">
        <f>IF(Datos_Limpios!$M228&lt;35,"Menor a 35",IF(Datos_Limpios!$M228&lt;=48,"Menor a 48",IF(Datos_Limpios!$M228&lt;=60,"Menor a 60","Mayor a 60")))</f>
        <v>Menor a 60</v>
      </c>
      <c r="O228" s="7" t="str">
        <f>IF(Datos_Limpios!$L228="True",Datos_Limpios!$F228,Datos_Limpios!$H228)</f>
        <v>Execration</v>
      </c>
      <c r="P228" s="7"/>
      <c r="Q228" s="7">
        <v>5401</v>
      </c>
      <c r="R228" s="7" t="s">
        <v>15</v>
      </c>
    </row>
    <row r="229" spans="1:18" x14ac:dyDescent="0.3">
      <c r="A229" s="9">
        <v>3280437500</v>
      </c>
      <c r="B229" s="9">
        <v>1681</v>
      </c>
      <c r="C229" s="10">
        <f>Datos_Limpios!$B229/(24*60*60)</f>
        <v>1.9456018518518518E-2</v>
      </c>
      <c r="D229" s="8" t="str">
        <f t="shared" si="6"/>
        <v>Early Game</v>
      </c>
      <c r="E229" s="9">
        <v>4372042</v>
      </c>
      <c r="F229" s="9" t="s">
        <v>53</v>
      </c>
      <c r="G229" s="9">
        <v>2512249</v>
      </c>
      <c r="H229" s="9">
        <v>123</v>
      </c>
      <c r="I229" s="9">
        <v>9</v>
      </c>
      <c r="J229" s="9">
        <v>25</v>
      </c>
      <c r="K229" s="9" t="str">
        <f t="shared" si="7"/>
        <v>Dire</v>
      </c>
      <c r="L229" s="9" t="s">
        <v>14</v>
      </c>
      <c r="M229" s="9">
        <f>Datos_Limpios!$I229+Datos_Limpios!$J229</f>
        <v>34</v>
      </c>
      <c r="N229" s="9" t="str">
        <f>IF(Datos_Limpios!$M229&lt;35,"Menor a 35",IF(Datos_Limpios!$M229&lt;=48,"Menor a 48",IF(Datos_Limpios!$M229&lt;=60,"Menor a 60","Mayor a 60")))</f>
        <v>Menor a 35</v>
      </c>
      <c r="O229" s="9">
        <f>IF(Datos_Limpios!$L229="True",Datos_Limpios!$F229,Datos_Limpios!$H229)</f>
        <v>123</v>
      </c>
      <c r="P229" s="9"/>
      <c r="Q229" s="9">
        <v>5401</v>
      </c>
      <c r="R229" s="9" t="s">
        <v>15</v>
      </c>
    </row>
    <row r="230" spans="1:18" x14ac:dyDescent="0.3">
      <c r="A230" s="7">
        <v>3362609879</v>
      </c>
      <c r="B230" s="7">
        <v>1994</v>
      </c>
      <c r="C230" s="8">
        <f>Datos_Limpios!$B230/(24*60*60)</f>
        <v>2.3078703703703702E-2</v>
      </c>
      <c r="D230" s="8" t="str">
        <f t="shared" si="6"/>
        <v>Early Game</v>
      </c>
      <c r="E230" s="7">
        <v>2672298</v>
      </c>
      <c r="F230" s="7" t="s">
        <v>26</v>
      </c>
      <c r="G230" s="7">
        <v>2586976</v>
      </c>
      <c r="H230" s="7" t="s">
        <v>64</v>
      </c>
      <c r="I230" s="7">
        <v>15</v>
      </c>
      <c r="J230" s="7">
        <v>26</v>
      </c>
      <c r="K230" s="7" t="str">
        <f t="shared" si="7"/>
        <v>Dire</v>
      </c>
      <c r="L230" s="7" t="s">
        <v>14</v>
      </c>
      <c r="M230" s="7">
        <f>Datos_Limpios!$I230+Datos_Limpios!$J230</f>
        <v>41</v>
      </c>
      <c r="N230" s="7" t="str">
        <f>IF(Datos_Limpios!$M230&lt;35,"Menor a 35",IF(Datos_Limpios!$M230&lt;=48,"Menor a 48",IF(Datos_Limpios!$M230&lt;=60,"Menor a 60","Mayor a 60")))</f>
        <v>Menor a 48</v>
      </c>
      <c r="O230" s="7" t="str">
        <f>IF(Datos_Limpios!$L230="True",Datos_Limpios!$F230,Datos_Limpios!$H230)</f>
        <v>OG</v>
      </c>
      <c r="P230" s="7"/>
      <c r="Q230" s="7">
        <v>5401</v>
      </c>
      <c r="R230" s="7" t="s">
        <v>15</v>
      </c>
    </row>
    <row r="231" spans="1:18" x14ac:dyDescent="0.3">
      <c r="A231" s="9">
        <v>3280170927</v>
      </c>
      <c r="B231" s="9">
        <v>3594</v>
      </c>
      <c r="C231" s="10">
        <f>Datos_Limpios!$B231/(24*60*60)</f>
        <v>4.1597222222222223E-2</v>
      </c>
      <c r="D231" s="8" t="str">
        <f t="shared" si="6"/>
        <v>Mid Game</v>
      </c>
      <c r="E231" s="9">
        <v>3477208</v>
      </c>
      <c r="F231" s="9" t="s">
        <v>24</v>
      </c>
      <c r="G231" s="9">
        <v>2672298</v>
      </c>
      <c r="H231" s="9" t="s">
        <v>26</v>
      </c>
      <c r="I231" s="9">
        <v>20</v>
      </c>
      <c r="J231" s="9">
        <v>21</v>
      </c>
      <c r="K231" s="9" t="str">
        <f t="shared" si="7"/>
        <v>Dire</v>
      </c>
      <c r="L231" s="9" t="s">
        <v>14</v>
      </c>
      <c r="M231" s="9">
        <f>Datos_Limpios!$I231+Datos_Limpios!$J231</f>
        <v>41</v>
      </c>
      <c r="N231" s="9" t="str">
        <f>IF(Datos_Limpios!$M231&lt;35,"Menor a 35",IF(Datos_Limpios!$M231&lt;=48,"Menor a 48",IF(Datos_Limpios!$M231&lt;=60,"Menor a 60","Mayor a 60")))</f>
        <v>Menor a 48</v>
      </c>
      <c r="O231" s="9" t="str">
        <f>IF(Datos_Limpios!$L231="True",Datos_Limpios!$F231,Datos_Limpios!$H231)</f>
        <v>NoPing Esports</v>
      </c>
      <c r="P231" s="9"/>
      <c r="Q231" s="9">
        <v>5401</v>
      </c>
      <c r="R231" s="9" t="s">
        <v>15</v>
      </c>
    </row>
    <row r="232" spans="1:18" x14ac:dyDescent="0.3">
      <c r="A232" s="7">
        <v>3280092629</v>
      </c>
      <c r="B232" s="7">
        <v>2556</v>
      </c>
      <c r="C232" s="8">
        <f>Datos_Limpios!$B232/(24*60*60)</f>
        <v>2.9583333333333333E-2</v>
      </c>
      <c r="D232" s="8" t="str">
        <f t="shared" si="6"/>
        <v>Mid Game</v>
      </c>
      <c r="E232" s="7">
        <v>4372042</v>
      </c>
      <c r="F232" s="7" t="s">
        <v>53</v>
      </c>
      <c r="G232" s="7">
        <v>3</v>
      </c>
      <c r="H232" s="7" t="s">
        <v>50</v>
      </c>
      <c r="I232" s="7">
        <v>37</v>
      </c>
      <c r="J232" s="7">
        <v>19</v>
      </c>
      <c r="K232" s="7" t="str">
        <f t="shared" si="7"/>
        <v>Radiant</v>
      </c>
      <c r="L232" s="7" t="s">
        <v>18</v>
      </c>
      <c r="M232" s="7">
        <f>Datos_Limpios!$I232+Datos_Limpios!$J232</f>
        <v>56</v>
      </c>
      <c r="N232" s="7" t="str">
        <f>IF(Datos_Limpios!$M232&lt;35,"Menor a 35",IF(Datos_Limpios!$M232&lt;=48,"Menor a 48",IF(Datos_Limpios!$M232&lt;=60,"Menor a 60","Mayor a 60")))</f>
        <v>Menor a 60</v>
      </c>
      <c r="O232" s="7" t="str">
        <f>IF(Datos_Limpios!$L232="True",Datos_Limpios!$F232,Datos_Limpios!$H232)</f>
        <v>Team Freedom</v>
      </c>
      <c r="P232" s="7"/>
      <c r="Q232" s="7">
        <v>5401</v>
      </c>
      <c r="R232" s="7" t="s">
        <v>15</v>
      </c>
    </row>
    <row r="233" spans="1:18" x14ac:dyDescent="0.3">
      <c r="A233" s="9">
        <v>3280117786</v>
      </c>
      <c r="B233" s="9">
        <v>1701</v>
      </c>
      <c r="C233" s="10">
        <f>Datos_Limpios!$B233/(24*60*60)</f>
        <v>1.96875E-2</v>
      </c>
      <c r="D233" s="8" t="str">
        <f t="shared" si="6"/>
        <v>Early Game</v>
      </c>
      <c r="E233" s="9">
        <v>2672298</v>
      </c>
      <c r="F233" s="9" t="s">
        <v>26</v>
      </c>
      <c r="G233" s="9">
        <v>3477208</v>
      </c>
      <c r="H233" s="9" t="s">
        <v>24</v>
      </c>
      <c r="I233" s="9">
        <v>20</v>
      </c>
      <c r="J233" s="9">
        <v>10</v>
      </c>
      <c r="K233" s="9" t="str">
        <f t="shared" si="7"/>
        <v>Radiant</v>
      </c>
      <c r="L233" s="9" t="s">
        <v>18</v>
      </c>
      <c r="M233" s="9">
        <f>Datos_Limpios!$I233+Datos_Limpios!$J233</f>
        <v>30</v>
      </c>
      <c r="N233" s="9" t="str">
        <f>IF(Datos_Limpios!$M233&lt;35,"Menor a 35",IF(Datos_Limpios!$M233&lt;=48,"Menor a 48",IF(Datos_Limpios!$M233&lt;=60,"Menor a 60","Mayor a 60")))</f>
        <v>Menor a 35</v>
      </c>
      <c r="O233" s="9" t="str">
        <f>IF(Datos_Limpios!$L233="True",Datos_Limpios!$F233,Datos_Limpios!$H233)</f>
        <v>NoPing Esports</v>
      </c>
      <c r="P233" s="9"/>
      <c r="Q233" s="9">
        <v>5401</v>
      </c>
      <c r="R233" s="9" t="s">
        <v>15</v>
      </c>
    </row>
    <row r="234" spans="1:18" x14ac:dyDescent="0.3">
      <c r="A234" s="7">
        <v>3279907240</v>
      </c>
      <c r="B234" s="7">
        <v>2523</v>
      </c>
      <c r="C234" s="8">
        <f>Datos_Limpios!$B234/(24*60*60)</f>
        <v>2.9201388888888888E-2</v>
      </c>
      <c r="D234" s="8" t="str">
        <f t="shared" si="6"/>
        <v>Mid Game</v>
      </c>
      <c r="E234" s="7">
        <v>2672298</v>
      </c>
      <c r="F234" s="7" t="s">
        <v>26</v>
      </c>
      <c r="G234" s="7">
        <v>3715574</v>
      </c>
      <c r="H234" s="7" t="s">
        <v>29</v>
      </c>
      <c r="I234" s="7">
        <v>22</v>
      </c>
      <c r="J234" s="7">
        <v>11</v>
      </c>
      <c r="K234" s="7" t="str">
        <f t="shared" si="7"/>
        <v>Radiant</v>
      </c>
      <c r="L234" s="7" t="s">
        <v>18</v>
      </c>
      <c r="M234" s="7">
        <f>Datos_Limpios!$I234+Datos_Limpios!$J234</f>
        <v>33</v>
      </c>
      <c r="N234" s="7" t="str">
        <f>IF(Datos_Limpios!$M234&lt;35,"Menor a 35",IF(Datos_Limpios!$M234&lt;=48,"Menor a 48",IF(Datos_Limpios!$M234&lt;=60,"Menor a 60","Mayor a 60")))</f>
        <v>Menor a 35</v>
      </c>
      <c r="O234" s="7" t="str">
        <f>IF(Datos_Limpios!$L234="True",Datos_Limpios!$F234,Datos_Limpios!$H234)</f>
        <v>NoPing Esports</v>
      </c>
      <c r="P234" s="7"/>
      <c r="Q234" s="7">
        <v>5401</v>
      </c>
      <c r="R234" s="7" t="s">
        <v>15</v>
      </c>
    </row>
    <row r="235" spans="1:18" x14ac:dyDescent="0.3">
      <c r="A235" s="9">
        <v>3280169747</v>
      </c>
      <c r="B235" s="9">
        <v>1821</v>
      </c>
      <c r="C235" s="10">
        <f>Datos_Limpios!$B235/(24*60*60)</f>
        <v>2.1076388888888888E-2</v>
      </c>
      <c r="D235" s="8" t="str">
        <f t="shared" si="6"/>
        <v>Early Game</v>
      </c>
      <c r="E235" s="9">
        <v>4372042</v>
      </c>
      <c r="F235" s="9" t="s">
        <v>53</v>
      </c>
      <c r="G235" s="9">
        <v>3</v>
      </c>
      <c r="H235" s="9" t="s">
        <v>50</v>
      </c>
      <c r="I235" s="9">
        <v>29</v>
      </c>
      <c r="J235" s="9">
        <v>12</v>
      </c>
      <c r="K235" s="9" t="str">
        <f t="shared" si="7"/>
        <v>Radiant</v>
      </c>
      <c r="L235" s="9" t="s">
        <v>18</v>
      </c>
      <c r="M235" s="9">
        <f>Datos_Limpios!$I235+Datos_Limpios!$J235</f>
        <v>41</v>
      </c>
      <c r="N235" s="9" t="str">
        <f>IF(Datos_Limpios!$M235&lt;35,"Menor a 35",IF(Datos_Limpios!$M235&lt;=48,"Menor a 48",IF(Datos_Limpios!$M235&lt;=60,"Menor a 60","Mayor a 60")))</f>
        <v>Menor a 48</v>
      </c>
      <c r="O235" s="9" t="str">
        <f>IF(Datos_Limpios!$L235="True",Datos_Limpios!$F235,Datos_Limpios!$H235)</f>
        <v>Team Freedom</v>
      </c>
      <c r="P235" s="9"/>
      <c r="Q235" s="9">
        <v>5401</v>
      </c>
      <c r="R235" s="9" t="s">
        <v>15</v>
      </c>
    </row>
    <row r="236" spans="1:18" x14ac:dyDescent="0.3">
      <c r="A236" s="7">
        <v>3362675038</v>
      </c>
      <c r="B236" s="7">
        <v>1996</v>
      </c>
      <c r="C236" s="8">
        <f>Datos_Limpios!$B236/(24*60*60)</f>
        <v>2.3101851851851853E-2</v>
      </c>
      <c r="D236" s="8" t="str">
        <f t="shared" si="6"/>
        <v>Early Game</v>
      </c>
      <c r="E236" s="7">
        <v>2640025</v>
      </c>
      <c r="F236" s="7" t="s">
        <v>13</v>
      </c>
      <c r="G236" s="7">
        <v>2512249</v>
      </c>
      <c r="H236" s="7">
        <v>123</v>
      </c>
      <c r="I236" s="7">
        <v>8</v>
      </c>
      <c r="J236" s="7">
        <v>24</v>
      </c>
      <c r="K236" s="7" t="str">
        <f t="shared" si="7"/>
        <v>Dire</v>
      </c>
      <c r="L236" s="7" t="s">
        <v>14</v>
      </c>
      <c r="M236" s="7">
        <f>Datos_Limpios!$I236+Datos_Limpios!$J236</f>
        <v>32</v>
      </c>
      <c r="N236" s="7" t="str">
        <f>IF(Datos_Limpios!$M236&lt;35,"Menor a 35",IF(Datos_Limpios!$M236&lt;=48,"Menor a 48",IF(Datos_Limpios!$M236&lt;=60,"Menor a 60","Mayor a 60")))</f>
        <v>Menor a 35</v>
      </c>
      <c r="O236" s="7">
        <f>IF(Datos_Limpios!$L236="True",Datos_Limpios!$F236,Datos_Limpios!$H236)</f>
        <v>123</v>
      </c>
      <c r="P236" s="7"/>
      <c r="Q236" s="7">
        <v>5401</v>
      </c>
      <c r="R236" s="7" t="s">
        <v>15</v>
      </c>
    </row>
    <row r="237" spans="1:18" x14ac:dyDescent="0.3">
      <c r="A237" s="9">
        <v>3279901754</v>
      </c>
      <c r="B237" s="9">
        <v>2395</v>
      </c>
      <c r="C237" s="10">
        <f>Datos_Limpios!$B237/(24*60*60)</f>
        <v>2.7719907407407408E-2</v>
      </c>
      <c r="D237" s="8" t="str">
        <f t="shared" si="6"/>
        <v>Early Game</v>
      </c>
      <c r="E237" s="9">
        <v>1905619</v>
      </c>
      <c r="F237" s="9" t="s">
        <v>58</v>
      </c>
      <c r="G237" s="9">
        <v>3</v>
      </c>
      <c r="H237" s="9" t="s">
        <v>50</v>
      </c>
      <c r="I237" s="9">
        <v>14</v>
      </c>
      <c r="J237" s="9">
        <v>32</v>
      </c>
      <c r="K237" s="9" t="str">
        <f t="shared" si="7"/>
        <v>Dire</v>
      </c>
      <c r="L237" s="9" t="s">
        <v>14</v>
      </c>
      <c r="M237" s="9">
        <f>Datos_Limpios!$I237+Datos_Limpios!$J237</f>
        <v>46</v>
      </c>
      <c r="N237" s="9" t="str">
        <f>IF(Datos_Limpios!$M237&lt;35,"Menor a 35",IF(Datos_Limpios!$M237&lt;=48,"Menor a 48",IF(Datos_Limpios!$M237&lt;=60,"Menor a 60","Mayor a 60")))</f>
        <v>Menor a 48</v>
      </c>
      <c r="O237" s="9" t="str">
        <f>IF(Datos_Limpios!$L237="True",Datos_Limpios!$F237,Datos_Limpios!$H237)</f>
        <v>compLexity Gaming</v>
      </c>
      <c r="P237" s="9"/>
      <c r="Q237" s="9">
        <v>5401</v>
      </c>
      <c r="R237" s="9" t="s">
        <v>15</v>
      </c>
    </row>
    <row r="238" spans="1:18" x14ac:dyDescent="0.3">
      <c r="A238" s="7">
        <v>3279723634</v>
      </c>
      <c r="B238" s="7">
        <v>3390</v>
      </c>
      <c r="C238" s="8">
        <f>Datos_Limpios!$B238/(24*60*60)</f>
        <v>3.923611111111111E-2</v>
      </c>
      <c r="D238" s="8" t="str">
        <f t="shared" si="6"/>
        <v>Mid Game</v>
      </c>
      <c r="E238" s="7">
        <v>26</v>
      </c>
      <c r="F238" s="7" t="s">
        <v>56</v>
      </c>
      <c r="G238" s="7">
        <v>464103</v>
      </c>
      <c r="H238" s="7" t="s">
        <v>41</v>
      </c>
      <c r="I238" s="7">
        <v>45</v>
      </c>
      <c r="J238" s="7">
        <v>28</v>
      </c>
      <c r="K238" s="7" t="str">
        <f t="shared" si="7"/>
        <v>Radiant</v>
      </c>
      <c r="L238" s="7" t="s">
        <v>18</v>
      </c>
      <c r="M238" s="7">
        <f>Datos_Limpios!$I238+Datos_Limpios!$J238</f>
        <v>73</v>
      </c>
      <c r="N238" s="7" t="str">
        <f>IF(Datos_Limpios!$M238&lt;35,"Menor a 35",IF(Datos_Limpios!$M238&lt;=48,"Menor a 48",IF(Datos_Limpios!$M238&lt;=60,"Menor a 60","Mayor a 60")))</f>
        <v>Mayor a 60</v>
      </c>
      <c r="O238" s="7" t="str">
        <f>IF(Datos_Limpios!$L238="True",Datos_Limpios!$F238,Datos_Limpios!$H238)</f>
        <v>MOUZ</v>
      </c>
      <c r="P238" s="7"/>
      <c r="Q238" s="7">
        <v>5401</v>
      </c>
      <c r="R238" s="7" t="s">
        <v>15</v>
      </c>
    </row>
    <row r="239" spans="1:18" x14ac:dyDescent="0.3">
      <c r="A239" s="9">
        <v>3279683317</v>
      </c>
      <c r="B239" s="9">
        <v>2972</v>
      </c>
      <c r="C239" s="10">
        <f>Datos_Limpios!$B239/(24*60*60)</f>
        <v>3.439814814814815E-2</v>
      </c>
      <c r="D239" s="8" t="str">
        <f t="shared" si="6"/>
        <v>Mid Game</v>
      </c>
      <c r="E239" s="9">
        <v>46</v>
      </c>
      <c r="F239" s="9" t="s">
        <v>59</v>
      </c>
      <c r="G239" s="9">
        <v>2006913</v>
      </c>
      <c r="H239" s="9" t="s">
        <v>36</v>
      </c>
      <c r="I239" s="9">
        <v>35</v>
      </c>
      <c r="J239" s="9">
        <v>29</v>
      </c>
      <c r="K239" s="9" t="str">
        <f t="shared" si="7"/>
        <v>Radiant</v>
      </c>
      <c r="L239" s="9" t="s">
        <v>18</v>
      </c>
      <c r="M239" s="9">
        <f>Datos_Limpios!$I239+Datos_Limpios!$J239</f>
        <v>64</v>
      </c>
      <c r="N239" s="9" t="str">
        <f>IF(Datos_Limpios!$M239&lt;35,"Menor a 35",IF(Datos_Limpios!$M239&lt;=48,"Menor a 48",IF(Datos_Limpios!$M239&lt;=60,"Menor a 60","Mayor a 60")))</f>
        <v>Mayor a 60</v>
      </c>
      <c r="O239" s="9" t="str">
        <f>IF(Datos_Limpios!$L239="True",Datos_Limpios!$F239,Datos_Limpios!$H239)</f>
        <v>Team Empire</v>
      </c>
      <c r="P239" s="9"/>
      <c r="Q239" s="9">
        <v>5401</v>
      </c>
      <c r="R239" s="9" t="s">
        <v>15</v>
      </c>
    </row>
    <row r="240" spans="1:18" x14ac:dyDescent="0.3">
      <c r="A240" s="7">
        <v>3279718819</v>
      </c>
      <c r="B240" s="7">
        <v>2115</v>
      </c>
      <c r="C240" s="8">
        <f>Datos_Limpios!$B240/(24*60*60)</f>
        <v>2.4479166666666666E-2</v>
      </c>
      <c r="D240" s="8" t="str">
        <f t="shared" si="6"/>
        <v>Early Game</v>
      </c>
      <c r="E240" s="7">
        <v>4704126</v>
      </c>
      <c r="F240" s="7" t="s">
        <v>46</v>
      </c>
      <c r="G240" s="7">
        <v>3477208</v>
      </c>
      <c r="H240" s="7" t="s">
        <v>24</v>
      </c>
      <c r="I240" s="7">
        <v>12</v>
      </c>
      <c r="J240" s="7">
        <v>17</v>
      </c>
      <c r="K240" s="7" t="str">
        <f t="shared" si="7"/>
        <v>Dire</v>
      </c>
      <c r="L240" s="7" t="s">
        <v>14</v>
      </c>
      <c r="M240" s="7">
        <f>Datos_Limpios!$I240+Datos_Limpios!$J240</f>
        <v>29</v>
      </c>
      <c r="N240" s="7" t="str">
        <f>IF(Datos_Limpios!$M240&lt;35,"Menor a 35",IF(Datos_Limpios!$M240&lt;=48,"Menor a 48",IF(Datos_Limpios!$M240&lt;=60,"Menor a 60","Mayor a 60")))</f>
        <v>Menor a 35</v>
      </c>
      <c r="O240" s="7" t="str">
        <f>IF(Datos_Limpios!$L240="True",Datos_Limpios!$F240,Datos_Limpios!$H240)</f>
        <v xml:space="preserve">Midas Club </v>
      </c>
      <c r="P240" s="7"/>
      <c r="Q240" s="7">
        <v>5401</v>
      </c>
      <c r="R240" s="7" t="s">
        <v>15</v>
      </c>
    </row>
    <row r="241" spans="1:18" x14ac:dyDescent="0.3">
      <c r="A241" s="9">
        <v>3362331228</v>
      </c>
      <c r="B241" s="9">
        <v>2248</v>
      </c>
      <c r="C241" s="10">
        <f>Datos_Limpios!$B241/(24*60*60)</f>
        <v>2.6018518518518517E-2</v>
      </c>
      <c r="D241" s="8" t="str">
        <f t="shared" si="6"/>
        <v>Early Game</v>
      </c>
      <c r="E241" s="9">
        <v>1375614</v>
      </c>
      <c r="F241" s="9" t="s">
        <v>63</v>
      </c>
      <c r="G241" s="9">
        <v>39</v>
      </c>
      <c r="H241" s="9" t="s">
        <v>60</v>
      </c>
      <c r="I241" s="9">
        <v>19</v>
      </c>
      <c r="J241" s="9">
        <v>12</v>
      </c>
      <c r="K241" s="9" t="str">
        <f t="shared" si="7"/>
        <v>Radiant</v>
      </c>
      <c r="L241" s="9" t="s">
        <v>18</v>
      </c>
      <c r="M241" s="9">
        <f>Datos_Limpios!$I241+Datos_Limpios!$J241</f>
        <v>31</v>
      </c>
      <c r="N241" s="9" t="str">
        <f>IF(Datos_Limpios!$M241&lt;35,"Menor a 35",IF(Datos_Limpios!$M241&lt;=48,"Menor a 48",IF(Datos_Limpios!$M241&lt;=60,"Menor a 60","Mayor a 60")))</f>
        <v>Menor a 35</v>
      </c>
      <c r="O241" s="9" t="str">
        <f>IF(Datos_Limpios!$L241="True",Datos_Limpios!$F241,Datos_Limpios!$H241)</f>
        <v>Newbee</v>
      </c>
      <c r="P241" s="9"/>
      <c r="Q241" s="9">
        <v>5401</v>
      </c>
      <c r="R241" s="9" t="s">
        <v>15</v>
      </c>
    </row>
    <row r="242" spans="1:18" x14ac:dyDescent="0.3">
      <c r="A242" s="7">
        <v>3362175204</v>
      </c>
      <c r="B242" s="7">
        <v>2505</v>
      </c>
      <c r="C242" s="8">
        <f>Datos_Limpios!$B242/(24*60*60)</f>
        <v>2.8993055555555557E-2</v>
      </c>
      <c r="D242" s="8" t="str">
        <f t="shared" si="6"/>
        <v>Mid Game</v>
      </c>
      <c r="E242" s="7">
        <v>2163</v>
      </c>
      <c r="F242" s="7" t="s">
        <v>66</v>
      </c>
      <c r="G242" s="7">
        <v>5</v>
      </c>
      <c r="H242" s="7" t="s">
        <v>62</v>
      </c>
      <c r="I242" s="7">
        <v>27</v>
      </c>
      <c r="J242" s="7">
        <v>33</v>
      </c>
      <c r="K242" s="7" t="str">
        <f t="shared" si="7"/>
        <v>Radiant</v>
      </c>
      <c r="L242" s="7" t="s">
        <v>18</v>
      </c>
      <c r="M242" s="7">
        <f>Datos_Limpios!$I242+Datos_Limpios!$J242</f>
        <v>60</v>
      </c>
      <c r="N242" s="7" t="str">
        <f>IF(Datos_Limpios!$M242&lt;35,"Menor a 35",IF(Datos_Limpios!$M242&lt;=48,"Menor a 48",IF(Datos_Limpios!$M242&lt;=60,"Menor a 60","Mayor a 60")))</f>
        <v>Menor a 60</v>
      </c>
      <c r="O242" s="7" t="str">
        <f>IF(Datos_Limpios!$L242="True",Datos_Limpios!$F242,Datos_Limpios!$H242)</f>
        <v>Team Liquid</v>
      </c>
      <c r="P242" s="7"/>
      <c r="Q242" s="7">
        <v>5401</v>
      </c>
      <c r="R242" s="7" t="s">
        <v>15</v>
      </c>
    </row>
    <row r="243" spans="1:18" x14ac:dyDescent="0.3">
      <c r="A243" s="9">
        <v>3279441980</v>
      </c>
      <c r="B243" s="9">
        <v>3147</v>
      </c>
      <c r="C243" s="10">
        <f>Datos_Limpios!$B243/(24*60*60)</f>
        <v>3.6423611111111108E-2</v>
      </c>
      <c r="D243" s="8" t="str">
        <f t="shared" si="6"/>
        <v>Mid Game</v>
      </c>
      <c r="E243" s="9">
        <v>2621843</v>
      </c>
      <c r="F243" s="9" t="s">
        <v>43</v>
      </c>
      <c r="G243" s="9">
        <v>46</v>
      </c>
      <c r="H243" s="9" t="s">
        <v>59</v>
      </c>
      <c r="I243" s="9">
        <v>31</v>
      </c>
      <c r="J243" s="9">
        <v>27</v>
      </c>
      <c r="K243" s="9" t="str">
        <f t="shared" si="7"/>
        <v>Dire</v>
      </c>
      <c r="L243" s="9" t="s">
        <v>14</v>
      </c>
      <c r="M243" s="9">
        <f>Datos_Limpios!$I243+Datos_Limpios!$J243</f>
        <v>58</v>
      </c>
      <c r="N243" s="9" t="str">
        <f>IF(Datos_Limpios!$M243&lt;35,"Menor a 35",IF(Datos_Limpios!$M243&lt;=48,"Menor a 48",IF(Datos_Limpios!$M243&lt;=60,"Menor a 60","Mayor a 60")))</f>
        <v>Menor a 60</v>
      </c>
      <c r="O243" s="9" t="str">
        <f>IF(Datos_Limpios!$L243="True",Datos_Limpios!$F243,Datos_Limpios!$H243)</f>
        <v>Team Empire</v>
      </c>
      <c r="P243" s="9"/>
      <c r="Q243" s="9">
        <v>5401</v>
      </c>
      <c r="R243" s="9" t="s">
        <v>15</v>
      </c>
    </row>
    <row r="244" spans="1:18" x14ac:dyDescent="0.3">
      <c r="A244" s="7">
        <v>3279352903</v>
      </c>
      <c r="B244" s="7">
        <v>3906</v>
      </c>
      <c r="C244" s="8">
        <f>Datos_Limpios!$B244/(24*60*60)</f>
        <v>4.5208333333333336E-2</v>
      </c>
      <c r="D244" s="8" t="str">
        <f t="shared" si="6"/>
        <v>Late Game</v>
      </c>
      <c r="E244" s="7">
        <v>4593831</v>
      </c>
      <c r="F244" s="7" t="s">
        <v>57</v>
      </c>
      <c r="G244" s="7">
        <v>26</v>
      </c>
      <c r="H244" s="7" t="s">
        <v>56</v>
      </c>
      <c r="I244" s="7">
        <v>44</v>
      </c>
      <c r="J244" s="7">
        <v>36</v>
      </c>
      <c r="K244" s="7" t="str">
        <f t="shared" si="7"/>
        <v>Radiant</v>
      </c>
      <c r="L244" s="7" t="s">
        <v>18</v>
      </c>
      <c r="M244" s="7">
        <f>Datos_Limpios!$I244+Datos_Limpios!$J244</f>
        <v>80</v>
      </c>
      <c r="N244" s="7" t="str">
        <f>IF(Datos_Limpios!$M244&lt;35,"Menor a 35",IF(Datos_Limpios!$M244&lt;=48,"Menor a 48",IF(Datos_Limpios!$M244&lt;=60,"Menor a 60","Mayor a 60")))</f>
        <v>Mayor a 60</v>
      </c>
      <c r="O244" s="7" t="str">
        <f>IF(Datos_Limpios!$L244="True",Datos_Limpios!$F244,Datos_Limpios!$H244)</f>
        <v>Planet Dog</v>
      </c>
      <c r="P244" s="7"/>
      <c r="Q244" s="7">
        <v>5401</v>
      </c>
      <c r="R244" s="7" t="s">
        <v>15</v>
      </c>
    </row>
    <row r="245" spans="1:18" x14ac:dyDescent="0.3">
      <c r="A245" s="9">
        <v>3282333669</v>
      </c>
      <c r="B245" s="9">
        <v>2089</v>
      </c>
      <c r="C245" s="10">
        <f>Datos_Limpios!$B245/(24*60*60)</f>
        <v>2.417824074074074E-2</v>
      </c>
      <c r="D245" s="8" t="str">
        <f t="shared" si="6"/>
        <v>Early Game</v>
      </c>
      <c r="E245" s="9">
        <v>3</v>
      </c>
      <c r="F245" s="9" t="s">
        <v>50</v>
      </c>
      <c r="G245" s="9">
        <v>2512249</v>
      </c>
      <c r="H245" s="9">
        <v>123</v>
      </c>
      <c r="I245" s="9">
        <v>9</v>
      </c>
      <c r="J245" s="9">
        <v>33</v>
      </c>
      <c r="K245" s="9" t="str">
        <f t="shared" si="7"/>
        <v>Dire</v>
      </c>
      <c r="L245" s="9" t="s">
        <v>14</v>
      </c>
      <c r="M245" s="9">
        <f>Datos_Limpios!$I245+Datos_Limpios!$J245</f>
        <v>42</v>
      </c>
      <c r="N245" s="9" t="str">
        <f>IF(Datos_Limpios!$M245&lt;35,"Menor a 35",IF(Datos_Limpios!$M245&lt;=48,"Menor a 48",IF(Datos_Limpios!$M245&lt;=60,"Menor a 60","Mayor a 60")))</f>
        <v>Menor a 48</v>
      </c>
      <c r="O245" s="9">
        <f>IF(Datos_Limpios!$L245="True",Datos_Limpios!$F245,Datos_Limpios!$H245)</f>
        <v>123</v>
      </c>
      <c r="P245" s="9"/>
      <c r="Q245" s="9">
        <v>5401</v>
      </c>
      <c r="R245" s="9" t="s">
        <v>15</v>
      </c>
    </row>
    <row r="246" spans="1:18" x14ac:dyDescent="0.3">
      <c r="A246" s="7">
        <v>3279245214</v>
      </c>
      <c r="B246" s="7">
        <v>1657</v>
      </c>
      <c r="C246" s="8">
        <f>Datos_Limpios!$B246/(24*60*60)</f>
        <v>1.9178240740740742E-2</v>
      </c>
      <c r="D246" s="8" t="str">
        <f t="shared" si="6"/>
        <v>Early Game</v>
      </c>
      <c r="E246" s="7">
        <v>26</v>
      </c>
      <c r="F246" s="7" t="s">
        <v>56</v>
      </c>
      <c r="G246" s="7">
        <v>4593831</v>
      </c>
      <c r="H246" s="7" t="s">
        <v>57</v>
      </c>
      <c r="I246" s="7">
        <v>35</v>
      </c>
      <c r="J246" s="7">
        <v>14</v>
      </c>
      <c r="K246" s="7" t="str">
        <f t="shared" si="7"/>
        <v>Radiant</v>
      </c>
      <c r="L246" s="7" t="s">
        <v>18</v>
      </c>
      <c r="M246" s="7">
        <f>Datos_Limpios!$I246+Datos_Limpios!$J246</f>
        <v>49</v>
      </c>
      <c r="N246" s="7" t="str">
        <f>IF(Datos_Limpios!$M246&lt;35,"Menor a 35",IF(Datos_Limpios!$M246&lt;=48,"Menor a 48",IF(Datos_Limpios!$M246&lt;=60,"Menor a 60","Mayor a 60")))</f>
        <v>Menor a 60</v>
      </c>
      <c r="O246" s="7" t="str">
        <f>IF(Datos_Limpios!$L246="True",Datos_Limpios!$F246,Datos_Limpios!$H246)</f>
        <v>MOUZ</v>
      </c>
      <c r="P246" s="7"/>
      <c r="Q246" s="7">
        <v>5401</v>
      </c>
      <c r="R246" s="7" t="s">
        <v>15</v>
      </c>
    </row>
    <row r="247" spans="1:18" x14ac:dyDescent="0.3">
      <c r="A247" s="9">
        <v>3362113115</v>
      </c>
      <c r="B247" s="9">
        <v>1833</v>
      </c>
      <c r="C247" s="10">
        <f>Datos_Limpios!$B247/(24*60*60)</f>
        <v>2.1215277777777777E-2</v>
      </c>
      <c r="D247" s="8" t="str">
        <f t="shared" si="6"/>
        <v>Early Game</v>
      </c>
      <c r="E247" s="9">
        <v>5</v>
      </c>
      <c r="F247" s="9" t="s">
        <v>62</v>
      </c>
      <c r="G247" s="9">
        <v>2163</v>
      </c>
      <c r="H247" s="9" t="s">
        <v>66</v>
      </c>
      <c r="I247" s="9">
        <v>31</v>
      </c>
      <c r="J247" s="9">
        <v>12</v>
      </c>
      <c r="K247" s="9" t="str">
        <f t="shared" si="7"/>
        <v>Radiant</v>
      </c>
      <c r="L247" s="9" t="s">
        <v>18</v>
      </c>
      <c r="M247" s="9">
        <f>Datos_Limpios!$I247+Datos_Limpios!$J247</f>
        <v>43</v>
      </c>
      <c r="N247" s="9" t="str">
        <f>IF(Datos_Limpios!$M247&lt;35,"Menor a 35",IF(Datos_Limpios!$M247&lt;=48,"Menor a 48",IF(Datos_Limpios!$M247&lt;=60,"Menor a 60","Mayor a 60")))</f>
        <v>Menor a 48</v>
      </c>
      <c r="O247" s="9" t="str">
        <f>IF(Datos_Limpios!$L247="True",Datos_Limpios!$F247,Datos_Limpios!$H247)</f>
        <v>Invictus Gaming</v>
      </c>
      <c r="P247" s="9"/>
      <c r="Q247" s="9">
        <v>5401</v>
      </c>
      <c r="R247" s="9" t="s">
        <v>15</v>
      </c>
    </row>
    <row r="248" spans="1:18" x14ac:dyDescent="0.3">
      <c r="A248" s="7">
        <v>3279141603</v>
      </c>
      <c r="B248" s="7">
        <v>1595</v>
      </c>
      <c r="C248" s="8">
        <f>Datos_Limpios!$B248/(24*60*60)</f>
        <v>1.846064814814815E-2</v>
      </c>
      <c r="D248" s="8" t="str">
        <f t="shared" si="6"/>
        <v>Early Game</v>
      </c>
      <c r="E248" s="7">
        <v>4186376</v>
      </c>
      <c r="F248" s="7" t="s">
        <v>42</v>
      </c>
      <c r="G248" s="7">
        <v>464103</v>
      </c>
      <c r="H248" s="7" t="s">
        <v>41</v>
      </c>
      <c r="I248" s="7">
        <v>9</v>
      </c>
      <c r="J248" s="7">
        <v>28</v>
      </c>
      <c r="K248" s="7" t="str">
        <f t="shared" si="7"/>
        <v>Dire</v>
      </c>
      <c r="L248" s="7" t="s">
        <v>14</v>
      </c>
      <c r="M248" s="7">
        <f>Datos_Limpios!$I248+Datos_Limpios!$J248</f>
        <v>37</v>
      </c>
      <c r="N248" s="7" t="str">
        <f>IF(Datos_Limpios!$M248&lt;35,"Menor a 35",IF(Datos_Limpios!$M248&lt;=48,"Menor a 48",IF(Datos_Limpios!$M248&lt;=60,"Menor a 60","Mayor a 60")))</f>
        <v>Menor a 48</v>
      </c>
      <c r="O248" s="7" t="str">
        <f>IF(Datos_Limpios!$L248="True",Datos_Limpios!$F248,Datos_Limpios!$H248)</f>
        <v>Danish Bears</v>
      </c>
      <c r="P248" s="7"/>
      <c r="Q248" s="7">
        <v>5401</v>
      </c>
      <c r="R248" s="7" t="s">
        <v>15</v>
      </c>
    </row>
    <row r="249" spans="1:18" x14ac:dyDescent="0.3">
      <c r="A249" s="9">
        <v>3278950978</v>
      </c>
      <c r="B249" s="9">
        <v>1758</v>
      </c>
      <c r="C249" s="10">
        <f>Datos_Limpios!$B249/(24*60*60)</f>
        <v>2.0347222222222221E-2</v>
      </c>
      <c r="D249" s="8" t="str">
        <f t="shared" si="6"/>
        <v>Early Game</v>
      </c>
      <c r="E249" s="9">
        <v>350190</v>
      </c>
      <c r="F249" s="9" t="s">
        <v>16</v>
      </c>
      <c r="G249" s="9">
        <v>3659536</v>
      </c>
      <c r="H249" s="9" t="s">
        <v>33</v>
      </c>
      <c r="I249" s="9">
        <v>30</v>
      </c>
      <c r="J249" s="9">
        <v>19</v>
      </c>
      <c r="K249" s="9" t="str">
        <f t="shared" si="7"/>
        <v>Radiant</v>
      </c>
      <c r="L249" s="9" t="s">
        <v>18</v>
      </c>
      <c r="M249" s="9">
        <f>Datos_Limpios!$I249+Datos_Limpios!$J249</f>
        <v>49</v>
      </c>
      <c r="N249" s="9" t="str">
        <f>IF(Datos_Limpios!$M249&lt;35,"Menor a 35",IF(Datos_Limpios!$M249&lt;=48,"Menor a 48",IF(Datos_Limpios!$M249&lt;=60,"Menor a 60","Mayor a 60")))</f>
        <v>Menor a 60</v>
      </c>
      <c r="O249" s="9" t="str">
        <f>IF(Datos_Limpios!$L249="True",Datos_Limpios!$F249,Datos_Limpios!$H249)</f>
        <v>Ascent Esports</v>
      </c>
      <c r="P249" s="9"/>
      <c r="Q249" s="9">
        <v>5401</v>
      </c>
      <c r="R249" s="9" t="s">
        <v>15</v>
      </c>
    </row>
    <row r="250" spans="1:18" x14ac:dyDescent="0.3">
      <c r="A250" s="7">
        <v>3278898021</v>
      </c>
      <c r="B250" s="7">
        <v>3171</v>
      </c>
      <c r="C250" s="8">
        <f>Datos_Limpios!$B250/(24*60*60)</f>
        <v>3.6701388888888888E-2</v>
      </c>
      <c r="D250" s="8" t="str">
        <f t="shared" si="6"/>
        <v>Mid Game</v>
      </c>
      <c r="E250" s="7">
        <v>1905619</v>
      </c>
      <c r="F250" s="7" t="s">
        <v>58</v>
      </c>
      <c r="G250" s="7">
        <v>3</v>
      </c>
      <c r="H250" s="7" t="s">
        <v>50</v>
      </c>
      <c r="I250" s="7">
        <v>28</v>
      </c>
      <c r="J250" s="7">
        <v>11</v>
      </c>
      <c r="K250" s="7" t="str">
        <f t="shared" si="7"/>
        <v>Radiant</v>
      </c>
      <c r="L250" s="7" t="s">
        <v>18</v>
      </c>
      <c r="M250" s="7">
        <f>Datos_Limpios!$I250+Datos_Limpios!$J250</f>
        <v>39</v>
      </c>
      <c r="N250" s="7" t="str">
        <f>IF(Datos_Limpios!$M250&lt;35,"Menor a 35",IF(Datos_Limpios!$M250&lt;=48,"Menor a 48",IF(Datos_Limpios!$M250&lt;=60,"Menor a 60","Mayor a 60")))</f>
        <v>Menor a 48</v>
      </c>
      <c r="O250" s="7" t="str">
        <f>IF(Datos_Limpios!$L250="True",Datos_Limpios!$F250,Datos_Limpios!$H250)</f>
        <v>Wheel Whreck While Whistling</v>
      </c>
      <c r="P250" s="7"/>
      <c r="Q250" s="7">
        <v>5401</v>
      </c>
      <c r="R250" s="7" t="s">
        <v>15</v>
      </c>
    </row>
    <row r="251" spans="1:18" x14ac:dyDescent="0.3">
      <c r="A251" s="9">
        <v>3278675143</v>
      </c>
      <c r="B251" s="9">
        <v>3667</v>
      </c>
      <c r="C251" s="10">
        <f>Datos_Limpios!$B251/(24*60*60)</f>
        <v>4.2442129629629628E-2</v>
      </c>
      <c r="D251" s="8" t="str">
        <f t="shared" si="6"/>
        <v>Late Game</v>
      </c>
      <c r="E251" s="9">
        <v>2512249</v>
      </c>
      <c r="F251" s="9">
        <v>123</v>
      </c>
      <c r="G251" s="9">
        <v>3</v>
      </c>
      <c r="H251" s="9" t="s">
        <v>50</v>
      </c>
      <c r="I251" s="9">
        <v>27</v>
      </c>
      <c r="J251" s="9">
        <v>51</v>
      </c>
      <c r="K251" s="9" t="str">
        <f t="shared" si="7"/>
        <v>Dire</v>
      </c>
      <c r="L251" s="9" t="s">
        <v>14</v>
      </c>
      <c r="M251" s="9">
        <f>Datos_Limpios!$I251+Datos_Limpios!$J251</f>
        <v>78</v>
      </c>
      <c r="N251" s="9" t="str">
        <f>IF(Datos_Limpios!$M251&lt;35,"Menor a 35",IF(Datos_Limpios!$M251&lt;=48,"Menor a 48",IF(Datos_Limpios!$M251&lt;=60,"Menor a 60","Mayor a 60")))</f>
        <v>Mayor a 60</v>
      </c>
      <c r="O251" s="9" t="str">
        <f>IF(Datos_Limpios!$L251="True",Datos_Limpios!$F251,Datos_Limpios!$H251)</f>
        <v>compLexity Gaming</v>
      </c>
      <c r="P251" s="9"/>
      <c r="Q251" s="9">
        <v>5401</v>
      </c>
      <c r="R251" s="9" t="s">
        <v>15</v>
      </c>
    </row>
    <row r="252" spans="1:18" x14ac:dyDescent="0.3">
      <c r="A252" s="7">
        <v>3278794972</v>
      </c>
      <c r="B252" s="7">
        <v>2643</v>
      </c>
      <c r="C252" s="8">
        <f>Datos_Limpios!$B252/(24*60*60)</f>
        <v>3.0590277777777779E-2</v>
      </c>
      <c r="D252" s="8" t="str">
        <f t="shared" si="6"/>
        <v>Mid Game</v>
      </c>
      <c r="E252" s="7">
        <v>1905619</v>
      </c>
      <c r="F252" s="7" t="s">
        <v>58</v>
      </c>
      <c r="G252" s="7">
        <v>2512249</v>
      </c>
      <c r="H252" s="7">
        <v>123</v>
      </c>
      <c r="I252" s="7">
        <v>18</v>
      </c>
      <c r="J252" s="7">
        <v>32</v>
      </c>
      <c r="K252" s="7" t="str">
        <f t="shared" si="7"/>
        <v>Dire</v>
      </c>
      <c r="L252" s="7" t="s">
        <v>14</v>
      </c>
      <c r="M252" s="7">
        <f>Datos_Limpios!$I252+Datos_Limpios!$J252</f>
        <v>50</v>
      </c>
      <c r="N252" s="7" t="str">
        <f>IF(Datos_Limpios!$M252&lt;35,"Menor a 35",IF(Datos_Limpios!$M252&lt;=48,"Menor a 48",IF(Datos_Limpios!$M252&lt;=60,"Menor a 60","Mayor a 60")))</f>
        <v>Menor a 60</v>
      </c>
      <c r="O252" s="7">
        <f>IF(Datos_Limpios!$L252="True",Datos_Limpios!$F252,Datos_Limpios!$H252)</f>
        <v>123</v>
      </c>
      <c r="P252" s="7"/>
      <c r="Q252" s="7">
        <v>5401</v>
      </c>
      <c r="R252" s="7" t="s">
        <v>15</v>
      </c>
    </row>
    <row r="253" spans="1:18" x14ac:dyDescent="0.3">
      <c r="A253" s="9">
        <v>3278691461</v>
      </c>
      <c r="B253" s="9">
        <v>2422</v>
      </c>
      <c r="C253" s="10">
        <f>Datos_Limpios!$B253/(24*60*60)</f>
        <v>2.8032407407407409E-2</v>
      </c>
      <c r="D253" s="8" t="str">
        <f t="shared" si="6"/>
        <v>Mid Game</v>
      </c>
      <c r="E253" s="9">
        <v>543897</v>
      </c>
      <c r="F253" s="9" t="s">
        <v>35</v>
      </c>
      <c r="G253" s="9">
        <v>3659536</v>
      </c>
      <c r="H253" s="9" t="s">
        <v>33</v>
      </c>
      <c r="I253" s="9">
        <v>18</v>
      </c>
      <c r="J253" s="9">
        <v>31</v>
      </c>
      <c r="K253" s="9" t="str">
        <f t="shared" si="7"/>
        <v>Dire</v>
      </c>
      <c r="L253" s="9" t="s">
        <v>14</v>
      </c>
      <c r="M253" s="9">
        <f>Datos_Limpios!$I253+Datos_Limpios!$J253</f>
        <v>49</v>
      </c>
      <c r="N253" s="9" t="str">
        <f>IF(Datos_Limpios!$M253&lt;35,"Menor a 35",IF(Datos_Limpios!$M253&lt;=48,"Menor a 48",IF(Datos_Limpios!$M253&lt;=60,"Menor a 60","Mayor a 60")))</f>
        <v>Menor a 60</v>
      </c>
      <c r="O253" s="9" t="str">
        <f>IF(Datos_Limpios!$L253="True",Datos_Limpios!$F253,Datos_Limpios!$H253)</f>
        <v>Clutch Gamers</v>
      </c>
      <c r="P253" s="9"/>
      <c r="Q253" s="9">
        <v>5401</v>
      </c>
      <c r="R253" s="9" t="s">
        <v>15</v>
      </c>
    </row>
    <row r="254" spans="1:18" x14ac:dyDescent="0.3">
      <c r="A254" s="7">
        <v>3358232771</v>
      </c>
      <c r="B254" s="7">
        <v>2052</v>
      </c>
      <c r="C254" s="8">
        <f>Datos_Limpios!$B254/(24*60*60)</f>
        <v>2.375E-2</v>
      </c>
      <c r="D254" s="8" t="str">
        <f t="shared" si="6"/>
        <v>Early Game</v>
      </c>
      <c r="E254" s="7">
        <v>5</v>
      </c>
      <c r="F254" s="7" t="s">
        <v>62</v>
      </c>
      <c r="G254" s="7">
        <v>1883502</v>
      </c>
      <c r="H254" s="7" t="s">
        <v>61</v>
      </c>
      <c r="I254" s="7">
        <v>29</v>
      </c>
      <c r="J254" s="7">
        <v>14</v>
      </c>
      <c r="K254" s="7" t="str">
        <f t="shared" si="7"/>
        <v>Radiant</v>
      </c>
      <c r="L254" s="7" t="s">
        <v>18</v>
      </c>
      <c r="M254" s="7">
        <f>Datos_Limpios!$I254+Datos_Limpios!$J254</f>
        <v>43</v>
      </c>
      <c r="N254" s="7" t="str">
        <f>IF(Datos_Limpios!$M254&lt;35,"Menor a 35",IF(Datos_Limpios!$M254&lt;=48,"Menor a 48",IF(Datos_Limpios!$M254&lt;=60,"Menor a 60","Mayor a 60")))</f>
        <v>Menor a 48</v>
      </c>
      <c r="O254" s="7" t="str">
        <f>IF(Datos_Limpios!$L254="True",Datos_Limpios!$F254,Datos_Limpios!$H254)</f>
        <v>Invictus Gaming</v>
      </c>
      <c r="P254" s="7"/>
      <c r="Q254" s="7">
        <v>5401</v>
      </c>
      <c r="R254" s="7" t="s">
        <v>15</v>
      </c>
    </row>
    <row r="255" spans="1:18" x14ac:dyDescent="0.3">
      <c r="A255" s="9">
        <v>3358237109</v>
      </c>
      <c r="B255" s="9">
        <v>1637</v>
      </c>
      <c r="C255" s="10">
        <f>Datos_Limpios!$B255/(24*60*60)</f>
        <v>1.894675925925926E-2</v>
      </c>
      <c r="D255" s="8" t="str">
        <f t="shared" si="6"/>
        <v>Early Game</v>
      </c>
      <c r="E255" s="9">
        <v>3331948</v>
      </c>
      <c r="F255" s="9" t="s">
        <v>31</v>
      </c>
      <c r="G255" s="9">
        <v>2586976</v>
      </c>
      <c r="H255" s="9" t="s">
        <v>64</v>
      </c>
      <c r="I255" s="9">
        <v>11</v>
      </c>
      <c r="J255" s="9">
        <v>28</v>
      </c>
      <c r="K255" s="9" t="str">
        <f t="shared" si="7"/>
        <v>Dire</v>
      </c>
      <c r="L255" s="9" t="s">
        <v>14</v>
      </c>
      <c r="M255" s="9">
        <f>Datos_Limpios!$I255+Datos_Limpios!$J255</f>
        <v>39</v>
      </c>
      <c r="N255" s="9" t="str">
        <f>IF(Datos_Limpios!$M255&lt;35,"Menor a 35",IF(Datos_Limpios!$M255&lt;=48,"Menor a 48",IF(Datos_Limpios!$M255&lt;=60,"Menor a 60","Mayor a 60")))</f>
        <v>Menor a 48</v>
      </c>
      <c r="O255" s="9" t="str">
        <f>IF(Datos_Limpios!$L255="True",Datos_Limpios!$F255,Datos_Limpios!$H255)</f>
        <v>OG</v>
      </c>
      <c r="P255" s="9"/>
      <c r="Q255" s="9">
        <v>5401</v>
      </c>
      <c r="R255" s="9" t="s">
        <v>15</v>
      </c>
    </row>
    <row r="256" spans="1:18" x14ac:dyDescent="0.3">
      <c r="A256" s="7">
        <v>3358153024</v>
      </c>
      <c r="B256" s="7">
        <v>2749</v>
      </c>
      <c r="C256" s="8">
        <f>Datos_Limpios!$B256/(24*60*60)</f>
        <v>3.1817129629629633E-2</v>
      </c>
      <c r="D256" s="8" t="str">
        <f t="shared" si="6"/>
        <v>Mid Game</v>
      </c>
      <c r="E256" s="7">
        <v>2108395</v>
      </c>
      <c r="F256" s="7" t="s">
        <v>34</v>
      </c>
      <c r="G256" s="7">
        <v>15</v>
      </c>
      <c r="H256" s="7" t="s">
        <v>12</v>
      </c>
      <c r="I256" s="7">
        <v>34</v>
      </c>
      <c r="J256" s="7">
        <v>33</v>
      </c>
      <c r="K256" s="7" t="str">
        <f t="shared" si="7"/>
        <v>Dire</v>
      </c>
      <c r="L256" s="7" t="s">
        <v>14</v>
      </c>
      <c r="M256" s="7">
        <f>Datos_Limpios!$I256+Datos_Limpios!$J256</f>
        <v>67</v>
      </c>
      <c r="N256" s="7" t="str">
        <f>IF(Datos_Limpios!$M256&lt;35,"Menor a 35",IF(Datos_Limpios!$M256&lt;=48,"Menor a 48",IF(Datos_Limpios!$M256&lt;=60,"Menor a 60","Mayor a 60")))</f>
        <v>Mayor a 60</v>
      </c>
      <c r="O256" s="7" t="str">
        <f>IF(Datos_Limpios!$L256="True",Datos_Limpios!$F256,Datos_Limpios!$H256)</f>
        <v>LGD Gaming</v>
      </c>
      <c r="P256" s="7"/>
      <c r="Q256" s="7">
        <v>5401</v>
      </c>
      <c r="R256" s="7" t="s">
        <v>15</v>
      </c>
    </row>
    <row r="257" spans="1:18" x14ac:dyDescent="0.3">
      <c r="A257" s="9">
        <v>3278590724</v>
      </c>
      <c r="B257" s="9">
        <v>2636</v>
      </c>
      <c r="C257" s="10">
        <f>Datos_Limpios!$B257/(24*60*60)</f>
        <v>3.050925925925926E-2</v>
      </c>
      <c r="D257" s="8" t="str">
        <f t="shared" si="6"/>
        <v>Mid Game</v>
      </c>
      <c r="E257" s="9">
        <v>2512249</v>
      </c>
      <c r="F257" s="9">
        <v>123</v>
      </c>
      <c r="G257" s="9">
        <v>3214108</v>
      </c>
      <c r="H257" s="9" t="s">
        <v>48</v>
      </c>
      <c r="I257" s="9">
        <v>4</v>
      </c>
      <c r="J257" s="9">
        <v>16</v>
      </c>
      <c r="K257" s="9" t="str">
        <f t="shared" si="7"/>
        <v>Dire</v>
      </c>
      <c r="L257" s="9" t="s">
        <v>14</v>
      </c>
      <c r="M257" s="9">
        <f>Datos_Limpios!$I257+Datos_Limpios!$J257</f>
        <v>20</v>
      </c>
      <c r="N257" s="9" t="str">
        <f>IF(Datos_Limpios!$M257&lt;35,"Menor a 35",IF(Datos_Limpios!$M257&lt;=48,"Menor a 48",IF(Datos_Limpios!$M257&lt;=60,"Menor a 60","Mayor a 60")))</f>
        <v>Menor a 35</v>
      </c>
      <c r="O257" s="9" t="str">
        <f>IF(Datos_Limpios!$L257="True",Datos_Limpios!$F257,Datos_Limpios!$H257)</f>
        <v>Team NP</v>
      </c>
      <c r="P257" s="9"/>
      <c r="Q257" s="9">
        <v>5401</v>
      </c>
      <c r="R257" s="9" t="s">
        <v>15</v>
      </c>
    </row>
    <row r="258" spans="1:18" x14ac:dyDescent="0.3">
      <c r="A258" s="7">
        <v>3278554450</v>
      </c>
      <c r="B258" s="7">
        <v>2465</v>
      </c>
      <c r="C258" s="8">
        <f>Datos_Limpios!$B258/(24*60*60)</f>
        <v>2.8530092592592593E-2</v>
      </c>
      <c r="D258" s="8" t="str">
        <f t="shared" ref="D258:D321" si="8">IF(B258/60&lt;20,"Turbo Game",IF((20&lt;=B258/60)*AND(B258/60&lt;=40),"Early Game",IF((40&lt;B258/60)*AND(B258/60&lt;=60),"Mid Game","Late Game")))</f>
        <v>Mid Game</v>
      </c>
      <c r="E258" s="7">
        <v>3786981</v>
      </c>
      <c r="F258" s="7" t="s">
        <v>27</v>
      </c>
      <c r="G258" s="7">
        <v>2672298</v>
      </c>
      <c r="H258" s="7" t="s">
        <v>26</v>
      </c>
      <c r="I258" s="7">
        <v>18</v>
      </c>
      <c r="J258" s="7">
        <v>35</v>
      </c>
      <c r="K258" s="7" t="str">
        <f t="shared" ref="K258:K321" si="9">IF(L258="True","Radiant","Dire")</f>
        <v>Dire</v>
      </c>
      <c r="L258" s="7" t="s">
        <v>14</v>
      </c>
      <c r="M258" s="7">
        <f>Datos_Limpios!$I258+Datos_Limpios!$J258</f>
        <v>53</v>
      </c>
      <c r="N258" s="7" t="str">
        <f>IF(Datos_Limpios!$M258&lt;35,"Menor a 35",IF(Datos_Limpios!$M258&lt;=48,"Menor a 48",IF(Datos_Limpios!$M258&lt;=60,"Menor a 60","Mayor a 60")))</f>
        <v>Menor a 60</v>
      </c>
      <c r="O258" s="7" t="str">
        <f>IF(Datos_Limpios!$L258="True",Datos_Limpios!$F258,Datos_Limpios!$H258)</f>
        <v>NoPing Esports</v>
      </c>
      <c r="P258" s="7"/>
      <c r="Q258" s="7">
        <v>5401</v>
      </c>
      <c r="R258" s="7" t="s">
        <v>15</v>
      </c>
    </row>
    <row r="259" spans="1:18" x14ac:dyDescent="0.3">
      <c r="A259" s="9">
        <v>3364210383</v>
      </c>
      <c r="B259" s="9">
        <v>1726</v>
      </c>
      <c r="C259" s="10">
        <f>Datos_Limpios!$B259/(24*60*60)</f>
        <v>1.9976851851851853E-2</v>
      </c>
      <c r="D259" s="8" t="str">
        <f t="shared" si="8"/>
        <v>Early Game</v>
      </c>
      <c r="E259" s="9">
        <v>1883502</v>
      </c>
      <c r="F259" s="9" t="s">
        <v>61</v>
      </c>
      <c r="G259" s="9">
        <v>15</v>
      </c>
      <c r="H259" s="9" t="s">
        <v>12</v>
      </c>
      <c r="I259" s="9">
        <v>24</v>
      </c>
      <c r="J259" s="9">
        <v>8</v>
      </c>
      <c r="K259" s="9" t="str">
        <f t="shared" si="9"/>
        <v>Radiant</v>
      </c>
      <c r="L259" s="9" t="s">
        <v>18</v>
      </c>
      <c r="M259" s="9">
        <f>Datos_Limpios!$I259+Datos_Limpios!$J259</f>
        <v>32</v>
      </c>
      <c r="N259" s="9" t="str">
        <f>IF(Datos_Limpios!$M259&lt;35,"Menor a 35",IF(Datos_Limpios!$M259&lt;=48,"Menor a 48",IF(Datos_Limpios!$M259&lt;=60,"Menor a 60","Mayor a 60")))</f>
        <v>Menor a 35</v>
      </c>
      <c r="O259" s="9" t="str">
        <f>IF(Datos_Limpios!$L259="True",Datos_Limpios!$F259,Datos_Limpios!$H259)</f>
        <v>Virtus.pro</v>
      </c>
      <c r="P259" s="9"/>
      <c r="Q259" s="9">
        <v>5401</v>
      </c>
      <c r="R259" s="9" t="s">
        <v>15</v>
      </c>
    </row>
    <row r="260" spans="1:18" x14ac:dyDescent="0.3">
      <c r="A260" s="7">
        <v>3278536469</v>
      </c>
      <c r="B260" s="7">
        <v>1408</v>
      </c>
      <c r="C260" s="8">
        <f>Datos_Limpios!$B260/(24*60*60)</f>
        <v>1.6296296296296295E-2</v>
      </c>
      <c r="D260" s="8" t="str">
        <f t="shared" si="8"/>
        <v>Early Game</v>
      </c>
      <c r="E260" s="7">
        <v>2581813</v>
      </c>
      <c r="F260" s="7" t="s">
        <v>153</v>
      </c>
      <c r="G260" s="7">
        <v>350190</v>
      </c>
      <c r="H260" s="7" t="s">
        <v>16</v>
      </c>
      <c r="I260" s="7">
        <v>9</v>
      </c>
      <c r="J260" s="7">
        <v>35</v>
      </c>
      <c r="K260" s="7" t="str">
        <f t="shared" si="9"/>
        <v>Dire</v>
      </c>
      <c r="L260" s="7" t="s">
        <v>14</v>
      </c>
      <c r="M260" s="7">
        <f>Datos_Limpios!$I260+Datos_Limpios!$J260</f>
        <v>44</v>
      </c>
      <c r="N260" s="7" t="str">
        <f>IF(Datos_Limpios!$M260&lt;35,"Menor a 35",IF(Datos_Limpios!$M260&lt;=48,"Menor a 48",IF(Datos_Limpios!$M260&lt;=60,"Menor a 60","Mayor a 60")))</f>
        <v>Menor a 48</v>
      </c>
      <c r="O260" s="7" t="str">
        <f>IF(Datos_Limpios!$L260="True",Datos_Limpios!$F260,Datos_Limpios!$H260)</f>
        <v>Ascent Esports</v>
      </c>
      <c r="P260" s="7"/>
      <c r="Q260" s="7">
        <v>5401</v>
      </c>
      <c r="R260" s="7" t="s">
        <v>15</v>
      </c>
    </row>
    <row r="261" spans="1:18" x14ac:dyDescent="0.3">
      <c r="A261" s="9">
        <v>3278370778</v>
      </c>
      <c r="B261" s="9">
        <v>3024</v>
      </c>
      <c r="C261" s="10">
        <f>Datos_Limpios!$B261/(24*60*60)</f>
        <v>3.5000000000000003E-2</v>
      </c>
      <c r="D261" s="8" t="str">
        <f t="shared" si="8"/>
        <v>Mid Game</v>
      </c>
      <c r="E261" s="9">
        <v>2967569</v>
      </c>
      <c r="F261" s="9" t="s">
        <v>45</v>
      </c>
      <c r="G261" s="9">
        <v>2672298</v>
      </c>
      <c r="H261" s="9" t="s">
        <v>26</v>
      </c>
      <c r="I261" s="9">
        <v>35</v>
      </c>
      <c r="J261" s="9">
        <v>20</v>
      </c>
      <c r="K261" s="9" t="str">
        <f t="shared" si="9"/>
        <v>Radiant</v>
      </c>
      <c r="L261" s="9" t="s">
        <v>18</v>
      </c>
      <c r="M261" s="9">
        <f>Datos_Limpios!$I261+Datos_Limpios!$J261</f>
        <v>55</v>
      </c>
      <c r="N261" s="9" t="str">
        <f>IF(Datos_Limpios!$M261&lt;35,"Menor a 35",IF(Datos_Limpios!$M261&lt;=48,"Menor a 48",IF(Datos_Limpios!$M261&lt;=60,"Menor a 60","Mayor a 60")))</f>
        <v>Menor a 60</v>
      </c>
      <c r="O261" s="9" t="str">
        <f>IF(Datos_Limpios!$L261="True",Datos_Limpios!$F261,Datos_Limpios!$H261)</f>
        <v>Unknown Team</v>
      </c>
      <c r="P261" s="9"/>
      <c r="Q261" s="9">
        <v>5401</v>
      </c>
      <c r="R261" s="9" t="s">
        <v>15</v>
      </c>
    </row>
    <row r="262" spans="1:18" x14ac:dyDescent="0.3">
      <c r="A262" s="7">
        <v>3358068997</v>
      </c>
      <c r="B262" s="7">
        <v>2669</v>
      </c>
      <c r="C262" s="8">
        <f>Datos_Limpios!$B262/(24*60*60)</f>
        <v>3.0891203703703702E-2</v>
      </c>
      <c r="D262" s="8" t="str">
        <f t="shared" si="8"/>
        <v>Mid Game</v>
      </c>
      <c r="E262" s="7">
        <v>2672298</v>
      </c>
      <c r="F262" s="7" t="s">
        <v>26</v>
      </c>
      <c r="G262" s="7">
        <v>2640025</v>
      </c>
      <c r="H262" s="7" t="s">
        <v>13</v>
      </c>
      <c r="I262" s="7">
        <v>24</v>
      </c>
      <c r="J262" s="7">
        <v>27</v>
      </c>
      <c r="K262" s="7" t="str">
        <f t="shared" si="9"/>
        <v>Radiant</v>
      </c>
      <c r="L262" s="7" t="s">
        <v>18</v>
      </c>
      <c r="M262" s="7">
        <f>Datos_Limpios!$I262+Datos_Limpios!$J262</f>
        <v>51</v>
      </c>
      <c r="N262" s="7" t="str">
        <f>IF(Datos_Limpios!$M262&lt;35,"Menor a 35",IF(Datos_Limpios!$M262&lt;=48,"Menor a 48",IF(Datos_Limpios!$M262&lt;=60,"Menor a 60","Mayor a 60")))</f>
        <v>Menor a 60</v>
      </c>
      <c r="O262" s="7" t="str">
        <f>IF(Datos_Limpios!$L262="True",Datos_Limpios!$F262,Datos_Limpios!$H262)</f>
        <v>NoPing Esports</v>
      </c>
      <c r="P262" s="7"/>
      <c r="Q262" s="7">
        <v>5401</v>
      </c>
      <c r="R262" s="7" t="s">
        <v>15</v>
      </c>
    </row>
    <row r="263" spans="1:18" x14ac:dyDescent="0.3">
      <c r="A263" s="9">
        <v>3278365944</v>
      </c>
      <c r="B263" s="9">
        <v>1954</v>
      </c>
      <c r="C263" s="10">
        <f>Datos_Limpios!$B263/(24*60*60)</f>
        <v>2.2615740740740742E-2</v>
      </c>
      <c r="D263" s="8" t="str">
        <f t="shared" si="8"/>
        <v>Early Game</v>
      </c>
      <c r="E263" s="9">
        <v>2512249</v>
      </c>
      <c r="F263" s="9">
        <v>123</v>
      </c>
      <c r="G263" s="9">
        <v>1905619</v>
      </c>
      <c r="H263" s="9" t="s">
        <v>58</v>
      </c>
      <c r="I263" s="9">
        <v>24</v>
      </c>
      <c r="J263" s="9">
        <v>10</v>
      </c>
      <c r="K263" s="9" t="str">
        <f t="shared" si="9"/>
        <v>Radiant</v>
      </c>
      <c r="L263" s="9" t="s">
        <v>18</v>
      </c>
      <c r="M263" s="9">
        <f>Datos_Limpios!$I263+Datos_Limpios!$J263</f>
        <v>34</v>
      </c>
      <c r="N263" s="9" t="str">
        <f>IF(Datos_Limpios!$M263&lt;35,"Menor a 35",IF(Datos_Limpios!$M263&lt;=48,"Menor a 48",IF(Datos_Limpios!$M263&lt;=60,"Menor a 60","Mayor a 60")))</f>
        <v>Menor a 35</v>
      </c>
      <c r="O263" s="9">
        <f>IF(Datos_Limpios!$L263="True",Datos_Limpios!$F263,Datos_Limpios!$H263)</f>
        <v>123</v>
      </c>
      <c r="P263" s="9"/>
      <c r="Q263" s="9">
        <v>5401</v>
      </c>
      <c r="R263" s="9" t="s">
        <v>15</v>
      </c>
    </row>
    <row r="264" spans="1:18" x14ac:dyDescent="0.3">
      <c r="A264" s="7">
        <v>3278387472</v>
      </c>
      <c r="B264" s="7">
        <v>678</v>
      </c>
      <c r="C264" s="8">
        <f>Datos_Limpios!$B264/(24*60*60)</f>
        <v>7.8472222222222224E-3</v>
      </c>
      <c r="D264" s="8" t="str">
        <f t="shared" si="8"/>
        <v>Turbo Game</v>
      </c>
      <c r="E264" s="7">
        <v>4704126</v>
      </c>
      <c r="F264" s="7" t="s">
        <v>46</v>
      </c>
      <c r="G264" s="7">
        <v>3747060</v>
      </c>
      <c r="H264" s="7" t="s">
        <v>23</v>
      </c>
      <c r="I264" s="7">
        <v>19</v>
      </c>
      <c r="J264" s="7">
        <v>1</v>
      </c>
      <c r="K264" s="7" t="str">
        <f t="shared" si="9"/>
        <v>Radiant</v>
      </c>
      <c r="L264" s="7" t="s">
        <v>18</v>
      </c>
      <c r="M264" s="7">
        <f>Datos_Limpios!$I264+Datos_Limpios!$J264</f>
        <v>20</v>
      </c>
      <c r="N264" s="7" t="str">
        <f>IF(Datos_Limpios!$M264&lt;35,"Menor a 35",IF(Datos_Limpios!$M264&lt;=48,"Menor a 48",IF(Datos_Limpios!$M264&lt;=60,"Menor a 60","Mayor a 60")))</f>
        <v>Menor a 35</v>
      </c>
      <c r="O264" s="7" t="str">
        <f>IF(Datos_Limpios!$L264="True",Datos_Limpios!$F264,Datos_Limpios!$H264)</f>
        <v>MAD KINGS-</v>
      </c>
      <c r="P264" s="7"/>
      <c r="Q264" s="7">
        <v>5401</v>
      </c>
      <c r="R264" s="7" t="s">
        <v>15</v>
      </c>
    </row>
    <row r="265" spans="1:18" x14ac:dyDescent="0.3">
      <c r="A265" s="9">
        <v>3358011344</v>
      </c>
      <c r="B265" s="9">
        <v>2842</v>
      </c>
      <c r="C265" s="10">
        <f>Datos_Limpios!$B265/(24*60*60)</f>
        <v>3.2893518518518516E-2</v>
      </c>
      <c r="D265" s="8" t="str">
        <f t="shared" si="8"/>
        <v>Mid Game</v>
      </c>
      <c r="E265" s="9">
        <v>1838315</v>
      </c>
      <c r="F265" s="9" t="s">
        <v>21</v>
      </c>
      <c r="G265" s="9">
        <v>2163</v>
      </c>
      <c r="H265" s="9" t="s">
        <v>66</v>
      </c>
      <c r="I265" s="9">
        <v>23</v>
      </c>
      <c r="J265" s="9">
        <v>20</v>
      </c>
      <c r="K265" s="9" t="str">
        <f t="shared" si="9"/>
        <v>Dire</v>
      </c>
      <c r="L265" s="9" t="s">
        <v>14</v>
      </c>
      <c r="M265" s="9">
        <f>Datos_Limpios!$I265+Datos_Limpios!$J265</f>
        <v>43</v>
      </c>
      <c r="N265" s="9" t="str">
        <f>IF(Datos_Limpios!$M265&lt;35,"Menor a 35",IF(Datos_Limpios!$M265&lt;=48,"Menor a 48",IF(Datos_Limpios!$M265&lt;=60,"Menor a 60","Mayor a 60")))</f>
        <v>Menor a 48</v>
      </c>
      <c r="O265" s="9" t="str">
        <f>IF(Datos_Limpios!$L265="True",Datos_Limpios!$F265,Datos_Limpios!$H265)</f>
        <v>Team Liquid</v>
      </c>
      <c r="P265" s="9"/>
      <c r="Q265" s="9">
        <v>5401</v>
      </c>
      <c r="R265" s="9" t="s">
        <v>15</v>
      </c>
    </row>
    <row r="266" spans="1:18" x14ac:dyDescent="0.3">
      <c r="A266" s="7">
        <v>3278313560</v>
      </c>
      <c r="B266" s="7">
        <v>2851</v>
      </c>
      <c r="C266" s="8">
        <f>Datos_Limpios!$B266/(24*60*60)</f>
        <v>3.2997685185185185E-2</v>
      </c>
      <c r="D266" s="8" t="str">
        <f t="shared" si="8"/>
        <v>Mid Game</v>
      </c>
      <c r="E266" s="7">
        <v>3477208</v>
      </c>
      <c r="F266" s="7" t="s">
        <v>24</v>
      </c>
      <c r="G266" s="7">
        <v>3715574</v>
      </c>
      <c r="H266" s="7" t="s">
        <v>29</v>
      </c>
      <c r="I266" s="7">
        <v>25</v>
      </c>
      <c r="J266" s="7">
        <v>15</v>
      </c>
      <c r="K266" s="7" t="str">
        <f t="shared" si="9"/>
        <v>Radiant</v>
      </c>
      <c r="L266" s="7" t="s">
        <v>18</v>
      </c>
      <c r="M266" s="7">
        <f>Datos_Limpios!$I266+Datos_Limpios!$J266</f>
        <v>40</v>
      </c>
      <c r="N266" s="7" t="str">
        <f>IF(Datos_Limpios!$M266&lt;35,"Menor a 35",IF(Datos_Limpios!$M266&lt;=48,"Menor a 48",IF(Datos_Limpios!$M266&lt;=60,"Menor a 60","Mayor a 60")))</f>
        <v>Menor a 48</v>
      </c>
      <c r="O266" s="7" t="str">
        <f>IF(Datos_Limpios!$L266="True",Datos_Limpios!$F266,Datos_Limpios!$H266)</f>
        <v xml:space="preserve">Midas Club </v>
      </c>
      <c r="P266" s="7"/>
      <c r="Q266" s="7">
        <v>5401</v>
      </c>
      <c r="R266" s="7" t="s">
        <v>15</v>
      </c>
    </row>
    <row r="267" spans="1:18" x14ac:dyDescent="0.3">
      <c r="A267" s="9">
        <v>3358044227</v>
      </c>
      <c r="B267" s="9">
        <v>912</v>
      </c>
      <c r="C267" s="10">
        <f>Datos_Limpios!$B267/(24*60*60)</f>
        <v>1.0555555555555556E-2</v>
      </c>
      <c r="D267" s="8" t="str">
        <f t="shared" si="8"/>
        <v>Turbo Game</v>
      </c>
      <c r="E267" s="9">
        <v>39</v>
      </c>
      <c r="F267" s="9" t="s">
        <v>60</v>
      </c>
      <c r="G267" s="9">
        <v>350190</v>
      </c>
      <c r="H267" s="9" t="s">
        <v>16</v>
      </c>
      <c r="I267" s="9">
        <v>24</v>
      </c>
      <c r="J267" s="9">
        <v>7</v>
      </c>
      <c r="K267" s="9" t="str">
        <f t="shared" si="9"/>
        <v>Radiant</v>
      </c>
      <c r="L267" s="9" t="s">
        <v>18</v>
      </c>
      <c r="M267" s="9">
        <f>Datos_Limpios!$I267+Datos_Limpios!$J267</f>
        <v>31</v>
      </c>
      <c r="N267" s="9" t="str">
        <f>IF(Datos_Limpios!$M267&lt;35,"Menor a 35",IF(Datos_Limpios!$M267&lt;=48,"Menor a 48",IF(Datos_Limpios!$M267&lt;=60,"Menor a 60","Mayor a 60")))</f>
        <v>Menor a 35</v>
      </c>
      <c r="O267" s="9" t="str">
        <f>IF(Datos_Limpios!$L267="True",Datos_Limpios!$F267,Datos_Limpios!$H267)</f>
        <v>Shopify Rebellion</v>
      </c>
      <c r="P267" s="9"/>
      <c r="Q267" s="9">
        <v>5401</v>
      </c>
      <c r="R267" s="9" t="s">
        <v>15</v>
      </c>
    </row>
    <row r="268" spans="1:18" x14ac:dyDescent="0.3">
      <c r="A268" s="7">
        <v>3278246661</v>
      </c>
      <c r="B268" s="7">
        <v>3220</v>
      </c>
      <c r="C268" s="8">
        <f>Datos_Limpios!$B268/(24*60*60)</f>
        <v>3.726851851851852E-2</v>
      </c>
      <c r="D268" s="8" t="str">
        <f t="shared" si="8"/>
        <v>Mid Game</v>
      </c>
      <c r="E268" s="7">
        <v>4704126</v>
      </c>
      <c r="F268" s="7" t="s">
        <v>46</v>
      </c>
      <c r="G268" s="7">
        <v>3715574</v>
      </c>
      <c r="H268" s="7" t="s">
        <v>29</v>
      </c>
      <c r="I268" s="7">
        <v>16</v>
      </c>
      <c r="J268" s="7">
        <v>18</v>
      </c>
      <c r="K268" s="7" t="str">
        <f t="shared" si="9"/>
        <v>Dire</v>
      </c>
      <c r="L268" s="7" t="s">
        <v>14</v>
      </c>
      <c r="M268" s="7">
        <f>Datos_Limpios!$I268+Datos_Limpios!$J268</f>
        <v>34</v>
      </c>
      <c r="N268" s="7" t="str">
        <f>IF(Datos_Limpios!$M268&lt;35,"Menor a 35",IF(Datos_Limpios!$M268&lt;=48,"Menor a 48",IF(Datos_Limpios!$M268&lt;=60,"Menor a 60","Mayor a 60")))</f>
        <v>Menor a 35</v>
      </c>
      <c r="O268" s="7" t="str">
        <f>IF(Datos_Limpios!$L268="True",Datos_Limpios!$F268,Datos_Limpios!$H268)</f>
        <v>SG e-sports team</v>
      </c>
      <c r="P268" s="7"/>
      <c r="Q268" s="7">
        <v>5401</v>
      </c>
      <c r="R268" s="7" t="s">
        <v>15</v>
      </c>
    </row>
    <row r="269" spans="1:18" x14ac:dyDescent="0.3">
      <c r="A269" s="9">
        <v>3278320383</v>
      </c>
      <c r="B269" s="9">
        <v>2095</v>
      </c>
      <c r="C269" s="10">
        <f>Datos_Limpios!$B269/(24*60*60)</f>
        <v>2.4247685185185185E-2</v>
      </c>
      <c r="D269" s="8" t="str">
        <f t="shared" si="8"/>
        <v>Early Game</v>
      </c>
      <c r="E269" s="9">
        <v>4653139</v>
      </c>
      <c r="F269" s="9" t="s">
        <v>47</v>
      </c>
      <c r="G269" s="9">
        <v>1905619</v>
      </c>
      <c r="H269" s="9" t="s">
        <v>58</v>
      </c>
      <c r="I269" s="9">
        <v>9</v>
      </c>
      <c r="J269" s="9">
        <v>22</v>
      </c>
      <c r="K269" s="9" t="str">
        <f t="shared" si="9"/>
        <v>Dire</v>
      </c>
      <c r="L269" s="9" t="s">
        <v>14</v>
      </c>
      <c r="M269" s="9">
        <f>Datos_Limpios!$I269+Datos_Limpios!$J269</f>
        <v>31</v>
      </c>
      <c r="N269" s="9" t="str">
        <f>IF(Datos_Limpios!$M269&lt;35,"Menor a 35",IF(Datos_Limpios!$M269&lt;=48,"Menor a 48",IF(Datos_Limpios!$M269&lt;=60,"Menor a 60","Mayor a 60")))</f>
        <v>Menor a 35</v>
      </c>
      <c r="O269" s="9" t="str">
        <f>IF(Datos_Limpios!$L269="True",Datos_Limpios!$F269,Datos_Limpios!$H269)</f>
        <v>Wheel Whreck While Whistling</v>
      </c>
      <c r="P269" s="9"/>
      <c r="Q269" s="9">
        <v>5401</v>
      </c>
      <c r="R269" s="9" t="s">
        <v>15</v>
      </c>
    </row>
    <row r="270" spans="1:18" x14ac:dyDescent="0.3">
      <c r="A270" s="7">
        <v>3278304193</v>
      </c>
      <c r="B270" s="7">
        <v>3548</v>
      </c>
      <c r="C270" s="8">
        <f>Datos_Limpios!$B270/(24*60*60)</f>
        <v>4.1064814814814818E-2</v>
      </c>
      <c r="D270" s="8" t="str">
        <f t="shared" si="8"/>
        <v>Mid Game</v>
      </c>
      <c r="E270" s="7">
        <v>4704126</v>
      </c>
      <c r="F270" s="7" t="s">
        <v>46</v>
      </c>
      <c r="G270" s="7">
        <v>4324365</v>
      </c>
      <c r="H270" s="7" t="s">
        <v>73</v>
      </c>
      <c r="I270" s="7">
        <v>42</v>
      </c>
      <c r="J270" s="7">
        <v>32</v>
      </c>
      <c r="K270" s="7" t="str">
        <f t="shared" si="9"/>
        <v>Radiant</v>
      </c>
      <c r="L270" s="7" t="s">
        <v>18</v>
      </c>
      <c r="M270" s="7">
        <f>Datos_Limpios!$I270+Datos_Limpios!$J270</f>
        <v>74</v>
      </c>
      <c r="N270" s="7" t="str">
        <f>IF(Datos_Limpios!$M270&lt;35,"Menor a 35",IF(Datos_Limpios!$M270&lt;=48,"Menor a 48",IF(Datos_Limpios!$M270&lt;=60,"Menor a 60","Mayor a 60")))</f>
        <v>Mayor a 60</v>
      </c>
      <c r="O270" s="7" t="str">
        <f>IF(Datos_Limpios!$L270="True",Datos_Limpios!$F270,Datos_Limpios!$H270)</f>
        <v>MAD KINGS-</v>
      </c>
      <c r="P270" s="7"/>
      <c r="Q270" s="7">
        <v>5401</v>
      </c>
      <c r="R270" s="7" t="s">
        <v>15</v>
      </c>
    </row>
    <row r="271" spans="1:18" x14ac:dyDescent="0.3">
      <c r="A271" s="9">
        <v>3281159627</v>
      </c>
      <c r="B271" s="9">
        <v>2480</v>
      </c>
      <c r="C271" s="10">
        <f>Datos_Limpios!$B271/(24*60*60)</f>
        <v>2.8703703703703703E-2</v>
      </c>
      <c r="D271" s="8" t="str">
        <f t="shared" si="8"/>
        <v>Mid Game</v>
      </c>
      <c r="E271" s="9">
        <v>2006913</v>
      </c>
      <c r="F271" s="9" t="s">
        <v>36</v>
      </c>
      <c r="G271" s="9">
        <v>2621843</v>
      </c>
      <c r="H271" s="9" t="s">
        <v>43</v>
      </c>
      <c r="I271" s="9">
        <v>15</v>
      </c>
      <c r="J271" s="9">
        <v>40</v>
      </c>
      <c r="K271" s="9" t="str">
        <f t="shared" si="9"/>
        <v>Dire</v>
      </c>
      <c r="L271" s="9" t="s">
        <v>14</v>
      </c>
      <c r="M271" s="9">
        <f>Datos_Limpios!$I271+Datos_Limpios!$J271</f>
        <v>55</v>
      </c>
      <c r="N271" s="9" t="str">
        <f>IF(Datos_Limpios!$M271&lt;35,"Menor a 35",IF(Datos_Limpios!$M271&lt;=48,"Menor a 48",IF(Datos_Limpios!$M271&lt;=60,"Menor a 60","Mayor a 60")))</f>
        <v>Menor a 60</v>
      </c>
      <c r="O271" s="9" t="str">
        <f>IF(Datos_Limpios!$L271="True",Datos_Limpios!$F271,Datos_Limpios!$H271)</f>
        <v>Team. Spirit</v>
      </c>
      <c r="P271" s="9"/>
      <c r="Q271" s="9">
        <v>5401</v>
      </c>
      <c r="R271" s="9" t="s">
        <v>15</v>
      </c>
    </row>
    <row r="272" spans="1:18" x14ac:dyDescent="0.3">
      <c r="A272" s="7">
        <v>3358069339</v>
      </c>
      <c r="B272" s="7">
        <v>2212</v>
      </c>
      <c r="C272" s="8">
        <f>Datos_Limpios!$B272/(24*60*60)</f>
        <v>2.5601851851851851E-2</v>
      </c>
      <c r="D272" s="8" t="str">
        <f t="shared" si="8"/>
        <v>Early Game</v>
      </c>
      <c r="E272" s="7">
        <v>15</v>
      </c>
      <c r="F272" s="7" t="s">
        <v>12</v>
      </c>
      <c r="G272" s="7">
        <v>2108395</v>
      </c>
      <c r="H272" s="7" t="s">
        <v>34</v>
      </c>
      <c r="I272" s="7">
        <v>30</v>
      </c>
      <c r="J272" s="7">
        <v>20</v>
      </c>
      <c r="K272" s="7" t="str">
        <f t="shared" si="9"/>
        <v>Radiant</v>
      </c>
      <c r="L272" s="7" t="s">
        <v>18</v>
      </c>
      <c r="M272" s="7">
        <f>Datos_Limpios!$I272+Datos_Limpios!$J272</f>
        <v>50</v>
      </c>
      <c r="N272" s="7" t="str">
        <f>IF(Datos_Limpios!$M272&lt;35,"Menor a 35",IF(Datos_Limpios!$M272&lt;=48,"Menor a 48",IF(Datos_Limpios!$M272&lt;=60,"Menor a 60","Mayor a 60")))</f>
        <v>Menor a 60</v>
      </c>
      <c r="O272" s="7" t="str">
        <f>IF(Datos_Limpios!$L272="True",Datos_Limpios!$F272,Datos_Limpios!$H272)</f>
        <v>LGD Gaming</v>
      </c>
      <c r="P272" s="7"/>
      <c r="Q272" s="7">
        <v>5401</v>
      </c>
      <c r="R272" s="7" t="s">
        <v>15</v>
      </c>
    </row>
    <row r="273" spans="1:18" x14ac:dyDescent="0.3">
      <c r="A273" s="9">
        <v>3278238643</v>
      </c>
      <c r="B273" s="9">
        <v>1865</v>
      </c>
      <c r="C273" s="10">
        <f>Datos_Limpios!$B273/(24*60*60)</f>
        <v>2.1585648148148149E-2</v>
      </c>
      <c r="D273" s="8" t="str">
        <f t="shared" si="8"/>
        <v>Early Game</v>
      </c>
      <c r="E273" s="9">
        <v>4653139</v>
      </c>
      <c r="F273" s="9" t="s">
        <v>47</v>
      </c>
      <c r="G273" s="9">
        <v>3714164</v>
      </c>
      <c r="H273" s="9" t="s">
        <v>52</v>
      </c>
      <c r="I273" s="9">
        <v>18</v>
      </c>
      <c r="J273" s="9">
        <v>11</v>
      </c>
      <c r="K273" s="9" t="str">
        <f t="shared" si="9"/>
        <v>Radiant</v>
      </c>
      <c r="L273" s="9" t="s">
        <v>18</v>
      </c>
      <c r="M273" s="9">
        <f>Datos_Limpios!$I273+Datos_Limpios!$J273</f>
        <v>29</v>
      </c>
      <c r="N273" s="9" t="str">
        <f>IF(Datos_Limpios!$M273&lt;35,"Menor a 35",IF(Datos_Limpios!$M273&lt;=48,"Menor a 48",IF(Datos_Limpios!$M273&lt;=60,"Menor a 60","Mayor a 60")))</f>
        <v>Menor a 35</v>
      </c>
      <c r="O273" s="9" t="str">
        <f>IF(Datos_Limpios!$L273="True",Datos_Limpios!$F273,Datos_Limpios!$H273)</f>
        <v>Guess</v>
      </c>
      <c r="P273" s="9"/>
      <c r="Q273" s="9">
        <v>5401</v>
      </c>
      <c r="R273" s="9" t="s">
        <v>15</v>
      </c>
    </row>
    <row r="274" spans="1:18" x14ac:dyDescent="0.3">
      <c r="A274" s="7">
        <v>3278176063</v>
      </c>
      <c r="B274" s="7">
        <v>2140</v>
      </c>
      <c r="C274" s="8">
        <f>Datos_Limpios!$B274/(24*60*60)</f>
        <v>2.476851851851852E-2</v>
      </c>
      <c r="D274" s="8" t="str">
        <f t="shared" si="8"/>
        <v>Early Game</v>
      </c>
      <c r="E274" s="7">
        <v>4372042</v>
      </c>
      <c r="F274" s="7" t="s">
        <v>53</v>
      </c>
      <c r="G274" s="7">
        <v>4653139</v>
      </c>
      <c r="H274" s="7" t="s">
        <v>47</v>
      </c>
      <c r="I274" s="7">
        <v>40</v>
      </c>
      <c r="J274" s="7">
        <v>14</v>
      </c>
      <c r="K274" s="7" t="str">
        <f t="shared" si="9"/>
        <v>Radiant</v>
      </c>
      <c r="L274" s="7" t="s">
        <v>18</v>
      </c>
      <c r="M274" s="7">
        <f>Datos_Limpios!$I274+Datos_Limpios!$J274</f>
        <v>54</v>
      </c>
      <c r="N274" s="7" t="str">
        <f>IF(Datos_Limpios!$M274&lt;35,"Menor a 35",IF(Datos_Limpios!$M274&lt;=48,"Menor a 48",IF(Datos_Limpios!$M274&lt;=60,"Menor a 60","Mayor a 60")))</f>
        <v>Menor a 60</v>
      </c>
      <c r="O274" s="7" t="str">
        <f>IF(Datos_Limpios!$L274="True",Datos_Limpios!$F274,Datos_Limpios!$H274)</f>
        <v>Team Freedom</v>
      </c>
      <c r="P274" s="7"/>
      <c r="Q274" s="7">
        <v>5401</v>
      </c>
      <c r="R274" s="7" t="s">
        <v>15</v>
      </c>
    </row>
    <row r="275" spans="1:18" x14ac:dyDescent="0.3">
      <c r="A275" s="9">
        <v>3278177232</v>
      </c>
      <c r="B275" s="9">
        <v>2746</v>
      </c>
      <c r="C275" s="10">
        <f>Datos_Limpios!$B275/(24*60*60)</f>
        <v>3.1782407407407405E-2</v>
      </c>
      <c r="D275" s="8" t="str">
        <f t="shared" si="8"/>
        <v>Mid Game</v>
      </c>
      <c r="E275" s="9">
        <v>1905619</v>
      </c>
      <c r="F275" s="9" t="s">
        <v>58</v>
      </c>
      <c r="G275" s="9">
        <v>3</v>
      </c>
      <c r="H275" s="9" t="s">
        <v>50</v>
      </c>
      <c r="I275" s="9">
        <v>18</v>
      </c>
      <c r="J275" s="9">
        <v>15</v>
      </c>
      <c r="K275" s="9" t="str">
        <f t="shared" si="9"/>
        <v>Radiant</v>
      </c>
      <c r="L275" s="9" t="s">
        <v>18</v>
      </c>
      <c r="M275" s="9">
        <f>Datos_Limpios!$I275+Datos_Limpios!$J275</f>
        <v>33</v>
      </c>
      <c r="N275" s="9" t="str">
        <f>IF(Datos_Limpios!$M275&lt;35,"Menor a 35",IF(Datos_Limpios!$M275&lt;=48,"Menor a 48",IF(Datos_Limpios!$M275&lt;=60,"Menor a 60","Mayor a 60")))</f>
        <v>Menor a 35</v>
      </c>
      <c r="O275" s="9" t="str">
        <f>IF(Datos_Limpios!$L275="True",Datos_Limpios!$F275,Datos_Limpios!$H275)</f>
        <v>Wheel Whreck While Whistling</v>
      </c>
      <c r="P275" s="9"/>
      <c r="Q275" s="9">
        <v>5401</v>
      </c>
      <c r="R275" s="9" t="s">
        <v>15</v>
      </c>
    </row>
    <row r="276" spans="1:18" x14ac:dyDescent="0.3">
      <c r="A276" s="7">
        <v>3278239231</v>
      </c>
      <c r="B276" s="7">
        <v>1657</v>
      </c>
      <c r="C276" s="8">
        <f>Datos_Limpios!$B276/(24*60*60)</f>
        <v>1.9178240740740742E-2</v>
      </c>
      <c r="D276" s="8" t="str">
        <f t="shared" si="8"/>
        <v>Early Game</v>
      </c>
      <c r="E276" s="7">
        <v>3477208</v>
      </c>
      <c r="F276" s="7" t="s">
        <v>24</v>
      </c>
      <c r="G276" s="7">
        <v>4324365</v>
      </c>
      <c r="H276" s="7" t="s">
        <v>73</v>
      </c>
      <c r="I276" s="7">
        <v>35</v>
      </c>
      <c r="J276" s="7">
        <v>13</v>
      </c>
      <c r="K276" s="7" t="str">
        <f t="shared" si="9"/>
        <v>Radiant</v>
      </c>
      <c r="L276" s="7" t="s">
        <v>18</v>
      </c>
      <c r="M276" s="7">
        <f>Datos_Limpios!$I276+Datos_Limpios!$J276</f>
        <v>48</v>
      </c>
      <c r="N276" s="7" t="str">
        <f>IF(Datos_Limpios!$M276&lt;35,"Menor a 35",IF(Datos_Limpios!$M276&lt;=48,"Menor a 48",IF(Datos_Limpios!$M276&lt;=60,"Menor a 60","Mayor a 60")))</f>
        <v>Menor a 48</v>
      </c>
      <c r="O276" s="7" t="str">
        <f>IF(Datos_Limpios!$L276="True",Datos_Limpios!$F276,Datos_Limpios!$H276)</f>
        <v xml:space="preserve">Midas Club </v>
      </c>
      <c r="P276" s="7"/>
      <c r="Q276" s="7">
        <v>5401</v>
      </c>
      <c r="R276" s="7" t="s">
        <v>15</v>
      </c>
    </row>
    <row r="277" spans="1:18" x14ac:dyDescent="0.3">
      <c r="A277" s="9">
        <v>3278137461</v>
      </c>
      <c r="B277" s="9">
        <v>2810</v>
      </c>
      <c r="C277" s="10">
        <f>Datos_Limpios!$B277/(24*60*60)</f>
        <v>3.2523148148148148E-2</v>
      </c>
      <c r="D277" s="8" t="str">
        <f t="shared" si="8"/>
        <v>Mid Game</v>
      </c>
      <c r="E277" s="9">
        <v>36</v>
      </c>
      <c r="F277" s="9" t="s">
        <v>37</v>
      </c>
      <c r="G277" s="9">
        <v>2006913</v>
      </c>
      <c r="H277" s="9" t="s">
        <v>36</v>
      </c>
      <c r="I277" s="9">
        <v>11</v>
      </c>
      <c r="J277" s="9">
        <v>29</v>
      </c>
      <c r="K277" s="9" t="str">
        <f t="shared" si="9"/>
        <v>Dire</v>
      </c>
      <c r="L277" s="9" t="s">
        <v>14</v>
      </c>
      <c r="M277" s="9">
        <f>Datos_Limpios!$I277+Datos_Limpios!$J277</f>
        <v>40</v>
      </c>
      <c r="N277" s="9" t="str">
        <f>IF(Datos_Limpios!$M277&lt;35,"Menor a 35",IF(Datos_Limpios!$M277&lt;=48,"Menor a 48",IF(Datos_Limpios!$M277&lt;=60,"Menor a 60","Mayor a 60")))</f>
        <v>Menor a 48</v>
      </c>
      <c r="O277" s="9" t="str">
        <f>IF(Datos_Limpios!$L277="True",Datos_Limpios!$F277,Datos_Limpios!$H277)</f>
        <v>Vega Squadron</v>
      </c>
      <c r="P277" s="9"/>
      <c r="Q277" s="9">
        <v>5401</v>
      </c>
      <c r="R277" s="9" t="s">
        <v>15</v>
      </c>
    </row>
    <row r="278" spans="1:18" x14ac:dyDescent="0.3">
      <c r="A278" s="7">
        <v>3278171855</v>
      </c>
      <c r="B278" s="7">
        <v>2794</v>
      </c>
      <c r="C278" s="8">
        <f>Datos_Limpios!$B278/(24*60*60)</f>
        <v>3.2337962962962964E-2</v>
      </c>
      <c r="D278" s="8" t="str">
        <f t="shared" si="8"/>
        <v>Mid Game</v>
      </c>
      <c r="E278" s="7">
        <v>3477208</v>
      </c>
      <c r="F278" s="7" t="s">
        <v>24</v>
      </c>
      <c r="G278" s="7">
        <v>2672298</v>
      </c>
      <c r="H278" s="7" t="s">
        <v>26</v>
      </c>
      <c r="I278" s="7">
        <v>27</v>
      </c>
      <c r="J278" s="7">
        <v>37</v>
      </c>
      <c r="K278" s="7" t="str">
        <f t="shared" si="9"/>
        <v>Dire</v>
      </c>
      <c r="L278" s="7" t="s">
        <v>14</v>
      </c>
      <c r="M278" s="7">
        <f>Datos_Limpios!$I278+Datos_Limpios!$J278</f>
        <v>64</v>
      </c>
      <c r="N278" s="7" t="str">
        <f>IF(Datos_Limpios!$M278&lt;35,"Menor a 35",IF(Datos_Limpios!$M278&lt;=48,"Menor a 48",IF(Datos_Limpios!$M278&lt;=60,"Menor a 60","Mayor a 60")))</f>
        <v>Mayor a 60</v>
      </c>
      <c r="O278" s="7" t="str">
        <f>IF(Datos_Limpios!$L278="True",Datos_Limpios!$F278,Datos_Limpios!$H278)</f>
        <v>NoPing Esports</v>
      </c>
      <c r="P278" s="7"/>
      <c r="Q278" s="7">
        <v>5401</v>
      </c>
      <c r="R278" s="7" t="s">
        <v>15</v>
      </c>
    </row>
    <row r="279" spans="1:18" x14ac:dyDescent="0.3">
      <c r="A279" s="9">
        <v>3278118753</v>
      </c>
      <c r="B279" s="9">
        <v>1843</v>
      </c>
      <c r="C279" s="10">
        <f>Datos_Limpios!$B279/(24*60*60)</f>
        <v>2.133101851851852E-2</v>
      </c>
      <c r="D279" s="8" t="str">
        <f t="shared" si="8"/>
        <v>Early Game</v>
      </c>
      <c r="E279" s="9">
        <v>3724222</v>
      </c>
      <c r="F279" s="9" t="s">
        <v>49</v>
      </c>
      <c r="G279" s="9">
        <v>3714164</v>
      </c>
      <c r="H279" s="9" t="s">
        <v>52</v>
      </c>
      <c r="I279" s="9">
        <v>34</v>
      </c>
      <c r="J279" s="9">
        <v>13</v>
      </c>
      <c r="K279" s="9" t="str">
        <f t="shared" si="9"/>
        <v>Radiant</v>
      </c>
      <c r="L279" s="9" t="s">
        <v>18</v>
      </c>
      <c r="M279" s="9">
        <f>Datos_Limpios!$I279+Datos_Limpios!$J279</f>
        <v>47</v>
      </c>
      <c r="N279" s="9" t="str">
        <f>IF(Datos_Limpios!$M279&lt;35,"Menor a 35",IF(Datos_Limpios!$M279&lt;=48,"Menor a 48",IF(Datos_Limpios!$M279&lt;=60,"Menor a 60","Mayor a 60")))</f>
        <v>Menor a 48</v>
      </c>
      <c r="O279" s="9" t="str">
        <f>IF(Datos_Limpios!$L279="True",Datos_Limpios!$F279,Datos_Limpios!$H279)</f>
        <v>Team Red</v>
      </c>
      <c r="P279" s="9"/>
      <c r="Q279" s="9">
        <v>5401</v>
      </c>
      <c r="R279" s="9" t="s">
        <v>15</v>
      </c>
    </row>
    <row r="280" spans="1:18" x14ac:dyDescent="0.3">
      <c r="A280" s="7">
        <v>3357986778</v>
      </c>
      <c r="B280" s="7">
        <v>2333</v>
      </c>
      <c r="C280" s="8">
        <f>Datos_Limpios!$B280/(24*60*60)</f>
        <v>2.7002314814814816E-2</v>
      </c>
      <c r="D280" s="8" t="str">
        <f t="shared" si="8"/>
        <v>Early Game</v>
      </c>
      <c r="E280" s="7">
        <v>2672298</v>
      </c>
      <c r="F280" s="7" t="s">
        <v>26</v>
      </c>
      <c r="G280" s="7">
        <v>2640025</v>
      </c>
      <c r="H280" s="7" t="s">
        <v>13</v>
      </c>
      <c r="I280" s="7">
        <v>31</v>
      </c>
      <c r="J280" s="7">
        <v>17</v>
      </c>
      <c r="K280" s="7" t="str">
        <f t="shared" si="9"/>
        <v>Radiant</v>
      </c>
      <c r="L280" s="7" t="s">
        <v>18</v>
      </c>
      <c r="M280" s="7">
        <f>Datos_Limpios!$I280+Datos_Limpios!$J280</f>
        <v>48</v>
      </c>
      <c r="N280" s="7" t="str">
        <f>IF(Datos_Limpios!$M280&lt;35,"Menor a 35",IF(Datos_Limpios!$M280&lt;=48,"Menor a 48",IF(Datos_Limpios!$M280&lt;=60,"Menor a 60","Mayor a 60")))</f>
        <v>Menor a 48</v>
      </c>
      <c r="O280" s="7" t="str">
        <f>IF(Datos_Limpios!$L280="True",Datos_Limpios!$F280,Datos_Limpios!$H280)</f>
        <v>NoPing Esports</v>
      </c>
      <c r="P280" s="7"/>
      <c r="Q280" s="7">
        <v>5401</v>
      </c>
      <c r="R280" s="7" t="s">
        <v>15</v>
      </c>
    </row>
    <row r="281" spans="1:18" x14ac:dyDescent="0.3">
      <c r="A281" s="9">
        <v>3278080836</v>
      </c>
      <c r="B281" s="9">
        <v>3475</v>
      </c>
      <c r="C281" s="10">
        <f>Datos_Limpios!$B281/(24*60*60)</f>
        <v>4.0219907407407406E-2</v>
      </c>
      <c r="D281" s="8" t="str">
        <f t="shared" si="8"/>
        <v>Mid Game</v>
      </c>
      <c r="E281" s="9">
        <v>4372042</v>
      </c>
      <c r="F281" s="9" t="s">
        <v>53</v>
      </c>
      <c r="G281" s="9">
        <v>1905619</v>
      </c>
      <c r="H281" s="9" t="s">
        <v>58</v>
      </c>
      <c r="I281" s="9">
        <v>33</v>
      </c>
      <c r="J281" s="9">
        <v>21</v>
      </c>
      <c r="K281" s="9" t="str">
        <f t="shared" si="9"/>
        <v>Radiant</v>
      </c>
      <c r="L281" s="9" t="s">
        <v>18</v>
      </c>
      <c r="M281" s="9">
        <f>Datos_Limpios!$I281+Datos_Limpios!$J281</f>
        <v>54</v>
      </c>
      <c r="N281" s="9" t="str">
        <f>IF(Datos_Limpios!$M281&lt;35,"Menor a 35",IF(Datos_Limpios!$M281&lt;=48,"Menor a 48",IF(Datos_Limpios!$M281&lt;=60,"Menor a 60","Mayor a 60")))</f>
        <v>Menor a 60</v>
      </c>
      <c r="O281" s="9" t="str">
        <f>IF(Datos_Limpios!$L281="True",Datos_Limpios!$F281,Datos_Limpios!$H281)</f>
        <v>Team Freedom</v>
      </c>
      <c r="P281" s="9"/>
      <c r="Q281" s="9">
        <v>5401</v>
      </c>
      <c r="R281" s="9" t="s">
        <v>15</v>
      </c>
    </row>
    <row r="282" spans="1:18" x14ac:dyDescent="0.3">
      <c r="A282" s="7">
        <v>3278014140</v>
      </c>
      <c r="B282" s="7">
        <v>1651</v>
      </c>
      <c r="C282" s="8">
        <f>Datos_Limpios!$B282/(24*60*60)</f>
        <v>1.9108796296296297E-2</v>
      </c>
      <c r="D282" s="8" t="str">
        <f t="shared" si="8"/>
        <v>Early Game</v>
      </c>
      <c r="E282" s="7">
        <v>46</v>
      </c>
      <c r="F282" s="7" t="s">
        <v>59</v>
      </c>
      <c r="G282" s="7">
        <v>4425117</v>
      </c>
      <c r="H282" s="7" t="s">
        <v>74</v>
      </c>
      <c r="I282" s="7">
        <v>14</v>
      </c>
      <c r="J282" s="7">
        <v>31</v>
      </c>
      <c r="K282" s="7" t="str">
        <f t="shared" si="9"/>
        <v>Dire</v>
      </c>
      <c r="L282" s="7" t="s">
        <v>14</v>
      </c>
      <c r="M282" s="7">
        <f>Datos_Limpios!$I282+Datos_Limpios!$J282</f>
        <v>45</v>
      </c>
      <c r="N282" s="7" t="str">
        <f>IF(Datos_Limpios!$M282&lt;35,"Menor a 35",IF(Datos_Limpios!$M282&lt;=48,"Menor a 48",IF(Datos_Limpios!$M282&lt;=60,"Menor a 60","Mayor a 60")))</f>
        <v>Menor a 48</v>
      </c>
      <c r="O282" s="7" t="str">
        <f>IF(Datos_Limpios!$L282="True",Datos_Limpios!$F282,Datos_Limpios!$H282)</f>
        <v>Gambit Esports</v>
      </c>
      <c r="P282" s="7"/>
      <c r="Q282" s="7">
        <v>5401</v>
      </c>
      <c r="R282" s="7" t="s">
        <v>15</v>
      </c>
    </row>
    <row r="283" spans="1:18" x14ac:dyDescent="0.3">
      <c r="A283" s="9">
        <v>3368300783</v>
      </c>
      <c r="B283" s="9">
        <v>2770</v>
      </c>
      <c r="C283" s="10">
        <f>Datos_Limpios!$B283/(24*60*60)</f>
        <v>3.2060185185185185E-2</v>
      </c>
      <c r="D283" s="8" t="str">
        <f t="shared" si="8"/>
        <v>Mid Game</v>
      </c>
      <c r="E283" s="9">
        <v>1883502</v>
      </c>
      <c r="F283" s="9" t="s">
        <v>61</v>
      </c>
      <c r="G283" s="9">
        <v>2163</v>
      </c>
      <c r="H283" s="9" t="s">
        <v>66</v>
      </c>
      <c r="I283" s="9">
        <v>32</v>
      </c>
      <c r="J283" s="9">
        <v>29</v>
      </c>
      <c r="K283" s="9" t="str">
        <f t="shared" si="9"/>
        <v>Dire</v>
      </c>
      <c r="L283" s="9" t="s">
        <v>14</v>
      </c>
      <c r="M283" s="9">
        <f>Datos_Limpios!$I283+Datos_Limpios!$J283</f>
        <v>61</v>
      </c>
      <c r="N283" s="9" t="str">
        <f>IF(Datos_Limpios!$M283&lt;35,"Menor a 35",IF(Datos_Limpios!$M283&lt;=48,"Menor a 48",IF(Datos_Limpios!$M283&lt;=60,"Menor a 60","Mayor a 60")))</f>
        <v>Mayor a 60</v>
      </c>
      <c r="O283" s="9" t="str">
        <f>IF(Datos_Limpios!$L283="True",Datos_Limpios!$F283,Datos_Limpios!$H283)</f>
        <v>Team Liquid</v>
      </c>
      <c r="P283" s="9"/>
      <c r="Q283" s="9">
        <v>5401</v>
      </c>
      <c r="R283" s="9" t="s">
        <v>15</v>
      </c>
    </row>
    <row r="284" spans="1:18" x14ac:dyDescent="0.3">
      <c r="A284" s="7">
        <v>3277937287</v>
      </c>
      <c r="B284" s="7">
        <v>1446</v>
      </c>
      <c r="C284" s="8">
        <f>Datos_Limpios!$B284/(24*60*60)</f>
        <v>1.6736111111111111E-2</v>
      </c>
      <c r="D284" s="8" t="str">
        <f t="shared" si="8"/>
        <v>Early Game</v>
      </c>
      <c r="E284" s="7">
        <v>36</v>
      </c>
      <c r="F284" s="7" t="s">
        <v>37</v>
      </c>
      <c r="G284" s="7">
        <v>2621843</v>
      </c>
      <c r="H284" s="7" t="s">
        <v>43</v>
      </c>
      <c r="I284" s="7">
        <v>5</v>
      </c>
      <c r="J284" s="7">
        <v>22</v>
      </c>
      <c r="K284" s="7" t="str">
        <f t="shared" si="9"/>
        <v>Dire</v>
      </c>
      <c r="L284" s="7" t="s">
        <v>14</v>
      </c>
      <c r="M284" s="7">
        <f>Datos_Limpios!$I284+Datos_Limpios!$J284</f>
        <v>27</v>
      </c>
      <c r="N284" s="7" t="str">
        <f>IF(Datos_Limpios!$M284&lt;35,"Menor a 35",IF(Datos_Limpios!$M284&lt;=48,"Menor a 48",IF(Datos_Limpios!$M284&lt;=60,"Menor a 60","Mayor a 60")))</f>
        <v>Menor a 35</v>
      </c>
      <c r="O284" s="7" t="str">
        <f>IF(Datos_Limpios!$L284="True",Datos_Limpios!$F284,Datos_Limpios!$H284)</f>
        <v>Team. Spirit</v>
      </c>
      <c r="P284" s="7"/>
      <c r="Q284" s="7">
        <v>5401</v>
      </c>
      <c r="R284" s="7" t="s">
        <v>15</v>
      </c>
    </row>
    <row r="285" spans="1:18" x14ac:dyDescent="0.3">
      <c r="A285" s="9">
        <v>3277853682</v>
      </c>
      <c r="B285" s="9">
        <v>1911</v>
      </c>
      <c r="C285" s="10">
        <f>Datos_Limpios!$B285/(24*60*60)</f>
        <v>2.2118055555555554E-2</v>
      </c>
      <c r="D285" s="8" t="str">
        <f t="shared" si="8"/>
        <v>Early Game</v>
      </c>
      <c r="E285" s="9">
        <v>4100699</v>
      </c>
      <c r="F285" s="9" t="s">
        <v>71</v>
      </c>
      <c r="G285" s="9">
        <v>46</v>
      </c>
      <c r="H285" s="9" t="s">
        <v>59</v>
      </c>
      <c r="I285" s="9">
        <v>13</v>
      </c>
      <c r="J285" s="9">
        <v>28</v>
      </c>
      <c r="K285" s="9" t="str">
        <f t="shared" si="9"/>
        <v>Dire</v>
      </c>
      <c r="L285" s="9" t="s">
        <v>14</v>
      </c>
      <c r="M285" s="9">
        <f>Datos_Limpios!$I285+Datos_Limpios!$J285</f>
        <v>41</v>
      </c>
      <c r="N285" s="9" t="str">
        <f>IF(Datos_Limpios!$M285&lt;35,"Menor a 35",IF(Datos_Limpios!$M285&lt;=48,"Menor a 48",IF(Datos_Limpios!$M285&lt;=60,"Menor a 60","Mayor a 60")))</f>
        <v>Menor a 48</v>
      </c>
      <c r="O285" s="9" t="str">
        <f>IF(Datos_Limpios!$L285="True",Datos_Limpios!$F285,Datos_Limpios!$H285)</f>
        <v>Team Empire</v>
      </c>
      <c r="P285" s="9"/>
      <c r="Q285" s="9">
        <v>5401</v>
      </c>
      <c r="R285" s="9" t="s">
        <v>15</v>
      </c>
    </row>
    <row r="286" spans="1:18" x14ac:dyDescent="0.3">
      <c r="A286" s="7">
        <v>3277905327</v>
      </c>
      <c r="B286" s="7">
        <v>2730</v>
      </c>
      <c r="C286" s="8">
        <f>Datos_Limpios!$B286/(24*60*60)</f>
        <v>3.1597222222222221E-2</v>
      </c>
      <c r="D286" s="8" t="str">
        <f t="shared" si="8"/>
        <v>Mid Game</v>
      </c>
      <c r="E286" s="7">
        <v>3747060</v>
      </c>
      <c r="F286" s="7" t="s">
        <v>23</v>
      </c>
      <c r="G286" s="7">
        <v>3715574</v>
      </c>
      <c r="H286" s="7" t="s">
        <v>29</v>
      </c>
      <c r="I286" s="7">
        <v>26</v>
      </c>
      <c r="J286" s="7">
        <v>49</v>
      </c>
      <c r="K286" s="7" t="str">
        <f t="shared" si="9"/>
        <v>Dire</v>
      </c>
      <c r="L286" s="7" t="s">
        <v>14</v>
      </c>
      <c r="M286" s="7">
        <f>Datos_Limpios!$I286+Datos_Limpios!$J286</f>
        <v>75</v>
      </c>
      <c r="N286" s="7" t="str">
        <f>IF(Datos_Limpios!$M286&lt;35,"Menor a 35",IF(Datos_Limpios!$M286&lt;=48,"Menor a 48",IF(Datos_Limpios!$M286&lt;=60,"Menor a 60","Mayor a 60")))</f>
        <v>Mayor a 60</v>
      </c>
      <c r="O286" s="7" t="str">
        <f>IF(Datos_Limpios!$L286="True",Datos_Limpios!$F286,Datos_Limpios!$H286)</f>
        <v>SG e-sports team</v>
      </c>
      <c r="P286" s="7"/>
      <c r="Q286" s="7">
        <v>5401</v>
      </c>
      <c r="R286" s="7" t="s">
        <v>15</v>
      </c>
    </row>
    <row r="287" spans="1:18" x14ac:dyDescent="0.3">
      <c r="A287" s="9">
        <v>3277799119</v>
      </c>
      <c r="B287" s="9">
        <v>3663</v>
      </c>
      <c r="C287" s="10">
        <f>Datos_Limpios!$B287/(24*60*60)</f>
        <v>4.2395833333333334E-2</v>
      </c>
      <c r="D287" s="8" t="str">
        <f t="shared" si="8"/>
        <v>Late Game</v>
      </c>
      <c r="E287" s="9">
        <v>4593831</v>
      </c>
      <c r="F287" s="9" t="s">
        <v>57</v>
      </c>
      <c r="G287" s="9">
        <v>4703773</v>
      </c>
      <c r="H287" s="9" t="s">
        <v>22</v>
      </c>
      <c r="I287" s="9">
        <v>35</v>
      </c>
      <c r="J287" s="9">
        <v>29</v>
      </c>
      <c r="K287" s="9" t="str">
        <f t="shared" si="9"/>
        <v>Radiant</v>
      </c>
      <c r="L287" s="9" t="s">
        <v>18</v>
      </c>
      <c r="M287" s="9">
        <f>Datos_Limpios!$I287+Datos_Limpios!$J287</f>
        <v>64</v>
      </c>
      <c r="N287" s="9" t="str">
        <f>IF(Datos_Limpios!$M287&lt;35,"Menor a 35",IF(Datos_Limpios!$M287&lt;=48,"Menor a 48",IF(Datos_Limpios!$M287&lt;=60,"Menor a 60","Mayor a 60")))</f>
        <v>Mayor a 60</v>
      </c>
      <c r="O287" s="9" t="str">
        <f>IF(Datos_Limpios!$L287="True",Datos_Limpios!$F287,Datos_Limpios!$H287)</f>
        <v>Planet Dog</v>
      </c>
      <c r="P287" s="9"/>
      <c r="Q287" s="9">
        <v>5401</v>
      </c>
      <c r="R287" s="9" t="s">
        <v>15</v>
      </c>
    </row>
    <row r="288" spans="1:18" x14ac:dyDescent="0.3">
      <c r="A288" s="7">
        <v>3281300755</v>
      </c>
      <c r="B288" s="7">
        <v>2252</v>
      </c>
      <c r="C288" s="8">
        <f>Datos_Limpios!$B288/(24*60*60)</f>
        <v>2.6064814814814815E-2</v>
      </c>
      <c r="D288" s="8" t="str">
        <f t="shared" si="8"/>
        <v>Early Game</v>
      </c>
      <c r="E288" s="7">
        <v>4593831</v>
      </c>
      <c r="F288" s="7" t="s">
        <v>57</v>
      </c>
      <c r="G288" s="7">
        <v>464103</v>
      </c>
      <c r="H288" s="7" t="s">
        <v>41</v>
      </c>
      <c r="I288" s="7">
        <v>23</v>
      </c>
      <c r="J288" s="7">
        <v>20</v>
      </c>
      <c r="K288" s="7" t="str">
        <f t="shared" si="9"/>
        <v>Radiant</v>
      </c>
      <c r="L288" s="7" t="s">
        <v>18</v>
      </c>
      <c r="M288" s="7">
        <f>Datos_Limpios!$I288+Datos_Limpios!$J288</f>
        <v>43</v>
      </c>
      <c r="N288" s="7" t="str">
        <f>IF(Datos_Limpios!$M288&lt;35,"Menor a 35",IF(Datos_Limpios!$M288&lt;=48,"Menor a 48",IF(Datos_Limpios!$M288&lt;=60,"Menor a 60","Mayor a 60")))</f>
        <v>Menor a 48</v>
      </c>
      <c r="O288" s="7" t="str">
        <f>IF(Datos_Limpios!$L288="True",Datos_Limpios!$F288,Datos_Limpios!$H288)</f>
        <v>Planet Dog</v>
      </c>
      <c r="P288" s="7"/>
      <c r="Q288" s="7">
        <v>5401</v>
      </c>
      <c r="R288" s="7" t="s">
        <v>15</v>
      </c>
    </row>
    <row r="289" spans="1:18" x14ac:dyDescent="0.3">
      <c r="A289" s="9">
        <v>3277867284</v>
      </c>
      <c r="B289" s="9">
        <v>2876</v>
      </c>
      <c r="C289" s="10">
        <f>Datos_Limpios!$B289/(24*60*60)</f>
        <v>3.3287037037037039E-2</v>
      </c>
      <c r="D289" s="8" t="str">
        <f t="shared" si="8"/>
        <v>Mid Game</v>
      </c>
      <c r="E289" s="9">
        <v>1964407</v>
      </c>
      <c r="F289" s="9" t="s">
        <v>40</v>
      </c>
      <c r="G289" s="9">
        <v>4425117</v>
      </c>
      <c r="H289" s="9" t="s">
        <v>74</v>
      </c>
      <c r="I289" s="9">
        <v>25</v>
      </c>
      <c r="J289" s="9">
        <v>41</v>
      </c>
      <c r="K289" s="9" t="str">
        <f t="shared" si="9"/>
        <v>Dire</v>
      </c>
      <c r="L289" s="9" t="s">
        <v>14</v>
      </c>
      <c r="M289" s="9">
        <f>Datos_Limpios!$I289+Datos_Limpios!$J289</f>
        <v>66</v>
      </c>
      <c r="N289" s="9" t="str">
        <f>IF(Datos_Limpios!$M289&lt;35,"Menor a 35",IF(Datos_Limpios!$M289&lt;=48,"Menor a 48",IF(Datos_Limpios!$M289&lt;=60,"Menor a 60","Mayor a 60")))</f>
        <v>Mayor a 60</v>
      </c>
      <c r="O289" s="9" t="str">
        <f>IF(Datos_Limpios!$L289="True",Datos_Limpios!$F289,Datos_Limpios!$H289)</f>
        <v>Gambit Esports</v>
      </c>
      <c r="P289" s="9"/>
      <c r="Q289" s="9">
        <v>5401</v>
      </c>
      <c r="R289" s="9" t="s">
        <v>15</v>
      </c>
    </row>
    <row r="290" spans="1:18" x14ac:dyDescent="0.3">
      <c r="A290" s="7">
        <v>3277831396</v>
      </c>
      <c r="B290" s="7">
        <v>1506</v>
      </c>
      <c r="C290" s="8">
        <f>Datos_Limpios!$B290/(24*60*60)</f>
        <v>1.7430555555555557E-2</v>
      </c>
      <c r="D290" s="8" t="str">
        <f t="shared" si="8"/>
        <v>Early Game</v>
      </c>
      <c r="E290" s="7">
        <v>4372042</v>
      </c>
      <c r="F290" s="7" t="s">
        <v>53</v>
      </c>
      <c r="G290" s="7">
        <v>3</v>
      </c>
      <c r="H290" s="7" t="s">
        <v>50</v>
      </c>
      <c r="I290" s="7">
        <v>22</v>
      </c>
      <c r="J290" s="7">
        <v>9</v>
      </c>
      <c r="K290" s="7" t="str">
        <f t="shared" si="9"/>
        <v>Radiant</v>
      </c>
      <c r="L290" s="7" t="s">
        <v>18</v>
      </c>
      <c r="M290" s="7">
        <f>Datos_Limpios!$I290+Datos_Limpios!$J290</f>
        <v>31</v>
      </c>
      <c r="N290" s="7" t="str">
        <f>IF(Datos_Limpios!$M290&lt;35,"Menor a 35",IF(Datos_Limpios!$M290&lt;=48,"Menor a 48",IF(Datos_Limpios!$M290&lt;=60,"Menor a 60","Mayor a 60")))</f>
        <v>Menor a 35</v>
      </c>
      <c r="O290" s="7" t="str">
        <f>IF(Datos_Limpios!$L290="True",Datos_Limpios!$F290,Datos_Limpios!$H290)</f>
        <v>Team Freedom</v>
      </c>
      <c r="P290" s="7"/>
      <c r="Q290" s="7">
        <v>5401</v>
      </c>
      <c r="R290" s="7" t="s">
        <v>15</v>
      </c>
    </row>
    <row r="291" spans="1:18" x14ac:dyDescent="0.3">
      <c r="A291" s="9">
        <v>3277830387</v>
      </c>
      <c r="B291" s="9">
        <v>1675</v>
      </c>
      <c r="C291" s="10">
        <f>Datos_Limpios!$B291/(24*60*60)</f>
        <v>1.9386574074074073E-2</v>
      </c>
      <c r="D291" s="8" t="str">
        <f t="shared" si="8"/>
        <v>Early Game</v>
      </c>
      <c r="E291" s="9">
        <v>4251435</v>
      </c>
      <c r="F291" s="9" t="s">
        <v>51</v>
      </c>
      <c r="G291" s="9">
        <v>3724222</v>
      </c>
      <c r="H291" s="9" t="s">
        <v>49</v>
      </c>
      <c r="I291" s="9">
        <v>35</v>
      </c>
      <c r="J291" s="9">
        <v>14</v>
      </c>
      <c r="K291" s="9" t="str">
        <f t="shared" si="9"/>
        <v>Radiant</v>
      </c>
      <c r="L291" s="9" t="s">
        <v>18</v>
      </c>
      <c r="M291" s="9">
        <f>Datos_Limpios!$I291+Datos_Limpios!$J291</f>
        <v>49</v>
      </c>
      <c r="N291" s="9" t="str">
        <f>IF(Datos_Limpios!$M291&lt;35,"Menor a 35",IF(Datos_Limpios!$M291&lt;=48,"Menor a 48",IF(Datos_Limpios!$M291&lt;=60,"Menor a 60","Mayor a 60")))</f>
        <v>Menor a 60</v>
      </c>
      <c r="O291" s="9" t="str">
        <f>IF(Datos_Limpios!$L291="True",Datos_Limpios!$F291,Datos_Limpios!$H291)</f>
        <v>w33ha earthspirit</v>
      </c>
      <c r="P291" s="9"/>
      <c r="Q291" s="9">
        <v>5401</v>
      </c>
      <c r="R291" s="9" t="s">
        <v>15</v>
      </c>
    </row>
    <row r="292" spans="1:18" x14ac:dyDescent="0.3">
      <c r="A292" s="7">
        <v>3277794775</v>
      </c>
      <c r="B292" s="7">
        <v>3887</v>
      </c>
      <c r="C292" s="8">
        <f>Datos_Limpios!$B292/(24*60*60)</f>
        <v>4.4988425925925925E-2</v>
      </c>
      <c r="D292" s="8" t="str">
        <f t="shared" si="8"/>
        <v>Late Game</v>
      </c>
      <c r="E292" s="7">
        <v>1838315</v>
      </c>
      <c r="F292" s="7" t="s">
        <v>21</v>
      </c>
      <c r="G292" s="7">
        <v>464103</v>
      </c>
      <c r="H292" s="7" t="s">
        <v>41</v>
      </c>
      <c r="I292" s="7">
        <v>46</v>
      </c>
      <c r="J292" s="7">
        <v>31</v>
      </c>
      <c r="K292" s="7" t="str">
        <f t="shared" si="9"/>
        <v>Radiant</v>
      </c>
      <c r="L292" s="7" t="s">
        <v>18</v>
      </c>
      <c r="M292" s="7">
        <f>Datos_Limpios!$I292+Datos_Limpios!$J292</f>
        <v>77</v>
      </c>
      <c r="N292" s="7" t="str">
        <f>IF(Datos_Limpios!$M292&lt;35,"Menor a 35",IF(Datos_Limpios!$M292&lt;=48,"Menor a 48",IF(Datos_Limpios!$M292&lt;=60,"Menor a 60","Mayor a 60")))</f>
        <v>Mayor a 60</v>
      </c>
      <c r="O292" s="7" t="str">
        <f>IF(Datos_Limpios!$L292="True",Datos_Limpios!$F292,Datos_Limpios!$H292)</f>
        <v>Team Secret</v>
      </c>
      <c r="P292" s="7"/>
      <c r="Q292" s="7">
        <v>5401</v>
      </c>
      <c r="R292" s="7" t="s">
        <v>15</v>
      </c>
    </row>
    <row r="293" spans="1:18" x14ac:dyDescent="0.3">
      <c r="A293" s="9">
        <v>3357781916</v>
      </c>
      <c r="B293" s="9">
        <v>1987</v>
      </c>
      <c r="C293" s="10">
        <f>Datos_Limpios!$B293/(24*60*60)</f>
        <v>2.2997685185185184E-2</v>
      </c>
      <c r="D293" s="8" t="str">
        <f t="shared" si="8"/>
        <v>Early Game</v>
      </c>
      <c r="E293" s="9">
        <v>2581813</v>
      </c>
      <c r="F293" s="9" t="s">
        <v>153</v>
      </c>
      <c r="G293" s="9">
        <v>2586976</v>
      </c>
      <c r="H293" s="9" t="s">
        <v>64</v>
      </c>
      <c r="I293" s="9">
        <v>33</v>
      </c>
      <c r="J293" s="9">
        <v>19</v>
      </c>
      <c r="K293" s="9" t="str">
        <f t="shared" si="9"/>
        <v>Radiant</v>
      </c>
      <c r="L293" s="9" t="s">
        <v>18</v>
      </c>
      <c r="M293" s="9">
        <f>Datos_Limpios!$I293+Datos_Limpios!$J293</f>
        <v>52</v>
      </c>
      <c r="N293" s="9" t="str">
        <f>IF(Datos_Limpios!$M293&lt;35,"Menor a 35",IF(Datos_Limpios!$M293&lt;=48,"Menor a 48",IF(Datos_Limpios!$M293&lt;=60,"Menor a 60","Mayor a 60")))</f>
        <v>Menor a 60</v>
      </c>
      <c r="O293" s="9" t="str">
        <f>IF(Datos_Limpios!$L293="True",Datos_Limpios!$F293,Datos_Limpios!$H293)</f>
        <v>Execration</v>
      </c>
      <c r="P293" s="9"/>
      <c r="Q293" s="9">
        <v>5401</v>
      </c>
      <c r="R293" s="9" t="s">
        <v>15</v>
      </c>
    </row>
    <row r="294" spans="1:18" x14ac:dyDescent="0.3">
      <c r="A294" s="7">
        <v>3277769947</v>
      </c>
      <c r="B294" s="7">
        <v>2022</v>
      </c>
      <c r="C294" s="8">
        <f>Datos_Limpios!$B294/(24*60*60)</f>
        <v>2.3402777777777779E-2</v>
      </c>
      <c r="D294" s="8" t="str">
        <f t="shared" si="8"/>
        <v>Early Game</v>
      </c>
      <c r="E294" s="7">
        <v>2006913</v>
      </c>
      <c r="F294" s="7" t="s">
        <v>36</v>
      </c>
      <c r="G294" s="7">
        <v>2621843</v>
      </c>
      <c r="H294" s="7" t="s">
        <v>43</v>
      </c>
      <c r="I294" s="7">
        <v>1</v>
      </c>
      <c r="J294" s="7">
        <v>23</v>
      </c>
      <c r="K294" s="7" t="str">
        <f t="shared" si="9"/>
        <v>Dire</v>
      </c>
      <c r="L294" s="7" t="s">
        <v>14</v>
      </c>
      <c r="M294" s="7">
        <f>Datos_Limpios!$I294+Datos_Limpios!$J294</f>
        <v>24</v>
      </c>
      <c r="N294" s="7" t="str">
        <f>IF(Datos_Limpios!$M294&lt;35,"Menor a 35",IF(Datos_Limpios!$M294&lt;=48,"Menor a 48",IF(Datos_Limpios!$M294&lt;=60,"Menor a 60","Mayor a 60")))</f>
        <v>Menor a 35</v>
      </c>
      <c r="O294" s="7" t="str">
        <f>IF(Datos_Limpios!$L294="True",Datos_Limpios!$F294,Datos_Limpios!$H294)</f>
        <v>Team. Spirit</v>
      </c>
      <c r="P294" s="7"/>
      <c r="Q294" s="7">
        <v>5401</v>
      </c>
      <c r="R294" s="7" t="s">
        <v>15</v>
      </c>
    </row>
    <row r="295" spans="1:18" x14ac:dyDescent="0.3">
      <c r="A295" s="9">
        <v>3274557442</v>
      </c>
      <c r="B295" s="9">
        <v>2747</v>
      </c>
      <c r="C295" s="10">
        <f>Datos_Limpios!$B295/(24*60*60)</f>
        <v>3.1793981481481479E-2</v>
      </c>
      <c r="D295" s="8" t="str">
        <f t="shared" si="8"/>
        <v>Mid Game</v>
      </c>
      <c r="E295" s="9">
        <v>4593848</v>
      </c>
      <c r="F295" s="9" t="s">
        <v>75</v>
      </c>
      <c r="G295" s="9">
        <v>350190</v>
      </c>
      <c r="H295" s="9" t="s">
        <v>16</v>
      </c>
      <c r="I295" s="9">
        <v>40</v>
      </c>
      <c r="J295" s="9">
        <v>44</v>
      </c>
      <c r="K295" s="9" t="str">
        <f t="shared" si="9"/>
        <v>Dire</v>
      </c>
      <c r="L295" s="9" t="s">
        <v>14</v>
      </c>
      <c r="M295" s="9">
        <f>Datos_Limpios!$I295+Datos_Limpios!$J295</f>
        <v>84</v>
      </c>
      <c r="N295" s="9" t="str">
        <f>IF(Datos_Limpios!$M295&lt;35,"Menor a 35",IF(Datos_Limpios!$M295&lt;=48,"Menor a 48",IF(Datos_Limpios!$M295&lt;=60,"Menor a 60","Mayor a 60")))</f>
        <v>Mayor a 60</v>
      </c>
      <c r="O295" s="9" t="str">
        <f>IF(Datos_Limpios!$L295="True",Datos_Limpios!$F295,Datos_Limpios!$H295)</f>
        <v>Ascent Esports</v>
      </c>
      <c r="P295" s="9"/>
      <c r="Q295" s="9">
        <v>5401</v>
      </c>
      <c r="R295" s="9" t="s">
        <v>15</v>
      </c>
    </row>
    <row r="296" spans="1:18" x14ac:dyDescent="0.3">
      <c r="A296" s="7">
        <v>3274564960</v>
      </c>
      <c r="B296" s="7">
        <v>2272</v>
      </c>
      <c r="C296" s="8">
        <f>Datos_Limpios!$B296/(24*60*60)</f>
        <v>2.6296296296296297E-2</v>
      </c>
      <c r="D296" s="8" t="str">
        <f t="shared" si="8"/>
        <v>Early Game</v>
      </c>
      <c r="E296" s="7">
        <v>3659536</v>
      </c>
      <c r="F296" s="7" t="s">
        <v>33</v>
      </c>
      <c r="G296" s="7">
        <v>3326875</v>
      </c>
      <c r="H296" s="7" t="s">
        <v>44</v>
      </c>
      <c r="I296" s="7">
        <v>13</v>
      </c>
      <c r="J296" s="7">
        <v>20</v>
      </c>
      <c r="K296" s="7" t="str">
        <f t="shared" si="9"/>
        <v>Dire</v>
      </c>
      <c r="L296" s="7" t="s">
        <v>14</v>
      </c>
      <c r="M296" s="7">
        <f>Datos_Limpios!$I296+Datos_Limpios!$J296</f>
        <v>33</v>
      </c>
      <c r="N296" s="7" t="str">
        <f>IF(Datos_Limpios!$M296&lt;35,"Menor a 35",IF(Datos_Limpios!$M296&lt;=48,"Menor a 48",IF(Datos_Limpios!$M296&lt;=60,"Menor a 60","Mayor a 60")))</f>
        <v>Menor a 35</v>
      </c>
      <c r="O296" s="7" t="str">
        <f>IF(Datos_Limpios!$L296="True",Datos_Limpios!$F296,Datos_Limpios!$H296)</f>
        <v>Faceless</v>
      </c>
      <c r="P296" s="7"/>
      <c r="Q296" s="7">
        <v>5401</v>
      </c>
      <c r="R296" s="7" t="s">
        <v>15</v>
      </c>
    </row>
    <row r="297" spans="1:18" x14ac:dyDescent="0.3">
      <c r="A297" s="9">
        <v>3274667512</v>
      </c>
      <c r="B297" s="9">
        <v>2755</v>
      </c>
      <c r="C297" s="10">
        <f>Datos_Limpios!$B297/(24*60*60)</f>
        <v>3.1886574074074074E-2</v>
      </c>
      <c r="D297" s="8" t="str">
        <f t="shared" si="8"/>
        <v>Mid Game</v>
      </c>
      <c r="E297" s="9">
        <v>3725701</v>
      </c>
      <c r="F297" s="9" t="s">
        <v>70</v>
      </c>
      <c r="G297" s="9">
        <v>4372767</v>
      </c>
      <c r="H297" s="9" t="s">
        <v>17</v>
      </c>
      <c r="I297" s="9">
        <v>22</v>
      </c>
      <c r="J297" s="9">
        <v>39</v>
      </c>
      <c r="K297" s="9" t="str">
        <f t="shared" si="9"/>
        <v>Dire</v>
      </c>
      <c r="L297" s="9" t="s">
        <v>14</v>
      </c>
      <c r="M297" s="9">
        <f>Datos_Limpios!$I297+Datos_Limpios!$J297</f>
        <v>61</v>
      </c>
      <c r="N297" s="9" t="str">
        <f>IF(Datos_Limpios!$M297&lt;35,"Menor a 35",IF(Datos_Limpios!$M297&lt;=48,"Menor a 48",IF(Datos_Limpios!$M297&lt;=60,"Menor a 60","Mayor a 60")))</f>
        <v>Mayor a 60</v>
      </c>
      <c r="O297" s="9" t="str">
        <f>IF(Datos_Limpios!$L297="True",Datos_Limpios!$F297,Datos_Limpios!$H297)</f>
        <v>Moogle</v>
      </c>
      <c r="P297" s="9"/>
      <c r="Q297" s="9">
        <v>5401</v>
      </c>
      <c r="R297" s="9" t="s">
        <v>15</v>
      </c>
    </row>
    <row r="298" spans="1:18" x14ac:dyDescent="0.3">
      <c r="A298" s="7">
        <v>3274794292</v>
      </c>
      <c r="B298" s="7">
        <v>2755</v>
      </c>
      <c r="C298" s="8">
        <f>Datos_Limpios!$B298/(24*60*60)</f>
        <v>3.1886574074074074E-2</v>
      </c>
      <c r="D298" s="8" t="str">
        <f t="shared" si="8"/>
        <v>Mid Game</v>
      </c>
      <c r="E298" s="7">
        <v>4593831</v>
      </c>
      <c r="F298" s="7" t="s">
        <v>57</v>
      </c>
      <c r="G298" s="7">
        <v>111474</v>
      </c>
      <c r="H298" s="7" t="s">
        <v>20</v>
      </c>
      <c r="I298" s="7">
        <v>21</v>
      </c>
      <c r="J298" s="7">
        <v>20</v>
      </c>
      <c r="K298" s="7" t="str">
        <f t="shared" si="9"/>
        <v>Dire</v>
      </c>
      <c r="L298" s="7" t="s">
        <v>14</v>
      </c>
      <c r="M298" s="7">
        <f>Datos_Limpios!$I298+Datos_Limpios!$J298</f>
        <v>41</v>
      </c>
      <c r="N298" s="7" t="str">
        <f>IF(Datos_Limpios!$M298&lt;35,"Menor a 35",IF(Datos_Limpios!$M298&lt;=48,"Menor a 48",IF(Datos_Limpios!$M298&lt;=60,"Menor a 60","Mayor a 60")))</f>
        <v>Menor a 48</v>
      </c>
      <c r="O298" s="7" t="str">
        <f>IF(Datos_Limpios!$L298="True",Datos_Limpios!$F298,Datos_Limpios!$H298)</f>
        <v>Alliance</v>
      </c>
      <c r="P298" s="7"/>
      <c r="Q298" s="7">
        <v>5401</v>
      </c>
      <c r="R298" s="7" t="s">
        <v>15</v>
      </c>
    </row>
    <row r="299" spans="1:18" x14ac:dyDescent="0.3">
      <c r="A299" s="9">
        <v>3274794810</v>
      </c>
      <c r="B299" s="9">
        <v>2271</v>
      </c>
      <c r="C299" s="10">
        <f>Datos_Limpios!$B299/(24*60*60)</f>
        <v>2.6284722222222223E-2</v>
      </c>
      <c r="D299" s="8" t="str">
        <f t="shared" si="8"/>
        <v>Early Game</v>
      </c>
      <c r="E299" s="9">
        <v>3152713</v>
      </c>
      <c r="F299" s="9" t="s">
        <v>67</v>
      </c>
      <c r="G299" s="9">
        <v>4328182</v>
      </c>
      <c r="H299" s="9" t="s">
        <v>68</v>
      </c>
      <c r="I299" s="9">
        <v>29</v>
      </c>
      <c r="J299" s="9">
        <v>11</v>
      </c>
      <c r="K299" s="9" t="str">
        <f t="shared" si="9"/>
        <v>Radiant</v>
      </c>
      <c r="L299" s="9" t="s">
        <v>18</v>
      </c>
      <c r="M299" s="9">
        <f>Datos_Limpios!$I299+Datos_Limpios!$J299</f>
        <v>40</v>
      </c>
      <c r="N299" s="9" t="str">
        <f>IF(Datos_Limpios!$M299&lt;35,"Menor a 35",IF(Datos_Limpios!$M299&lt;=48,"Menor a 48",IF(Datos_Limpios!$M299&lt;=60,"Menor a 60","Mayor a 60")))</f>
        <v>Menor a 48</v>
      </c>
      <c r="O299" s="9" t="str">
        <f>IF(Datos_Limpios!$L299="True",Datos_Limpios!$F299,Datos_Limpios!$H299)</f>
        <v>4 protect five</v>
      </c>
      <c r="P299" s="9"/>
      <c r="Q299" s="9">
        <v>5401</v>
      </c>
      <c r="R299" s="9" t="s">
        <v>15</v>
      </c>
    </row>
    <row r="300" spans="1:18" x14ac:dyDescent="0.3">
      <c r="A300" s="7">
        <v>3274800531</v>
      </c>
      <c r="B300" s="7">
        <v>1589</v>
      </c>
      <c r="C300" s="8">
        <f>Datos_Limpios!$B300/(24*60*60)</f>
        <v>1.8391203703703705E-2</v>
      </c>
      <c r="D300" s="8" t="str">
        <f t="shared" si="8"/>
        <v>Early Game</v>
      </c>
      <c r="E300" s="7">
        <v>4593848</v>
      </c>
      <c r="F300" s="7" t="s">
        <v>75</v>
      </c>
      <c r="G300" s="7">
        <v>543897</v>
      </c>
      <c r="H300" s="7" t="s">
        <v>35</v>
      </c>
      <c r="I300" s="7">
        <v>11</v>
      </c>
      <c r="J300" s="7">
        <v>26</v>
      </c>
      <c r="K300" s="7" t="str">
        <f t="shared" si="9"/>
        <v>Dire</v>
      </c>
      <c r="L300" s="7" t="s">
        <v>14</v>
      </c>
      <c r="M300" s="7">
        <f>Datos_Limpios!$I300+Datos_Limpios!$J300</f>
        <v>37</v>
      </c>
      <c r="N300" s="7" t="str">
        <f>IF(Datos_Limpios!$M300&lt;35,"Menor a 35",IF(Datos_Limpios!$M300&lt;=48,"Menor a 48",IF(Datos_Limpios!$M300&lt;=60,"Menor a 60","Mayor a 60")))</f>
        <v>Menor a 48</v>
      </c>
      <c r="O300" s="7" t="str">
        <f>IF(Datos_Limpios!$L300="True",Datos_Limpios!$F300,Datos_Limpios!$H300)</f>
        <v>Mineski</v>
      </c>
      <c r="P300" s="7"/>
      <c r="Q300" s="7">
        <v>5401</v>
      </c>
      <c r="R300" s="7" t="s">
        <v>15</v>
      </c>
    </row>
    <row r="301" spans="1:18" x14ac:dyDescent="0.3">
      <c r="A301" s="9">
        <v>3274904832</v>
      </c>
      <c r="B301" s="9">
        <v>2166</v>
      </c>
      <c r="C301" s="10">
        <f>Datos_Limpios!$B301/(24*60*60)</f>
        <v>2.5069444444444443E-2</v>
      </c>
      <c r="D301" s="8" t="str">
        <f t="shared" si="8"/>
        <v>Early Game</v>
      </c>
      <c r="E301" s="9">
        <v>4186376</v>
      </c>
      <c r="F301" s="9" t="s">
        <v>42</v>
      </c>
      <c r="G301" s="9">
        <v>3152713</v>
      </c>
      <c r="H301" s="9" t="s">
        <v>67</v>
      </c>
      <c r="I301" s="9">
        <v>29</v>
      </c>
      <c r="J301" s="9">
        <v>12</v>
      </c>
      <c r="K301" s="9" t="str">
        <f t="shared" si="9"/>
        <v>Radiant</v>
      </c>
      <c r="L301" s="9" t="s">
        <v>18</v>
      </c>
      <c r="M301" s="9">
        <f>Datos_Limpios!$I301+Datos_Limpios!$J301</f>
        <v>41</v>
      </c>
      <c r="N301" s="9" t="str">
        <f>IF(Datos_Limpios!$M301&lt;35,"Menor a 35",IF(Datos_Limpios!$M301&lt;=48,"Menor a 48",IF(Datos_Limpios!$M301&lt;=60,"Menor a 60","Mayor a 60")))</f>
        <v>Menor a 48</v>
      </c>
      <c r="O301" s="9" t="str">
        <f>IF(Datos_Limpios!$L301="True",Datos_Limpios!$F301,Datos_Limpios!$H301)</f>
        <v>Team Singularity</v>
      </c>
      <c r="P301" s="9"/>
      <c r="Q301" s="9">
        <v>5401</v>
      </c>
      <c r="R301" s="9" t="s">
        <v>15</v>
      </c>
    </row>
    <row r="302" spans="1:18" x14ac:dyDescent="0.3">
      <c r="A302" s="7">
        <v>3274927926</v>
      </c>
      <c r="B302" s="7">
        <v>1612</v>
      </c>
      <c r="C302" s="8">
        <f>Datos_Limpios!$B302/(24*60*60)</f>
        <v>1.8657407407407407E-2</v>
      </c>
      <c r="D302" s="8" t="str">
        <f t="shared" si="8"/>
        <v>Early Game</v>
      </c>
      <c r="E302" s="7">
        <v>350190</v>
      </c>
      <c r="F302" s="7" t="s">
        <v>16</v>
      </c>
      <c r="G302" s="7">
        <v>3659536</v>
      </c>
      <c r="H302" s="7" t="s">
        <v>33</v>
      </c>
      <c r="I302" s="7">
        <v>22</v>
      </c>
      <c r="J302" s="7">
        <v>8</v>
      </c>
      <c r="K302" s="7" t="str">
        <f t="shared" si="9"/>
        <v>Radiant</v>
      </c>
      <c r="L302" s="7" t="s">
        <v>18</v>
      </c>
      <c r="M302" s="7">
        <f>Datos_Limpios!$I302+Datos_Limpios!$J302</f>
        <v>30</v>
      </c>
      <c r="N302" s="7" t="str">
        <f>IF(Datos_Limpios!$M302&lt;35,"Menor a 35",IF(Datos_Limpios!$M302&lt;=48,"Menor a 48",IF(Datos_Limpios!$M302&lt;=60,"Menor a 60","Mayor a 60")))</f>
        <v>Menor a 35</v>
      </c>
      <c r="O302" s="7" t="str">
        <f>IF(Datos_Limpios!$L302="True",Datos_Limpios!$F302,Datos_Limpios!$H302)</f>
        <v>Ascent Esports</v>
      </c>
      <c r="P302" s="7"/>
      <c r="Q302" s="7">
        <v>5401</v>
      </c>
      <c r="R302" s="7" t="s">
        <v>15</v>
      </c>
    </row>
    <row r="303" spans="1:18" x14ac:dyDescent="0.3">
      <c r="A303" s="9">
        <v>3275045676</v>
      </c>
      <c r="B303" s="9">
        <v>2692</v>
      </c>
      <c r="C303" s="10">
        <f>Datos_Limpios!$B303/(24*60*60)</f>
        <v>3.1157407407407408E-2</v>
      </c>
      <c r="D303" s="8" t="str">
        <f t="shared" si="8"/>
        <v>Mid Game</v>
      </c>
      <c r="E303" s="9">
        <v>4100699</v>
      </c>
      <c r="F303" s="9" t="s">
        <v>71</v>
      </c>
      <c r="G303" s="9">
        <v>4592777</v>
      </c>
      <c r="H303" s="9" t="s">
        <v>38</v>
      </c>
      <c r="I303" s="9">
        <v>42</v>
      </c>
      <c r="J303" s="9">
        <v>8</v>
      </c>
      <c r="K303" s="9" t="str">
        <f t="shared" si="9"/>
        <v>Radiant</v>
      </c>
      <c r="L303" s="9" t="s">
        <v>18</v>
      </c>
      <c r="M303" s="9">
        <f>Datos_Limpios!$I303+Datos_Limpios!$J303</f>
        <v>50</v>
      </c>
      <c r="N303" s="9" t="str">
        <f>IF(Datos_Limpios!$M303&lt;35,"Menor a 35",IF(Datos_Limpios!$M303&lt;=48,"Menor a 48",IF(Datos_Limpios!$M303&lt;=60,"Menor a 60","Mayor a 60")))</f>
        <v>Menor a 60</v>
      </c>
      <c r="O303" s="9" t="str">
        <f>IF(Datos_Limpios!$L303="True",Datos_Limpios!$F303,Datos_Limpios!$H303)</f>
        <v>APB</v>
      </c>
      <c r="P303" s="9"/>
      <c r="Q303" s="9">
        <v>5401</v>
      </c>
      <c r="R303" s="9" t="s">
        <v>15</v>
      </c>
    </row>
    <row r="304" spans="1:18" x14ac:dyDescent="0.3">
      <c r="A304" s="7">
        <v>3275183011</v>
      </c>
      <c r="B304" s="7">
        <v>2399</v>
      </c>
      <c r="C304" s="8">
        <f>Datos_Limpios!$B304/(24*60*60)</f>
        <v>2.7766203703703703E-2</v>
      </c>
      <c r="D304" s="8" t="str">
        <f t="shared" si="8"/>
        <v>Early Game</v>
      </c>
      <c r="E304" s="7">
        <v>46</v>
      </c>
      <c r="F304" s="7" t="s">
        <v>59</v>
      </c>
      <c r="G304" s="7">
        <v>2006913</v>
      </c>
      <c r="H304" s="7" t="s">
        <v>36</v>
      </c>
      <c r="I304" s="7">
        <v>30</v>
      </c>
      <c r="J304" s="7">
        <v>26</v>
      </c>
      <c r="K304" s="7" t="str">
        <f t="shared" si="9"/>
        <v>Dire</v>
      </c>
      <c r="L304" s="7" t="s">
        <v>14</v>
      </c>
      <c r="M304" s="7">
        <f>Datos_Limpios!$I304+Datos_Limpios!$J304</f>
        <v>56</v>
      </c>
      <c r="N304" s="7" t="str">
        <f>IF(Datos_Limpios!$M304&lt;35,"Menor a 35",IF(Datos_Limpios!$M304&lt;=48,"Menor a 48",IF(Datos_Limpios!$M304&lt;=60,"Menor a 60","Mayor a 60")))</f>
        <v>Menor a 60</v>
      </c>
      <c r="O304" s="7" t="str">
        <f>IF(Datos_Limpios!$L304="True",Datos_Limpios!$F304,Datos_Limpios!$H304)</f>
        <v>Vega Squadron</v>
      </c>
      <c r="P304" s="7"/>
      <c r="Q304" s="7">
        <v>5401</v>
      </c>
      <c r="R304" s="7" t="s">
        <v>15</v>
      </c>
    </row>
    <row r="305" spans="1:18" x14ac:dyDescent="0.3">
      <c r="A305" s="9">
        <v>3277677016</v>
      </c>
      <c r="B305" s="9">
        <v>1965</v>
      </c>
      <c r="C305" s="10">
        <f>Datos_Limpios!$B305/(24*60*60)</f>
        <v>2.2743055555555555E-2</v>
      </c>
      <c r="D305" s="8" t="str">
        <f t="shared" si="8"/>
        <v>Early Game</v>
      </c>
      <c r="E305" s="9">
        <v>3152713</v>
      </c>
      <c r="F305" s="9" t="s">
        <v>67</v>
      </c>
      <c r="G305" s="9">
        <v>26</v>
      </c>
      <c r="H305" s="9" t="s">
        <v>56</v>
      </c>
      <c r="I305" s="9">
        <v>15</v>
      </c>
      <c r="J305" s="9">
        <v>41</v>
      </c>
      <c r="K305" s="9" t="str">
        <f t="shared" si="9"/>
        <v>Dire</v>
      </c>
      <c r="L305" s="9" t="s">
        <v>14</v>
      </c>
      <c r="M305" s="9">
        <f>Datos_Limpios!$I305+Datos_Limpios!$J305</f>
        <v>56</v>
      </c>
      <c r="N305" s="9" t="str">
        <f>IF(Datos_Limpios!$M305&lt;35,"Menor a 35",IF(Datos_Limpios!$M305&lt;=48,"Menor a 48",IF(Datos_Limpios!$M305&lt;=60,"Menor a 60","Mayor a 60")))</f>
        <v>Menor a 60</v>
      </c>
      <c r="O305" s="9" t="str">
        <f>IF(Datos_Limpios!$L305="True",Datos_Limpios!$F305,Datos_Limpios!$H305)</f>
        <v>MOUZ</v>
      </c>
      <c r="P305" s="9"/>
      <c r="Q305" s="9">
        <v>5401</v>
      </c>
      <c r="R305" s="9" t="s">
        <v>15</v>
      </c>
    </row>
    <row r="306" spans="1:18" x14ac:dyDescent="0.3">
      <c r="A306" s="7">
        <v>3277730855</v>
      </c>
      <c r="B306" s="7">
        <v>1472</v>
      </c>
      <c r="C306" s="8">
        <f>Datos_Limpios!$B306/(24*60*60)</f>
        <v>1.7037037037037038E-2</v>
      </c>
      <c r="D306" s="8" t="str">
        <f t="shared" si="8"/>
        <v>Early Game</v>
      </c>
      <c r="E306" s="7">
        <v>4324365</v>
      </c>
      <c r="F306" s="7" t="s">
        <v>73</v>
      </c>
      <c r="G306" s="7">
        <v>3715574</v>
      </c>
      <c r="H306" s="7" t="s">
        <v>29</v>
      </c>
      <c r="I306" s="7">
        <v>10</v>
      </c>
      <c r="J306" s="7">
        <v>27</v>
      </c>
      <c r="K306" s="7" t="str">
        <f t="shared" si="9"/>
        <v>Dire</v>
      </c>
      <c r="L306" s="7" t="s">
        <v>14</v>
      </c>
      <c r="M306" s="7">
        <f>Datos_Limpios!$I306+Datos_Limpios!$J306</f>
        <v>37</v>
      </c>
      <c r="N306" s="7" t="str">
        <f>IF(Datos_Limpios!$M306&lt;35,"Menor a 35",IF(Datos_Limpios!$M306&lt;=48,"Menor a 48",IF(Datos_Limpios!$M306&lt;=60,"Menor a 60","Mayor a 60")))</f>
        <v>Menor a 48</v>
      </c>
      <c r="O306" s="7" t="str">
        <f>IF(Datos_Limpios!$L306="True",Datos_Limpios!$F306,Datos_Limpios!$H306)</f>
        <v>SG e-sports team</v>
      </c>
      <c r="P306" s="7"/>
      <c r="Q306" s="7">
        <v>5401</v>
      </c>
      <c r="R306" s="7" t="s">
        <v>15</v>
      </c>
    </row>
    <row r="307" spans="1:18" x14ac:dyDescent="0.3">
      <c r="A307" s="9">
        <v>3277691703</v>
      </c>
      <c r="B307" s="9">
        <v>1872</v>
      </c>
      <c r="C307" s="10">
        <f>Datos_Limpios!$B307/(24*60*60)</f>
        <v>2.1666666666666667E-2</v>
      </c>
      <c r="D307" s="8" t="str">
        <f t="shared" si="8"/>
        <v>Early Game</v>
      </c>
      <c r="E307" s="9">
        <v>1838315</v>
      </c>
      <c r="F307" s="9" t="s">
        <v>21</v>
      </c>
      <c r="G307" s="9">
        <v>4593831</v>
      </c>
      <c r="H307" s="9" t="s">
        <v>57</v>
      </c>
      <c r="I307" s="9">
        <v>29</v>
      </c>
      <c r="J307" s="9">
        <v>14</v>
      </c>
      <c r="K307" s="9" t="str">
        <f t="shared" si="9"/>
        <v>Radiant</v>
      </c>
      <c r="L307" s="9" t="s">
        <v>18</v>
      </c>
      <c r="M307" s="9">
        <f>Datos_Limpios!$I307+Datos_Limpios!$J307</f>
        <v>43</v>
      </c>
      <c r="N307" s="9" t="str">
        <f>IF(Datos_Limpios!$M307&lt;35,"Menor a 35",IF(Datos_Limpios!$M307&lt;=48,"Menor a 48",IF(Datos_Limpios!$M307&lt;=60,"Menor a 60","Mayor a 60")))</f>
        <v>Menor a 48</v>
      </c>
      <c r="O307" s="9" t="str">
        <f>IF(Datos_Limpios!$L307="True",Datos_Limpios!$F307,Datos_Limpios!$H307)</f>
        <v>Team Secret</v>
      </c>
      <c r="P307" s="9"/>
      <c r="Q307" s="9">
        <v>5401</v>
      </c>
      <c r="R307" s="9" t="s">
        <v>15</v>
      </c>
    </row>
    <row r="308" spans="1:18" x14ac:dyDescent="0.3">
      <c r="A308" s="7">
        <v>3277445396</v>
      </c>
      <c r="B308" s="7">
        <v>2212</v>
      </c>
      <c r="C308" s="8">
        <f>Datos_Limpios!$B308/(24*60*60)</f>
        <v>2.5601851851851851E-2</v>
      </c>
      <c r="D308" s="8" t="str">
        <f t="shared" si="8"/>
        <v>Early Game</v>
      </c>
      <c r="E308" s="7">
        <v>4328182</v>
      </c>
      <c r="F308" s="7" t="s">
        <v>68</v>
      </c>
      <c r="G308" s="7">
        <v>26</v>
      </c>
      <c r="H308" s="7" t="s">
        <v>56</v>
      </c>
      <c r="I308" s="7">
        <v>25</v>
      </c>
      <c r="J308" s="7">
        <v>36</v>
      </c>
      <c r="K308" s="7" t="str">
        <f t="shared" si="9"/>
        <v>Dire</v>
      </c>
      <c r="L308" s="7" t="s">
        <v>14</v>
      </c>
      <c r="M308" s="7">
        <f>Datos_Limpios!$I308+Datos_Limpios!$J308</f>
        <v>61</v>
      </c>
      <c r="N308" s="7" t="str">
        <f>IF(Datos_Limpios!$M308&lt;35,"Menor a 35",IF(Datos_Limpios!$M308&lt;=48,"Menor a 48",IF(Datos_Limpios!$M308&lt;=60,"Menor a 60","Mayor a 60")))</f>
        <v>Mayor a 60</v>
      </c>
      <c r="O308" s="7" t="str">
        <f>IF(Datos_Limpios!$L308="True",Datos_Limpios!$F308,Datos_Limpios!$H308)</f>
        <v>MOUZ</v>
      </c>
      <c r="P308" s="7"/>
      <c r="Q308" s="7">
        <v>5401</v>
      </c>
      <c r="R308" s="7" t="s">
        <v>15</v>
      </c>
    </row>
    <row r="309" spans="1:18" x14ac:dyDescent="0.3">
      <c r="A309" s="9">
        <v>3277430053</v>
      </c>
      <c r="B309" s="9">
        <v>3116</v>
      </c>
      <c r="C309" s="10">
        <f>Datos_Limpios!$B309/(24*60*60)</f>
        <v>3.6064814814814813E-2</v>
      </c>
      <c r="D309" s="8" t="str">
        <f t="shared" si="8"/>
        <v>Mid Game</v>
      </c>
      <c r="E309" s="9">
        <v>3152713</v>
      </c>
      <c r="F309" s="9" t="s">
        <v>67</v>
      </c>
      <c r="G309" s="9">
        <v>111474</v>
      </c>
      <c r="H309" s="9" t="s">
        <v>20</v>
      </c>
      <c r="I309" s="9">
        <v>32</v>
      </c>
      <c r="J309" s="9">
        <v>9</v>
      </c>
      <c r="K309" s="9" t="str">
        <f t="shared" si="9"/>
        <v>Radiant</v>
      </c>
      <c r="L309" s="9" t="s">
        <v>18</v>
      </c>
      <c r="M309" s="9">
        <f>Datos_Limpios!$I309+Datos_Limpios!$J309</f>
        <v>41</v>
      </c>
      <c r="N309" s="9" t="str">
        <f>IF(Datos_Limpios!$M309&lt;35,"Menor a 35",IF(Datos_Limpios!$M309&lt;=48,"Menor a 48",IF(Datos_Limpios!$M309&lt;=60,"Menor a 60","Mayor a 60")))</f>
        <v>Menor a 48</v>
      </c>
      <c r="O309" s="9" t="str">
        <f>IF(Datos_Limpios!$L309="True",Datos_Limpios!$F309,Datos_Limpios!$H309)</f>
        <v>4 protect five</v>
      </c>
      <c r="P309" s="9"/>
      <c r="Q309" s="9">
        <v>5401</v>
      </c>
      <c r="R309" s="9" t="s">
        <v>15</v>
      </c>
    </row>
    <row r="310" spans="1:18" x14ac:dyDescent="0.3">
      <c r="A310" s="7">
        <v>3277209959</v>
      </c>
      <c r="B310" s="7">
        <v>2557</v>
      </c>
      <c r="C310" s="8">
        <f>Datos_Limpios!$B310/(24*60*60)</f>
        <v>2.9594907407407407E-2</v>
      </c>
      <c r="D310" s="8" t="str">
        <f t="shared" si="8"/>
        <v>Mid Game</v>
      </c>
      <c r="E310" s="7">
        <v>46</v>
      </c>
      <c r="F310" s="7" t="s">
        <v>59</v>
      </c>
      <c r="G310" s="7">
        <v>2621843</v>
      </c>
      <c r="H310" s="7" t="s">
        <v>43</v>
      </c>
      <c r="I310" s="7">
        <v>34</v>
      </c>
      <c r="J310" s="7">
        <v>20</v>
      </c>
      <c r="K310" s="7" t="str">
        <f t="shared" si="9"/>
        <v>Radiant</v>
      </c>
      <c r="L310" s="7" t="s">
        <v>18</v>
      </c>
      <c r="M310" s="7">
        <f>Datos_Limpios!$I310+Datos_Limpios!$J310</f>
        <v>54</v>
      </c>
      <c r="N310" s="7" t="str">
        <f>IF(Datos_Limpios!$M310&lt;35,"Menor a 35",IF(Datos_Limpios!$M310&lt;=48,"Menor a 48",IF(Datos_Limpios!$M310&lt;=60,"Menor a 60","Mayor a 60")))</f>
        <v>Menor a 60</v>
      </c>
      <c r="O310" s="7" t="str">
        <f>IF(Datos_Limpios!$L310="True",Datos_Limpios!$F310,Datos_Limpios!$H310)</f>
        <v>Team Empire</v>
      </c>
      <c r="P310" s="7"/>
      <c r="Q310" s="7">
        <v>5401</v>
      </c>
      <c r="R310" s="7" t="s">
        <v>15</v>
      </c>
    </row>
    <row r="311" spans="1:18" x14ac:dyDescent="0.3">
      <c r="A311" s="9">
        <v>3277285990</v>
      </c>
      <c r="B311" s="9">
        <v>2698</v>
      </c>
      <c r="C311" s="10">
        <f>Datos_Limpios!$B311/(24*60*60)</f>
        <v>3.1226851851851853E-2</v>
      </c>
      <c r="D311" s="8" t="str">
        <f t="shared" si="8"/>
        <v>Mid Game</v>
      </c>
      <c r="E311" s="9">
        <v>26</v>
      </c>
      <c r="F311" s="9" t="s">
        <v>56</v>
      </c>
      <c r="G311" s="9">
        <v>111474</v>
      </c>
      <c r="H311" s="9" t="s">
        <v>20</v>
      </c>
      <c r="I311" s="9">
        <v>30</v>
      </c>
      <c r="J311" s="9">
        <v>25</v>
      </c>
      <c r="K311" s="9" t="str">
        <f t="shared" si="9"/>
        <v>Radiant</v>
      </c>
      <c r="L311" s="9" t="s">
        <v>18</v>
      </c>
      <c r="M311" s="9">
        <f>Datos_Limpios!$I311+Datos_Limpios!$J311</f>
        <v>55</v>
      </c>
      <c r="N311" s="9" t="str">
        <f>IF(Datos_Limpios!$M311&lt;35,"Menor a 35",IF(Datos_Limpios!$M311&lt;=48,"Menor a 48",IF(Datos_Limpios!$M311&lt;=60,"Menor a 60","Mayor a 60")))</f>
        <v>Menor a 60</v>
      </c>
      <c r="O311" s="9" t="str">
        <f>IF(Datos_Limpios!$L311="True",Datos_Limpios!$F311,Datos_Limpios!$H311)</f>
        <v>MOUZ</v>
      </c>
      <c r="P311" s="9"/>
      <c r="Q311" s="9">
        <v>5401</v>
      </c>
      <c r="R311" s="9" t="s">
        <v>15</v>
      </c>
    </row>
    <row r="312" spans="1:18" x14ac:dyDescent="0.3">
      <c r="A312" s="7">
        <v>3274481930</v>
      </c>
      <c r="B312" s="7">
        <v>2226</v>
      </c>
      <c r="C312" s="8">
        <f>Datos_Limpios!$B312/(24*60*60)</f>
        <v>2.5763888888888888E-2</v>
      </c>
      <c r="D312" s="8" t="str">
        <f t="shared" si="8"/>
        <v>Early Game</v>
      </c>
      <c r="E312" s="7">
        <v>4372767</v>
      </c>
      <c r="F312" s="7" t="s">
        <v>17</v>
      </c>
      <c r="G312" s="7">
        <v>3326875</v>
      </c>
      <c r="H312" s="7" t="s">
        <v>44</v>
      </c>
      <c r="I312" s="7">
        <v>7</v>
      </c>
      <c r="J312" s="7">
        <v>31</v>
      </c>
      <c r="K312" s="7" t="str">
        <f t="shared" si="9"/>
        <v>Dire</v>
      </c>
      <c r="L312" s="7" t="s">
        <v>14</v>
      </c>
      <c r="M312" s="7">
        <f>Datos_Limpios!$I312+Datos_Limpios!$J312</f>
        <v>38</v>
      </c>
      <c r="N312" s="7" t="str">
        <f>IF(Datos_Limpios!$M312&lt;35,"Menor a 35",IF(Datos_Limpios!$M312&lt;=48,"Menor a 48",IF(Datos_Limpios!$M312&lt;=60,"Menor a 60","Mayor a 60")))</f>
        <v>Menor a 48</v>
      </c>
      <c r="O312" s="7" t="str">
        <f>IF(Datos_Limpios!$L312="True",Datos_Limpios!$F312,Datos_Limpios!$H312)</f>
        <v>Faceless</v>
      </c>
      <c r="P312" s="7"/>
      <c r="Q312" s="7">
        <v>5401</v>
      </c>
      <c r="R312" s="7" t="s">
        <v>15</v>
      </c>
    </row>
    <row r="313" spans="1:18" x14ac:dyDescent="0.3">
      <c r="A313" s="9">
        <v>3274481444</v>
      </c>
      <c r="B313" s="9">
        <v>1681</v>
      </c>
      <c r="C313" s="10">
        <f>Datos_Limpios!$B313/(24*60*60)</f>
        <v>1.9456018518518518E-2</v>
      </c>
      <c r="D313" s="8" t="str">
        <f t="shared" si="8"/>
        <v>Early Game</v>
      </c>
      <c r="E313" s="9">
        <v>2581813</v>
      </c>
      <c r="F313" s="9" t="s">
        <v>153</v>
      </c>
      <c r="G313" s="9">
        <v>543897</v>
      </c>
      <c r="H313" s="9" t="s">
        <v>35</v>
      </c>
      <c r="I313" s="9">
        <v>25</v>
      </c>
      <c r="J313" s="9">
        <v>6</v>
      </c>
      <c r="K313" s="9" t="str">
        <f t="shared" si="9"/>
        <v>Radiant</v>
      </c>
      <c r="L313" s="9" t="s">
        <v>18</v>
      </c>
      <c r="M313" s="9">
        <f>Datos_Limpios!$I313+Datos_Limpios!$J313</f>
        <v>31</v>
      </c>
      <c r="N313" s="9" t="str">
        <f>IF(Datos_Limpios!$M313&lt;35,"Menor a 35",IF(Datos_Limpios!$M313&lt;=48,"Menor a 48",IF(Datos_Limpios!$M313&lt;=60,"Menor a 60","Mayor a 60")))</f>
        <v>Menor a 35</v>
      </c>
      <c r="O313" s="9" t="str">
        <f>IF(Datos_Limpios!$L313="True",Datos_Limpios!$F313,Datos_Limpios!$H313)</f>
        <v>Execration</v>
      </c>
      <c r="P313" s="9"/>
      <c r="Q313" s="9">
        <v>5401</v>
      </c>
      <c r="R313" s="9" t="s">
        <v>15</v>
      </c>
    </row>
    <row r="314" spans="1:18" x14ac:dyDescent="0.3">
      <c r="A314" s="7">
        <v>3274330770</v>
      </c>
      <c r="B314" s="7">
        <v>2030</v>
      </c>
      <c r="C314" s="8">
        <f>Datos_Limpios!$B314/(24*60*60)</f>
        <v>2.3495370370370371E-2</v>
      </c>
      <c r="D314" s="8" t="str">
        <f t="shared" si="8"/>
        <v>Early Game</v>
      </c>
      <c r="E314" s="7">
        <v>4593848</v>
      </c>
      <c r="F314" s="7" t="s">
        <v>75</v>
      </c>
      <c r="G314" s="7">
        <v>3659536</v>
      </c>
      <c r="H314" s="7" t="s">
        <v>33</v>
      </c>
      <c r="I314" s="7">
        <v>15</v>
      </c>
      <c r="J314" s="7">
        <v>17</v>
      </c>
      <c r="K314" s="7" t="str">
        <f t="shared" si="9"/>
        <v>Dire</v>
      </c>
      <c r="L314" s="7" t="s">
        <v>14</v>
      </c>
      <c r="M314" s="7">
        <f>Datos_Limpios!$I314+Datos_Limpios!$J314</f>
        <v>32</v>
      </c>
      <c r="N314" s="7" t="str">
        <f>IF(Datos_Limpios!$M314&lt;35,"Menor a 35",IF(Datos_Limpios!$M314&lt;=48,"Menor a 48",IF(Datos_Limpios!$M314&lt;=60,"Menor a 60","Mayor a 60")))</f>
        <v>Menor a 35</v>
      </c>
      <c r="O314" s="7" t="str">
        <f>IF(Datos_Limpios!$L314="True",Datos_Limpios!$F314,Datos_Limpios!$H314)</f>
        <v>Clutch Gamers</v>
      </c>
      <c r="P314" s="7"/>
      <c r="Q314" s="7">
        <v>5401</v>
      </c>
      <c r="R314" s="7" t="s">
        <v>15</v>
      </c>
    </row>
    <row r="315" spans="1:18" x14ac:dyDescent="0.3">
      <c r="A315" s="9">
        <v>3275549361</v>
      </c>
      <c r="B315" s="9">
        <v>1931</v>
      </c>
      <c r="C315" s="10">
        <f>Datos_Limpios!$B315/(24*60*60)</f>
        <v>2.2349537037037036E-2</v>
      </c>
      <c r="D315" s="8" t="str">
        <f t="shared" si="8"/>
        <v>Early Game</v>
      </c>
      <c r="E315" s="9">
        <v>1964407</v>
      </c>
      <c r="F315" s="9" t="s">
        <v>40</v>
      </c>
      <c r="G315" s="9">
        <v>2621843</v>
      </c>
      <c r="H315" s="9" t="s">
        <v>43</v>
      </c>
      <c r="I315" s="9">
        <v>10</v>
      </c>
      <c r="J315" s="9">
        <v>33</v>
      </c>
      <c r="K315" s="9" t="str">
        <f t="shared" si="9"/>
        <v>Dire</v>
      </c>
      <c r="L315" s="9" t="s">
        <v>14</v>
      </c>
      <c r="M315" s="9">
        <f>Datos_Limpios!$I315+Datos_Limpios!$J315</f>
        <v>43</v>
      </c>
      <c r="N315" s="9" t="str">
        <f>IF(Datos_Limpios!$M315&lt;35,"Menor a 35",IF(Datos_Limpios!$M315&lt;=48,"Menor a 48",IF(Datos_Limpios!$M315&lt;=60,"Menor a 60","Mayor a 60")))</f>
        <v>Menor a 48</v>
      </c>
      <c r="O315" s="9" t="str">
        <f>IF(Datos_Limpios!$L315="True",Datos_Limpios!$F315,Datos_Limpios!$H315)</f>
        <v>Team. Spirit</v>
      </c>
      <c r="P315" s="9"/>
      <c r="Q315" s="9">
        <v>5401</v>
      </c>
      <c r="R315" s="9" t="s">
        <v>15</v>
      </c>
    </row>
    <row r="316" spans="1:18" x14ac:dyDescent="0.3">
      <c r="A316" s="7">
        <v>3276630734</v>
      </c>
      <c r="B316" s="7">
        <v>2823</v>
      </c>
      <c r="C316" s="8">
        <f>Datos_Limpios!$B316/(24*60*60)</f>
        <v>3.2673611111111112E-2</v>
      </c>
      <c r="D316" s="8" t="str">
        <f t="shared" si="8"/>
        <v>Mid Game</v>
      </c>
      <c r="E316" s="7">
        <v>2108395</v>
      </c>
      <c r="F316" s="7" t="s">
        <v>34</v>
      </c>
      <c r="G316" s="7">
        <v>3659536</v>
      </c>
      <c r="H316" s="7" t="s">
        <v>33</v>
      </c>
      <c r="I316" s="7">
        <v>23</v>
      </c>
      <c r="J316" s="7">
        <v>31</v>
      </c>
      <c r="K316" s="7" t="str">
        <f t="shared" si="9"/>
        <v>Dire</v>
      </c>
      <c r="L316" s="7" t="s">
        <v>14</v>
      </c>
      <c r="M316" s="7">
        <f>Datos_Limpios!$I316+Datos_Limpios!$J316</f>
        <v>54</v>
      </c>
      <c r="N316" s="7" t="str">
        <f>IF(Datos_Limpios!$M316&lt;35,"Menor a 35",IF(Datos_Limpios!$M316&lt;=48,"Menor a 48",IF(Datos_Limpios!$M316&lt;=60,"Menor a 60","Mayor a 60")))</f>
        <v>Menor a 60</v>
      </c>
      <c r="O316" s="7" t="str">
        <f>IF(Datos_Limpios!$L316="True",Datos_Limpios!$F316,Datos_Limpios!$H316)</f>
        <v>Clutch Gamers</v>
      </c>
      <c r="P316" s="7"/>
      <c r="Q316" s="7">
        <v>5401</v>
      </c>
      <c r="R316" s="7" t="s">
        <v>15</v>
      </c>
    </row>
    <row r="317" spans="1:18" x14ac:dyDescent="0.3">
      <c r="A317" s="9">
        <v>3275248394</v>
      </c>
      <c r="B317" s="9">
        <v>3244</v>
      </c>
      <c r="C317" s="10">
        <f>Datos_Limpios!$B317/(24*60*60)</f>
        <v>3.7546296296296293E-2</v>
      </c>
      <c r="D317" s="8" t="str">
        <f t="shared" si="8"/>
        <v>Mid Game</v>
      </c>
      <c r="E317" s="9">
        <v>543897</v>
      </c>
      <c r="F317" s="9" t="s">
        <v>35</v>
      </c>
      <c r="G317" s="9">
        <v>350190</v>
      </c>
      <c r="H317" s="9" t="s">
        <v>16</v>
      </c>
      <c r="I317" s="9">
        <v>46</v>
      </c>
      <c r="J317" s="9">
        <v>35</v>
      </c>
      <c r="K317" s="9" t="str">
        <f t="shared" si="9"/>
        <v>Radiant</v>
      </c>
      <c r="L317" s="9" t="s">
        <v>18</v>
      </c>
      <c r="M317" s="9">
        <f>Datos_Limpios!$I317+Datos_Limpios!$J317</f>
        <v>81</v>
      </c>
      <c r="N317" s="9" t="str">
        <f>IF(Datos_Limpios!$M317&lt;35,"Menor a 35",IF(Datos_Limpios!$M317&lt;=48,"Menor a 48",IF(Datos_Limpios!$M317&lt;=60,"Menor a 60","Mayor a 60")))</f>
        <v>Mayor a 60</v>
      </c>
      <c r="O317" s="9" t="str">
        <f>IF(Datos_Limpios!$L317="True",Datos_Limpios!$F317,Datos_Limpios!$H317)</f>
        <v>Mineski</v>
      </c>
      <c r="P317" s="9"/>
      <c r="Q317" s="9">
        <v>5401</v>
      </c>
      <c r="R317" s="9" t="s">
        <v>15</v>
      </c>
    </row>
    <row r="318" spans="1:18" x14ac:dyDescent="0.3">
      <c r="A318" s="7">
        <v>3276678806</v>
      </c>
      <c r="B318" s="7">
        <v>2518</v>
      </c>
      <c r="C318" s="8">
        <f>Datos_Limpios!$B318/(24*60*60)</f>
        <v>2.914351851851852E-2</v>
      </c>
      <c r="D318" s="8" t="str">
        <f t="shared" si="8"/>
        <v>Mid Game</v>
      </c>
      <c r="E318" s="7">
        <v>4593848</v>
      </c>
      <c r="F318" s="7" t="s">
        <v>75</v>
      </c>
      <c r="G318" s="7">
        <v>3725701</v>
      </c>
      <c r="H318" s="7" t="s">
        <v>70</v>
      </c>
      <c r="I318" s="7">
        <v>12</v>
      </c>
      <c r="J318" s="7">
        <v>37</v>
      </c>
      <c r="K318" s="7" t="str">
        <f t="shared" si="9"/>
        <v>Dire</v>
      </c>
      <c r="L318" s="7" t="s">
        <v>14</v>
      </c>
      <c r="M318" s="7">
        <f>Datos_Limpios!$I318+Datos_Limpios!$J318</f>
        <v>49</v>
      </c>
      <c r="N318" s="7" t="str">
        <f>IF(Datos_Limpios!$M318&lt;35,"Menor a 35",IF(Datos_Limpios!$M318&lt;=48,"Menor a 48",IF(Datos_Limpios!$M318&lt;=60,"Menor a 60","Mayor a 60")))</f>
        <v>Menor a 60</v>
      </c>
      <c r="O318" s="7" t="str">
        <f>IF(Datos_Limpios!$L318="True",Datos_Limpios!$F318,Datos_Limpios!$H318)</f>
        <v>Happy  Feet</v>
      </c>
      <c r="P318" s="7"/>
      <c r="Q318" s="7">
        <v>5401</v>
      </c>
      <c r="R318" s="7" t="s">
        <v>15</v>
      </c>
    </row>
    <row r="319" spans="1:18" x14ac:dyDescent="0.3">
      <c r="A319" s="9">
        <v>3274904857</v>
      </c>
      <c r="B319" s="9">
        <v>3770</v>
      </c>
      <c r="C319" s="10">
        <f>Datos_Limpios!$B319/(24*60*60)</f>
        <v>4.3634259259259262E-2</v>
      </c>
      <c r="D319" s="8" t="str">
        <f t="shared" si="8"/>
        <v>Late Game</v>
      </c>
      <c r="E319" s="9">
        <v>3725701</v>
      </c>
      <c r="F319" s="9" t="s">
        <v>70</v>
      </c>
      <c r="G319" s="9">
        <v>3326875</v>
      </c>
      <c r="H319" s="9" t="s">
        <v>44</v>
      </c>
      <c r="I319" s="9">
        <v>14</v>
      </c>
      <c r="J319" s="9">
        <v>31</v>
      </c>
      <c r="K319" s="9" t="str">
        <f t="shared" si="9"/>
        <v>Dire</v>
      </c>
      <c r="L319" s="9" t="s">
        <v>14</v>
      </c>
      <c r="M319" s="9">
        <f>Datos_Limpios!$I319+Datos_Limpios!$J319</f>
        <v>45</v>
      </c>
      <c r="N319" s="9" t="str">
        <f>IF(Datos_Limpios!$M319&lt;35,"Menor a 35",IF(Datos_Limpios!$M319&lt;=48,"Menor a 48",IF(Datos_Limpios!$M319&lt;=60,"Menor a 60","Mayor a 60")))</f>
        <v>Menor a 48</v>
      </c>
      <c r="O319" s="9" t="str">
        <f>IF(Datos_Limpios!$L319="True",Datos_Limpios!$F319,Datos_Limpios!$H319)</f>
        <v>Faceless</v>
      </c>
      <c r="P319" s="9"/>
      <c r="Q319" s="9">
        <v>5401</v>
      </c>
      <c r="R319" s="9" t="s">
        <v>15</v>
      </c>
    </row>
    <row r="320" spans="1:18" x14ac:dyDescent="0.3">
      <c r="A320" s="7">
        <v>3274804698</v>
      </c>
      <c r="B320" s="7">
        <v>3007</v>
      </c>
      <c r="C320" s="8">
        <f>Datos_Limpios!$B320/(24*60*60)</f>
        <v>3.4803240740740739E-2</v>
      </c>
      <c r="D320" s="8" t="str">
        <f t="shared" si="8"/>
        <v>Mid Game</v>
      </c>
      <c r="E320" s="7">
        <v>2006913</v>
      </c>
      <c r="F320" s="7" t="s">
        <v>36</v>
      </c>
      <c r="G320" s="7">
        <v>4100699</v>
      </c>
      <c r="H320" s="7" t="s">
        <v>71</v>
      </c>
      <c r="I320" s="7">
        <v>15</v>
      </c>
      <c r="J320" s="7">
        <v>13</v>
      </c>
      <c r="K320" s="7" t="str">
        <f t="shared" si="9"/>
        <v>Radiant</v>
      </c>
      <c r="L320" s="7" t="s">
        <v>18</v>
      </c>
      <c r="M320" s="7">
        <f>Datos_Limpios!$I320+Datos_Limpios!$J320</f>
        <v>28</v>
      </c>
      <c r="N320" s="7" t="str">
        <f>IF(Datos_Limpios!$M320&lt;35,"Menor a 35",IF(Datos_Limpios!$M320&lt;=48,"Menor a 48",IF(Datos_Limpios!$M320&lt;=60,"Menor a 60","Mayor a 60")))</f>
        <v>Menor a 35</v>
      </c>
      <c r="O320" s="7" t="str">
        <f>IF(Datos_Limpios!$L320="True",Datos_Limpios!$F320,Datos_Limpios!$H320)</f>
        <v>Vega Squadron</v>
      </c>
      <c r="P320" s="7"/>
      <c r="Q320" s="7">
        <v>5401</v>
      </c>
      <c r="R320" s="7" t="s">
        <v>15</v>
      </c>
    </row>
    <row r="321" spans="1:18" x14ac:dyDescent="0.3">
      <c r="A321" s="9">
        <v>3276619671</v>
      </c>
      <c r="B321" s="9">
        <v>1206</v>
      </c>
      <c r="C321" s="10">
        <f>Datos_Limpios!$B321/(24*60*60)</f>
        <v>1.3958333333333333E-2</v>
      </c>
      <c r="D321" s="8" t="str">
        <f t="shared" si="8"/>
        <v>Early Game</v>
      </c>
      <c r="E321" s="9">
        <v>4593848</v>
      </c>
      <c r="F321" s="9" t="s">
        <v>75</v>
      </c>
      <c r="G321" s="9">
        <v>3326875</v>
      </c>
      <c r="H321" s="9" t="s">
        <v>44</v>
      </c>
      <c r="I321" s="9">
        <v>5</v>
      </c>
      <c r="J321" s="9">
        <v>21</v>
      </c>
      <c r="K321" s="9" t="str">
        <f t="shared" si="9"/>
        <v>Dire</v>
      </c>
      <c r="L321" s="9" t="s">
        <v>14</v>
      </c>
      <c r="M321" s="9">
        <f>Datos_Limpios!$I321+Datos_Limpios!$J321</f>
        <v>26</v>
      </c>
      <c r="N321" s="9" t="str">
        <f>IF(Datos_Limpios!$M321&lt;35,"Menor a 35",IF(Datos_Limpios!$M321&lt;=48,"Menor a 48",IF(Datos_Limpios!$M321&lt;=60,"Menor a 60","Mayor a 60")))</f>
        <v>Menor a 35</v>
      </c>
      <c r="O321" s="9" t="str">
        <f>IF(Datos_Limpios!$L321="True",Datos_Limpios!$F321,Datos_Limpios!$H321)</f>
        <v>Faceless</v>
      </c>
      <c r="P321" s="9"/>
      <c r="Q321" s="9">
        <v>5401</v>
      </c>
      <c r="R321" s="9" t="s">
        <v>15</v>
      </c>
    </row>
    <row r="322" spans="1:18" x14ac:dyDescent="0.3">
      <c r="A322" s="7">
        <v>3276550251</v>
      </c>
      <c r="B322" s="7">
        <v>2372</v>
      </c>
      <c r="C322" s="8">
        <f>Datos_Limpios!$B322/(24*60*60)</f>
        <v>2.7453703703703702E-2</v>
      </c>
      <c r="D322" s="8" t="str">
        <f t="shared" ref="D322:D385" si="10">IF(B322/60&lt;20,"Turbo Game",IF((20&lt;=B322/60)*AND(B322/60&lt;=40),"Early Game",IF((40&lt;B322/60)*AND(B322/60&lt;=60),"Mid Game","Late Game")))</f>
        <v>Early Game</v>
      </c>
      <c r="E322" s="7">
        <v>2581813</v>
      </c>
      <c r="F322" s="7" t="s">
        <v>153</v>
      </c>
      <c r="G322" s="7">
        <v>3725701</v>
      </c>
      <c r="H322" s="7" t="s">
        <v>70</v>
      </c>
      <c r="I322" s="7">
        <v>20</v>
      </c>
      <c r="J322" s="7">
        <v>27</v>
      </c>
      <c r="K322" s="7" t="str">
        <f t="shared" ref="K322:K385" si="11">IF(L322="True","Radiant","Dire")</f>
        <v>Dire</v>
      </c>
      <c r="L322" s="7" t="s">
        <v>14</v>
      </c>
      <c r="M322" s="7">
        <f>Datos_Limpios!$I322+Datos_Limpios!$J322</f>
        <v>47</v>
      </c>
      <c r="N322" s="7" t="str">
        <f>IF(Datos_Limpios!$M322&lt;35,"Menor a 35",IF(Datos_Limpios!$M322&lt;=48,"Menor a 48",IF(Datos_Limpios!$M322&lt;=60,"Menor a 60","Mayor a 60")))</f>
        <v>Menor a 48</v>
      </c>
      <c r="O322" s="7" t="str">
        <f>IF(Datos_Limpios!$L322="True",Datos_Limpios!$F322,Datos_Limpios!$H322)</f>
        <v>Happy  Feet</v>
      </c>
      <c r="P322" s="7"/>
      <c r="Q322" s="7">
        <v>5401</v>
      </c>
      <c r="R322" s="7" t="s">
        <v>15</v>
      </c>
    </row>
    <row r="323" spans="1:18" x14ac:dyDescent="0.3">
      <c r="A323" s="9">
        <v>3370307979</v>
      </c>
      <c r="B323" s="9">
        <v>2173</v>
      </c>
      <c r="C323" s="10">
        <f>Datos_Limpios!$B323/(24*60*60)</f>
        <v>2.5150462962962961E-2</v>
      </c>
      <c r="D323" s="8" t="str">
        <f t="shared" si="10"/>
        <v>Early Game</v>
      </c>
      <c r="E323" s="9">
        <v>15</v>
      </c>
      <c r="F323" s="9" t="s">
        <v>12</v>
      </c>
      <c r="G323" s="9">
        <v>2163</v>
      </c>
      <c r="H323" s="9" t="s">
        <v>66</v>
      </c>
      <c r="I323" s="9">
        <v>13</v>
      </c>
      <c r="J323" s="9">
        <v>27</v>
      </c>
      <c r="K323" s="9" t="str">
        <f t="shared" si="11"/>
        <v>Dire</v>
      </c>
      <c r="L323" s="9" t="s">
        <v>14</v>
      </c>
      <c r="M323" s="9">
        <f>Datos_Limpios!$I323+Datos_Limpios!$J323</f>
        <v>40</v>
      </c>
      <c r="N323" s="9" t="str">
        <f>IF(Datos_Limpios!$M323&lt;35,"Menor a 35",IF(Datos_Limpios!$M323&lt;=48,"Menor a 48",IF(Datos_Limpios!$M323&lt;=60,"Menor a 60","Mayor a 60")))</f>
        <v>Menor a 48</v>
      </c>
      <c r="O323" s="9" t="str">
        <f>IF(Datos_Limpios!$L323="True",Datos_Limpios!$F323,Datos_Limpios!$H323)</f>
        <v>Team Liquid</v>
      </c>
      <c r="P323" s="9"/>
      <c r="Q323" s="9">
        <v>5401</v>
      </c>
      <c r="R323" s="9" t="s">
        <v>15</v>
      </c>
    </row>
    <row r="324" spans="1:18" x14ac:dyDescent="0.3">
      <c r="A324" s="7">
        <v>3352409888</v>
      </c>
      <c r="B324" s="7">
        <v>2683</v>
      </c>
      <c r="C324" s="8">
        <f>Datos_Limpios!$B324/(24*60*60)</f>
        <v>3.1053240740740742E-2</v>
      </c>
      <c r="D324" s="8" t="str">
        <f t="shared" si="10"/>
        <v>Mid Game</v>
      </c>
      <c r="E324" s="7">
        <v>1846548</v>
      </c>
      <c r="F324" s="7" t="s">
        <v>65</v>
      </c>
      <c r="G324" s="7">
        <v>3331948</v>
      </c>
      <c r="H324" s="7" t="s">
        <v>31</v>
      </c>
      <c r="I324" s="7">
        <v>15</v>
      </c>
      <c r="J324" s="7">
        <v>30</v>
      </c>
      <c r="K324" s="7" t="str">
        <f t="shared" si="11"/>
        <v>Dire</v>
      </c>
      <c r="L324" s="7" t="s">
        <v>14</v>
      </c>
      <c r="M324" s="7">
        <f>Datos_Limpios!$I324+Datos_Limpios!$J324</f>
        <v>45</v>
      </c>
      <c r="N324" s="7" t="str">
        <f>IF(Datos_Limpios!$M324&lt;35,"Menor a 35",IF(Datos_Limpios!$M324&lt;=48,"Menor a 48",IF(Datos_Limpios!$M324&lt;=60,"Menor a 60","Mayor a 60")))</f>
        <v>Menor a 48</v>
      </c>
      <c r="O324" s="7" t="str">
        <f>IF(Datos_Limpios!$L324="True",Datos_Limpios!$F324,Datos_Limpios!$H324)</f>
        <v>LGD.Forever Young</v>
      </c>
      <c r="P324" s="7"/>
      <c r="Q324" s="7">
        <v>5401</v>
      </c>
      <c r="R324" s="7" t="s">
        <v>15</v>
      </c>
    </row>
    <row r="325" spans="1:18" x14ac:dyDescent="0.3">
      <c r="A325" s="9">
        <v>3282412777</v>
      </c>
      <c r="B325" s="9">
        <v>2061</v>
      </c>
      <c r="C325" s="10">
        <f>Datos_Limpios!$B325/(24*60*60)</f>
        <v>2.3854166666666666E-2</v>
      </c>
      <c r="D325" s="8" t="str">
        <f t="shared" si="10"/>
        <v>Early Game</v>
      </c>
      <c r="E325" s="9">
        <v>4372042</v>
      </c>
      <c r="F325" s="9" t="s">
        <v>53</v>
      </c>
      <c r="G325" s="9">
        <v>2512249</v>
      </c>
      <c r="H325" s="9">
        <v>123</v>
      </c>
      <c r="I325" s="9">
        <v>23</v>
      </c>
      <c r="J325" s="9">
        <v>18</v>
      </c>
      <c r="K325" s="9" t="str">
        <f t="shared" si="11"/>
        <v>Dire</v>
      </c>
      <c r="L325" s="9" t="s">
        <v>14</v>
      </c>
      <c r="M325" s="9">
        <f>Datos_Limpios!$I325+Datos_Limpios!$J325</f>
        <v>41</v>
      </c>
      <c r="N325" s="9" t="str">
        <f>IF(Datos_Limpios!$M325&lt;35,"Menor a 35",IF(Datos_Limpios!$M325&lt;=48,"Menor a 48",IF(Datos_Limpios!$M325&lt;=60,"Menor a 60","Mayor a 60")))</f>
        <v>Menor a 48</v>
      </c>
      <c r="O325" s="9">
        <f>IF(Datos_Limpios!$L325="True",Datos_Limpios!$F325,Datos_Limpios!$H325)</f>
        <v>123</v>
      </c>
      <c r="P325" s="9"/>
      <c r="Q325" s="9">
        <v>5401</v>
      </c>
      <c r="R325" s="9" t="s">
        <v>15</v>
      </c>
    </row>
    <row r="326" spans="1:18" x14ac:dyDescent="0.3">
      <c r="A326" s="7">
        <v>3364162010</v>
      </c>
      <c r="B326" s="7">
        <v>1468</v>
      </c>
      <c r="C326" s="8">
        <f>Datos_Limpios!$B326/(24*60*60)</f>
        <v>1.699074074074074E-2</v>
      </c>
      <c r="D326" s="8" t="str">
        <f t="shared" si="10"/>
        <v>Early Game</v>
      </c>
      <c r="E326" s="7">
        <v>1883502</v>
      </c>
      <c r="F326" s="7" t="s">
        <v>61</v>
      </c>
      <c r="G326" s="7">
        <v>15</v>
      </c>
      <c r="H326" s="7" t="s">
        <v>12</v>
      </c>
      <c r="I326" s="7">
        <v>26</v>
      </c>
      <c r="J326" s="7">
        <v>5</v>
      </c>
      <c r="K326" s="7" t="str">
        <f t="shared" si="11"/>
        <v>Radiant</v>
      </c>
      <c r="L326" s="7" t="s">
        <v>18</v>
      </c>
      <c r="M326" s="7">
        <f>Datos_Limpios!$I326+Datos_Limpios!$J326</f>
        <v>31</v>
      </c>
      <c r="N326" s="7" t="str">
        <f>IF(Datos_Limpios!$M326&lt;35,"Menor a 35",IF(Datos_Limpios!$M326&lt;=48,"Menor a 48",IF(Datos_Limpios!$M326&lt;=60,"Menor a 60","Mayor a 60")))</f>
        <v>Menor a 35</v>
      </c>
      <c r="O326" s="7" t="str">
        <f>IF(Datos_Limpios!$L326="True",Datos_Limpios!$F326,Datos_Limpios!$H326)</f>
        <v>Virtus.pro</v>
      </c>
      <c r="P326" s="7"/>
      <c r="Q326" s="7">
        <v>5401</v>
      </c>
      <c r="R326" s="7" t="s">
        <v>15</v>
      </c>
    </row>
    <row r="327" spans="1:18" x14ac:dyDescent="0.3">
      <c r="A327" s="9">
        <v>3367897602</v>
      </c>
      <c r="B327" s="9">
        <v>1827</v>
      </c>
      <c r="C327" s="10">
        <f>Datos_Limpios!$B327/(24*60*60)</f>
        <v>2.1145833333333332E-2</v>
      </c>
      <c r="D327" s="8" t="str">
        <f t="shared" si="10"/>
        <v>Early Game</v>
      </c>
      <c r="E327" s="9">
        <v>2163</v>
      </c>
      <c r="F327" s="9" t="s">
        <v>66</v>
      </c>
      <c r="G327" s="9">
        <v>46</v>
      </c>
      <c r="H327" s="9" t="s">
        <v>59</v>
      </c>
      <c r="I327" s="9">
        <v>22</v>
      </c>
      <c r="J327" s="9">
        <v>12</v>
      </c>
      <c r="K327" s="9" t="str">
        <f t="shared" si="11"/>
        <v>Radiant</v>
      </c>
      <c r="L327" s="9" t="s">
        <v>18</v>
      </c>
      <c r="M327" s="9">
        <f>Datos_Limpios!$I327+Datos_Limpios!$J327</f>
        <v>34</v>
      </c>
      <c r="N327" s="9" t="str">
        <f>IF(Datos_Limpios!$M327&lt;35,"Menor a 35",IF(Datos_Limpios!$M327&lt;=48,"Menor a 48",IF(Datos_Limpios!$M327&lt;=60,"Menor a 60","Mayor a 60")))</f>
        <v>Menor a 35</v>
      </c>
      <c r="O327" s="9" t="str">
        <f>IF(Datos_Limpios!$L327="True",Datos_Limpios!$F327,Datos_Limpios!$H327)</f>
        <v>Team Liquid</v>
      </c>
      <c r="P327" s="9"/>
      <c r="Q327" s="9">
        <v>5401</v>
      </c>
      <c r="R327" s="9" t="s">
        <v>15</v>
      </c>
    </row>
    <row r="328" spans="1:18" x14ac:dyDescent="0.3">
      <c r="A328" s="7">
        <v>3276550380</v>
      </c>
      <c r="B328" s="7">
        <v>1734</v>
      </c>
      <c r="C328" s="8">
        <f>Datos_Limpios!$B328/(24*60*60)</f>
        <v>2.0069444444444445E-2</v>
      </c>
      <c r="D328" s="8" t="str">
        <f t="shared" si="10"/>
        <v>Early Game</v>
      </c>
      <c r="E328" s="7">
        <v>3786981</v>
      </c>
      <c r="F328" s="7" t="s">
        <v>27</v>
      </c>
      <c r="G328" s="7">
        <v>3477208</v>
      </c>
      <c r="H328" s="7" t="s">
        <v>24</v>
      </c>
      <c r="I328" s="7">
        <v>11</v>
      </c>
      <c r="J328" s="7">
        <v>31</v>
      </c>
      <c r="K328" s="7" t="str">
        <f t="shared" si="11"/>
        <v>Dire</v>
      </c>
      <c r="L328" s="7" t="s">
        <v>14</v>
      </c>
      <c r="M328" s="7">
        <f>Datos_Limpios!$I328+Datos_Limpios!$J328</f>
        <v>42</v>
      </c>
      <c r="N328" s="7" t="str">
        <f>IF(Datos_Limpios!$M328&lt;35,"Menor a 35",IF(Datos_Limpios!$M328&lt;=48,"Menor a 48",IF(Datos_Limpios!$M328&lt;=60,"Menor a 60","Mayor a 60")))</f>
        <v>Menor a 48</v>
      </c>
      <c r="O328" s="7" t="str">
        <f>IF(Datos_Limpios!$L328="True",Datos_Limpios!$F328,Datos_Limpios!$H328)</f>
        <v xml:space="preserve">Midas Club </v>
      </c>
      <c r="P328" s="7"/>
      <c r="Q328" s="7">
        <v>5401</v>
      </c>
      <c r="R328" s="7" t="s">
        <v>15</v>
      </c>
    </row>
    <row r="329" spans="1:18" x14ac:dyDescent="0.3">
      <c r="A329" s="9">
        <v>3276543914</v>
      </c>
      <c r="B329" s="9">
        <v>2309</v>
      </c>
      <c r="C329" s="10">
        <f>Datos_Limpios!$B329/(24*60*60)</f>
        <v>2.6724537037037036E-2</v>
      </c>
      <c r="D329" s="8" t="str">
        <f t="shared" si="10"/>
        <v>Early Game</v>
      </c>
      <c r="E329" s="9">
        <v>1905619</v>
      </c>
      <c r="F329" s="9" t="s">
        <v>58</v>
      </c>
      <c r="G329" s="9">
        <v>3214108</v>
      </c>
      <c r="H329" s="9" t="s">
        <v>48</v>
      </c>
      <c r="I329" s="9">
        <v>10</v>
      </c>
      <c r="J329" s="9">
        <v>37</v>
      </c>
      <c r="K329" s="9" t="str">
        <f t="shared" si="11"/>
        <v>Dire</v>
      </c>
      <c r="L329" s="9" t="s">
        <v>14</v>
      </c>
      <c r="M329" s="9">
        <f>Datos_Limpios!$I329+Datos_Limpios!$J329</f>
        <v>47</v>
      </c>
      <c r="N329" s="9" t="str">
        <f>IF(Datos_Limpios!$M329&lt;35,"Menor a 35",IF(Datos_Limpios!$M329&lt;=48,"Menor a 48",IF(Datos_Limpios!$M329&lt;=60,"Menor a 60","Mayor a 60")))</f>
        <v>Menor a 48</v>
      </c>
      <c r="O329" s="9" t="str">
        <f>IF(Datos_Limpios!$L329="True",Datos_Limpios!$F329,Datos_Limpios!$H329)</f>
        <v>Team NP</v>
      </c>
      <c r="P329" s="9"/>
      <c r="Q329" s="9">
        <v>5401</v>
      </c>
      <c r="R329" s="9" t="s">
        <v>15</v>
      </c>
    </row>
    <row r="330" spans="1:18" x14ac:dyDescent="0.3">
      <c r="A330" s="7">
        <v>3276481968</v>
      </c>
      <c r="B330" s="7">
        <v>2228</v>
      </c>
      <c r="C330" s="8">
        <f>Datos_Limpios!$B330/(24*60*60)</f>
        <v>2.5787037037037035E-2</v>
      </c>
      <c r="D330" s="8" t="str">
        <f t="shared" si="10"/>
        <v>Early Game</v>
      </c>
      <c r="E330" s="7">
        <v>2108395</v>
      </c>
      <c r="F330" s="7" t="s">
        <v>34</v>
      </c>
      <c r="G330" s="7">
        <v>3725701</v>
      </c>
      <c r="H330" s="7" t="s">
        <v>70</v>
      </c>
      <c r="I330" s="7">
        <v>23</v>
      </c>
      <c r="J330" s="7">
        <v>20</v>
      </c>
      <c r="K330" s="7" t="str">
        <f t="shared" si="11"/>
        <v>Radiant</v>
      </c>
      <c r="L330" s="7" t="s">
        <v>18</v>
      </c>
      <c r="M330" s="7">
        <f>Datos_Limpios!$I330+Datos_Limpios!$J330</f>
        <v>43</v>
      </c>
      <c r="N330" s="7" t="str">
        <f>IF(Datos_Limpios!$M330&lt;35,"Menor a 35",IF(Datos_Limpios!$M330&lt;=48,"Menor a 48",IF(Datos_Limpios!$M330&lt;=60,"Menor a 60","Mayor a 60")))</f>
        <v>Menor a 48</v>
      </c>
      <c r="O330" s="7" t="str">
        <f>IF(Datos_Limpios!$L330="True",Datos_Limpios!$F330,Datos_Limpios!$H330)</f>
        <v>TNC Predator</v>
      </c>
      <c r="P330" s="7"/>
      <c r="Q330" s="7">
        <v>5401</v>
      </c>
      <c r="R330" s="7" t="s">
        <v>15</v>
      </c>
    </row>
    <row r="331" spans="1:18" x14ac:dyDescent="0.3">
      <c r="A331" s="9">
        <v>3276455223</v>
      </c>
      <c r="B331" s="9">
        <v>2486</v>
      </c>
      <c r="C331" s="10">
        <f>Datos_Limpios!$B331/(24*60*60)</f>
        <v>2.8773148148148148E-2</v>
      </c>
      <c r="D331" s="8" t="str">
        <f t="shared" si="10"/>
        <v>Mid Game</v>
      </c>
      <c r="E331" s="9">
        <v>4372767</v>
      </c>
      <c r="F331" s="9" t="s">
        <v>17</v>
      </c>
      <c r="G331" s="9">
        <v>350190</v>
      </c>
      <c r="H331" s="9" t="s">
        <v>16</v>
      </c>
      <c r="I331" s="9">
        <v>23</v>
      </c>
      <c r="J331" s="9">
        <v>39</v>
      </c>
      <c r="K331" s="9" t="str">
        <f t="shared" si="11"/>
        <v>Dire</v>
      </c>
      <c r="L331" s="9" t="s">
        <v>14</v>
      </c>
      <c r="M331" s="9">
        <f>Datos_Limpios!$I331+Datos_Limpios!$J331</f>
        <v>62</v>
      </c>
      <c r="N331" s="9" t="str">
        <f>IF(Datos_Limpios!$M331&lt;35,"Menor a 35",IF(Datos_Limpios!$M331&lt;=48,"Menor a 48",IF(Datos_Limpios!$M331&lt;=60,"Menor a 60","Mayor a 60")))</f>
        <v>Mayor a 60</v>
      </c>
      <c r="O331" s="9" t="str">
        <f>IF(Datos_Limpios!$L331="True",Datos_Limpios!$F331,Datos_Limpios!$H331)</f>
        <v>Ascent Esports</v>
      </c>
      <c r="P331" s="9"/>
      <c r="Q331" s="9">
        <v>5401</v>
      </c>
      <c r="R331" s="9" t="s">
        <v>15</v>
      </c>
    </row>
    <row r="332" spans="1:18" x14ac:dyDescent="0.3">
      <c r="A332" s="7">
        <v>3276531419</v>
      </c>
      <c r="B332" s="7">
        <v>1595</v>
      </c>
      <c r="C332" s="8">
        <f>Datos_Limpios!$B332/(24*60*60)</f>
        <v>1.846064814814815E-2</v>
      </c>
      <c r="D332" s="8" t="str">
        <f t="shared" si="10"/>
        <v>Early Game</v>
      </c>
      <c r="E332" s="7">
        <v>2512249</v>
      </c>
      <c r="F332" s="7">
        <v>123</v>
      </c>
      <c r="G332" s="7">
        <v>3714164</v>
      </c>
      <c r="H332" s="7" t="s">
        <v>52</v>
      </c>
      <c r="I332" s="7">
        <v>25</v>
      </c>
      <c r="J332" s="7">
        <v>11</v>
      </c>
      <c r="K332" s="7" t="str">
        <f t="shared" si="11"/>
        <v>Radiant</v>
      </c>
      <c r="L332" s="7" t="s">
        <v>18</v>
      </c>
      <c r="M332" s="7">
        <f>Datos_Limpios!$I332+Datos_Limpios!$J332</f>
        <v>36</v>
      </c>
      <c r="N332" s="7" t="str">
        <f>IF(Datos_Limpios!$M332&lt;35,"Menor a 35",IF(Datos_Limpios!$M332&lt;=48,"Menor a 48",IF(Datos_Limpios!$M332&lt;=60,"Menor a 60","Mayor a 60")))</f>
        <v>Menor a 48</v>
      </c>
      <c r="O332" s="7">
        <f>IF(Datos_Limpios!$L332="True",Datos_Limpios!$F332,Datos_Limpios!$H332)</f>
        <v>123</v>
      </c>
      <c r="P332" s="7"/>
      <c r="Q332" s="7">
        <v>5401</v>
      </c>
      <c r="R332" s="7" t="s">
        <v>15</v>
      </c>
    </row>
    <row r="333" spans="1:18" x14ac:dyDescent="0.3">
      <c r="A333" s="9">
        <v>3276548322</v>
      </c>
      <c r="B333" s="9">
        <v>2525</v>
      </c>
      <c r="C333" s="10">
        <f>Datos_Limpios!$B333/(24*60*60)</f>
        <v>2.9224537037037038E-2</v>
      </c>
      <c r="D333" s="8" t="str">
        <f t="shared" si="10"/>
        <v>Mid Game</v>
      </c>
      <c r="E333" s="9">
        <v>4425527</v>
      </c>
      <c r="F333" s="9" t="s">
        <v>32</v>
      </c>
      <c r="G333" s="9">
        <v>543897</v>
      </c>
      <c r="H333" s="9" t="s">
        <v>35</v>
      </c>
      <c r="I333" s="9">
        <v>24</v>
      </c>
      <c r="J333" s="9">
        <v>27</v>
      </c>
      <c r="K333" s="9" t="str">
        <f t="shared" si="11"/>
        <v>Dire</v>
      </c>
      <c r="L333" s="9" t="s">
        <v>14</v>
      </c>
      <c r="M333" s="9">
        <f>Datos_Limpios!$I333+Datos_Limpios!$J333</f>
        <v>51</v>
      </c>
      <c r="N333" s="9" t="str">
        <f>IF(Datos_Limpios!$M333&lt;35,"Menor a 35",IF(Datos_Limpios!$M333&lt;=48,"Menor a 48",IF(Datos_Limpios!$M333&lt;=60,"Menor a 60","Mayor a 60")))</f>
        <v>Menor a 60</v>
      </c>
      <c r="O333" s="9" t="str">
        <f>IF(Datos_Limpios!$L333="True",Datos_Limpios!$F333,Datos_Limpios!$H333)</f>
        <v>Mineski</v>
      </c>
      <c r="P333" s="9"/>
      <c r="Q333" s="9">
        <v>5401</v>
      </c>
      <c r="R333" s="9" t="s">
        <v>15</v>
      </c>
    </row>
    <row r="334" spans="1:18" x14ac:dyDescent="0.3">
      <c r="A334" s="7">
        <v>3276529430</v>
      </c>
      <c r="B334" s="7">
        <v>919</v>
      </c>
      <c r="C334" s="8">
        <f>Datos_Limpios!$B334/(24*60*60)</f>
        <v>1.0636574074074074E-2</v>
      </c>
      <c r="D334" s="8" t="str">
        <f t="shared" si="10"/>
        <v>Turbo Game</v>
      </c>
      <c r="E334" s="7">
        <v>4324365</v>
      </c>
      <c r="F334" s="7" t="s">
        <v>73</v>
      </c>
      <c r="G334" s="7">
        <v>2672298</v>
      </c>
      <c r="H334" s="7" t="s">
        <v>26</v>
      </c>
      <c r="I334" s="7">
        <v>5</v>
      </c>
      <c r="J334" s="7">
        <v>10</v>
      </c>
      <c r="K334" s="7" t="str">
        <f t="shared" si="11"/>
        <v>Dire</v>
      </c>
      <c r="L334" s="7" t="s">
        <v>14</v>
      </c>
      <c r="M334" s="7">
        <f>Datos_Limpios!$I334+Datos_Limpios!$J334</f>
        <v>15</v>
      </c>
      <c r="N334" s="7" t="str">
        <f>IF(Datos_Limpios!$M334&lt;35,"Menor a 35",IF(Datos_Limpios!$M334&lt;=48,"Menor a 48",IF(Datos_Limpios!$M334&lt;=60,"Menor a 60","Mayor a 60")))</f>
        <v>Menor a 35</v>
      </c>
      <c r="O334" s="7" t="str">
        <f>IF(Datos_Limpios!$L334="True",Datos_Limpios!$F334,Datos_Limpios!$H334)</f>
        <v>NoPing Esports</v>
      </c>
      <c r="P334" s="7"/>
      <c r="Q334" s="7">
        <v>5401</v>
      </c>
      <c r="R334" s="7" t="s">
        <v>15</v>
      </c>
    </row>
    <row r="335" spans="1:18" x14ac:dyDescent="0.3">
      <c r="A335" s="9">
        <v>3276395433</v>
      </c>
      <c r="B335" s="9">
        <v>4032</v>
      </c>
      <c r="C335" s="10">
        <f>Datos_Limpios!$B335/(24*60*60)</f>
        <v>4.6666666666666669E-2</v>
      </c>
      <c r="D335" s="8" t="str">
        <f t="shared" si="10"/>
        <v>Late Game</v>
      </c>
      <c r="E335" s="9">
        <v>543897</v>
      </c>
      <c r="F335" s="9" t="s">
        <v>35</v>
      </c>
      <c r="G335" s="9">
        <v>3659536</v>
      </c>
      <c r="H335" s="9" t="s">
        <v>33</v>
      </c>
      <c r="I335" s="9">
        <v>41</v>
      </c>
      <c r="J335" s="9">
        <v>24</v>
      </c>
      <c r="K335" s="9" t="str">
        <f t="shared" si="11"/>
        <v>Radiant</v>
      </c>
      <c r="L335" s="9" t="s">
        <v>18</v>
      </c>
      <c r="M335" s="9">
        <f>Datos_Limpios!$I335+Datos_Limpios!$J335</f>
        <v>65</v>
      </c>
      <c r="N335" s="9" t="str">
        <f>IF(Datos_Limpios!$M335&lt;35,"Menor a 35",IF(Datos_Limpios!$M335&lt;=48,"Menor a 48",IF(Datos_Limpios!$M335&lt;=60,"Menor a 60","Mayor a 60")))</f>
        <v>Mayor a 60</v>
      </c>
      <c r="O335" s="9" t="str">
        <f>IF(Datos_Limpios!$L335="True",Datos_Limpios!$F335,Datos_Limpios!$H335)</f>
        <v>Mineski</v>
      </c>
      <c r="P335" s="9"/>
      <c r="Q335" s="9">
        <v>5401</v>
      </c>
      <c r="R335" s="9" t="s">
        <v>15</v>
      </c>
    </row>
    <row r="336" spans="1:18" x14ac:dyDescent="0.3">
      <c r="A336" s="7">
        <v>3276456688</v>
      </c>
      <c r="B336" s="7">
        <v>2816</v>
      </c>
      <c r="C336" s="8">
        <f>Datos_Limpios!$B336/(24*60*60)</f>
        <v>3.259259259259259E-2</v>
      </c>
      <c r="D336" s="8" t="str">
        <f t="shared" si="10"/>
        <v>Mid Game</v>
      </c>
      <c r="E336" s="7">
        <v>4372042</v>
      </c>
      <c r="F336" s="7" t="s">
        <v>53</v>
      </c>
      <c r="G336" s="7">
        <v>3214108</v>
      </c>
      <c r="H336" s="7" t="s">
        <v>48</v>
      </c>
      <c r="I336" s="7">
        <v>34</v>
      </c>
      <c r="J336" s="7">
        <v>21</v>
      </c>
      <c r="K336" s="7" t="str">
        <f t="shared" si="11"/>
        <v>Radiant</v>
      </c>
      <c r="L336" s="7" t="s">
        <v>18</v>
      </c>
      <c r="M336" s="7">
        <f>Datos_Limpios!$I336+Datos_Limpios!$J336</f>
        <v>55</v>
      </c>
      <c r="N336" s="7" t="str">
        <f>IF(Datos_Limpios!$M336&lt;35,"Menor a 35",IF(Datos_Limpios!$M336&lt;=48,"Menor a 48",IF(Datos_Limpios!$M336&lt;=60,"Menor a 60","Mayor a 60")))</f>
        <v>Menor a 60</v>
      </c>
      <c r="O336" s="7" t="str">
        <f>IF(Datos_Limpios!$L336="True",Datos_Limpios!$F336,Datos_Limpios!$H336)</f>
        <v>Team Freedom</v>
      </c>
      <c r="P336" s="7"/>
      <c r="Q336" s="7">
        <v>5401</v>
      </c>
      <c r="R336" s="7" t="s">
        <v>15</v>
      </c>
    </row>
    <row r="337" spans="1:18" x14ac:dyDescent="0.3">
      <c r="A337" s="9">
        <v>3276431065</v>
      </c>
      <c r="B337" s="9">
        <v>2673</v>
      </c>
      <c r="C337" s="10">
        <f>Datos_Limpios!$B337/(24*60*60)</f>
        <v>3.09375E-2</v>
      </c>
      <c r="D337" s="8" t="str">
        <f t="shared" si="10"/>
        <v>Mid Game</v>
      </c>
      <c r="E337" s="9">
        <v>4704126</v>
      </c>
      <c r="F337" s="9" t="s">
        <v>46</v>
      </c>
      <c r="G337" s="9">
        <v>3786981</v>
      </c>
      <c r="H337" s="9" t="s">
        <v>27</v>
      </c>
      <c r="I337" s="9">
        <v>32</v>
      </c>
      <c r="J337" s="9">
        <v>12</v>
      </c>
      <c r="K337" s="9" t="str">
        <f t="shared" si="11"/>
        <v>Radiant</v>
      </c>
      <c r="L337" s="9" t="s">
        <v>18</v>
      </c>
      <c r="M337" s="9">
        <f>Datos_Limpios!$I337+Datos_Limpios!$J337</f>
        <v>44</v>
      </c>
      <c r="N337" s="9" t="str">
        <f>IF(Datos_Limpios!$M337&lt;35,"Menor a 35",IF(Datos_Limpios!$M337&lt;=48,"Menor a 48",IF(Datos_Limpios!$M337&lt;=60,"Menor a 60","Mayor a 60")))</f>
        <v>Menor a 48</v>
      </c>
      <c r="O337" s="9" t="str">
        <f>IF(Datos_Limpios!$L337="True",Datos_Limpios!$F337,Datos_Limpios!$H337)</f>
        <v>MAD KINGS-</v>
      </c>
      <c r="P337" s="9"/>
      <c r="Q337" s="9">
        <v>5401</v>
      </c>
      <c r="R337" s="9" t="s">
        <v>15</v>
      </c>
    </row>
    <row r="338" spans="1:18" x14ac:dyDescent="0.3">
      <c r="A338" s="7">
        <v>3276494966</v>
      </c>
      <c r="B338" s="7">
        <v>1523</v>
      </c>
      <c r="C338" s="8">
        <f>Datos_Limpios!$B338/(24*60*60)</f>
        <v>1.7627314814814814E-2</v>
      </c>
      <c r="D338" s="8" t="str">
        <f t="shared" si="10"/>
        <v>Early Game</v>
      </c>
      <c r="E338" s="7">
        <v>2967569</v>
      </c>
      <c r="F338" s="7" t="s">
        <v>45</v>
      </c>
      <c r="G338" s="7">
        <v>3477208</v>
      </c>
      <c r="H338" s="7" t="s">
        <v>24</v>
      </c>
      <c r="I338" s="7">
        <v>5</v>
      </c>
      <c r="J338" s="7">
        <v>18</v>
      </c>
      <c r="K338" s="7" t="str">
        <f t="shared" si="11"/>
        <v>Dire</v>
      </c>
      <c r="L338" s="7" t="s">
        <v>14</v>
      </c>
      <c r="M338" s="7">
        <f>Datos_Limpios!$I338+Datos_Limpios!$J338</f>
        <v>23</v>
      </c>
      <c r="N338" s="7" t="str">
        <f>IF(Datos_Limpios!$M338&lt;35,"Menor a 35",IF(Datos_Limpios!$M338&lt;=48,"Menor a 48",IF(Datos_Limpios!$M338&lt;=60,"Menor a 60","Mayor a 60")))</f>
        <v>Menor a 35</v>
      </c>
      <c r="O338" s="7" t="str">
        <f>IF(Datos_Limpios!$L338="True",Datos_Limpios!$F338,Datos_Limpios!$H338)</f>
        <v xml:space="preserve">Midas Club </v>
      </c>
      <c r="P338" s="7"/>
      <c r="Q338" s="7">
        <v>5401</v>
      </c>
      <c r="R338" s="7" t="s">
        <v>15</v>
      </c>
    </row>
    <row r="339" spans="1:18" x14ac:dyDescent="0.3">
      <c r="A339" s="9">
        <v>3277270406</v>
      </c>
      <c r="B339" s="9">
        <v>3086</v>
      </c>
      <c r="C339" s="10">
        <f>Datos_Limpios!$B339/(24*60*60)</f>
        <v>3.5717592592592592E-2</v>
      </c>
      <c r="D339" s="8" t="str">
        <f t="shared" si="10"/>
        <v>Mid Game</v>
      </c>
      <c r="E339" s="9">
        <v>4328182</v>
      </c>
      <c r="F339" s="9" t="s">
        <v>68</v>
      </c>
      <c r="G339" s="9">
        <v>464103</v>
      </c>
      <c r="H339" s="9" t="s">
        <v>41</v>
      </c>
      <c r="I339" s="9">
        <v>37</v>
      </c>
      <c r="J339" s="9">
        <v>42</v>
      </c>
      <c r="K339" s="9" t="str">
        <f t="shared" si="11"/>
        <v>Dire</v>
      </c>
      <c r="L339" s="9" t="s">
        <v>14</v>
      </c>
      <c r="M339" s="9">
        <f>Datos_Limpios!$I339+Datos_Limpios!$J339</f>
        <v>79</v>
      </c>
      <c r="N339" s="9" t="str">
        <f>IF(Datos_Limpios!$M339&lt;35,"Menor a 35",IF(Datos_Limpios!$M339&lt;=48,"Menor a 48",IF(Datos_Limpios!$M339&lt;=60,"Menor a 60","Mayor a 60")))</f>
        <v>Mayor a 60</v>
      </c>
      <c r="O339" s="9" t="str">
        <f>IF(Datos_Limpios!$L339="True",Datos_Limpios!$F339,Datos_Limpios!$H339)</f>
        <v>Danish Bears</v>
      </c>
      <c r="P339" s="9"/>
      <c r="Q339" s="9">
        <v>5401</v>
      </c>
      <c r="R339" s="9" t="s">
        <v>15</v>
      </c>
    </row>
    <row r="340" spans="1:18" x14ac:dyDescent="0.3">
      <c r="A340" s="7">
        <v>3277147265</v>
      </c>
      <c r="B340" s="7">
        <v>2540</v>
      </c>
      <c r="C340" s="8">
        <f>Datos_Limpios!$B340/(24*60*60)</f>
        <v>2.9398148148148149E-2</v>
      </c>
      <c r="D340" s="8" t="str">
        <f t="shared" si="10"/>
        <v>Mid Game</v>
      </c>
      <c r="E340" s="7">
        <v>4593831</v>
      </c>
      <c r="F340" s="7" t="s">
        <v>57</v>
      </c>
      <c r="G340" s="7">
        <v>3704482</v>
      </c>
      <c r="H340" s="7" t="s">
        <v>19</v>
      </c>
      <c r="I340" s="7">
        <v>18</v>
      </c>
      <c r="J340" s="7">
        <v>23</v>
      </c>
      <c r="K340" s="7" t="str">
        <f t="shared" si="11"/>
        <v>Dire</v>
      </c>
      <c r="L340" s="7" t="s">
        <v>14</v>
      </c>
      <c r="M340" s="7">
        <f>Datos_Limpios!$I340+Datos_Limpios!$J340</f>
        <v>41</v>
      </c>
      <c r="N340" s="7" t="str">
        <f>IF(Datos_Limpios!$M340&lt;35,"Menor a 35",IF(Datos_Limpios!$M340&lt;=48,"Menor a 48",IF(Datos_Limpios!$M340&lt;=60,"Menor a 60","Mayor a 60")))</f>
        <v>Menor a 48</v>
      </c>
      <c r="O340" s="7" t="str">
        <f>IF(Datos_Limpios!$L340="True",Datos_Limpios!$F340,Datos_Limpios!$H340)</f>
        <v>SK-_-'iter (evil)!</v>
      </c>
      <c r="P340" s="7"/>
      <c r="Q340" s="7">
        <v>5401</v>
      </c>
      <c r="R340" s="7" t="s">
        <v>15</v>
      </c>
    </row>
    <row r="341" spans="1:18" x14ac:dyDescent="0.3">
      <c r="A341" s="9">
        <v>3276384723</v>
      </c>
      <c r="B341" s="9">
        <v>2193</v>
      </c>
      <c r="C341" s="10">
        <f>Datos_Limpios!$B341/(24*60*60)</f>
        <v>2.5381944444444443E-2</v>
      </c>
      <c r="D341" s="8" t="str">
        <f t="shared" si="10"/>
        <v>Early Game</v>
      </c>
      <c r="E341" s="9">
        <v>2512249</v>
      </c>
      <c r="F341" s="9">
        <v>123</v>
      </c>
      <c r="G341" s="9">
        <v>3724222</v>
      </c>
      <c r="H341" s="9" t="s">
        <v>49</v>
      </c>
      <c r="I341" s="9">
        <v>31</v>
      </c>
      <c r="J341" s="9">
        <v>13</v>
      </c>
      <c r="K341" s="9" t="str">
        <f t="shared" si="11"/>
        <v>Radiant</v>
      </c>
      <c r="L341" s="9" t="s">
        <v>18</v>
      </c>
      <c r="M341" s="9">
        <f>Datos_Limpios!$I341+Datos_Limpios!$J341</f>
        <v>44</v>
      </c>
      <c r="N341" s="9" t="str">
        <f>IF(Datos_Limpios!$M341&lt;35,"Menor a 35",IF(Datos_Limpios!$M341&lt;=48,"Menor a 48",IF(Datos_Limpios!$M341&lt;=60,"Menor a 60","Mayor a 60")))</f>
        <v>Menor a 48</v>
      </c>
      <c r="O341" s="9">
        <f>IF(Datos_Limpios!$L341="True",Datos_Limpios!$F341,Datos_Limpios!$H341)</f>
        <v>123</v>
      </c>
      <c r="P341" s="9"/>
      <c r="Q341" s="9">
        <v>5401</v>
      </c>
      <c r="R341" s="9" t="s">
        <v>15</v>
      </c>
    </row>
    <row r="342" spans="1:18" x14ac:dyDescent="0.3">
      <c r="A342" s="7">
        <v>3276281606</v>
      </c>
      <c r="B342" s="7">
        <v>2650</v>
      </c>
      <c r="C342" s="8">
        <f>Datos_Limpios!$B342/(24*60*60)</f>
        <v>3.0671296296296297E-2</v>
      </c>
      <c r="D342" s="8" t="str">
        <f t="shared" si="10"/>
        <v>Mid Game</v>
      </c>
      <c r="E342" s="7">
        <v>1905619</v>
      </c>
      <c r="F342" s="7" t="s">
        <v>58</v>
      </c>
      <c r="G342" s="7">
        <v>3714164</v>
      </c>
      <c r="H342" s="7" t="s">
        <v>52</v>
      </c>
      <c r="I342" s="7">
        <v>38</v>
      </c>
      <c r="J342" s="7">
        <v>27</v>
      </c>
      <c r="K342" s="7" t="str">
        <f t="shared" si="11"/>
        <v>Radiant</v>
      </c>
      <c r="L342" s="7" t="s">
        <v>18</v>
      </c>
      <c r="M342" s="7">
        <f>Datos_Limpios!$I342+Datos_Limpios!$J342</f>
        <v>65</v>
      </c>
      <c r="N342" s="7" t="str">
        <f>IF(Datos_Limpios!$M342&lt;35,"Menor a 35",IF(Datos_Limpios!$M342&lt;=48,"Menor a 48",IF(Datos_Limpios!$M342&lt;=60,"Menor a 60","Mayor a 60")))</f>
        <v>Mayor a 60</v>
      </c>
      <c r="O342" s="7" t="str">
        <f>IF(Datos_Limpios!$L342="True",Datos_Limpios!$F342,Datos_Limpios!$H342)</f>
        <v>Wheel Whreck While Whistling</v>
      </c>
      <c r="P342" s="7"/>
      <c r="Q342" s="7">
        <v>5401</v>
      </c>
      <c r="R342" s="7" t="s">
        <v>15</v>
      </c>
    </row>
    <row r="343" spans="1:18" x14ac:dyDescent="0.3">
      <c r="A343" s="9">
        <v>3276376431</v>
      </c>
      <c r="B343" s="9">
        <v>2105</v>
      </c>
      <c r="C343" s="10">
        <f>Datos_Limpios!$B343/(24*60*60)</f>
        <v>2.4363425925925927E-2</v>
      </c>
      <c r="D343" s="8" t="str">
        <f t="shared" si="10"/>
        <v>Early Game</v>
      </c>
      <c r="E343" s="9">
        <v>4151852</v>
      </c>
      <c r="F343" s="9" t="s">
        <v>25</v>
      </c>
      <c r="G343" s="9">
        <v>3477208</v>
      </c>
      <c r="H343" s="9" t="s">
        <v>24</v>
      </c>
      <c r="I343" s="9">
        <v>12</v>
      </c>
      <c r="J343" s="9">
        <v>28</v>
      </c>
      <c r="K343" s="9" t="str">
        <f t="shared" si="11"/>
        <v>Dire</v>
      </c>
      <c r="L343" s="9" t="s">
        <v>14</v>
      </c>
      <c r="M343" s="9">
        <f>Datos_Limpios!$I343+Datos_Limpios!$J343</f>
        <v>40</v>
      </c>
      <c r="N343" s="9" t="str">
        <f>IF(Datos_Limpios!$M343&lt;35,"Menor a 35",IF(Datos_Limpios!$M343&lt;=48,"Menor a 48",IF(Datos_Limpios!$M343&lt;=60,"Menor a 60","Mayor a 60")))</f>
        <v>Menor a 48</v>
      </c>
      <c r="O343" s="9" t="str">
        <f>IF(Datos_Limpios!$L343="True",Datos_Limpios!$F343,Datos_Limpios!$H343)</f>
        <v xml:space="preserve">Midas Club </v>
      </c>
      <c r="P343" s="9"/>
      <c r="Q343" s="9">
        <v>5401</v>
      </c>
      <c r="R343" s="9" t="s">
        <v>15</v>
      </c>
    </row>
    <row r="344" spans="1:18" x14ac:dyDescent="0.3">
      <c r="A344" s="7">
        <v>3276333514</v>
      </c>
      <c r="B344" s="7">
        <v>2428</v>
      </c>
      <c r="C344" s="8">
        <f>Datos_Limpios!$B344/(24*60*60)</f>
        <v>2.8101851851851854E-2</v>
      </c>
      <c r="D344" s="8" t="str">
        <f t="shared" si="10"/>
        <v>Mid Game</v>
      </c>
      <c r="E344" s="7">
        <v>4251435</v>
      </c>
      <c r="F344" s="7" t="s">
        <v>51</v>
      </c>
      <c r="G344" s="7">
        <v>2512249</v>
      </c>
      <c r="H344" s="7">
        <v>123</v>
      </c>
      <c r="I344" s="7">
        <v>11</v>
      </c>
      <c r="J344" s="7">
        <v>38</v>
      </c>
      <c r="K344" s="7" t="str">
        <f t="shared" si="11"/>
        <v>Dire</v>
      </c>
      <c r="L344" s="7" t="s">
        <v>14</v>
      </c>
      <c r="M344" s="7">
        <f>Datos_Limpios!$I344+Datos_Limpios!$J344</f>
        <v>49</v>
      </c>
      <c r="N344" s="7" t="str">
        <f>IF(Datos_Limpios!$M344&lt;35,"Menor a 35",IF(Datos_Limpios!$M344&lt;=48,"Menor a 48",IF(Datos_Limpios!$M344&lt;=60,"Menor a 60","Mayor a 60")))</f>
        <v>Menor a 60</v>
      </c>
      <c r="O344" s="7">
        <f>IF(Datos_Limpios!$L344="True",Datos_Limpios!$F344,Datos_Limpios!$H344)</f>
        <v>123</v>
      </c>
      <c r="P344" s="7"/>
      <c r="Q344" s="7">
        <v>5401</v>
      </c>
      <c r="R344" s="7" t="s">
        <v>15</v>
      </c>
    </row>
    <row r="345" spans="1:18" x14ac:dyDescent="0.3">
      <c r="A345" s="9">
        <v>3276229201</v>
      </c>
      <c r="B345" s="9">
        <v>2139</v>
      </c>
      <c r="C345" s="10">
        <f>Datos_Limpios!$B345/(24*60*60)</f>
        <v>2.4756944444444446E-2</v>
      </c>
      <c r="D345" s="8" t="str">
        <f t="shared" si="10"/>
        <v>Early Game</v>
      </c>
      <c r="E345" s="9">
        <v>3214108</v>
      </c>
      <c r="F345" s="9" t="s">
        <v>48</v>
      </c>
      <c r="G345" s="9">
        <v>3</v>
      </c>
      <c r="H345" s="9" t="s">
        <v>50</v>
      </c>
      <c r="I345" s="9">
        <v>26</v>
      </c>
      <c r="J345" s="9">
        <v>6</v>
      </c>
      <c r="K345" s="9" t="str">
        <f t="shared" si="11"/>
        <v>Radiant</v>
      </c>
      <c r="L345" s="9" t="s">
        <v>18</v>
      </c>
      <c r="M345" s="9">
        <f>Datos_Limpios!$I345+Datos_Limpios!$J345</f>
        <v>32</v>
      </c>
      <c r="N345" s="9" t="str">
        <f>IF(Datos_Limpios!$M345&lt;35,"Menor a 35",IF(Datos_Limpios!$M345&lt;=48,"Menor a 48",IF(Datos_Limpios!$M345&lt;=60,"Menor a 60","Mayor a 60")))</f>
        <v>Menor a 35</v>
      </c>
      <c r="O345" s="9" t="str">
        <f>IF(Datos_Limpios!$L345="True",Datos_Limpios!$F345,Datos_Limpios!$H345)</f>
        <v>Team NP</v>
      </c>
      <c r="P345" s="9"/>
      <c r="Q345" s="9">
        <v>5401</v>
      </c>
      <c r="R345" s="9" t="s">
        <v>15</v>
      </c>
    </row>
    <row r="346" spans="1:18" x14ac:dyDescent="0.3">
      <c r="A346" s="7">
        <v>3276169834</v>
      </c>
      <c r="B346" s="7">
        <v>2438</v>
      </c>
      <c r="C346" s="8">
        <f>Datos_Limpios!$B346/(24*60*60)</f>
        <v>2.8217592592592593E-2</v>
      </c>
      <c r="D346" s="8" t="str">
        <f t="shared" si="10"/>
        <v>Mid Game</v>
      </c>
      <c r="E346" s="7">
        <v>1905619</v>
      </c>
      <c r="F346" s="7" t="s">
        <v>58</v>
      </c>
      <c r="G346" s="7">
        <v>3724222</v>
      </c>
      <c r="H346" s="7" t="s">
        <v>49</v>
      </c>
      <c r="I346" s="7">
        <v>31</v>
      </c>
      <c r="J346" s="7">
        <v>18</v>
      </c>
      <c r="K346" s="7" t="str">
        <f t="shared" si="11"/>
        <v>Radiant</v>
      </c>
      <c r="L346" s="7" t="s">
        <v>18</v>
      </c>
      <c r="M346" s="7">
        <f>Datos_Limpios!$I346+Datos_Limpios!$J346</f>
        <v>49</v>
      </c>
      <c r="N346" s="7" t="str">
        <f>IF(Datos_Limpios!$M346&lt;35,"Menor a 35",IF(Datos_Limpios!$M346&lt;=48,"Menor a 48",IF(Datos_Limpios!$M346&lt;=60,"Menor a 60","Mayor a 60")))</f>
        <v>Menor a 60</v>
      </c>
      <c r="O346" s="7" t="str">
        <f>IF(Datos_Limpios!$L346="True",Datos_Limpios!$F346,Datos_Limpios!$H346)</f>
        <v>Wheel Whreck While Whistling</v>
      </c>
      <c r="P346" s="7"/>
      <c r="Q346" s="7">
        <v>5401</v>
      </c>
      <c r="R346" s="7" t="s">
        <v>15</v>
      </c>
    </row>
    <row r="347" spans="1:18" x14ac:dyDescent="0.3">
      <c r="A347" s="9">
        <v>3276111372</v>
      </c>
      <c r="B347" s="9">
        <v>2285</v>
      </c>
      <c r="C347" s="10">
        <f>Datos_Limpios!$B347/(24*60*60)</f>
        <v>2.644675925925926E-2</v>
      </c>
      <c r="D347" s="8" t="str">
        <f t="shared" si="10"/>
        <v>Early Game</v>
      </c>
      <c r="E347" s="9">
        <v>464103</v>
      </c>
      <c r="F347" s="9" t="s">
        <v>41</v>
      </c>
      <c r="G347" s="9">
        <v>4186376</v>
      </c>
      <c r="H347" s="9" t="s">
        <v>42</v>
      </c>
      <c r="I347" s="9">
        <v>18</v>
      </c>
      <c r="J347" s="9">
        <v>31</v>
      </c>
      <c r="K347" s="9" t="str">
        <f t="shared" si="11"/>
        <v>Dire</v>
      </c>
      <c r="L347" s="9" t="s">
        <v>14</v>
      </c>
      <c r="M347" s="9">
        <f>Datos_Limpios!$I347+Datos_Limpios!$J347</f>
        <v>49</v>
      </c>
      <c r="N347" s="9" t="str">
        <f>IF(Datos_Limpios!$M347&lt;35,"Menor a 35",IF(Datos_Limpios!$M347&lt;=48,"Menor a 48",IF(Datos_Limpios!$M347&lt;=60,"Menor a 60","Mayor a 60")))</f>
        <v>Menor a 60</v>
      </c>
      <c r="O347" s="9" t="str">
        <f>IF(Datos_Limpios!$L347="True",Datos_Limpios!$F347,Datos_Limpios!$H347)</f>
        <v>Team Singularity</v>
      </c>
      <c r="P347" s="9"/>
      <c r="Q347" s="9">
        <v>5401</v>
      </c>
      <c r="R347" s="9" t="s">
        <v>15</v>
      </c>
    </row>
    <row r="348" spans="1:18" x14ac:dyDescent="0.3">
      <c r="A348" s="7">
        <v>3276278414</v>
      </c>
      <c r="B348" s="7">
        <v>1972</v>
      </c>
      <c r="C348" s="8">
        <f>Datos_Limpios!$B348/(24*60*60)</f>
        <v>2.2824074074074073E-2</v>
      </c>
      <c r="D348" s="8" t="str">
        <f t="shared" si="10"/>
        <v>Early Game</v>
      </c>
      <c r="E348" s="7">
        <v>4324365</v>
      </c>
      <c r="F348" s="7" t="s">
        <v>73</v>
      </c>
      <c r="G348" s="7">
        <v>4652711</v>
      </c>
      <c r="H348" s="7" t="s">
        <v>28</v>
      </c>
      <c r="I348" s="7">
        <v>25</v>
      </c>
      <c r="J348" s="7">
        <v>13</v>
      </c>
      <c r="K348" s="7" t="str">
        <f t="shared" si="11"/>
        <v>Radiant</v>
      </c>
      <c r="L348" s="7" t="s">
        <v>18</v>
      </c>
      <c r="M348" s="7">
        <f>Datos_Limpios!$I348+Datos_Limpios!$J348</f>
        <v>38</v>
      </c>
      <c r="N348" s="7" t="str">
        <f>IF(Datos_Limpios!$M348&lt;35,"Menor a 35",IF(Datos_Limpios!$M348&lt;=48,"Menor a 48",IF(Datos_Limpios!$M348&lt;=60,"Menor a 60","Mayor a 60")))</f>
        <v>Menor a 48</v>
      </c>
      <c r="O348" s="7" t="str">
        <f>IF(Datos_Limpios!$L348="True",Datos_Limpios!$F348,Datos_Limpios!$H348)</f>
        <v>STARS e-Sports</v>
      </c>
      <c r="P348" s="7"/>
      <c r="Q348" s="7">
        <v>5401</v>
      </c>
      <c r="R348" s="7" t="s">
        <v>15</v>
      </c>
    </row>
    <row r="349" spans="1:18" x14ac:dyDescent="0.3">
      <c r="A349" s="9">
        <v>3276246388</v>
      </c>
      <c r="B349" s="9">
        <v>1835</v>
      </c>
      <c r="C349" s="10">
        <f>Datos_Limpios!$B349/(24*60*60)</f>
        <v>2.1238425925925924E-2</v>
      </c>
      <c r="D349" s="8" t="str">
        <f t="shared" si="10"/>
        <v>Early Game</v>
      </c>
      <c r="E349" s="9">
        <v>2672298</v>
      </c>
      <c r="F349" s="9" t="s">
        <v>26</v>
      </c>
      <c r="G349" s="9">
        <v>3715574</v>
      </c>
      <c r="H349" s="9" t="s">
        <v>29</v>
      </c>
      <c r="I349" s="9">
        <v>13</v>
      </c>
      <c r="J349" s="9">
        <v>18</v>
      </c>
      <c r="K349" s="9" t="str">
        <f t="shared" si="11"/>
        <v>Dire</v>
      </c>
      <c r="L349" s="9" t="s">
        <v>14</v>
      </c>
      <c r="M349" s="9">
        <f>Datos_Limpios!$I349+Datos_Limpios!$J349</f>
        <v>31</v>
      </c>
      <c r="N349" s="9" t="str">
        <f>IF(Datos_Limpios!$M349&lt;35,"Menor a 35",IF(Datos_Limpios!$M349&lt;=48,"Menor a 48",IF(Datos_Limpios!$M349&lt;=60,"Menor a 60","Mayor a 60")))</f>
        <v>Menor a 35</v>
      </c>
      <c r="O349" s="9" t="str">
        <f>IF(Datos_Limpios!$L349="True",Datos_Limpios!$F349,Datos_Limpios!$H349)</f>
        <v>SG e-sports team</v>
      </c>
      <c r="P349" s="9"/>
      <c r="Q349" s="9">
        <v>5401</v>
      </c>
      <c r="R349" s="9" t="s">
        <v>15</v>
      </c>
    </row>
    <row r="350" spans="1:18" x14ac:dyDescent="0.3">
      <c r="A350" s="7">
        <v>3276129449</v>
      </c>
      <c r="B350" s="7">
        <v>2209</v>
      </c>
      <c r="C350" s="8">
        <f>Datos_Limpios!$B350/(24*60*60)</f>
        <v>2.5567129629629631E-2</v>
      </c>
      <c r="D350" s="8" t="str">
        <f t="shared" si="10"/>
        <v>Early Game</v>
      </c>
      <c r="E350" s="7">
        <v>2967569</v>
      </c>
      <c r="F350" s="7" t="s">
        <v>45</v>
      </c>
      <c r="G350" s="7">
        <v>3747060</v>
      </c>
      <c r="H350" s="7" t="s">
        <v>23</v>
      </c>
      <c r="I350" s="7">
        <v>33</v>
      </c>
      <c r="J350" s="7">
        <v>19</v>
      </c>
      <c r="K350" s="7" t="str">
        <f t="shared" si="11"/>
        <v>Radiant</v>
      </c>
      <c r="L350" s="7" t="s">
        <v>18</v>
      </c>
      <c r="M350" s="7">
        <f>Datos_Limpios!$I350+Datos_Limpios!$J350</f>
        <v>52</v>
      </c>
      <c r="N350" s="7" t="str">
        <f>IF(Datos_Limpios!$M350&lt;35,"Menor a 35",IF(Datos_Limpios!$M350&lt;=48,"Menor a 48",IF(Datos_Limpios!$M350&lt;=60,"Menor a 60","Mayor a 60")))</f>
        <v>Menor a 60</v>
      </c>
      <c r="O350" s="7" t="str">
        <f>IF(Datos_Limpios!$L350="True",Datos_Limpios!$F350,Datos_Limpios!$H350)</f>
        <v>Unknown Team</v>
      </c>
      <c r="P350" s="7"/>
      <c r="Q350" s="7">
        <v>5401</v>
      </c>
      <c r="R350" s="7" t="s">
        <v>15</v>
      </c>
    </row>
    <row r="351" spans="1:18" x14ac:dyDescent="0.3">
      <c r="A351" s="9">
        <v>3276226816</v>
      </c>
      <c r="B351" s="9">
        <v>2351</v>
      </c>
      <c r="C351" s="10">
        <f>Datos_Limpios!$B351/(24*60*60)</f>
        <v>2.7210648148148147E-2</v>
      </c>
      <c r="D351" s="8" t="str">
        <f t="shared" si="10"/>
        <v>Early Game</v>
      </c>
      <c r="E351" s="9">
        <v>2967569</v>
      </c>
      <c r="F351" s="9" t="s">
        <v>45</v>
      </c>
      <c r="G351" s="9">
        <v>4704126</v>
      </c>
      <c r="H351" s="9" t="s">
        <v>46</v>
      </c>
      <c r="I351" s="9">
        <v>10</v>
      </c>
      <c r="J351" s="9">
        <v>34</v>
      </c>
      <c r="K351" s="9" t="str">
        <f t="shared" si="11"/>
        <v>Dire</v>
      </c>
      <c r="L351" s="9" t="s">
        <v>14</v>
      </c>
      <c r="M351" s="9">
        <f>Datos_Limpios!$I351+Datos_Limpios!$J351</f>
        <v>44</v>
      </c>
      <c r="N351" s="9" t="str">
        <f>IF(Datos_Limpios!$M351&lt;35,"Menor a 35",IF(Datos_Limpios!$M351&lt;=48,"Menor a 48",IF(Datos_Limpios!$M351&lt;=60,"Menor a 60","Mayor a 60")))</f>
        <v>Menor a 48</v>
      </c>
      <c r="O351" s="9" t="str">
        <f>IF(Datos_Limpios!$L351="True",Datos_Limpios!$F351,Datos_Limpios!$H351)</f>
        <v>MAD KINGS-</v>
      </c>
      <c r="P351" s="9"/>
      <c r="Q351" s="9">
        <v>5401</v>
      </c>
      <c r="R351" s="9" t="s">
        <v>15</v>
      </c>
    </row>
    <row r="352" spans="1:18" x14ac:dyDescent="0.3">
      <c r="A352" s="7">
        <v>3275808794</v>
      </c>
      <c r="B352" s="7">
        <v>3544</v>
      </c>
      <c r="C352" s="8">
        <f>Datos_Limpios!$B352/(24*60*60)</f>
        <v>4.1018518518518517E-2</v>
      </c>
      <c r="D352" s="8" t="str">
        <f t="shared" si="10"/>
        <v>Mid Game</v>
      </c>
      <c r="E352" s="7">
        <v>1905619</v>
      </c>
      <c r="F352" s="7" t="s">
        <v>58</v>
      </c>
      <c r="G352" s="7">
        <v>4251435</v>
      </c>
      <c r="H352" s="7" t="s">
        <v>51</v>
      </c>
      <c r="I352" s="7">
        <v>19</v>
      </c>
      <c r="J352" s="7">
        <v>34</v>
      </c>
      <c r="K352" s="7" t="str">
        <f t="shared" si="11"/>
        <v>Dire</v>
      </c>
      <c r="L352" s="7" t="s">
        <v>14</v>
      </c>
      <c r="M352" s="7">
        <f>Datos_Limpios!$I352+Datos_Limpios!$J352</f>
        <v>53</v>
      </c>
      <c r="N352" s="7" t="str">
        <f>IF(Datos_Limpios!$M352&lt;35,"Menor a 35",IF(Datos_Limpios!$M352&lt;=48,"Menor a 48",IF(Datos_Limpios!$M352&lt;=60,"Menor a 60","Mayor a 60")))</f>
        <v>Menor a 60</v>
      </c>
      <c r="O352" s="7" t="str">
        <f>IF(Datos_Limpios!$L352="True",Datos_Limpios!$F352,Datos_Limpios!$H352)</f>
        <v>w33ha earthspirit</v>
      </c>
      <c r="P352" s="7"/>
      <c r="Q352" s="7">
        <v>5401</v>
      </c>
      <c r="R352" s="7" t="s">
        <v>15</v>
      </c>
    </row>
    <row r="353" spans="1:18" x14ac:dyDescent="0.3">
      <c r="A353" s="9">
        <v>3275695734</v>
      </c>
      <c r="B353" s="9">
        <v>2788</v>
      </c>
      <c r="C353" s="10">
        <f>Datos_Limpios!$B353/(24*60*60)</f>
        <v>3.2268518518518516E-2</v>
      </c>
      <c r="D353" s="8" t="str">
        <f t="shared" si="10"/>
        <v>Mid Game</v>
      </c>
      <c r="E353" s="9">
        <v>4704126</v>
      </c>
      <c r="F353" s="9" t="s">
        <v>46</v>
      </c>
      <c r="G353" s="9">
        <v>4151852</v>
      </c>
      <c r="H353" s="9" t="s">
        <v>25</v>
      </c>
      <c r="I353" s="9">
        <v>35</v>
      </c>
      <c r="J353" s="9">
        <v>24</v>
      </c>
      <c r="K353" s="9" t="str">
        <f t="shared" si="11"/>
        <v>Radiant</v>
      </c>
      <c r="L353" s="9" t="s">
        <v>18</v>
      </c>
      <c r="M353" s="9">
        <f>Datos_Limpios!$I353+Datos_Limpios!$J353</f>
        <v>59</v>
      </c>
      <c r="N353" s="9" t="str">
        <f>IF(Datos_Limpios!$M353&lt;35,"Menor a 35",IF(Datos_Limpios!$M353&lt;=48,"Menor a 48",IF(Datos_Limpios!$M353&lt;=60,"Menor a 60","Mayor a 60")))</f>
        <v>Menor a 60</v>
      </c>
      <c r="O353" s="9" t="str">
        <f>IF(Datos_Limpios!$L353="True",Datos_Limpios!$F353,Datos_Limpios!$H353)</f>
        <v>MAD KINGS-</v>
      </c>
      <c r="P353" s="9"/>
      <c r="Q353" s="9">
        <v>5401</v>
      </c>
      <c r="R353" s="9" t="s">
        <v>15</v>
      </c>
    </row>
    <row r="354" spans="1:18" x14ac:dyDescent="0.3">
      <c r="A354" s="7">
        <v>3351963840</v>
      </c>
      <c r="B354" s="7">
        <v>2172</v>
      </c>
      <c r="C354" s="8">
        <f>Datos_Limpios!$B354/(24*60*60)</f>
        <v>2.5138888888888888E-2</v>
      </c>
      <c r="D354" s="8" t="str">
        <f t="shared" si="10"/>
        <v>Early Game</v>
      </c>
      <c r="E354" s="7">
        <v>2108395</v>
      </c>
      <c r="F354" s="7" t="s">
        <v>34</v>
      </c>
      <c r="G354" s="7">
        <v>39</v>
      </c>
      <c r="H354" s="7" t="s">
        <v>60</v>
      </c>
      <c r="I354" s="7">
        <v>14</v>
      </c>
      <c r="J354" s="7">
        <v>25</v>
      </c>
      <c r="K354" s="7" t="str">
        <f t="shared" si="11"/>
        <v>Dire</v>
      </c>
      <c r="L354" s="7" t="s">
        <v>14</v>
      </c>
      <c r="M354" s="7">
        <f>Datos_Limpios!$I354+Datos_Limpios!$J354</f>
        <v>39</v>
      </c>
      <c r="N354" s="7" t="str">
        <f>IF(Datos_Limpios!$M354&lt;35,"Menor a 35",IF(Datos_Limpios!$M354&lt;=48,"Menor a 48",IF(Datos_Limpios!$M354&lt;=60,"Menor a 60","Mayor a 60")))</f>
        <v>Menor a 48</v>
      </c>
      <c r="O354" s="7" t="str">
        <f>IF(Datos_Limpios!$L354="True",Datos_Limpios!$F354,Datos_Limpios!$H354)</f>
        <v>Shopify Rebellion</v>
      </c>
      <c r="P354" s="7"/>
      <c r="Q354" s="7">
        <v>5401</v>
      </c>
      <c r="R354" s="7" t="s">
        <v>15</v>
      </c>
    </row>
    <row r="355" spans="1:18" x14ac:dyDescent="0.3">
      <c r="A355" s="9">
        <v>3282553363</v>
      </c>
      <c r="B355" s="9">
        <v>1960</v>
      </c>
      <c r="C355" s="10">
        <f>Datos_Limpios!$B355/(24*60*60)</f>
        <v>2.2685185185185187E-2</v>
      </c>
      <c r="D355" s="8" t="str">
        <f t="shared" si="10"/>
        <v>Early Game</v>
      </c>
      <c r="E355" s="9">
        <v>4372042</v>
      </c>
      <c r="F355" s="9" t="s">
        <v>53</v>
      </c>
      <c r="G355" s="9">
        <v>2512249</v>
      </c>
      <c r="H355" s="9">
        <v>123</v>
      </c>
      <c r="I355" s="9">
        <v>10</v>
      </c>
      <c r="J355" s="9">
        <v>27</v>
      </c>
      <c r="K355" s="9" t="str">
        <f t="shared" si="11"/>
        <v>Dire</v>
      </c>
      <c r="L355" s="9" t="s">
        <v>14</v>
      </c>
      <c r="M355" s="9">
        <f>Datos_Limpios!$I355+Datos_Limpios!$J355</f>
        <v>37</v>
      </c>
      <c r="N355" s="9" t="str">
        <f>IF(Datos_Limpios!$M355&lt;35,"Menor a 35",IF(Datos_Limpios!$M355&lt;=48,"Menor a 48",IF(Datos_Limpios!$M355&lt;=60,"Menor a 60","Mayor a 60")))</f>
        <v>Menor a 48</v>
      </c>
      <c r="O355" s="9">
        <f>IF(Datos_Limpios!$L355="True",Datos_Limpios!$F355,Datos_Limpios!$H355)</f>
        <v>123</v>
      </c>
      <c r="P355" s="9"/>
      <c r="Q355" s="9">
        <v>5401</v>
      </c>
      <c r="R355" s="9" t="s">
        <v>15</v>
      </c>
    </row>
    <row r="356" spans="1:18" x14ac:dyDescent="0.3">
      <c r="A356" s="7">
        <v>3282193242</v>
      </c>
      <c r="B356" s="7">
        <v>1830</v>
      </c>
      <c r="C356" s="8">
        <f>Datos_Limpios!$B356/(24*60*60)</f>
        <v>2.1180555555555557E-2</v>
      </c>
      <c r="D356" s="8" t="str">
        <f t="shared" si="10"/>
        <v>Early Game</v>
      </c>
      <c r="E356" s="7">
        <v>3715574</v>
      </c>
      <c r="F356" s="7" t="s">
        <v>29</v>
      </c>
      <c r="G356" s="7">
        <v>2672298</v>
      </c>
      <c r="H356" s="7" t="s">
        <v>26</v>
      </c>
      <c r="I356" s="7">
        <v>8</v>
      </c>
      <c r="J356" s="7">
        <v>24</v>
      </c>
      <c r="K356" s="7" t="str">
        <f t="shared" si="11"/>
        <v>Dire</v>
      </c>
      <c r="L356" s="7" t="s">
        <v>14</v>
      </c>
      <c r="M356" s="7">
        <f>Datos_Limpios!$I356+Datos_Limpios!$J356</f>
        <v>32</v>
      </c>
      <c r="N356" s="7" t="str">
        <f>IF(Datos_Limpios!$M356&lt;35,"Menor a 35",IF(Datos_Limpios!$M356&lt;=48,"Menor a 48",IF(Datos_Limpios!$M356&lt;=60,"Menor a 60","Mayor a 60")))</f>
        <v>Menor a 35</v>
      </c>
      <c r="O356" s="7" t="str">
        <f>IF(Datos_Limpios!$L356="True",Datos_Limpios!$F356,Datos_Limpios!$H356)</f>
        <v>NoPing Esports</v>
      </c>
      <c r="P356" s="7"/>
      <c r="Q356" s="7">
        <v>5401</v>
      </c>
      <c r="R356" s="7" t="s">
        <v>15</v>
      </c>
    </row>
    <row r="357" spans="1:18" x14ac:dyDescent="0.3">
      <c r="A357" s="9">
        <v>3282300073</v>
      </c>
      <c r="B357" s="9">
        <v>2907</v>
      </c>
      <c r="C357" s="10">
        <f>Datos_Limpios!$B357/(24*60*60)</f>
        <v>3.3645833333333333E-2</v>
      </c>
      <c r="D357" s="8" t="str">
        <f t="shared" si="10"/>
        <v>Mid Game</v>
      </c>
      <c r="E357" s="9">
        <v>3715574</v>
      </c>
      <c r="F357" s="9" t="s">
        <v>29</v>
      </c>
      <c r="G357" s="9">
        <v>2672298</v>
      </c>
      <c r="H357" s="9" t="s">
        <v>26</v>
      </c>
      <c r="I357" s="9">
        <v>30</v>
      </c>
      <c r="J357" s="9">
        <v>37</v>
      </c>
      <c r="K357" s="9" t="str">
        <f t="shared" si="11"/>
        <v>Dire</v>
      </c>
      <c r="L357" s="9" t="s">
        <v>14</v>
      </c>
      <c r="M357" s="9">
        <f>Datos_Limpios!$I357+Datos_Limpios!$J357</f>
        <v>67</v>
      </c>
      <c r="N357" s="9" t="str">
        <f>IF(Datos_Limpios!$M357&lt;35,"Menor a 35",IF(Datos_Limpios!$M357&lt;=48,"Menor a 48",IF(Datos_Limpios!$M357&lt;=60,"Menor a 60","Mayor a 60")))</f>
        <v>Mayor a 60</v>
      </c>
      <c r="O357" s="9" t="str">
        <f>IF(Datos_Limpios!$L357="True",Datos_Limpios!$F357,Datos_Limpios!$H357)</f>
        <v>NoPing Esports</v>
      </c>
      <c r="P357" s="9"/>
      <c r="Q357" s="9">
        <v>5401</v>
      </c>
      <c r="R357" s="9" t="s">
        <v>15</v>
      </c>
    </row>
    <row r="358" spans="1:18" x14ac:dyDescent="0.3">
      <c r="A358" s="7">
        <v>3281628099</v>
      </c>
      <c r="B358" s="7">
        <v>3417</v>
      </c>
      <c r="C358" s="8">
        <f>Datos_Limpios!$B358/(24*60*60)</f>
        <v>3.9548611111111111E-2</v>
      </c>
      <c r="D358" s="8" t="str">
        <f t="shared" si="10"/>
        <v>Mid Game</v>
      </c>
      <c r="E358" s="7">
        <v>46</v>
      </c>
      <c r="F358" s="7" t="s">
        <v>59</v>
      </c>
      <c r="G358" s="7">
        <v>2621843</v>
      </c>
      <c r="H358" s="7" t="s">
        <v>43</v>
      </c>
      <c r="I358" s="7">
        <v>23</v>
      </c>
      <c r="J358" s="7">
        <v>12</v>
      </c>
      <c r="K358" s="7" t="str">
        <f t="shared" si="11"/>
        <v>Radiant</v>
      </c>
      <c r="L358" s="7" t="s">
        <v>18</v>
      </c>
      <c r="M358" s="7">
        <f>Datos_Limpios!$I358+Datos_Limpios!$J358</f>
        <v>35</v>
      </c>
      <c r="N358" s="7" t="str">
        <f>IF(Datos_Limpios!$M358&lt;35,"Menor a 35",IF(Datos_Limpios!$M358&lt;=48,"Menor a 48",IF(Datos_Limpios!$M358&lt;=60,"Menor a 60","Mayor a 60")))</f>
        <v>Menor a 48</v>
      </c>
      <c r="O358" s="7" t="str">
        <f>IF(Datos_Limpios!$L358="True",Datos_Limpios!$F358,Datos_Limpios!$H358)</f>
        <v>Team Empire</v>
      </c>
      <c r="P358" s="7"/>
      <c r="Q358" s="7">
        <v>5401</v>
      </c>
      <c r="R358" s="7" t="s">
        <v>15</v>
      </c>
    </row>
    <row r="359" spans="1:18" x14ac:dyDescent="0.3">
      <c r="A359" s="9">
        <v>3281724378</v>
      </c>
      <c r="B359" s="9">
        <v>2788</v>
      </c>
      <c r="C359" s="10">
        <f>Datos_Limpios!$B359/(24*60*60)</f>
        <v>3.2268518518518516E-2</v>
      </c>
      <c r="D359" s="8" t="str">
        <f t="shared" si="10"/>
        <v>Mid Game</v>
      </c>
      <c r="E359" s="9">
        <v>4704126</v>
      </c>
      <c r="F359" s="9" t="s">
        <v>46</v>
      </c>
      <c r="G359" s="9">
        <v>3715574</v>
      </c>
      <c r="H359" s="9" t="s">
        <v>29</v>
      </c>
      <c r="I359" s="9">
        <v>16</v>
      </c>
      <c r="J359" s="9">
        <v>28</v>
      </c>
      <c r="K359" s="9" t="str">
        <f t="shared" si="11"/>
        <v>Dire</v>
      </c>
      <c r="L359" s="9" t="s">
        <v>14</v>
      </c>
      <c r="M359" s="9">
        <f>Datos_Limpios!$I359+Datos_Limpios!$J359</f>
        <v>44</v>
      </c>
      <c r="N359" s="9" t="str">
        <f>IF(Datos_Limpios!$M359&lt;35,"Menor a 35",IF(Datos_Limpios!$M359&lt;=48,"Menor a 48",IF(Datos_Limpios!$M359&lt;=60,"Menor a 60","Mayor a 60")))</f>
        <v>Menor a 48</v>
      </c>
      <c r="O359" s="9" t="str">
        <f>IF(Datos_Limpios!$L359="True",Datos_Limpios!$F359,Datos_Limpios!$H359)</f>
        <v>SG e-sports team</v>
      </c>
      <c r="P359" s="9"/>
      <c r="Q359" s="9">
        <v>5401</v>
      </c>
      <c r="R359" s="9" t="s">
        <v>15</v>
      </c>
    </row>
    <row r="360" spans="1:18" x14ac:dyDescent="0.3">
      <c r="A360" s="7">
        <v>3281992071</v>
      </c>
      <c r="B360" s="7">
        <v>2846</v>
      </c>
      <c r="C360" s="8">
        <f>Datos_Limpios!$B360/(24*60*60)</f>
        <v>3.2939814814814818E-2</v>
      </c>
      <c r="D360" s="8" t="str">
        <f t="shared" si="10"/>
        <v>Mid Game</v>
      </c>
      <c r="E360" s="7">
        <v>26</v>
      </c>
      <c r="F360" s="7" t="s">
        <v>56</v>
      </c>
      <c r="G360" s="7">
        <v>4593831</v>
      </c>
      <c r="H360" s="7" t="s">
        <v>57</v>
      </c>
      <c r="I360" s="7">
        <v>10</v>
      </c>
      <c r="J360" s="7">
        <v>36</v>
      </c>
      <c r="K360" s="7" t="str">
        <f t="shared" si="11"/>
        <v>Dire</v>
      </c>
      <c r="L360" s="7" t="s">
        <v>14</v>
      </c>
      <c r="M360" s="7">
        <f>Datos_Limpios!$I360+Datos_Limpios!$J360</f>
        <v>46</v>
      </c>
      <c r="N360" s="7" t="str">
        <f>IF(Datos_Limpios!$M360&lt;35,"Menor a 35",IF(Datos_Limpios!$M360&lt;=48,"Menor a 48",IF(Datos_Limpios!$M360&lt;=60,"Menor a 60","Mayor a 60")))</f>
        <v>Menor a 48</v>
      </c>
      <c r="O360" s="7" t="str">
        <f>IF(Datos_Limpios!$L360="True",Datos_Limpios!$F360,Datos_Limpios!$H360)</f>
        <v>Planet Dog</v>
      </c>
      <c r="P360" s="7"/>
      <c r="Q360" s="7">
        <v>5401</v>
      </c>
      <c r="R360" s="7" t="s">
        <v>15</v>
      </c>
    </row>
    <row r="361" spans="1:18" x14ac:dyDescent="0.3">
      <c r="A361" s="9">
        <v>3281853891</v>
      </c>
      <c r="B361" s="9">
        <v>1945</v>
      </c>
      <c r="C361" s="10">
        <f>Datos_Limpios!$B361/(24*60*60)</f>
        <v>2.2511574074074073E-2</v>
      </c>
      <c r="D361" s="8" t="str">
        <f t="shared" si="10"/>
        <v>Early Game</v>
      </c>
      <c r="E361" s="9">
        <v>4704126</v>
      </c>
      <c r="F361" s="9" t="s">
        <v>46</v>
      </c>
      <c r="G361" s="9">
        <v>3715574</v>
      </c>
      <c r="H361" s="9" t="s">
        <v>29</v>
      </c>
      <c r="I361" s="9">
        <v>14</v>
      </c>
      <c r="J361" s="9">
        <v>35</v>
      </c>
      <c r="K361" s="9" t="str">
        <f t="shared" si="11"/>
        <v>Dire</v>
      </c>
      <c r="L361" s="9" t="s">
        <v>14</v>
      </c>
      <c r="M361" s="9">
        <f>Datos_Limpios!$I361+Datos_Limpios!$J361</f>
        <v>49</v>
      </c>
      <c r="N361" s="9" t="str">
        <f>IF(Datos_Limpios!$M361&lt;35,"Menor a 35",IF(Datos_Limpios!$M361&lt;=48,"Menor a 48",IF(Datos_Limpios!$M361&lt;=60,"Menor a 60","Mayor a 60")))</f>
        <v>Menor a 60</v>
      </c>
      <c r="O361" s="9" t="str">
        <f>IF(Datos_Limpios!$L361="True",Datos_Limpios!$F361,Datos_Limpios!$H361)</f>
        <v>SG e-sports team</v>
      </c>
      <c r="P361" s="9"/>
      <c r="Q361" s="9">
        <v>5401</v>
      </c>
      <c r="R361" s="9" t="s">
        <v>15</v>
      </c>
    </row>
    <row r="362" spans="1:18" x14ac:dyDescent="0.3">
      <c r="A362" s="7">
        <v>3282102427</v>
      </c>
      <c r="B362" s="7">
        <v>2379</v>
      </c>
      <c r="C362" s="8">
        <f>Datos_Limpios!$B362/(24*60*60)</f>
        <v>2.7534722222222221E-2</v>
      </c>
      <c r="D362" s="8" t="str">
        <f t="shared" si="10"/>
        <v>Early Game</v>
      </c>
      <c r="E362" s="7">
        <v>3</v>
      </c>
      <c r="F362" s="7" t="s">
        <v>50</v>
      </c>
      <c r="G362" s="7">
        <v>4251435</v>
      </c>
      <c r="H362" s="7" t="s">
        <v>51</v>
      </c>
      <c r="I362" s="7">
        <v>30</v>
      </c>
      <c r="J362" s="7">
        <v>17</v>
      </c>
      <c r="K362" s="7" t="str">
        <f t="shared" si="11"/>
        <v>Radiant</v>
      </c>
      <c r="L362" s="7" t="s">
        <v>18</v>
      </c>
      <c r="M362" s="7">
        <f>Datos_Limpios!$I362+Datos_Limpios!$J362</f>
        <v>47</v>
      </c>
      <c r="N362" s="7" t="str">
        <f>IF(Datos_Limpios!$M362&lt;35,"Menor a 35",IF(Datos_Limpios!$M362&lt;=48,"Menor a 48",IF(Datos_Limpios!$M362&lt;=60,"Menor a 60","Mayor a 60")))</f>
        <v>Menor a 48</v>
      </c>
      <c r="O362" s="7" t="str">
        <f>IF(Datos_Limpios!$L362="True",Datos_Limpios!$F362,Datos_Limpios!$H362)</f>
        <v>compLexity Gaming</v>
      </c>
      <c r="P362" s="7"/>
      <c r="Q362" s="7">
        <v>5401</v>
      </c>
      <c r="R362" s="7" t="s">
        <v>15</v>
      </c>
    </row>
    <row r="363" spans="1:18" x14ac:dyDescent="0.3">
      <c r="A363" s="9">
        <v>3275738929</v>
      </c>
      <c r="B363" s="9">
        <v>1433</v>
      </c>
      <c r="C363" s="10">
        <f>Datos_Limpios!$B363/(24*60*60)</f>
        <v>1.6585648148148148E-2</v>
      </c>
      <c r="D363" s="8" t="str">
        <f t="shared" si="10"/>
        <v>Early Game</v>
      </c>
      <c r="E363" s="9">
        <v>4652711</v>
      </c>
      <c r="F363" s="9" t="s">
        <v>28</v>
      </c>
      <c r="G363" s="9">
        <v>2672298</v>
      </c>
      <c r="H363" s="9" t="s">
        <v>26</v>
      </c>
      <c r="I363" s="9">
        <v>6</v>
      </c>
      <c r="J363" s="9">
        <v>25</v>
      </c>
      <c r="K363" s="9" t="str">
        <f t="shared" si="11"/>
        <v>Dire</v>
      </c>
      <c r="L363" s="9" t="s">
        <v>14</v>
      </c>
      <c r="M363" s="9">
        <f>Datos_Limpios!$I363+Datos_Limpios!$J363</f>
        <v>31</v>
      </c>
      <c r="N363" s="9" t="str">
        <f>IF(Datos_Limpios!$M363&lt;35,"Menor a 35",IF(Datos_Limpios!$M363&lt;=48,"Menor a 48",IF(Datos_Limpios!$M363&lt;=60,"Menor a 60","Mayor a 60")))</f>
        <v>Menor a 35</v>
      </c>
      <c r="O363" s="9" t="str">
        <f>IF(Datos_Limpios!$L363="True",Datos_Limpios!$F363,Datos_Limpios!$H363)</f>
        <v>NoPing Esports</v>
      </c>
      <c r="P363" s="9"/>
      <c r="Q363" s="9">
        <v>5401</v>
      </c>
      <c r="R363" s="9" t="s">
        <v>15</v>
      </c>
    </row>
    <row r="364" spans="1:18" x14ac:dyDescent="0.3">
      <c r="A364" s="7">
        <v>3282243909</v>
      </c>
      <c r="B364" s="7">
        <v>1907</v>
      </c>
      <c r="C364" s="8">
        <f>Datos_Limpios!$B364/(24*60*60)</f>
        <v>2.207175925925926E-2</v>
      </c>
      <c r="D364" s="8" t="str">
        <f t="shared" si="10"/>
        <v>Early Game</v>
      </c>
      <c r="E364" s="7">
        <v>2672298</v>
      </c>
      <c r="F364" s="7" t="s">
        <v>26</v>
      </c>
      <c r="G364" s="7">
        <v>3715574</v>
      </c>
      <c r="H364" s="7" t="s">
        <v>29</v>
      </c>
      <c r="I364" s="7">
        <v>31</v>
      </c>
      <c r="J364" s="7">
        <v>17</v>
      </c>
      <c r="K364" s="7" t="str">
        <f t="shared" si="11"/>
        <v>Radiant</v>
      </c>
      <c r="L364" s="7" t="s">
        <v>18</v>
      </c>
      <c r="M364" s="7">
        <f>Datos_Limpios!$I364+Datos_Limpios!$J364</f>
        <v>48</v>
      </c>
      <c r="N364" s="7" t="str">
        <f>IF(Datos_Limpios!$M364&lt;35,"Menor a 35",IF(Datos_Limpios!$M364&lt;=48,"Menor a 48",IF(Datos_Limpios!$M364&lt;=60,"Menor a 60","Mayor a 60")))</f>
        <v>Menor a 48</v>
      </c>
      <c r="O364" s="7" t="str">
        <f>IF(Datos_Limpios!$L364="True",Datos_Limpios!$F364,Datos_Limpios!$H364)</f>
        <v>NoPing Esports</v>
      </c>
      <c r="P364" s="7"/>
      <c r="Q364" s="7">
        <v>5401</v>
      </c>
      <c r="R364" s="7" t="s">
        <v>15</v>
      </c>
    </row>
    <row r="365" spans="1:18" x14ac:dyDescent="0.3">
      <c r="A365" s="9">
        <v>3275683703</v>
      </c>
      <c r="B365" s="9">
        <v>2770</v>
      </c>
      <c r="C365" s="10">
        <f>Datos_Limpios!$B365/(24*60*60)</f>
        <v>3.2060185185185185E-2</v>
      </c>
      <c r="D365" s="8" t="str">
        <f t="shared" si="10"/>
        <v>Mid Game</v>
      </c>
      <c r="E365" s="9">
        <v>1838315</v>
      </c>
      <c r="F365" s="9" t="s">
        <v>21</v>
      </c>
      <c r="G365" s="9">
        <v>111474</v>
      </c>
      <c r="H365" s="9" t="s">
        <v>20</v>
      </c>
      <c r="I365" s="9">
        <v>22</v>
      </c>
      <c r="J365" s="9">
        <v>22</v>
      </c>
      <c r="K365" s="9" t="str">
        <f t="shared" si="11"/>
        <v>Radiant</v>
      </c>
      <c r="L365" s="9" t="s">
        <v>18</v>
      </c>
      <c r="M365" s="9">
        <f>Datos_Limpios!$I365+Datos_Limpios!$J365</f>
        <v>44</v>
      </c>
      <c r="N365" s="9" t="str">
        <f>IF(Datos_Limpios!$M365&lt;35,"Menor a 35",IF(Datos_Limpios!$M365&lt;=48,"Menor a 48",IF(Datos_Limpios!$M365&lt;=60,"Menor a 60","Mayor a 60")))</f>
        <v>Menor a 48</v>
      </c>
      <c r="O365" s="9" t="str">
        <f>IF(Datos_Limpios!$L365="True",Datos_Limpios!$F365,Datos_Limpios!$H365)</f>
        <v>Team Secret</v>
      </c>
      <c r="P365" s="9"/>
      <c r="Q365" s="9">
        <v>5401</v>
      </c>
      <c r="R365" s="9" t="s">
        <v>15</v>
      </c>
    </row>
    <row r="366" spans="1:18" x14ac:dyDescent="0.3">
      <c r="A366" s="7">
        <v>3275686186</v>
      </c>
      <c r="B366" s="7">
        <v>1928</v>
      </c>
      <c r="C366" s="8">
        <f>Datos_Limpios!$B366/(24*60*60)</f>
        <v>2.2314814814814815E-2</v>
      </c>
      <c r="D366" s="8" t="str">
        <f t="shared" si="10"/>
        <v>Early Game</v>
      </c>
      <c r="E366" s="7">
        <v>46</v>
      </c>
      <c r="F366" s="7" t="s">
        <v>59</v>
      </c>
      <c r="G366" s="7">
        <v>4592777</v>
      </c>
      <c r="H366" s="7" t="s">
        <v>38</v>
      </c>
      <c r="I366" s="7">
        <v>33</v>
      </c>
      <c r="J366" s="7">
        <v>13</v>
      </c>
      <c r="K366" s="7" t="str">
        <f t="shared" si="11"/>
        <v>Radiant</v>
      </c>
      <c r="L366" s="7" t="s">
        <v>18</v>
      </c>
      <c r="M366" s="7">
        <f>Datos_Limpios!$I366+Datos_Limpios!$J366</f>
        <v>46</v>
      </c>
      <c r="N366" s="7" t="str">
        <f>IF(Datos_Limpios!$M366&lt;35,"Menor a 35",IF(Datos_Limpios!$M366&lt;=48,"Menor a 48",IF(Datos_Limpios!$M366&lt;=60,"Menor a 60","Mayor a 60")))</f>
        <v>Menor a 48</v>
      </c>
      <c r="O366" s="7" t="str">
        <f>IF(Datos_Limpios!$L366="True",Datos_Limpios!$F366,Datos_Limpios!$H366)</f>
        <v>Team Empire</v>
      </c>
      <c r="P366" s="7"/>
      <c r="Q366" s="7">
        <v>5401</v>
      </c>
      <c r="R366" s="7" t="s">
        <v>15</v>
      </c>
    </row>
    <row r="367" spans="1:18" x14ac:dyDescent="0.3">
      <c r="A367" s="9">
        <v>3275667950</v>
      </c>
      <c r="B367" s="9">
        <v>1832</v>
      </c>
      <c r="C367" s="10">
        <f>Datos_Limpios!$B367/(24*60*60)</f>
        <v>2.1203703703703704E-2</v>
      </c>
      <c r="D367" s="8" t="str">
        <f t="shared" si="10"/>
        <v>Early Game</v>
      </c>
      <c r="E367" s="9">
        <v>3704482</v>
      </c>
      <c r="F367" s="9" t="s">
        <v>19</v>
      </c>
      <c r="G367" s="9">
        <v>26</v>
      </c>
      <c r="H367" s="9" t="s">
        <v>56</v>
      </c>
      <c r="I367" s="9">
        <v>8</v>
      </c>
      <c r="J367" s="9">
        <v>30</v>
      </c>
      <c r="K367" s="9" t="str">
        <f t="shared" si="11"/>
        <v>Dire</v>
      </c>
      <c r="L367" s="9" t="s">
        <v>14</v>
      </c>
      <c r="M367" s="9">
        <f>Datos_Limpios!$I367+Datos_Limpios!$J367</f>
        <v>38</v>
      </c>
      <c r="N367" s="9" t="str">
        <f>IF(Datos_Limpios!$M367&lt;35,"Menor a 35",IF(Datos_Limpios!$M367&lt;=48,"Menor a 48",IF(Datos_Limpios!$M367&lt;=60,"Menor a 60","Mayor a 60")))</f>
        <v>Menor a 48</v>
      </c>
      <c r="O367" s="9" t="str">
        <f>IF(Datos_Limpios!$L367="True",Datos_Limpios!$F367,Datos_Limpios!$H367)</f>
        <v>MOUZ</v>
      </c>
      <c r="P367" s="9"/>
      <c r="Q367" s="9">
        <v>5401</v>
      </c>
      <c r="R367" s="9" t="s">
        <v>15</v>
      </c>
    </row>
    <row r="368" spans="1:18" x14ac:dyDescent="0.3">
      <c r="A368" s="7">
        <v>3275546909</v>
      </c>
      <c r="B368" s="7">
        <v>2803</v>
      </c>
      <c r="C368" s="8">
        <f>Datos_Limpios!$B368/(24*60*60)</f>
        <v>3.2442129629629626E-2</v>
      </c>
      <c r="D368" s="8" t="str">
        <f t="shared" si="10"/>
        <v>Mid Game</v>
      </c>
      <c r="E368" s="7">
        <v>36</v>
      </c>
      <c r="F368" s="7" t="s">
        <v>37</v>
      </c>
      <c r="G368" s="7">
        <v>4100699</v>
      </c>
      <c r="H368" s="7" t="s">
        <v>71</v>
      </c>
      <c r="I368" s="7">
        <v>28</v>
      </c>
      <c r="J368" s="7">
        <v>22</v>
      </c>
      <c r="K368" s="7" t="str">
        <f t="shared" si="11"/>
        <v>Radiant</v>
      </c>
      <c r="L368" s="7" t="s">
        <v>18</v>
      </c>
      <c r="M368" s="7">
        <f>Datos_Limpios!$I368+Datos_Limpios!$J368</f>
        <v>50</v>
      </c>
      <c r="N368" s="7" t="str">
        <f>IF(Datos_Limpios!$M368&lt;35,"Menor a 35",IF(Datos_Limpios!$M368&lt;=48,"Menor a 48",IF(Datos_Limpios!$M368&lt;=60,"Menor a 60","Mayor a 60")))</f>
        <v>Menor a 60</v>
      </c>
      <c r="O368" s="7" t="str">
        <f>IF(Datos_Limpios!$L368="True",Datos_Limpios!$F368,Datos_Limpios!$H368)</f>
        <v>Natus Vincere</v>
      </c>
      <c r="P368" s="7"/>
      <c r="Q368" s="7">
        <v>5401</v>
      </c>
      <c r="R368" s="7" t="s">
        <v>15</v>
      </c>
    </row>
    <row r="369" spans="1:18" x14ac:dyDescent="0.3">
      <c r="A369" s="9">
        <v>3275412980</v>
      </c>
      <c r="B369" s="9">
        <v>2857</v>
      </c>
      <c r="C369" s="10">
        <f>Datos_Limpios!$B369/(24*60*60)</f>
        <v>3.3067129629629627E-2</v>
      </c>
      <c r="D369" s="8" t="str">
        <f t="shared" si="10"/>
        <v>Mid Game</v>
      </c>
      <c r="E369" s="9">
        <v>464103</v>
      </c>
      <c r="F369" s="9" t="s">
        <v>41</v>
      </c>
      <c r="G369" s="9">
        <v>26</v>
      </c>
      <c r="H369" s="9" t="s">
        <v>56</v>
      </c>
      <c r="I369" s="9">
        <v>39</v>
      </c>
      <c r="J369" s="9">
        <v>37</v>
      </c>
      <c r="K369" s="9" t="str">
        <f t="shared" si="11"/>
        <v>Radiant</v>
      </c>
      <c r="L369" s="9" t="s">
        <v>18</v>
      </c>
      <c r="M369" s="9">
        <f>Datos_Limpios!$I369+Datos_Limpios!$J369</f>
        <v>76</v>
      </c>
      <c r="N369" s="9" t="str">
        <f>IF(Datos_Limpios!$M369&lt;35,"Menor a 35",IF(Datos_Limpios!$M369&lt;=48,"Menor a 48",IF(Datos_Limpios!$M369&lt;=60,"Menor a 60","Mayor a 60")))</f>
        <v>Mayor a 60</v>
      </c>
      <c r="O369" s="9" t="str">
        <f>IF(Datos_Limpios!$L369="True",Datos_Limpios!$F369,Datos_Limpios!$H369)</f>
        <v>Danish Bears</v>
      </c>
      <c r="P369" s="9"/>
      <c r="Q369" s="9">
        <v>5401</v>
      </c>
      <c r="R369" s="9" t="s">
        <v>15</v>
      </c>
    </row>
    <row r="370" spans="1:18" x14ac:dyDescent="0.3">
      <c r="A370" s="7">
        <v>3275492852</v>
      </c>
      <c r="B370" s="7">
        <v>2178</v>
      </c>
      <c r="C370" s="8">
        <f>Datos_Limpios!$B370/(24*60*60)</f>
        <v>2.5208333333333333E-2</v>
      </c>
      <c r="D370" s="8" t="str">
        <f t="shared" si="10"/>
        <v>Early Game</v>
      </c>
      <c r="E370" s="7">
        <v>350190</v>
      </c>
      <c r="F370" s="7" t="s">
        <v>16</v>
      </c>
      <c r="G370" s="7">
        <v>4425527</v>
      </c>
      <c r="H370" s="7" t="s">
        <v>32</v>
      </c>
      <c r="I370" s="7">
        <v>34</v>
      </c>
      <c r="J370" s="7">
        <v>12</v>
      </c>
      <c r="K370" s="7" t="str">
        <f t="shared" si="11"/>
        <v>Radiant</v>
      </c>
      <c r="L370" s="7" t="s">
        <v>18</v>
      </c>
      <c r="M370" s="7">
        <f>Datos_Limpios!$I370+Datos_Limpios!$J370</f>
        <v>46</v>
      </c>
      <c r="N370" s="7" t="str">
        <f>IF(Datos_Limpios!$M370&lt;35,"Menor a 35",IF(Datos_Limpios!$M370&lt;=48,"Menor a 48",IF(Datos_Limpios!$M370&lt;=60,"Menor a 60","Mayor a 60")))</f>
        <v>Menor a 48</v>
      </c>
      <c r="O370" s="7" t="str">
        <f>IF(Datos_Limpios!$L370="True",Datos_Limpios!$F370,Datos_Limpios!$H370)</f>
        <v>Ascent Esports</v>
      </c>
      <c r="P370" s="7"/>
      <c r="Q370" s="7">
        <v>5401</v>
      </c>
      <c r="R370" s="7" t="s">
        <v>15</v>
      </c>
    </row>
    <row r="371" spans="1:18" x14ac:dyDescent="0.3">
      <c r="A371" s="9">
        <v>3275399089</v>
      </c>
      <c r="B371" s="9">
        <v>2663</v>
      </c>
      <c r="C371" s="10">
        <f>Datos_Limpios!$B371/(24*60*60)</f>
        <v>3.0821759259259261E-2</v>
      </c>
      <c r="D371" s="8" t="str">
        <f t="shared" si="10"/>
        <v>Mid Game</v>
      </c>
      <c r="E371" s="9">
        <v>4593831</v>
      </c>
      <c r="F371" s="9" t="s">
        <v>57</v>
      </c>
      <c r="G371" s="9">
        <v>3152713</v>
      </c>
      <c r="H371" s="9" t="s">
        <v>67</v>
      </c>
      <c r="I371" s="9">
        <v>35</v>
      </c>
      <c r="J371" s="9">
        <v>17</v>
      </c>
      <c r="K371" s="9" t="str">
        <f t="shared" si="11"/>
        <v>Radiant</v>
      </c>
      <c r="L371" s="9" t="s">
        <v>18</v>
      </c>
      <c r="M371" s="9">
        <f>Datos_Limpios!$I371+Datos_Limpios!$J371</f>
        <v>52</v>
      </c>
      <c r="N371" s="9" t="str">
        <f>IF(Datos_Limpios!$M371&lt;35,"Menor a 35",IF(Datos_Limpios!$M371&lt;=48,"Menor a 48",IF(Datos_Limpios!$M371&lt;=60,"Menor a 60","Mayor a 60")))</f>
        <v>Menor a 60</v>
      </c>
      <c r="O371" s="9" t="str">
        <f>IF(Datos_Limpios!$L371="True",Datos_Limpios!$F371,Datos_Limpios!$H371)</f>
        <v>Planet Dog</v>
      </c>
      <c r="P371" s="9"/>
      <c r="Q371" s="9">
        <v>5401</v>
      </c>
      <c r="R371" s="9" t="s">
        <v>15</v>
      </c>
    </row>
    <row r="372" spans="1:18" x14ac:dyDescent="0.3">
      <c r="A372" s="7">
        <v>3277009111</v>
      </c>
      <c r="B372" s="7">
        <v>1724</v>
      </c>
      <c r="C372" s="8">
        <f>Datos_Limpios!$B372/(24*60*60)</f>
        <v>1.9953703703703703E-2</v>
      </c>
      <c r="D372" s="8" t="str">
        <f t="shared" si="10"/>
        <v>Early Game</v>
      </c>
      <c r="E372" s="7">
        <v>1838315</v>
      </c>
      <c r="F372" s="7" t="s">
        <v>21</v>
      </c>
      <c r="G372" s="7">
        <v>4186376</v>
      </c>
      <c r="H372" s="7" t="s">
        <v>42</v>
      </c>
      <c r="I372" s="7">
        <v>26</v>
      </c>
      <c r="J372" s="7">
        <v>5</v>
      </c>
      <c r="K372" s="7" t="str">
        <f t="shared" si="11"/>
        <v>Radiant</v>
      </c>
      <c r="L372" s="7" t="s">
        <v>18</v>
      </c>
      <c r="M372" s="7">
        <f>Datos_Limpios!$I372+Datos_Limpios!$J372</f>
        <v>31</v>
      </c>
      <c r="N372" s="7" t="str">
        <f>IF(Datos_Limpios!$M372&lt;35,"Menor a 35",IF(Datos_Limpios!$M372&lt;=48,"Menor a 48",IF(Datos_Limpios!$M372&lt;=60,"Menor a 60","Mayor a 60")))</f>
        <v>Menor a 35</v>
      </c>
      <c r="O372" s="7" t="str">
        <f>IF(Datos_Limpios!$L372="True",Datos_Limpios!$F372,Datos_Limpios!$H372)</f>
        <v>Team Secret</v>
      </c>
      <c r="P372" s="7"/>
      <c r="Q372" s="7">
        <v>5401</v>
      </c>
      <c r="R372" s="7" t="s">
        <v>15</v>
      </c>
    </row>
    <row r="373" spans="1:18" x14ac:dyDescent="0.3">
      <c r="A373" s="9">
        <v>3275340129</v>
      </c>
      <c r="B373" s="9">
        <v>3077</v>
      </c>
      <c r="C373" s="10">
        <f>Datos_Limpios!$B373/(24*60*60)</f>
        <v>3.5613425925925923E-2</v>
      </c>
      <c r="D373" s="8" t="str">
        <f t="shared" si="10"/>
        <v>Mid Game</v>
      </c>
      <c r="E373" s="9">
        <v>4372767</v>
      </c>
      <c r="F373" s="9" t="s">
        <v>17</v>
      </c>
      <c r="G373" s="9">
        <v>4593848</v>
      </c>
      <c r="H373" s="9" t="s">
        <v>75</v>
      </c>
      <c r="I373" s="9">
        <v>51</v>
      </c>
      <c r="J373" s="9">
        <v>39</v>
      </c>
      <c r="K373" s="9" t="str">
        <f t="shared" si="11"/>
        <v>Radiant</v>
      </c>
      <c r="L373" s="9" t="s">
        <v>18</v>
      </c>
      <c r="M373" s="9">
        <f>Datos_Limpios!$I373+Datos_Limpios!$J373</f>
        <v>90</v>
      </c>
      <c r="N373" s="9" t="str">
        <f>IF(Datos_Limpios!$M373&lt;35,"Menor a 35",IF(Datos_Limpios!$M373&lt;=48,"Menor a 48",IF(Datos_Limpios!$M373&lt;=60,"Menor a 60","Mayor a 60")))</f>
        <v>Mayor a 60</v>
      </c>
      <c r="O373" s="9" t="str">
        <f>IF(Datos_Limpios!$L373="True",Datos_Limpios!$F373,Datos_Limpios!$H373)</f>
        <v>Moogle</v>
      </c>
      <c r="P373" s="9"/>
      <c r="Q373" s="9">
        <v>5401</v>
      </c>
      <c r="R373" s="9" t="s">
        <v>15</v>
      </c>
    </row>
    <row r="374" spans="1:18" x14ac:dyDescent="0.3">
      <c r="A374" s="7">
        <v>3276820653</v>
      </c>
      <c r="B374" s="7">
        <v>1767</v>
      </c>
      <c r="C374" s="8">
        <f>Datos_Limpios!$B374/(24*60*60)</f>
        <v>2.045138888888889E-2</v>
      </c>
      <c r="D374" s="8" t="str">
        <f t="shared" si="10"/>
        <v>Early Game</v>
      </c>
      <c r="E374" s="7">
        <v>1838315</v>
      </c>
      <c r="F374" s="7" t="s">
        <v>21</v>
      </c>
      <c r="G374" s="7">
        <v>3152713</v>
      </c>
      <c r="H374" s="7" t="s">
        <v>67</v>
      </c>
      <c r="I374" s="7">
        <v>26</v>
      </c>
      <c r="J374" s="7">
        <v>6</v>
      </c>
      <c r="K374" s="7" t="str">
        <f t="shared" si="11"/>
        <v>Radiant</v>
      </c>
      <c r="L374" s="7" t="s">
        <v>18</v>
      </c>
      <c r="M374" s="7">
        <f>Datos_Limpios!$I374+Datos_Limpios!$J374</f>
        <v>32</v>
      </c>
      <c r="N374" s="7" t="str">
        <f>IF(Datos_Limpios!$M374&lt;35,"Menor a 35",IF(Datos_Limpios!$M374&lt;=48,"Menor a 48",IF(Datos_Limpios!$M374&lt;=60,"Menor a 60","Mayor a 60")))</f>
        <v>Menor a 35</v>
      </c>
      <c r="O374" s="7" t="str">
        <f>IF(Datos_Limpios!$L374="True",Datos_Limpios!$F374,Datos_Limpios!$H374)</f>
        <v>Team Secret</v>
      </c>
      <c r="P374" s="7"/>
      <c r="Q374" s="7">
        <v>5401</v>
      </c>
      <c r="R374" s="7" t="s">
        <v>15</v>
      </c>
    </row>
    <row r="375" spans="1:18" x14ac:dyDescent="0.3">
      <c r="A375" s="9">
        <v>3362458643</v>
      </c>
      <c r="B375" s="9">
        <v>2049</v>
      </c>
      <c r="C375" s="10">
        <f>Datos_Limpios!$B375/(24*60*60)</f>
        <v>2.3715277777777776E-2</v>
      </c>
      <c r="D375" s="8" t="str">
        <f t="shared" si="10"/>
        <v>Early Game</v>
      </c>
      <c r="E375" s="9">
        <v>2581813</v>
      </c>
      <c r="F375" s="9" t="s">
        <v>153</v>
      </c>
      <c r="G375" s="9">
        <v>1838315</v>
      </c>
      <c r="H375" s="9" t="s">
        <v>21</v>
      </c>
      <c r="I375" s="9">
        <v>8</v>
      </c>
      <c r="J375" s="9">
        <v>31</v>
      </c>
      <c r="K375" s="9" t="str">
        <f t="shared" si="11"/>
        <v>Dire</v>
      </c>
      <c r="L375" s="9" t="s">
        <v>14</v>
      </c>
      <c r="M375" s="9">
        <f>Datos_Limpios!$I375+Datos_Limpios!$J375</f>
        <v>39</v>
      </c>
      <c r="N375" s="9" t="str">
        <f>IF(Datos_Limpios!$M375&lt;35,"Menor a 35",IF(Datos_Limpios!$M375&lt;=48,"Menor a 48",IF(Datos_Limpios!$M375&lt;=60,"Menor a 60","Mayor a 60")))</f>
        <v>Menor a 48</v>
      </c>
      <c r="O375" s="9" t="str">
        <f>IF(Datos_Limpios!$L375="True",Datos_Limpios!$F375,Datos_Limpios!$H375)</f>
        <v>Team Secret</v>
      </c>
      <c r="P375" s="9"/>
      <c r="Q375" s="9">
        <v>5401</v>
      </c>
      <c r="R375" s="9" t="s">
        <v>15</v>
      </c>
    </row>
    <row r="376" spans="1:18" x14ac:dyDescent="0.3">
      <c r="A376" s="7">
        <v>3275297767</v>
      </c>
      <c r="B376" s="7">
        <v>2626</v>
      </c>
      <c r="C376" s="8">
        <f>Datos_Limpios!$B376/(24*60*60)</f>
        <v>3.0393518518518518E-2</v>
      </c>
      <c r="D376" s="8" t="str">
        <f t="shared" si="10"/>
        <v>Mid Game</v>
      </c>
      <c r="E376" s="7">
        <v>4592777</v>
      </c>
      <c r="F376" s="7" t="s">
        <v>38</v>
      </c>
      <c r="G376" s="7">
        <v>4425117</v>
      </c>
      <c r="H376" s="7" t="s">
        <v>74</v>
      </c>
      <c r="I376" s="7">
        <v>30</v>
      </c>
      <c r="J376" s="7">
        <v>12</v>
      </c>
      <c r="K376" s="7" t="str">
        <f t="shared" si="11"/>
        <v>Radiant</v>
      </c>
      <c r="L376" s="7" t="s">
        <v>18</v>
      </c>
      <c r="M376" s="7">
        <f>Datos_Limpios!$I376+Datos_Limpios!$J376</f>
        <v>42</v>
      </c>
      <c r="N376" s="7" t="str">
        <f>IF(Datos_Limpios!$M376&lt;35,"Menor a 35",IF(Datos_Limpios!$M376&lt;=48,"Menor a 48",IF(Datos_Limpios!$M376&lt;=60,"Menor a 60","Mayor a 60")))</f>
        <v>Menor a 48</v>
      </c>
      <c r="O376" s="7" t="str">
        <f>IF(Datos_Limpios!$L376="True",Datos_Limpios!$F376,Datos_Limpios!$H376)</f>
        <v>Double Dimension</v>
      </c>
      <c r="P376" s="7"/>
      <c r="Q376" s="7">
        <v>5401</v>
      </c>
      <c r="R376" s="7" t="s">
        <v>15</v>
      </c>
    </row>
    <row r="377" spans="1:18" x14ac:dyDescent="0.3">
      <c r="A377" s="9">
        <v>3276819345</v>
      </c>
      <c r="B377" s="9">
        <v>3017</v>
      </c>
      <c r="C377" s="10">
        <f>Datos_Limpios!$B377/(24*60*60)</f>
        <v>3.4918981481481481E-2</v>
      </c>
      <c r="D377" s="8" t="str">
        <f t="shared" si="10"/>
        <v>Mid Game</v>
      </c>
      <c r="E377" s="9">
        <v>1964407</v>
      </c>
      <c r="F377" s="9" t="s">
        <v>40</v>
      </c>
      <c r="G377" s="9">
        <v>4592777</v>
      </c>
      <c r="H377" s="9" t="s">
        <v>38</v>
      </c>
      <c r="I377" s="9">
        <v>32</v>
      </c>
      <c r="J377" s="9">
        <v>27</v>
      </c>
      <c r="K377" s="9" t="str">
        <f t="shared" si="11"/>
        <v>Radiant</v>
      </c>
      <c r="L377" s="9" t="s">
        <v>18</v>
      </c>
      <c r="M377" s="9">
        <f>Datos_Limpios!$I377+Datos_Limpios!$J377</f>
        <v>59</v>
      </c>
      <c r="N377" s="9" t="str">
        <f>IF(Datos_Limpios!$M377&lt;35,"Menor a 35",IF(Datos_Limpios!$M377&lt;=48,"Menor a 48",IF(Datos_Limpios!$M377&lt;=60,"Menor a 60","Mayor a 60")))</f>
        <v>Menor a 60</v>
      </c>
      <c r="O377" s="9" t="str">
        <f>IF(Datos_Limpios!$L377="True",Datos_Limpios!$F377,Datos_Limpios!$H377)</f>
        <v>Comanche</v>
      </c>
      <c r="P377" s="9"/>
      <c r="Q377" s="9">
        <v>5401</v>
      </c>
      <c r="R377" s="9" t="s">
        <v>15</v>
      </c>
    </row>
    <row r="378" spans="1:18" x14ac:dyDescent="0.3">
      <c r="A378" s="7">
        <v>3278015358</v>
      </c>
      <c r="B378" s="7">
        <v>3027</v>
      </c>
      <c r="C378" s="8">
        <f>Datos_Limpios!$B378/(24*60*60)</f>
        <v>3.5034722222222224E-2</v>
      </c>
      <c r="D378" s="8" t="str">
        <f t="shared" si="10"/>
        <v>Mid Game</v>
      </c>
      <c r="E378" s="7">
        <v>4151852</v>
      </c>
      <c r="F378" s="7" t="s">
        <v>25</v>
      </c>
      <c r="G378" s="7">
        <v>4324365</v>
      </c>
      <c r="H378" s="7" t="s">
        <v>73</v>
      </c>
      <c r="I378" s="7">
        <v>40</v>
      </c>
      <c r="J378" s="7">
        <v>27</v>
      </c>
      <c r="K378" s="7" t="str">
        <f t="shared" si="11"/>
        <v>Radiant</v>
      </c>
      <c r="L378" s="7" t="s">
        <v>18</v>
      </c>
      <c r="M378" s="7">
        <f>Datos_Limpios!$I378+Datos_Limpios!$J378</f>
        <v>67</v>
      </c>
      <c r="N378" s="7" t="str">
        <f>IF(Datos_Limpios!$M378&lt;35,"Menor a 35",IF(Datos_Limpios!$M378&lt;=48,"Menor a 48",IF(Datos_Limpios!$M378&lt;=60,"Menor a 60","Mayor a 60")))</f>
        <v>Mayor a 60</v>
      </c>
      <c r="O378" s="7" t="str">
        <f>IF(Datos_Limpios!$L378="True",Datos_Limpios!$F378,Datos_Limpios!$H378)</f>
        <v xml:space="preserve">Elite Wolves </v>
      </c>
      <c r="P378" s="7"/>
      <c r="Q378" s="7">
        <v>5401</v>
      </c>
      <c r="R378" s="7" t="s">
        <v>15</v>
      </c>
    </row>
    <row r="379" spans="1:18" x14ac:dyDescent="0.3">
      <c r="A379" s="9">
        <v>3278110163</v>
      </c>
      <c r="B379" s="9">
        <v>1801</v>
      </c>
      <c r="C379" s="10">
        <f>Datos_Limpios!$B379/(24*60*60)</f>
        <v>2.0844907407407406E-2</v>
      </c>
      <c r="D379" s="8" t="str">
        <f t="shared" si="10"/>
        <v>Early Game</v>
      </c>
      <c r="E379" s="9">
        <v>3747060</v>
      </c>
      <c r="F379" s="9" t="s">
        <v>23</v>
      </c>
      <c r="G379" s="9">
        <v>4324365</v>
      </c>
      <c r="H379" s="9" t="s">
        <v>73</v>
      </c>
      <c r="I379" s="9">
        <v>35</v>
      </c>
      <c r="J379" s="9">
        <v>18</v>
      </c>
      <c r="K379" s="9" t="str">
        <f t="shared" si="11"/>
        <v>Radiant</v>
      </c>
      <c r="L379" s="9" t="s">
        <v>18</v>
      </c>
      <c r="M379" s="9">
        <f>Datos_Limpios!$I379+Datos_Limpios!$J379</f>
        <v>53</v>
      </c>
      <c r="N379" s="9" t="str">
        <f>IF(Datos_Limpios!$M379&lt;35,"Menor a 35",IF(Datos_Limpios!$M379&lt;=48,"Menor a 48",IF(Datos_Limpios!$M379&lt;=60,"Menor a 60","Mayor a 60")))</f>
        <v>Menor a 60</v>
      </c>
      <c r="O379" s="9" t="str">
        <f>IF(Datos_Limpios!$L379="True",Datos_Limpios!$F379,Datos_Limpios!$H379)</f>
        <v>Union Gaming Bolivia</v>
      </c>
      <c r="P379" s="9"/>
      <c r="Q379" s="9">
        <v>5401</v>
      </c>
      <c r="R379" s="9" t="s">
        <v>15</v>
      </c>
    </row>
    <row r="380" spans="1:18" x14ac:dyDescent="0.3">
      <c r="A380" s="7">
        <v>3275056852</v>
      </c>
      <c r="B380" s="7">
        <v>2521</v>
      </c>
      <c r="C380" s="8">
        <f>Datos_Limpios!$B380/(24*60*60)</f>
        <v>2.9178240740740741E-2</v>
      </c>
      <c r="D380" s="8" t="str">
        <f t="shared" si="10"/>
        <v>Mid Game</v>
      </c>
      <c r="E380" s="7">
        <v>3725701</v>
      </c>
      <c r="F380" s="7" t="s">
        <v>70</v>
      </c>
      <c r="G380" s="7">
        <v>3659536</v>
      </c>
      <c r="H380" s="7" t="s">
        <v>33</v>
      </c>
      <c r="I380" s="7">
        <v>12</v>
      </c>
      <c r="J380" s="7">
        <v>29</v>
      </c>
      <c r="K380" s="7" t="str">
        <f t="shared" si="11"/>
        <v>Dire</v>
      </c>
      <c r="L380" s="7" t="s">
        <v>14</v>
      </c>
      <c r="M380" s="7">
        <f>Datos_Limpios!$I380+Datos_Limpios!$J380</f>
        <v>41</v>
      </c>
      <c r="N380" s="7" t="str">
        <f>IF(Datos_Limpios!$M380&lt;35,"Menor a 35",IF(Datos_Limpios!$M380&lt;=48,"Menor a 48",IF(Datos_Limpios!$M380&lt;=60,"Menor a 60","Mayor a 60")))</f>
        <v>Menor a 48</v>
      </c>
      <c r="O380" s="7" t="str">
        <f>IF(Datos_Limpios!$L380="True",Datos_Limpios!$F380,Datos_Limpios!$H380)</f>
        <v>Clutch Gamers</v>
      </c>
      <c r="P380" s="7"/>
      <c r="Q380" s="7">
        <v>5401</v>
      </c>
      <c r="R380" s="7" t="s">
        <v>15</v>
      </c>
    </row>
    <row r="381" spans="1:18" x14ac:dyDescent="0.3">
      <c r="A381" s="9">
        <v>3275066534</v>
      </c>
      <c r="B381" s="9">
        <v>2263</v>
      </c>
      <c r="C381" s="10">
        <f>Datos_Limpios!$B381/(24*60*60)</f>
        <v>2.6192129629629631E-2</v>
      </c>
      <c r="D381" s="8" t="str">
        <f t="shared" si="10"/>
        <v>Early Game</v>
      </c>
      <c r="E381" s="9">
        <v>1964407</v>
      </c>
      <c r="F381" s="9" t="s">
        <v>40</v>
      </c>
      <c r="G381" s="9">
        <v>46</v>
      </c>
      <c r="H381" s="9" t="s">
        <v>59</v>
      </c>
      <c r="I381" s="9">
        <v>17</v>
      </c>
      <c r="J381" s="9">
        <v>22</v>
      </c>
      <c r="K381" s="9" t="str">
        <f t="shared" si="11"/>
        <v>Dire</v>
      </c>
      <c r="L381" s="9" t="s">
        <v>14</v>
      </c>
      <c r="M381" s="9">
        <f>Datos_Limpios!$I381+Datos_Limpios!$J381</f>
        <v>39</v>
      </c>
      <c r="N381" s="9" t="str">
        <f>IF(Datos_Limpios!$M381&lt;35,"Menor a 35",IF(Datos_Limpios!$M381&lt;=48,"Menor a 48",IF(Datos_Limpios!$M381&lt;=60,"Menor a 60","Mayor a 60")))</f>
        <v>Menor a 48</v>
      </c>
      <c r="O381" s="9" t="str">
        <f>IF(Datos_Limpios!$L381="True",Datos_Limpios!$F381,Datos_Limpios!$H381)</f>
        <v>Team Empire</v>
      </c>
      <c r="P381" s="9"/>
      <c r="Q381" s="9">
        <v>5401</v>
      </c>
      <c r="R381" s="9" t="s">
        <v>15</v>
      </c>
    </row>
    <row r="382" spans="1:18" x14ac:dyDescent="0.3">
      <c r="A382" s="7">
        <v>3275276589</v>
      </c>
      <c r="B382" s="7">
        <v>2289</v>
      </c>
      <c r="C382" s="8">
        <f>Datos_Limpios!$B382/(24*60*60)</f>
        <v>2.6493055555555554E-2</v>
      </c>
      <c r="D382" s="8" t="str">
        <f t="shared" si="10"/>
        <v>Early Game</v>
      </c>
      <c r="E382" s="7">
        <v>464103</v>
      </c>
      <c r="F382" s="7" t="s">
        <v>41</v>
      </c>
      <c r="G382" s="7">
        <v>111474</v>
      </c>
      <c r="H382" s="7" t="s">
        <v>20</v>
      </c>
      <c r="I382" s="7">
        <v>35</v>
      </c>
      <c r="J382" s="7">
        <v>12</v>
      </c>
      <c r="K382" s="7" t="str">
        <f t="shared" si="11"/>
        <v>Radiant</v>
      </c>
      <c r="L382" s="7" t="s">
        <v>18</v>
      </c>
      <c r="M382" s="7">
        <f>Datos_Limpios!$I382+Datos_Limpios!$J382</f>
        <v>47</v>
      </c>
      <c r="N382" s="7" t="str">
        <f>IF(Datos_Limpios!$M382&lt;35,"Menor a 35",IF(Datos_Limpios!$M382&lt;=48,"Menor a 48",IF(Datos_Limpios!$M382&lt;=60,"Menor a 60","Mayor a 60")))</f>
        <v>Menor a 48</v>
      </c>
      <c r="O382" s="7" t="str">
        <f>IF(Datos_Limpios!$L382="True",Datos_Limpios!$F382,Datos_Limpios!$H382)</f>
        <v>Danish Bears</v>
      </c>
      <c r="P382" s="7"/>
      <c r="Q382" s="7">
        <v>5401</v>
      </c>
      <c r="R382" s="7" t="s">
        <v>15</v>
      </c>
    </row>
    <row r="383" spans="1:18" x14ac:dyDescent="0.3">
      <c r="A383" s="9">
        <v>3274669416</v>
      </c>
      <c r="B383" s="9">
        <v>3246</v>
      </c>
      <c r="C383" s="10">
        <f>Datos_Limpios!$B383/(24*60*60)</f>
        <v>3.7569444444444447E-2</v>
      </c>
      <c r="D383" s="8" t="str">
        <f t="shared" si="10"/>
        <v>Mid Game</v>
      </c>
      <c r="E383" s="9">
        <v>2108395</v>
      </c>
      <c r="F383" s="9" t="s">
        <v>34</v>
      </c>
      <c r="G383" s="9">
        <v>4425527</v>
      </c>
      <c r="H383" s="9" t="s">
        <v>32</v>
      </c>
      <c r="I383" s="9">
        <v>36</v>
      </c>
      <c r="J383" s="9">
        <v>22</v>
      </c>
      <c r="K383" s="9" t="str">
        <f t="shared" si="11"/>
        <v>Radiant</v>
      </c>
      <c r="L383" s="9" t="s">
        <v>18</v>
      </c>
      <c r="M383" s="9">
        <f>Datos_Limpios!$I383+Datos_Limpios!$J383</f>
        <v>58</v>
      </c>
      <c r="N383" s="9" t="str">
        <f>IF(Datos_Limpios!$M383&lt;35,"Menor a 35",IF(Datos_Limpios!$M383&lt;=48,"Menor a 48",IF(Datos_Limpios!$M383&lt;=60,"Menor a 60","Mayor a 60")))</f>
        <v>Menor a 60</v>
      </c>
      <c r="O383" s="9" t="str">
        <f>IF(Datos_Limpios!$L383="True",Datos_Limpios!$F383,Datos_Limpios!$H383)</f>
        <v>TNC Predator</v>
      </c>
      <c r="P383" s="9"/>
      <c r="Q383" s="9">
        <v>5401</v>
      </c>
      <c r="R383" s="9" t="s">
        <v>15</v>
      </c>
    </row>
    <row r="384" spans="1:18" x14ac:dyDescent="0.3">
      <c r="A384" s="7">
        <v>3278019014</v>
      </c>
      <c r="B384" s="7">
        <v>2130</v>
      </c>
      <c r="C384" s="8">
        <f>Datos_Limpios!$B384/(24*60*60)</f>
        <v>2.4652777777777777E-2</v>
      </c>
      <c r="D384" s="8" t="str">
        <f t="shared" si="10"/>
        <v>Early Game</v>
      </c>
      <c r="E384" s="7">
        <v>4186376</v>
      </c>
      <c r="F384" s="7" t="s">
        <v>42</v>
      </c>
      <c r="G384" s="7">
        <v>26</v>
      </c>
      <c r="H384" s="7" t="s">
        <v>56</v>
      </c>
      <c r="I384" s="7">
        <v>25</v>
      </c>
      <c r="J384" s="7">
        <v>11</v>
      </c>
      <c r="K384" s="7" t="str">
        <f t="shared" si="11"/>
        <v>Radiant</v>
      </c>
      <c r="L384" s="7" t="s">
        <v>18</v>
      </c>
      <c r="M384" s="7">
        <f>Datos_Limpios!$I384+Datos_Limpios!$J384</f>
        <v>36</v>
      </c>
      <c r="N384" s="7" t="str">
        <f>IF(Datos_Limpios!$M384&lt;35,"Menor a 35",IF(Datos_Limpios!$M384&lt;=48,"Menor a 48",IF(Datos_Limpios!$M384&lt;=60,"Menor a 60","Mayor a 60")))</f>
        <v>Menor a 48</v>
      </c>
      <c r="O384" s="7" t="str">
        <f>IF(Datos_Limpios!$L384="True",Datos_Limpios!$F384,Datos_Limpios!$H384)</f>
        <v>Team Singularity</v>
      </c>
      <c r="P384" s="7"/>
      <c r="Q384" s="7">
        <v>5401</v>
      </c>
      <c r="R384" s="7" t="s">
        <v>15</v>
      </c>
    </row>
    <row r="385" spans="1:18" x14ac:dyDescent="0.3">
      <c r="A385" s="9">
        <v>3275124185</v>
      </c>
      <c r="B385" s="9">
        <v>1983</v>
      </c>
      <c r="C385" s="10">
        <f>Datos_Limpios!$B385/(24*60*60)</f>
        <v>2.2951388888888889E-2</v>
      </c>
      <c r="D385" s="8" t="str">
        <f t="shared" si="10"/>
        <v>Early Game</v>
      </c>
      <c r="E385" s="9">
        <v>4593848</v>
      </c>
      <c r="F385" s="9" t="s">
        <v>75</v>
      </c>
      <c r="G385" s="9">
        <v>4425527</v>
      </c>
      <c r="H385" s="9" t="s">
        <v>32</v>
      </c>
      <c r="I385" s="9">
        <v>8</v>
      </c>
      <c r="J385" s="9">
        <v>28</v>
      </c>
      <c r="K385" s="9" t="str">
        <f t="shared" si="11"/>
        <v>Dire</v>
      </c>
      <c r="L385" s="9" t="s">
        <v>14</v>
      </c>
      <c r="M385" s="9">
        <f>Datos_Limpios!$I385+Datos_Limpios!$J385</f>
        <v>36</v>
      </c>
      <c r="N385" s="9" t="str">
        <f>IF(Datos_Limpios!$M385&lt;35,"Menor a 35",IF(Datos_Limpios!$M385&lt;=48,"Menor a 48",IF(Datos_Limpios!$M385&lt;=60,"Menor a 60","Mayor a 60")))</f>
        <v>Menor a 48</v>
      </c>
      <c r="O385" s="9" t="str">
        <f>IF(Datos_Limpios!$L385="True",Datos_Limpios!$F385,Datos_Limpios!$H385)</f>
        <v>Geek Fam</v>
      </c>
      <c r="P385" s="9"/>
      <c r="Q385" s="9">
        <v>5401</v>
      </c>
      <c r="R385" s="9" t="s">
        <v>15</v>
      </c>
    </row>
    <row r="386" spans="1:18" x14ac:dyDescent="0.3">
      <c r="A386" s="7">
        <v>3275108399</v>
      </c>
      <c r="B386" s="7">
        <v>2068</v>
      </c>
      <c r="C386" s="8">
        <f>Datos_Limpios!$B386/(24*60*60)</f>
        <v>2.3935185185185184E-2</v>
      </c>
      <c r="D386" s="8" t="str">
        <f t="shared" ref="D386:D449" si="12">IF(B386/60&lt;20,"Turbo Game",IF((20&lt;=B386/60)*AND(B386/60&lt;=40),"Early Game",IF((40&lt;B386/60)*AND(B386/60&lt;=60),"Mid Game","Late Game")))</f>
        <v>Early Game</v>
      </c>
      <c r="E386" s="7">
        <v>4328182</v>
      </c>
      <c r="F386" s="7" t="s">
        <v>68</v>
      </c>
      <c r="G386" s="7">
        <v>4186376</v>
      </c>
      <c r="H386" s="7" t="s">
        <v>42</v>
      </c>
      <c r="I386" s="7">
        <v>20</v>
      </c>
      <c r="J386" s="7">
        <v>21</v>
      </c>
      <c r="K386" s="7" t="str">
        <f t="shared" ref="K386:K449" si="13">IF(L386="True","Radiant","Dire")</f>
        <v>Dire</v>
      </c>
      <c r="L386" s="7" t="s">
        <v>14</v>
      </c>
      <c r="M386" s="7">
        <f>Datos_Limpios!$I386+Datos_Limpios!$J386</f>
        <v>41</v>
      </c>
      <c r="N386" s="7" t="str">
        <f>IF(Datos_Limpios!$M386&lt;35,"Menor a 35",IF(Datos_Limpios!$M386&lt;=48,"Menor a 48",IF(Datos_Limpios!$M386&lt;=60,"Menor a 60","Mayor a 60")))</f>
        <v>Menor a 48</v>
      </c>
      <c r="O386" s="7" t="str">
        <f>IF(Datos_Limpios!$L386="True",Datos_Limpios!$F386,Datos_Limpios!$H386)</f>
        <v>Team Singularity</v>
      </c>
      <c r="P386" s="7"/>
      <c r="Q386" s="7">
        <v>5401</v>
      </c>
      <c r="R386" s="7" t="s">
        <v>15</v>
      </c>
    </row>
    <row r="387" spans="1:18" x14ac:dyDescent="0.3">
      <c r="A387" s="9">
        <v>3276819192</v>
      </c>
      <c r="B387" s="9">
        <v>2146</v>
      </c>
      <c r="C387" s="10">
        <f>Datos_Limpios!$B387/(24*60*60)</f>
        <v>2.4837962962962964E-2</v>
      </c>
      <c r="D387" s="8" t="str">
        <f t="shared" si="12"/>
        <v>Early Game</v>
      </c>
      <c r="E387" s="9">
        <v>4186376</v>
      </c>
      <c r="F387" s="9" t="s">
        <v>42</v>
      </c>
      <c r="G387" s="9">
        <v>3704482</v>
      </c>
      <c r="H387" s="9" t="s">
        <v>19</v>
      </c>
      <c r="I387" s="9">
        <v>26</v>
      </c>
      <c r="J387" s="9">
        <v>11</v>
      </c>
      <c r="K387" s="9" t="str">
        <f t="shared" si="13"/>
        <v>Radiant</v>
      </c>
      <c r="L387" s="9" t="s">
        <v>18</v>
      </c>
      <c r="M387" s="9">
        <f>Datos_Limpios!$I387+Datos_Limpios!$J387</f>
        <v>37</v>
      </c>
      <c r="N387" s="9" t="str">
        <f>IF(Datos_Limpios!$M387&lt;35,"Menor a 35",IF(Datos_Limpios!$M387&lt;=48,"Menor a 48",IF(Datos_Limpios!$M387&lt;=60,"Menor a 60","Mayor a 60")))</f>
        <v>Menor a 48</v>
      </c>
      <c r="O387" s="9" t="str">
        <f>IF(Datos_Limpios!$L387="True",Datos_Limpios!$F387,Datos_Limpios!$H387)</f>
        <v>Team Singularity</v>
      </c>
      <c r="P387" s="9"/>
      <c r="Q387" s="9">
        <v>5401</v>
      </c>
      <c r="R387" s="9" t="s">
        <v>15</v>
      </c>
    </row>
    <row r="388" spans="1:18" x14ac:dyDescent="0.3">
      <c r="A388" s="7">
        <v>3276392063</v>
      </c>
      <c r="B388" s="7">
        <v>2570</v>
      </c>
      <c r="C388" s="8">
        <f>Datos_Limpios!$B388/(24*60*60)</f>
        <v>2.974537037037037E-2</v>
      </c>
      <c r="D388" s="8" t="str">
        <f t="shared" si="12"/>
        <v>Mid Game</v>
      </c>
      <c r="E388" s="7">
        <v>4251435</v>
      </c>
      <c r="F388" s="7" t="s">
        <v>51</v>
      </c>
      <c r="G388" s="7">
        <v>3</v>
      </c>
      <c r="H388" s="7" t="s">
        <v>50</v>
      </c>
      <c r="I388" s="7">
        <v>42</v>
      </c>
      <c r="J388" s="7">
        <v>17</v>
      </c>
      <c r="K388" s="7" t="str">
        <f t="shared" si="13"/>
        <v>Radiant</v>
      </c>
      <c r="L388" s="7" t="s">
        <v>18</v>
      </c>
      <c r="M388" s="7">
        <f>Datos_Limpios!$I388+Datos_Limpios!$J388</f>
        <v>59</v>
      </c>
      <c r="N388" s="7" t="str">
        <f>IF(Datos_Limpios!$M388&lt;35,"Menor a 35",IF(Datos_Limpios!$M388&lt;=48,"Menor a 48",IF(Datos_Limpios!$M388&lt;=60,"Menor a 60","Mayor a 60")))</f>
        <v>Menor a 60</v>
      </c>
      <c r="O388" s="7" t="str">
        <f>IF(Datos_Limpios!$L388="True",Datos_Limpios!$F388,Datos_Limpios!$H388)</f>
        <v>w33ha earthspirit</v>
      </c>
      <c r="P388" s="7"/>
      <c r="Q388" s="7">
        <v>5401</v>
      </c>
      <c r="R388" s="7" t="s">
        <v>15</v>
      </c>
    </row>
    <row r="389" spans="1:18" x14ac:dyDescent="0.3">
      <c r="A389" s="9">
        <v>3275012710</v>
      </c>
      <c r="B389" s="9">
        <v>1956</v>
      </c>
      <c r="C389" s="10">
        <f>Datos_Limpios!$B389/(24*60*60)</f>
        <v>2.2638888888888889E-2</v>
      </c>
      <c r="D389" s="8" t="str">
        <f t="shared" si="12"/>
        <v>Early Game</v>
      </c>
      <c r="E389" s="9">
        <v>2581813</v>
      </c>
      <c r="F389" s="9" t="s">
        <v>153</v>
      </c>
      <c r="G389" s="9">
        <v>4425527</v>
      </c>
      <c r="H389" s="9" t="s">
        <v>32</v>
      </c>
      <c r="I389" s="9">
        <v>29</v>
      </c>
      <c r="J389" s="9">
        <v>4</v>
      </c>
      <c r="K389" s="9" t="str">
        <f t="shared" si="13"/>
        <v>Radiant</v>
      </c>
      <c r="L389" s="9" t="s">
        <v>18</v>
      </c>
      <c r="M389" s="9">
        <f>Datos_Limpios!$I389+Datos_Limpios!$J389</f>
        <v>33</v>
      </c>
      <c r="N389" s="9" t="str">
        <f>IF(Datos_Limpios!$M389&lt;35,"Menor a 35",IF(Datos_Limpios!$M389&lt;=48,"Menor a 48",IF(Datos_Limpios!$M389&lt;=60,"Menor a 60","Mayor a 60")))</f>
        <v>Menor a 35</v>
      </c>
      <c r="O389" s="9" t="str">
        <f>IF(Datos_Limpios!$L389="True",Datos_Limpios!$F389,Datos_Limpios!$H389)</f>
        <v>Execration</v>
      </c>
      <c r="P389" s="9"/>
      <c r="Q389" s="9">
        <v>5401</v>
      </c>
      <c r="R389" s="9" t="s">
        <v>15</v>
      </c>
    </row>
    <row r="390" spans="1:18" x14ac:dyDescent="0.3">
      <c r="A390" s="7">
        <v>3274908009</v>
      </c>
      <c r="B390" s="7">
        <v>2254</v>
      </c>
      <c r="C390" s="8">
        <f>Datos_Limpios!$B390/(24*60*60)</f>
        <v>2.6087962962962962E-2</v>
      </c>
      <c r="D390" s="8" t="str">
        <f t="shared" si="12"/>
        <v>Early Game</v>
      </c>
      <c r="E390" s="7">
        <v>26</v>
      </c>
      <c r="F390" s="7" t="s">
        <v>56</v>
      </c>
      <c r="G390" s="7">
        <v>4593831</v>
      </c>
      <c r="H390" s="7" t="s">
        <v>57</v>
      </c>
      <c r="I390" s="7">
        <v>19</v>
      </c>
      <c r="J390" s="7">
        <v>28</v>
      </c>
      <c r="K390" s="7" t="str">
        <f t="shared" si="13"/>
        <v>Dire</v>
      </c>
      <c r="L390" s="7" t="s">
        <v>14</v>
      </c>
      <c r="M390" s="7">
        <f>Datos_Limpios!$I390+Datos_Limpios!$J390</f>
        <v>47</v>
      </c>
      <c r="N390" s="7" t="str">
        <f>IF(Datos_Limpios!$M390&lt;35,"Menor a 35",IF(Datos_Limpios!$M390&lt;=48,"Menor a 48",IF(Datos_Limpios!$M390&lt;=60,"Menor a 60","Mayor a 60")))</f>
        <v>Menor a 48</v>
      </c>
      <c r="O390" s="7" t="str">
        <f>IF(Datos_Limpios!$L390="True",Datos_Limpios!$F390,Datos_Limpios!$H390)</f>
        <v>Planet Dog</v>
      </c>
      <c r="P390" s="7"/>
      <c r="Q390" s="7">
        <v>5401</v>
      </c>
      <c r="R390" s="7" t="s">
        <v>15</v>
      </c>
    </row>
    <row r="391" spans="1:18" x14ac:dyDescent="0.3">
      <c r="A391" s="9">
        <v>3277169467</v>
      </c>
      <c r="B391" s="9">
        <v>3092</v>
      </c>
      <c r="C391" s="10">
        <f>Datos_Limpios!$B391/(24*60*60)</f>
        <v>3.5787037037037034E-2</v>
      </c>
      <c r="D391" s="8" t="str">
        <f t="shared" si="12"/>
        <v>Mid Game</v>
      </c>
      <c r="E391" s="9">
        <v>543897</v>
      </c>
      <c r="F391" s="9" t="s">
        <v>35</v>
      </c>
      <c r="G391" s="9">
        <v>3326875</v>
      </c>
      <c r="H391" s="9" t="s">
        <v>44</v>
      </c>
      <c r="I391" s="9">
        <v>27</v>
      </c>
      <c r="J391" s="9">
        <v>37</v>
      </c>
      <c r="K391" s="9" t="str">
        <f t="shared" si="13"/>
        <v>Dire</v>
      </c>
      <c r="L391" s="9" t="s">
        <v>14</v>
      </c>
      <c r="M391" s="9">
        <f>Datos_Limpios!$I391+Datos_Limpios!$J391</f>
        <v>64</v>
      </c>
      <c r="N391" s="9" t="str">
        <f>IF(Datos_Limpios!$M391&lt;35,"Menor a 35",IF(Datos_Limpios!$M391&lt;=48,"Menor a 48",IF(Datos_Limpios!$M391&lt;=60,"Menor a 60","Mayor a 60")))</f>
        <v>Mayor a 60</v>
      </c>
      <c r="O391" s="9" t="str">
        <f>IF(Datos_Limpios!$L391="True",Datos_Limpios!$F391,Datos_Limpios!$H391)</f>
        <v>Faceless</v>
      </c>
      <c r="P391" s="9"/>
      <c r="Q391" s="9">
        <v>5401</v>
      </c>
      <c r="R391" s="9" t="s">
        <v>15</v>
      </c>
    </row>
    <row r="392" spans="1:18" x14ac:dyDescent="0.3">
      <c r="A392" s="7">
        <v>3277297305</v>
      </c>
      <c r="B392" s="7">
        <v>2102</v>
      </c>
      <c r="C392" s="8">
        <f>Datos_Limpios!$B392/(24*60*60)</f>
        <v>2.4328703703703703E-2</v>
      </c>
      <c r="D392" s="8" t="str">
        <f t="shared" si="12"/>
        <v>Early Game</v>
      </c>
      <c r="E392" s="7">
        <v>4372767</v>
      </c>
      <c r="F392" s="7" t="s">
        <v>17</v>
      </c>
      <c r="G392" s="7">
        <v>3659536</v>
      </c>
      <c r="H392" s="7" t="s">
        <v>33</v>
      </c>
      <c r="I392" s="7">
        <v>19</v>
      </c>
      <c r="J392" s="7">
        <v>34</v>
      </c>
      <c r="K392" s="7" t="str">
        <f t="shared" si="13"/>
        <v>Dire</v>
      </c>
      <c r="L392" s="7" t="s">
        <v>14</v>
      </c>
      <c r="M392" s="7">
        <f>Datos_Limpios!$I392+Datos_Limpios!$J392</f>
        <v>53</v>
      </c>
      <c r="N392" s="7" t="str">
        <f>IF(Datos_Limpios!$M392&lt;35,"Menor a 35",IF(Datos_Limpios!$M392&lt;=48,"Menor a 48",IF(Datos_Limpios!$M392&lt;=60,"Menor a 60","Mayor a 60")))</f>
        <v>Menor a 60</v>
      </c>
      <c r="O392" s="7" t="str">
        <f>IF(Datos_Limpios!$L392="True",Datos_Limpios!$F392,Datos_Limpios!$H392)</f>
        <v>Clutch Gamers</v>
      </c>
      <c r="P392" s="7"/>
      <c r="Q392" s="7">
        <v>5401</v>
      </c>
      <c r="R392" s="7" t="s">
        <v>15</v>
      </c>
    </row>
    <row r="393" spans="1:18" x14ac:dyDescent="0.3">
      <c r="A393" s="9">
        <v>3274946646</v>
      </c>
      <c r="B393" s="9">
        <v>2358</v>
      </c>
      <c r="C393" s="10">
        <f>Datos_Limpios!$B393/(24*60*60)</f>
        <v>2.7291666666666665E-2</v>
      </c>
      <c r="D393" s="8" t="str">
        <f t="shared" si="12"/>
        <v>Early Game</v>
      </c>
      <c r="E393" s="9">
        <v>2006913</v>
      </c>
      <c r="F393" s="9" t="s">
        <v>36</v>
      </c>
      <c r="G393" s="9">
        <v>4425117</v>
      </c>
      <c r="H393" s="9" t="s">
        <v>74</v>
      </c>
      <c r="I393" s="9">
        <v>12</v>
      </c>
      <c r="J393" s="9">
        <v>23</v>
      </c>
      <c r="K393" s="9" t="str">
        <f t="shared" si="13"/>
        <v>Dire</v>
      </c>
      <c r="L393" s="9" t="s">
        <v>14</v>
      </c>
      <c r="M393" s="9">
        <f>Datos_Limpios!$I393+Datos_Limpios!$J393</f>
        <v>35</v>
      </c>
      <c r="N393" s="9" t="str">
        <f>IF(Datos_Limpios!$M393&lt;35,"Menor a 35",IF(Datos_Limpios!$M393&lt;=48,"Menor a 48",IF(Datos_Limpios!$M393&lt;=60,"Menor a 60","Mayor a 60")))</f>
        <v>Menor a 48</v>
      </c>
      <c r="O393" s="9" t="str">
        <f>IF(Datos_Limpios!$L393="True",Datos_Limpios!$F393,Datos_Limpios!$H393)</f>
        <v>Gambit Esports</v>
      </c>
      <c r="P393" s="9"/>
      <c r="Q393" s="9">
        <v>5401</v>
      </c>
      <c r="R393" s="9" t="s">
        <v>15</v>
      </c>
    </row>
    <row r="394" spans="1:18" x14ac:dyDescent="0.3">
      <c r="A394" s="7">
        <v>3274394099</v>
      </c>
      <c r="B394" s="7">
        <v>3193</v>
      </c>
      <c r="C394" s="8">
        <f>Datos_Limpios!$B394/(24*60*60)</f>
        <v>3.695601851851852E-2</v>
      </c>
      <c r="D394" s="8" t="str">
        <f t="shared" si="12"/>
        <v>Mid Game</v>
      </c>
      <c r="E394" s="7">
        <v>543897</v>
      </c>
      <c r="F394" s="7" t="s">
        <v>35</v>
      </c>
      <c r="G394" s="7">
        <v>2108395</v>
      </c>
      <c r="H394" s="7" t="s">
        <v>34</v>
      </c>
      <c r="I394" s="7">
        <v>21</v>
      </c>
      <c r="J394" s="7">
        <v>37</v>
      </c>
      <c r="K394" s="7" t="str">
        <f t="shared" si="13"/>
        <v>Dire</v>
      </c>
      <c r="L394" s="7" t="s">
        <v>14</v>
      </c>
      <c r="M394" s="7">
        <f>Datos_Limpios!$I394+Datos_Limpios!$J394</f>
        <v>58</v>
      </c>
      <c r="N394" s="7" t="str">
        <f>IF(Datos_Limpios!$M394&lt;35,"Menor a 35",IF(Datos_Limpios!$M394&lt;=48,"Menor a 48",IF(Datos_Limpios!$M394&lt;=60,"Menor a 60","Mayor a 60")))</f>
        <v>Menor a 60</v>
      </c>
      <c r="O394" s="7" t="str">
        <f>IF(Datos_Limpios!$L394="True",Datos_Limpios!$F394,Datos_Limpios!$H394)</f>
        <v>TNC Predator</v>
      </c>
      <c r="P394" s="7"/>
      <c r="Q394" s="7">
        <v>5401</v>
      </c>
      <c r="R394" s="7" t="s">
        <v>15</v>
      </c>
    </row>
    <row r="395" spans="1:18" x14ac:dyDescent="0.3">
      <c r="A395" s="9">
        <v>3280495952</v>
      </c>
      <c r="B395" s="9">
        <v>2149</v>
      </c>
      <c r="C395" s="10">
        <f>Datos_Limpios!$B395/(24*60*60)</f>
        <v>2.4872685185185185E-2</v>
      </c>
      <c r="D395" s="8" t="str">
        <f t="shared" si="12"/>
        <v>Early Game</v>
      </c>
      <c r="E395" s="9">
        <v>4372042</v>
      </c>
      <c r="F395" s="9" t="s">
        <v>53</v>
      </c>
      <c r="G395" s="9">
        <v>2512249</v>
      </c>
      <c r="H395" s="9">
        <v>123</v>
      </c>
      <c r="I395" s="9">
        <v>27</v>
      </c>
      <c r="J395" s="9">
        <v>10</v>
      </c>
      <c r="K395" s="9" t="str">
        <f t="shared" si="13"/>
        <v>Radiant</v>
      </c>
      <c r="L395" s="9" t="s">
        <v>18</v>
      </c>
      <c r="M395" s="9">
        <f>Datos_Limpios!$I395+Datos_Limpios!$J395</f>
        <v>37</v>
      </c>
      <c r="N395" s="9" t="str">
        <f>IF(Datos_Limpios!$M395&lt;35,"Menor a 35",IF(Datos_Limpios!$M395&lt;=48,"Menor a 48",IF(Datos_Limpios!$M395&lt;=60,"Menor a 60","Mayor a 60")))</f>
        <v>Menor a 48</v>
      </c>
      <c r="O395" s="9" t="str">
        <f>IF(Datos_Limpios!$L395="True",Datos_Limpios!$F395,Datos_Limpios!$H395)</f>
        <v>Team Freedom</v>
      </c>
      <c r="P395" s="9"/>
      <c r="Q395" s="9">
        <v>5401</v>
      </c>
      <c r="R395" s="9" t="s">
        <v>15</v>
      </c>
    </row>
    <row r="396" spans="1:18" x14ac:dyDescent="0.3">
      <c r="A396" s="7">
        <v>3353852872</v>
      </c>
      <c r="B396" s="7">
        <v>2208</v>
      </c>
      <c r="C396" s="8">
        <f>Datos_Limpios!$B396/(24*60*60)</f>
        <v>2.5555555555555557E-2</v>
      </c>
      <c r="D396" s="8" t="str">
        <f t="shared" si="12"/>
        <v>Early Game</v>
      </c>
      <c r="E396" s="7">
        <v>1375614</v>
      </c>
      <c r="F396" s="7" t="s">
        <v>63</v>
      </c>
      <c r="G396" s="7">
        <v>2586976</v>
      </c>
      <c r="H396" s="7" t="s">
        <v>64</v>
      </c>
      <c r="I396" s="7">
        <v>19</v>
      </c>
      <c r="J396" s="7">
        <v>32</v>
      </c>
      <c r="K396" s="7" t="str">
        <f t="shared" si="13"/>
        <v>Dire</v>
      </c>
      <c r="L396" s="7" t="s">
        <v>14</v>
      </c>
      <c r="M396" s="7">
        <f>Datos_Limpios!$I396+Datos_Limpios!$J396</f>
        <v>51</v>
      </c>
      <c r="N396" s="7" t="str">
        <f>IF(Datos_Limpios!$M396&lt;35,"Menor a 35",IF(Datos_Limpios!$M396&lt;=48,"Menor a 48",IF(Datos_Limpios!$M396&lt;=60,"Menor a 60","Mayor a 60")))</f>
        <v>Menor a 60</v>
      </c>
      <c r="O396" s="7" t="str">
        <f>IF(Datos_Limpios!$L396="True",Datos_Limpios!$F396,Datos_Limpios!$H396)</f>
        <v>OG</v>
      </c>
      <c r="P396" s="7"/>
      <c r="Q396" s="7">
        <v>5401</v>
      </c>
      <c r="R396" s="7" t="s">
        <v>15</v>
      </c>
    </row>
    <row r="397" spans="1:18" x14ac:dyDescent="0.3">
      <c r="A397" s="9">
        <v>3354058128</v>
      </c>
      <c r="B397" s="9">
        <v>1946</v>
      </c>
      <c r="C397" s="10">
        <f>Datos_Limpios!$B397/(24*60*60)</f>
        <v>2.252314814814815E-2</v>
      </c>
      <c r="D397" s="8" t="str">
        <f t="shared" si="12"/>
        <v>Early Game</v>
      </c>
      <c r="E397" s="9">
        <v>1846548</v>
      </c>
      <c r="F397" s="9" t="s">
        <v>65</v>
      </c>
      <c r="G397" s="9">
        <v>2586976</v>
      </c>
      <c r="H397" s="9" t="s">
        <v>64</v>
      </c>
      <c r="I397" s="9">
        <v>5</v>
      </c>
      <c r="J397" s="9">
        <v>26</v>
      </c>
      <c r="K397" s="9" t="str">
        <f t="shared" si="13"/>
        <v>Dire</v>
      </c>
      <c r="L397" s="9" t="s">
        <v>14</v>
      </c>
      <c r="M397" s="9">
        <f>Datos_Limpios!$I397+Datos_Limpios!$J397</f>
        <v>31</v>
      </c>
      <c r="N397" s="9" t="str">
        <f>IF(Datos_Limpios!$M397&lt;35,"Menor a 35",IF(Datos_Limpios!$M397&lt;=48,"Menor a 48",IF(Datos_Limpios!$M397&lt;=60,"Menor a 60","Mayor a 60")))</f>
        <v>Menor a 35</v>
      </c>
      <c r="O397" s="9" t="str">
        <f>IF(Datos_Limpios!$L397="True",Datos_Limpios!$F397,Datos_Limpios!$H397)</f>
        <v>OG</v>
      </c>
      <c r="P397" s="9"/>
      <c r="Q397" s="9">
        <v>5401</v>
      </c>
      <c r="R397" s="9" t="s">
        <v>15</v>
      </c>
    </row>
    <row r="398" spans="1:18" x14ac:dyDescent="0.3">
      <c r="A398" s="7">
        <v>3277032932</v>
      </c>
      <c r="B398" s="7">
        <v>2256</v>
      </c>
      <c r="C398" s="8">
        <f>Datos_Limpios!$B398/(24*60*60)</f>
        <v>2.6111111111111113E-2</v>
      </c>
      <c r="D398" s="8" t="str">
        <f t="shared" si="12"/>
        <v>Early Game</v>
      </c>
      <c r="E398" s="7">
        <v>4593831</v>
      </c>
      <c r="F398" s="7" t="s">
        <v>57</v>
      </c>
      <c r="G398" s="7">
        <v>464103</v>
      </c>
      <c r="H398" s="7" t="s">
        <v>41</v>
      </c>
      <c r="I398" s="7">
        <v>35</v>
      </c>
      <c r="J398" s="7">
        <v>16</v>
      </c>
      <c r="K398" s="7" t="str">
        <f t="shared" si="13"/>
        <v>Radiant</v>
      </c>
      <c r="L398" s="7" t="s">
        <v>18</v>
      </c>
      <c r="M398" s="7">
        <f>Datos_Limpios!$I398+Datos_Limpios!$J398</f>
        <v>51</v>
      </c>
      <c r="N398" s="7" t="str">
        <f>IF(Datos_Limpios!$M398&lt;35,"Menor a 35",IF(Datos_Limpios!$M398&lt;=48,"Menor a 48",IF(Datos_Limpios!$M398&lt;=60,"Menor a 60","Mayor a 60")))</f>
        <v>Menor a 60</v>
      </c>
      <c r="O398" s="7" t="str">
        <f>IF(Datos_Limpios!$L398="True",Datos_Limpios!$F398,Datos_Limpios!$H398)</f>
        <v>Planet Dog</v>
      </c>
      <c r="P398" s="7"/>
      <c r="Q398" s="7">
        <v>5401</v>
      </c>
      <c r="R398" s="7" t="s">
        <v>15</v>
      </c>
    </row>
    <row r="399" spans="1:18" x14ac:dyDescent="0.3">
      <c r="A399" s="9">
        <v>3276084732</v>
      </c>
      <c r="B399" s="9">
        <v>2674</v>
      </c>
      <c r="C399" s="10">
        <f>Datos_Limpios!$B399/(24*60*60)</f>
        <v>3.0949074074074073E-2</v>
      </c>
      <c r="D399" s="8" t="str">
        <f t="shared" si="12"/>
        <v>Mid Game</v>
      </c>
      <c r="E399" s="9">
        <v>4100699</v>
      </c>
      <c r="F399" s="9" t="s">
        <v>71</v>
      </c>
      <c r="G399" s="9">
        <v>2621843</v>
      </c>
      <c r="H399" s="9" t="s">
        <v>43</v>
      </c>
      <c r="I399" s="9">
        <v>17</v>
      </c>
      <c r="J399" s="9">
        <v>26</v>
      </c>
      <c r="K399" s="9" t="str">
        <f t="shared" si="13"/>
        <v>Dire</v>
      </c>
      <c r="L399" s="9" t="s">
        <v>14</v>
      </c>
      <c r="M399" s="9">
        <f>Datos_Limpios!$I399+Datos_Limpios!$J399</f>
        <v>43</v>
      </c>
      <c r="N399" s="9" t="str">
        <f>IF(Datos_Limpios!$M399&lt;35,"Menor a 35",IF(Datos_Limpios!$M399&lt;=48,"Menor a 48",IF(Datos_Limpios!$M399&lt;=60,"Menor a 60","Mayor a 60")))</f>
        <v>Menor a 48</v>
      </c>
      <c r="O399" s="9" t="str">
        <f>IF(Datos_Limpios!$L399="True",Datos_Limpios!$F399,Datos_Limpios!$H399)</f>
        <v>Team. Spirit</v>
      </c>
      <c r="P399" s="9"/>
      <c r="Q399" s="9">
        <v>5401</v>
      </c>
      <c r="R399" s="9" t="s">
        <v>15</v>
      </c>
    </row>
    <row r="400" spans="1:18" x14ac:dyDescent="0.3">
      <c r="A400" s="7">
        <v>3274816116</v>
      </c>
      <c r="B400" s="7">
        <v>2226</v>
      </c>
      <c r="C400" s="8">
        <f>Datos_Limpios!$B400/(24*60*60)</f>
        <v>2.5763888888888888E-2</v>
      </c>
      <c r="D400" s="8" t="str">
        <f t="shared" si="12"/>
        <v>Early Game</v>
      </c>
      <c r="E400" s="7">
        <v>4372767</v>
      </c>
      <c r="F400" s="7" t="s">
        <v>17</v>
      </c>
      <c r="G400" s="7">
        <v>2108395</v>
      </c>
      <c r="H400" s="7" t="s">
        <v>34</v>
      </c>
      <c r="I400" s="7">
        <v>20</v>
      </c>
      <c r="J400" s="7">
        <v>30</v>
      </c>
      <c r="K400" s="7" t="str">
        <f t="shared" si="13"/>
        <v>Dire</v>
      </c>
      <c r="L400" s="7" t="s">
        <v>14</v>
      </c>
      <c r="M400" s="7">
        <f>Datos_Limpios!$I400+Datos_Limpios!$J400</f>
        <v>50</v>
      </c>
      <c r="N400" s="7" t="str">
        <f>IF(Datos_Limpios!$M400&lt;35,"Menor a 35",IF(Datos_Limpios!$M400&lt;=48,"Menor a 48",IF(Datos_Limpios!$M400&lt;=60,"Menor a 60","Mayor a 60")))</f>
        <v>Menor a 60</v>
      </c>
      <c r="O400" s="7" t="str">
        <f>IF(Datos_Limpios!$L400="True",Datos_Limpios!$F400,Datos_Limpios!$H400)</f>
        <v>TNC Predator</v>
      </c>
      <c r="P400" s="7"/>
      <c r="Q400" s="7">
        <v>5401</v>
      </c>
      <c r="R400" s="7" t="s">
        <v>15</v>
      </c>
    </row>
    <row r="401" spans="1:18" x14ac:dyDescent="0.3">
      <c r="A401" s="9">
        <v>3276279242</v>
      </c>
      <c r="B401" s="9">
        <v>1747</v>
      </c>
      <c r="C401" s="10">
        <f>Datos_Limpios!$B401/(24*60*60)</f>
        <v>2.0219907407407409E-2</v>
      </c>
      <c r="D401" s="8" t="str">
        <f t="shared" si="12"/>
        <v>Early Game</v>
      </c>
      <c r="E401" s="9">
        <v>4653139</v>
      </c>
      <c r="F401" s="9" t="s">
        <v>47</v>
      </c>
      <c r="G401" s="9">
        <v>3724222</v>
      </c>
      <c r="H401" s="9" t="s">
        <v>49</v>
      </c>
      <c r="I401" s="9">
        <v>21</v>
      </c>
      <c r="J401" s="9">
        <v>9</v>
      </c>
      <c r="K401" s="9" t="str">
        <f t="shared" si="13"/>
        <v>Radiant</v>
      </c>
      <c r="L401" s="9" t="s">
        <v>18</v>
      </c>
      <c r="M401" s="9">
        <f>Datos_Limpios!$I401+Datos_Limpios!$J401</f>
        <v>30</v>
      </c>
      <c r="N401" s="9" t="str">
        <f>IF(Datos_Limpios!$M401&lt;35,"Menor a 35",IF(Datos_Limpios!$M401&lt;=48,"Menor a 48",IF(Datos_Limpios!$M401&lt;=60,"Menor a 60","Mayor a 60")))</f>
        <v>Menor a 35</v>
      </c>
      <c r="O401" s="9" t="str">
        <f>IF(Datos_Limpios!$L401="True",Datos_Limpios!$F401,Datos_Limpios!$H401)</f>
        <v>Guess</v>
      </c>
      <c r="P401" s="9"/>
      <c r="Q401" s="9">
        <v>5401</v>
      </c>
      <c r="R401" s="9" t="s">
        <v>15</v>
      </c>
    </row>
    <row r="402" spans="1:18" x14ac:dyDescent="0.3">
      <c r="A402" s="7">
        <v>3358205135</v>
      </c>
      <c r="B402" s="7">
        <v>2751</v>
      </c>
      <c r="C402" s="8">
        <f>Datos_Limpios!$B402/(24*60*60)</f>
        <v>3.184027777777778E-2</v>
      </c>
      <c r="D402" s="8" t="str">
        <f t="shared" si="12"/>
        <v>Mid Game</v>
      </c>
      <c r="E402" s="7">
        <v>1375614</v>
      </c>
      <c r="F402" s="7" t="s">
        <v>63</v>
      </c>
      <c r="G402" s="7">
        <v>2512249</v>
      </c>
      <c r="H402" s="7">
        <v>123</v>
      </c>
      <c r="I402" s="7">
        <v>28</v>
      </c>
      <c r="J402" s="7">
        <v>28</v>
      </c>
      <c r="K402" s="7" t="str">
        <f t="shared" si="13"/>
        <v>Radiant</v>
      </c>
      <c r="L402" s="7" t="s">
        <v>18</v>
      </c>
      <c r="M402" s="7">
        <f>Datos_Limpios!$I402+Datos_Limpios!$J402</f>
        <v>56</v>
      </c>
      <c r="N402" s="7" t="str">
        <f>IF(Datos_Limpios!$M402&lt;35,"Menor a 35",IF(Datos_Limpios!$M402&lt;=48,"Menor a 48",IF(Datos_Limpios!$M402&lt;=60,"Menor a 60","Mayor a 60")))</f>
        <v>Menor a 60</v>
      </c>
      <c r="O402" s="7" t="str">
        <f>IF(Datos_Limpios!$L402="True",Datos_Limpios!$F402,Datos_Limpios!$H402)</f>
        <v>Newbee</v>
      </c>
      <c r="P402" s="7"/>
      <c r="Q402" s="7">
        <v>5401</v>
      </c>
      <c r="R402" s="7" t="s">
        <v>15</v>
      </c>
    </row>
    <row r="403" spans="1:18" x14ac:dyDescent="0.3">
      <c r="A403" s="9">
        <v>3282621169</v>
      </c>
      <c r="B403" s="9">
        <v>3970</v>
      </c>
      <c r="C403" s="10">
        <f>Datos_Limpios!$B403/(24*60*60)</f>
        <v>4.5949074074074073E-2</v>
      </c>
      <c r="D403" s="8" t="str">
        <f t="shared" si="12"/>
        <v>Late Game</v>
      </c>
      <c r="E403" s="9">
        <v>15</v>
      </c>
      <c r="F403" s="9" t="s">
        <v>12</v>
      </c>
      <c r="G403" s="9">
        <v>726228</v>
      </c>
      <c r="H403" s="9" t="s">
        <v>55</v>
      </c>
      <c r="I403" s="9">
        <v>43</v>
      </c>
      <c r="J403" s="9">
        <v>48</v>
      </c>
      <c r="K403" s="9" t="str">
        <f t="shared" si="13"/>
        <v>Radiant</v>
      </c>
      <c r="L403" s="9" t="s">
        <v>18</v>
      </c>
      <c r="M403" s="9">
        <f>Datos_Limpios!$I403+Datos_Limpios!$J403</f>
        <v>91</v>
      </c>
      <c r="N403" s="9" t="str">
        <f>IF(Datos_Limpios!$M403&lt;35,"Menor a 35",IF(Datos_Limpios!$M403&lt;=48,"Menor a 48",IF(Datos_Limpios!$M403&lt;=60,"Menor a 60","Mayor a 60")))</f>
        <v>Mayor a 60</v>
      </c>
      <c r="O403" s="9" t="str">
        <f>IF(Datos_Limpios!$L403="True",Datos_Limpios!$F403,Datos_Limpios!$H403)</f>
        <v>LGD Gaming</v>
      </c>
      <c r="P403" s="9"/>
      <c r="Q403" s="9">
        <v>5401</v>
      </c>
      <c r="R403" s="9" t="s">
        <v>15</v>
      </c>
    </row>
    <row r="404" spans="1:18" x14ac:dyDescent="0.3">
      <c r="A404" s="7">
        <v>3281076896</v>
      </c>
      <c r="B404" s="7">
        <v>1887</v>
      </c>
      <c r="C404" s="8">
        <f>Datos_Limpios!$B404/(24*60*60)</f>
        <v>2.1840277777777778E-2</v>
      </c>
      <c r="D404" s="8" t="str">
        <f t="shared" si="12"/>
        <v>Early Game</v>
      </c>
      <c r="E404" s="7">
        <v>2626685</v>
      </c>
      <c r="F404" s="7" t="s">
        <v>30</v>
      </c>
      <c r="G404" s="7">
        <v>3331948</v>
      </c>
      <c r="H404" s="7" t="s">
        <v>31</v>
      </c>
      <c r="I404" s="7">
        <v>6</v>
      </c>
      <c r="J404" s="7">
        <v>23</v>
      </c>
      <c r="K404" s="7" t="str">
        <f t="shared" si="13"/>
        <v>Dire</v>
      </c>
      <c r="L404" s="7" t="s">
        <v>14</v>
      </c>
      <c r="M404" s="7">
        <f>Datos_Limpios!$I404+Datos_Limpios!$J404</f>
        <v>29</v>
      </c>
      <c r="N404" s="7" t="str">
        <f>IF(Datos_Limpios!$M404&lt;35,"Menor a 35",IF(Datos_Limpios!$M404&lt;=48,"Menor a 48",IF(Datos_Limpios!$M404&lt;=60,"Menor a 60","Mayor a 60")))</f>
        <v>Menor a 35</v>
      </c>
      <c r="O404" s="7" t="str">
        <f>IF(Datos_Limpios!$L404="True",Datos_Limpios!$F404,Datos_Limpios!$H404)</f>
        <v>LGD.Forever Young</v>
      </c>
      <c r="P404" s="7"/>
      <c r="Q404" s="7">
        <v>5401</v>
      </c>
      <c r="R404" s="7" t="s">
        <v>15</v>
      </c>
    </row>
    <row r="405" spans="1:18" x14ac:dyDescent="0.3">
      <c r="A405" s="9">
        <v>3280816387</v>
      </c>
      <c r="B405" s="9">
        <v>2431</v>
      </c>
      <c r="C405" s="10">
        <f>Datos_Limpios!$B405/(24*60*60)</f>
        <v>2.8136574074074074E-2</v>
      </c>
      <c r="D405" s="8" t="str">
        <f t="shared" si="12"/>
        <v>Mid Game</v>
      </c>
      <c r="E405" s="9">
        <v>3331948</v>
      </c>
      <c r="F405" s="9" t="s">
        <v>31</v>
      </c>
      <c r="G405" s="9">
        <v>726228</v>
      </c>
      <c r="H405" s="9" t="s">
        <v>55</v>
      </c>
      <c r="I405" s="9">
        <v>26</v>
      </c>
      <c r="J405" s="9">
        <v>10</v>
      </c>
      <c r="K405" s="9" t="str">
        <f t="shared" si="13"/>
        <v>Radiant</v>
      </c>
      <c r="L405" s="9" t="s">
        <v>18</v>
      </c>
      <c r="M405" s="9">
        <f>Datos_Limpios!$I405+Datos_Limpios!$J405</f>
        <v>36</v>
      </c>
      <c r="N405" s="9" t="str">
        <f>IF(Datos_Limpios!$M405&lt;35,"Menor a 35",IF(Datos_Limpios!$M405&lt;=48,"Menor a 48",IF(Datos_Limpios!$M405&lt;=60,"Menor a 60","Mayor a 60")))</f>
        <v>Menor a 48</v>
      </c>
      <c r="O405" s="9" t="str">
        <f>IF(Datos_Limpios!$L405="True",Datos_Limpios!$F405,Datos_Limpios!$H405)</f>
        <v>LGD.Forever Young</v>
      </c>
      <c r="P405" s="9"/>
      <c r="Q405" s="9">
        <v>5401</v>
      </c>
      <c r="R405" s="9" t="s">
        <v>15</v>
      </c>
    </row>
    <row r="406" spans="1:18" x14ac:dyDescent="0.3">
      <c r="A406" s="7">
        <v>3280624478</v>
      </c>
      <c r="B406" s="7">
        <v>2232</v>
      </c>
      <c r="C406" s="8">
        <f>Datos_Limpios!$B406/(24*60*60)</f>
        <v>2.5833333333333333E-2</v>
      </c>
      <c r="D406" s="8" t="str">
        <f t="shared" si="12"/>
        <v>Early Game</v>
      </c>
      <c r="E406" s="7">
        <v>3331948</v>
      </c>
      <c r="F406" s="7" t="s">
        <v>31</v>
      </c>
      <c r="G406" s="7">
        <v>726228</v>
      </c>
      <c r="H406" s="7" t="s">
        <v>55</v>
      </c>
      <c r="I406" s="7">
        <v>28</v>
      </c>
      <c r="J406" s="7">
        <v>14</v>
      </c>
      <c r="K406" s="7" t="str">
        <f t="shared" si="13"/>
        <v>Radiant</v>
      </c>
      <c r="L406" s="7" t="s">
        <v>18</v>
      </c>
      <c r="M406" s="7">
        <f>Datos_Limpios!$I406+Datos_Limpios!$J406</f>
        <v>42</v>
      </c>
      <c r="N406" s="7" t="str">
        <f>IF(Datos_Limpios!$M406&lt;35,"Menor a 35",IF(Datos_Limpios!$M406&lt;=48,"Menor a 48",IF(Datos_Limpios!$M406&lt;=60,"Menor a 60","Mayor a 60")))</f>
        <v>Menor a 48</v>
      </c>
      <c r="O406" s="7" t="str">
        <f>IF(Datos_Limpios!$L406="True",Datos_Limpios!$F406,Datos_Limpios!$H406)</f>
        <v>LGD.Forever Young</v>
      </c>
      <c r="P406" s="7"/>
      <c r="Q406" s="7">
        <v>5401</v>
      </c>
      <c r="R406" s="7" t="s">
        <v>15</v>
      </c>
    </row>
    <row r="407" spans="1:18" x14ac:dyDescent="0.3">
      <c r="A407" s="9">
        <v>3280520447</v>
      </c>
      <c r="B407" s="9">
        <v>3380</v>
      </c>
      <c r="C407" s="10">
        <f>Datos_Limpios!$B407/(24*60*60)</f>
        <v>3.9120370370370368E-2</v>
      </c>
      <c r="D407" s="8" t="str">
        <f t="shared" si="12"/>
        <v>Mid Game</v>
      </c>
      <c r="E407" s="9">
        <v>2626685</v>
      </c>
      <c r="F407" s="9" t="s">
        <v>30</v>
      </c>
      <c r="G407" s="9">
        <v>15</v>
      </c>
      <c r="H407" s="9" t="s">
        <v>12</v>
      </c>
      <c r="I407" s="9">
        <v>49</v>
      </c>
      <c r="J407" s="9">
        <v>36</v>
      </c>
      <c r="K407" s="9" t="str">
        <f t="shared" si="13"/>
        <v>Radiant</v>
      </c>
      <c r="L407" s="9" t="s">
        <v>18</v>
      </c>
      <c r="M407" s="9">
        <f>Datos_Limpios!$I407+Datos_Limpios!$J407</f>
        <v>85</v>
      </c>
      <c r="N407" s="9" t="str">
        <f>IF(Datos_Limpios!$M407&lt;35,"Menor a 35",IF(Datos_Limpios!$M407&lt;=48,"Menor a 48",IF(Datos_Limpios!$M407&lt;=60,"Menor a 60","Mayor a 60")))</f>
        <v>Mayor a 60</v>
      </c>
      <c r="O407" s="9" t="str">
        <f>IF(Datos_Limpios!$L407="True",Datos_Limpios!$F407,Datos_Limpios!$H407)</f>
        <v>KEEN GAMING</v>
      </c>
      <c r="P407" s="9"/>
      <c r="Q407" s="9">
        <v>5401</v>
      </c>
      <c r="R407" s="9" t="s">
        <v>15</v>
      </c>
    </row>
    <row r="408" spans="1:18" x14ac:dyDescent="0.3">
      <c r="A408" s="7">
        <v>3279952775</v>
      </c>
      <c r="B408" s="7">
        <v>2579</v>
      </c>
      <c r="C408" s="8">
        <f>Datos_Limpios!$B408/(24*60*60)</f>
        <v>2.9849537037037036E-2</v>
      </c>
      <c r="D408" s="8" t="str">
        <f t="shared" si="12"/>
        <v>Mid Game</v>
      </c>
      <c r="E408" s="7">
        <v>464103</v>
      </c>
      <c r="F408" s="7" t="s">
        <v>41</v>
      </c>
      <c r="G408" s="7">
        <v>26</v>
      </c>
      <c r="H408" s="7" t="s">
        <v>56</v>
      </c>
      <c r="I408" s="7">
        <v>11</v>
      </c>
      <c r="J408" s="7">
        <v>30</v>
      </c>
      <c r="K408" s="7" t="str">
        <f t="shared" si="13"/>
        <v>Dire</v>
      </c>
      <c r="L408" s="7" t="s">
        <v>14</v>
      </c>
      <c r="M408" s="7">
        <f>Datos_Limpios!$I408+Datos_Limpios!$J408</f>
        <v>41</v>
      </c>
      <c r="N408" s="7" t="str">
        <f>IF(Datos_Limpios!$M408&lt;35,"Menor a 35",IF(Datos_Limpios!$M408&lt;=48,"Menor a 48",IF(Datos_Limpios!$M408&lt;=60,"Menor a 60","Mayor a 60")))</f>
        <v>Menor a 48</v>
      </c>
      <c r="O408" s="7" t="str">
        <f>IF(Datos_Limpios!$L408="True",Datos_Limpios!$F408,Datos_Limpios!$H408)</f>
        <v>MOUZ</v>
      </c>
      <c r="P408" s="7"/>
      <c r="Q408" s="7">
        <v>5401</v>
      </c>
      <c r="R408" s="7" t="s">
        <v>15</v>
      </c>
    </row>
    <row r="409" spans="1:18" x14ac:dyDescent="0.3">
      <c r="A409" s="9">
        <v>3282551966</v>
      </c>
      <c r="B409" s="9">
        <v>2200</v>
      </c>
      <c r="C409" s="10">
        <f>Datos_Limpios!$B409/(24*60*60)</f>
        <v>2.5462962962962962E-2</v>
      </c>
      <c r="D409" s="8" t="str">
        <f t="shared" si="12"/>
        <v>Early Game</v>
      </c>
      <c r="E409" s="9">
        <v>726228</v>
      </c>
      <c r="F409" s="9" t="s">
        <v>55</v>
      </c>
      <c r="G409" s="9">
        <v>15</v>
      </c>
      <c r="H409" s="9" t="s">
        <v>12</v>
      </c>
      <c r="I409" s="9">
        <v>20</v>
      </c>
      <c r="J409" s="9">
        <v>30</v>
      </c>
      <c r="K409" s="9" t="str">
        <f t="shared" si="13"/>
        <v>Dire</v>
      </c>
      <c r="L409" s="9" t="s">
        <v>14</v>
      </c>
      <c r="M409" s="9">
        <f>Datos_Limpios!$I409+Datos_Limpios!$J409</f>
        <v>50</v>
      </c>
      <c r="N409" s="9" t="str">
        <f>IF(Datos_Limpios!$M409&lt;35,"Menor a 35",IF(Datos_Limpios!$M409&lt;=48,"Menor a 48",IF(Datos_Limpios!$M409&lt;=60,"Menor a 60","Mayor a 60")))</f>
        <v>Menor a 60</v>
      </c>
      <c r="O409" s="9" t="str">
        <f>IF(Datos_Limpios!$L409="True",Datos_Limpios!$F409,Datos_Limpios!$H409)</f>
        <v>LGD Gaming</v>
      </c>
      <c r="P409" s="9"/>
      <c r="Q409" s="9">
        <v>5401</v>
      </c>
      <c r="R409" s="9" t="s">
        <v>15</v>
      </c>
    </row>
    <row r="410" spans="1:18" x14ac:dyDescent="0.3">
      <c r="A410" s="7">
        <v>3280440654</v>
      </c>
      <c r="B410" s="7">
        <v>2877</v>
      </c>
      <c r="C410" s="8">
        <f>Datos_Limpios!$B410/(24*60*60)</f>
        <v>3.3298611111111112E-2</v>
      </c>
      <c r="D410" s="8" t="str">
        <f t="shared" si="12"/>
        <v>Mid Game</v>
      </c>
      <c r="E410" s="7">
        <v>15</v>
      </c>
      <c r="F410" s="7" t="s">
        <v>12</v>
      </c>
      <c r="G410" s="7">
        <v>2626685</v>
      </c>
      <c r="H410" s="7" t="s">
        <v>30</v>
      </c>
      <c r="I410" s="7">
        <v>30</v>
      </c>
      <c r="J410" s="7">
        <v>30</v>
      </c>
      <c r="K410" s="7" t="str">
        <f t="shared" si="13"/>
        <v>Dire</v>
      </c>
      <c r="L410" s="7" t="s">
        <v>14</v>
      </c>
      <c r="M410" s="7">
        <f>Datos_Limpios!$I410+Datos_Limpios!$J410</f>
        <v>60</v>
      </c>
      <c r="N410" s="7" t="str">
        <f>IF(Datos_Limpios!$M410&lt;35,"Menor a 35",IF(Datos_Limpios!$M410&lt;=48,"Menor a 48",IF(Datos_Limpios!$M410&lt;=60,"Menor a 60","Mayor a 60")))</f>
        <v>Menor a 60</v>
      </c>
      <c r="O410" s="7" t="str">
        <f>IF(Datos_Limpios!$L410="True",Datos_Limpios!$F410,Datos_Limpios!$H410)</f>
        <v>KEEN GAMING</v>
      </c>
      <c r="P410" s="7"/>
      <c r="Q410" s="7">
        <v>5401</v>
      </c>
      <c r="R410" s="7" t="s">
        <v>15</v>
      </c>
    </row>
    <row r="411" spans="1:18" x14ac:dyDescent="0.3">
      <c r="A411" s="9">
        <v>3282763119</v>
      </c>
      <c r="B411" s="9">
        <v>1640</v>
      </c>
      <c r="C411" s="10">
        <f>Datos_Limpios!$B411/(24*60*60)</f>
        <v>1.8981481481481481E-2</v>
      </c>
      <c r="D411" s="8" t="str">
        <f t="shared" si="12"/>
        <v>Early Game</v>
      </c>
      <c r="E411" s="9">
        <v>2626685</v>
      </c>
      <c r="F411" s="9" t="s">
        <v>30</v>
      </c>
      <c r="G411" s="9">
        <v>15</v>
      </c>
      <c r="H411" s="9" t="s">
        <v>12</v>
      </c>
      <c r="I411" s="9">
        <v>6</v>
      </c>
      <c r="J411" s="9">
        <v>26</v>
      </c>
      <c r="K411" s="9" t="str">
        <f t="shared" si="13"/>
        <v>Dire</v>
      </c>
      <c r="L411" s="9" t="s">
        <v>14</v>
      </c>
      <c r="M411" s="9">
        <f>Datos_Limpios!$I411+Datos_Limpios!$J411</f>
        <v>32</v>
      </c>
      <c r="N411" s="9" t="str">
        <f>IF(Datos_Limpios!$M411&lt;35,"Menor a 35",IF(Datos_Limpios!$M411&lt;=48,"Menor a 48",IF(Datos_Limpios!$M411&lt;=60,"Menor a 60","Mayor a 60")))</f>
        <v>Menor a 35</v>
      </c>
      <c r="O411" s="9" t="str">
        <f>IF(Datos_Limpios!$L411="True",Datos_Limpios!$F411,Datos_Limpios!$H411)</f>
        <v>LGD Gaming</v>
      </c>
      <c r="P411" s="9"/>
      <c r="Q411" s="9">
        <v>5401</v>
      </c>
      <c r="R411" s="9" t="s">
        <v>15</v>
      </c>
    </row>
    <row r="412" spans="1:18" x14ac:dyDescent="0.3">
      <c r="A412" s="7">
        <v>3279586792</v>
      </c>
      <c r="B412" s="7">
        <v>1986</v>
      </c>
      <c r="C412" s="8">
        <f>Datos_Limpios!$B412/(24*60*60)</f>
        <v>2.298611111111111E-2</v>
      </c>
      <c r="D412" s="8" t="str">
        <f t="shared" si="12"/>
        <v>Early Game</v>
      </c>
      <c r="E412" s="7">
        <v>1520578</v>
      </c>
      <c r="F412" s="7" t="s">
        <v>39</v>
      </c>
      <c r="G412" s="7">
        <v>3325252</v>
      </c>
      <c r="H412" s="7" t="s">
        <v>54</v>
      </c>
      <c r="I412" s="7">
        <v>10</v>
      </c>
      <c r="J412" s="7">
        <v>27</v>
      </c>
      <c r="K412" s="7" t="str">
        <f t="shared" si="13"/>
        <v>Dire</v>
      </c>
      <c r="L412" s="7" t="s">
        <v>14</v>
      </c>
      <c r="M412" s="7">
        <f>Datos_Limpios!$I412+Datos_Limpios!$J412</f>
        <v>37</v>
      </c>
      <c r="N412" s="7" t="str">
        <f>IF(Datos_Limpios!$M412&lt;35,"Menor a 35",IF(Datos_Limpios!$M412&lt;=48,"Menor a 48",IF(Datos_Limpios!$M412&lt;=60,"Menor a 60","Mayor a 60")))</f>
        <v>Menor a 48</v>
      </c>
      <c r="O412" s="7" t="str">
        <f>IF(Datos_Limpios!$L412="True",Datos_Limpios!$F412,Datos_Limpios!$H412)</f>
        <v>Team Max</v>
      </c>
      <c r="P412" s="7"/>
      <c r="Q412" s="7">
        <v>5401</v>
      </c>
      <c r="R412" s="7" t="s">
        <v>15</v>
      </c>
    </row>
    <row r="413" spans="1:18" x14ac:dyDescent="0.3">
      <c r="A413" s="9">
        <v>3279392401</v>
      </c>
      <c r="B413" s="9">
        <v>1334</v>
      </c>
      <c r="C413" s="10">
        <f>Datos_Limpios!$B413/(24*60*60)</f>
        <v>1.5439814814814814E-2</v>
      </c>
      <c r="D413" s="8" t="str">
        <f t="shared" si="12"/>
        <v>Early Game</v>
      </c>
      <c r="E413" s="9">
        <v>2640025</v>
      </c>
      <c r="F413" s="9" t="s">
        <v>13</v>
      </c>
      <c r="G413" s="9">
        <v>3547682</v>
      </c>
      <c r="H413" s="9" t="s">
        <v>76</v>
      </c>
      <c r="I413" s="9">
        <v>18</v>
      </c>
      <c r="J413" s="9">
        <v>4</v>
      </c>
      <c r="K413" s="9" t="str">
        <f t="shared" si="13"/>
        <v>Radiant</v>
      </c>
      <c r="L413" s="9" t="s">
        <v>18</v>
      </c>
      <c r="M413" s="9">
        <f>Datos_Limpios!$I413+Datos_Limpios!$J413</f>
        <v>22</v>
      </c>
      <c r="N413" s="9" t="str">
        <f>IF(Datos_Limpios!$M413&lt;35,"Menor a 35",IF(Datos_Limpios!$M413&lt;=48,"Menor a 48",IF(Datos_Limpios!$M413&lt;=60,"Menor a 60","Mayor a 60")))</f>
        <v>Menor a 35</v>
      </c>
      <c r="O413" s="9" t="str">
        <f>IF(Datos_Limpios!$L413="True",Datos_Limpios!$F413,Datos_Limpios!$H413)</f>
        <v>iG.Vitality</v>
      </c>
      <c r="P413" s="9"/>
      <c r="Q413" s="9">
        <v>5401</v>
      </c>
      <c r="R413" s="9" t="s">
        <v>15</v>
      </c>
    </row>
    <row r="414" spans="1:18" x14ac:dyDescent="0.3">
      <c r="A414" s="7">
        <v>3279344693</v>
      </c>
      <c r="B414" s="7">
        <v>1817</v>
      </c>
      <c r="C414" s="8">
        <f>Datos_Limpios!$B414/(24*60*60)</f>
        <v>2.1030092592592593E-2</v>
      </c>
      <c r="D414" s="8" t="str">
        <f t="shared" si="12"/>
        <v>Early Game</v>
      </c>
      <c r="E414" s="7">
        <v>4</v>
      </c>
      <c r="F414" s="7" t="s">
        <v>72</v>
      </c>
      <c r="G414" s="7">
        <v>726228</v>
      </c>
      <c r="H414" s="7" t="s">
        <v>55</v>
      </c>
      <c r="I414" s="7">
        <v>33</v>
      </c>
      <c r="J414" s="7">
        <v>8</v>
      </c>
      <c r="K414" s="7" t="str">
        <f t="shared" si="13"/>
        <v>Radiant</v>
      </c>
      <c r="L414" s="7" t="s">
        <v>18</v>
      </c>
      <c r="M414" s="7">
        <f>Datos_Limpios!$I414+Datos_Limpios!$J414</f>
        <v>41</v>
      </c>
      <c r="N414" s="7" t="str">
        <f>IF(Datos_Limpios!$M414&lt;35,"Menor a 35",IF(Datos_Limpios!$M414&lt;=48,"Menor a 48",IF(Datos_Limpios!$M414&lt;=60,"Menor a 60","Mayor a 60")))</f>
        <v>Menor a 48</v>
      </c>
      <c r="O414" s="7" t="str">
        <f>IF(Datos_Limpios!$L414="True",Datos_Limpios!$F414,Datos_Limpios!$H414)</f>
        <v>EHOME</v>
      </c>
      <c r="P414" s="7"/>
      <c r="Q414" s="7">
        <v>5401</v>
      </c>
      <c r="R414" s="7" t="s">
        <v>15</v>
      </c>
    </row>
    <row r="415" spans="1:18" x14ac:dyDescent="0.3">
      <c r="A415" s="9">
        <v>3279048358</v>
      </c>
      <c r="B415" s="9">
        <v>3656</v>
      </c>
      <c r="C415" s="10">
        <f>Datos_Limpios!$B415/(24*60*60)</f>
        <v>4.2314814814814812E-2</v>
      </c>
      <c r="D415" s="8" t="str">
        <f t="shared" si="12"/>
        <v>Late Game</v>
      </c>
      <c r="E415" s="9">
        <v>15</v>
      </c>
      <c r="F415" s="9" t="s">
        <v>12</v>
      </c>
      <c r="G415" s="9">
        <v>2640025</v>
      </c>
      <c r="H415" s="9" t="s">
        <v>13</v>
      </c>
      <c r="I415" s="9">
        <v>25</v>
      </c>
      <c r="J415" s="9">
        <v>46</v>
      </c>
      <c r="K415" s="9" t="str">
        <f t="shared" si="13"/>
        <v>Dire</v>
      </c>
      <c r="L415" s="9" t="s">
        <v>14</v>
      </c>
      <c r="M415" s="9">
        <f>Datos_Limpios!$I415+Datos_Limpios!$J415</f>
        <v>71</v>
      </c>
      <c r="N415" s="9" t="str">
        <f>IF(Datos_Limpios!$M415&lt;35,"Menor a 35",IF(Datos_Limpios!$M415&lt;=48,"Menor a 48",IF(Datos_Limpios!$M415&lt;=60,"Menor a 60","Mayor a 60")))</f>
        <v>Mayor a 60</v>
      </c>
      <c r="O415" s="9" t="str">
        <f>IF(Datos_Limpios!$L415="True",Datos_Limpios!$F415,Datos_Limpios!$H415)</f>
        <v>iG.Vitality</v>
      </c>
      <c r="P415" s="9"/>
      <c r="Q415" s="9">
        <v>5401</v>
      </c>
      <c r="R415" s="9" t="s">
        <v>15</v>
      </c>
    </row>
    <row r="416" spans="1:18" x14ac:dyDescent="0.3">
      <c r="A416" s="7">
        <v>3279022993</v>
      </c>
      <c r="B416" s="7">
        <v>3086</v>
      </c>
      <c r="C416" s="8">
        <f>Datos_Limpios!$B416/(24*60*60)</f>
        <v>3.5717592592592592E-2</v>
      </c>
      <c r="D416" s="8" t="str">
        <f t="shared" si="12"/>
        <v>Mid Game</v>
      </c>
      <c r="E416" s="7">
        <v>4646830</v>
      </c>
      <c r="F416" s="7" t="s">
        <v>69</v>
      </c>
      <c r="G416" s="7">
        <v>3547682</v>
      </c>
      <c r="H416" s="7" t="s">
        <v>76</v>
      </c>
      <c r="I416" s="7">
        <v>46</v>
      </c>
      <c r="J416" s="7">
        <v>61</v>
      </c>
      <c r="K416" s="7" t="str">
        <f t="shared" si="13"/>
        <v>Dire</v>
      </c>
      <c r="L416" s="7" t="s">
        <v>14</v>
      </c>
      <c r="M416" s="7">
        <f>Datos_Limpios!$I416+Datos_Limpios!$J416</f>
        <v>107</v>
      </c>
      <c r="N416" s="7" t="str">
        <f>IF(Datos_Limpios!$M416&lt;35,"Menor a 35",IF(Datos_Limpios!$M416&lt;=48,"Menor a 48",IF(Datos_Limpios!$M416&lt;=60,"Menor a 60","Mayor a 60")))</f>
        <v>Mayor a 60</v>
      </c>
      <c r="O416" s="7" t="str">
        <f>IF(Datos_Limpios!$L416="True",Datos_Limpios!$F416,Datos_Limpios!$H416)</f>
        <v>Team VGJ</v>
      </c>
      <c r="P416" s="7"/>
      <c r="Q416" s="7">
        <v>5401</v>
      </c>
      <c r="R416" s="7" t="s">
        <v>15</v>
      </c>
    </row>
    <row r="417" spans="1:18" x14ac:dyDescent="0.3">
      <c r="A417" s="9">
        <v>3279200648</v>
      </c>
      <c r="B417" s="9">
        <v>2989</v>
      </c>
      <c r="C417" s="10">
        <f>Datos_Limpios!$B417/(24*60*60)</f>
        <v>3.4594907407407408E-2</v>
      </c>
      <c r="D417" s="8" t="str">
        <f t="shared" si="12"/>
        <v>Mid Game</v>
      </c>
      <c r="E417" s="9">
        <v>3331948</v>
      </c>
      <c r="F417" s="9" t="s">
        <v>31</v>
      </c>
      <c r="G417" s="9">
        <v>15</v>
      </c>
      <c r="H417" s="9" t="s">
        <v>12</v>
      </c>
      <c r="I417" s="9">
        <v>38</v>
      </c>
      <c r="J417" s="9">
        <v>35</v>
      </c>
      <c r="K417" s="9" t="str">
        <f t="shared" si="13"/>
        <v>Dire</v>
      </c>
      <c r="L417" s="9" t="s">
        <v>14</v>
      </c>
      <c r="M417" s="9">
        <f>Datos_Limpios!$I417+Datos_Limpios!$J417</f>
        <v>73</v>
      </c>
      <c r="N417" s="9" t="str">
        <f>IF(Datos_Limpios!$M417&lt;35,"Menor a 35",IF(Datos_Limpios!$M417&lt;=48,"Menor a 48",IF(Datos_Limpios!$M417&lt;=60,"Menor a 60","Mayor a 60")))</f>
        <v>Mayor a 60</v>
      </c>
      <c r="O417" s="9" t="str">
        <f>IF(Datos_Limpios!$L417="True",Datos_Limpios!$F417,Datos_Limpios!$H417)</f>
        <v>LGD Gaming</v>
      </c>
      <c r="P417" s="9"/>
      <c r="Q417" s="9">
        <v>5401</v>
      </c>
      <c r="R417" s="9" t="s">
        <v>15</v>
      </c>
    </row>
    <row r="418" spans="1:18" x14ac:dyDescent="0.3">
      <c r="A418" s="7">
        <v>3278779071</v>
      </c>
      <c r="B418" s="7">
        <v>2727</v>
      </c>
      <c r="C418" s="8">
        <f>Datos_Limpios!$B418/(24*60*60)</f>
        <v>3.15625E-2</v>
      </c>
      <c r="D418" s="8" t="str">
        <f t="shared" si="12"/>
        <v>Mid Game</v>
      </c>
      <c r="E418" s="7">
        <v>3331948</v>
      </c>
      <c r="F418" s="7" t="s">
        <v>31</v>
      </c>
      <c r="G418" s="7">
        <v>3325252</v>
      </c>
      <c r="H418" s="7" t="s">
        <v>54</v>
      </c>
      <c r="I418" s="7">
        <v>48</v>
      </c>
      <c r="J418" s="7">
        <v>19</v>
      </c>
      <c r="K418" s="7" t="str">
        <f t="shared" si="13"/>
        <v>Radiant</v>
      </c>
      <c r="L418" s="7" t="s">
        <v>18</v>
      </c>
      <c r="M418" s="7">
        <f>Datos_Limpios!$I418+Datos_Limpios!$J418</f>
        <v>67</v>
      </c>
      <c r="N418" s="7" t="str">
        <f>IF(Datos_Limpios!$M418&lt;35,"Menor a 35",IF(Datos_Limpios!$M418&lt;=48,"Menor a 48",IF(Datos_Limpios!$M418&lt;=60,"Menor a 60","Mayor a 60")))</f>
        <v>Mayor a 60</v>
      </c>
      <c r="O418" s="7" t="str">
        <f>IF(Datos_Limpios!$L418="True",Datos_Limpios!$F418,Datos_Limpios!$H418)</f>
        <v>LGD.Forever Young</v>
      </c>
      <c r="P418" s="7"/>
      <c r="Q418" s="7">
        <v>5401</v>
      </c>
      <c r="R418" s="7" t="s">
        <v>15</v>
      </c>
    </row>
    <row r="419" spans="1:18" x14ac:dyDescent="0.3">
      <c r="A419" s="9">
        <v>3279296457</v>
      </c>
      <c r="B419" s="9">
        <v>1521</v>
      </c>
      <c r="C419" s="10">
        <f>Datos_Limpios!$B419/(24*60*60)</f>
        <v>1.7604166666666667E-2</v>
      </c>
      <c r="D419" s="8" t="str">
        <f t="shared" si="12"/>
        <v>Early Game</v>
      </c>
      <c r="E419" s="9">
        <v>2626685</v>
      </c>
      <c r="F419" s="9" t="s">
        <v>30</v>
      </c>
      <c r="G419" s="9">
        <v>4646830</v>
      </c>
      <c r="H419" s="9" t="s">
        <v>69</v>
      </c>
      <c r="I419" s="9">
        <v>34</v>
      </c>
      <c r="J419" s="9">
        <v>14</v>
      </c>
      <c r="K419" s="9" t="str">
        <f t="shared" si="13"/>
        <v>Radiant</v>
      </c>
      <c r="L419" s="9" t="s">
        <v>18</v>
      </c>
      <c r="M419" s="9">
        <f>Datos_Limpios!$I419+Datos_Limpios!$J419</f>
        <v>48</v>
      </c>
      <c r="N419" s="9" t="str">
        <f>IF(Datos_Limpios!$M419&lt;35,"Menor a 35",IF(Datos_Limpios!$M419&lt;=48,"Menor a 48",IF(Datos_Limpios!$M419&lt;=60,"Menor a 60","Mayor a 60")))</f>
        <v>Menor a 48</v>
      </c>
      <c r="O419" s="9" t="str">
        <f>IF(Datos_Limpios!$L419="True",Datos_Limpios!$F419,Datos_Limpios!$H419)</f>
        <v>KEEN GAMING</v>
      </c>
      <c r="P419" s="9"/>
      <c r="Q419" s="9">
        <v>5401</v>
      </c>
      <c r="R419" s="9" t="s">
        <v>15</v>
      </c>
    </row>
    <row r="420" spans="1:18" x14ac:dyDescent="0.3">
      <c r="A420" s="7">
        <v>3278764475</v>
      </c>
      <c r="B420" s="7">
        <v>2024</v>
      </c>
      <c r="C420" s="8">
        <f>Datos_Limpios!$B420/(24*60*60)</f>
        <v>2.3425925925925926E-2</v>
      </c>
      <c r="D420" s="8" t="str">
        <f t="shared" si="12"/>
        <v>Early Game</v>
      </c>
      <c r="E420" s="7">
        <v>15</v>
      </c>
      <c r="F420" s="7" t="s">
        <v>12</v>
      </c>
      <c r="G420" s="7">
        <v>4646830</v>
      </c>
      <c r="H420" s="7" t="s">
        <v>69</v>
      </c>
      <c r="I420" s="7">
        <v>31</v>
      </c>
      <c r="J420" s="7">
        <v>16</v>
      </c>
      <c r="K420" s="7" t="str">
        <f t="shared" si="13"/>
        <v>Radiant</v>
      </c>
      <c r="L420" s="7" t="s">
        <v>18</v>
      </c>
      <c r="M420" s="7">
        <f>Datos_Limpios!$I420+Datos_Limpios!$J420</f>
        <v>47</v>
      </c>
      <c r="N420" s="7" t="str">
        <f>IF(Datos_Limpios!$M420&lt;35,"Menor a 35",IF(Datos_Limpios!$M420&lt;=48,"Menor a 48",IF(Datos_Limpios!$M420&lt;=60,"Menor a 60","Mayor a 60")))</f>
        <v>Menor a 48</v>
      </c>
      <c r="O420" s="7" t="str">
        <f>IF(Datos_Limpios!$L420="True",Datos_Limpios!$F420,Datos_Limpios!$H420)</f>
        <v>LGD Gaming</v>
      </c>
      <c r="P420" s="7"/>
      <c r="Q420" s="7">
        <v>5401</v>
      </c>
      <c r="R420" s="7" t="s">
        <v>15</v>
      </c>
    </row>
    <row r="421" spans="1:18" x14ac:dyDescent="0.3">
      <c r="A421" s="9">
        <v>3278894409</v>
      </c>
      <c r="B421" s="9">
        <v>4250</v>
      </c>
      <c r="C421" s="10">
        <f>Datos_Limpios!$B421/(24*60*60)</f>
        <v>4.9189814814814818E-2</v>
      </c>
      <c r="D421" s="8" t="str">
        <f t="shared" si="12"/>
        <v>Late Game</v>
      </c>
      <c r="E421" s="9">
        <v>4</v>
      </c>
      <c r="F421" s="9" t="s">
        <v>72</v>
      </c>
      <c r="G421" s="9">
        <v>3331948</v>
      </c>
      <c r="H421" s="9" t="s">
        <v>31</v>
      </c>
      <c r="I421" s="9">
        <v>31</v>
      </c>
      <c r="J421" s="9">
        <v>59</v>
      </c>
      <c r="K421" s="9" t="str">
        <f t="shared" si="13"/>
        <v>Dire</v>
      </c>
      <c r="L421" s="9" t="s">
        <v>14</v>
      </c>
      <c r="M421" s="9">
        <f>Datos_Limpios!$I421+Datos_Limpios!$J421</f>
        <v>90</v>
      </c>
      <c r="N421" s="9" t="str">
        <f>IF(Datos_Limpios!$M421&lt;35,"Menor a 35",IF(Datos_Limpios!$M421&lt;=48,"Menor a 48",IF(Datos_Limpios!$M421&lt;=60,"Menor a 60","Mayor a 60")))</f>
        <v>Mayor a 60</v>
      </c>
      <c r="O421" s="9" t="str">
        <f>IF(Datos_Limpios!$L421="True",Datos_Limpios!$F421,Datos_Limpios!$H421)</f>
        <v>LGD.Forever Young</v>
      </c>
      <c r="P421" s="9"/>
      <c r="Q421" s="9">
        <v>5401</v>
      </c>
      <c r="R421" s="9" t="s">
        <v>15</v>
      </c>
    </row>
    <row r="422" spans="1:18" x14ac:dyDescent="0.3">
      <c r="A422" s="7">
        <v>3278885465</v>
      </c>
      <c r="B422" s="7">
        <v>3168</v>
      </c>
      <c r="C422" s="8">
        <f>Datos_Limpios!$B422/(24*60*60)</f>
        <v>3.6666666666666667E-2</v>
      </c>
      <c r="D422" s="8" t="str">
        <f t="shared" si="12"/>
        <v>Mid Game</v>
      </c>
      <c r="E422" s="7">
        <v>2626685</v>
      </c>
      <c r="F422" s="7" t="s">
        <v>30</v>
      </c>
      <c r="G422" s="7">
        <v>3547682</v>
      </c>
      <c r="H422" s="7" t="s">
        <v>76</v>
      </c>
      <c r="I422" s="7">
        <v>31</v>
      </c>
      <c r="J422" s="7">
        <v>15</v>
      </c>
      <c r="K422" s="7" t="str">
        <f t="shared" si="13"/>
        <v>Radiant</v>
      </c>
      <c r="L422" s="7" t="s">
        <v>18</v>
      </c>
      <c r="M422" s="7">
        <f>Datos_Limpios!$I422+Datos_Limpios!$J422</f>
        <v>46</v>
      </c>
      <c r="N422" s="7" t="str">
        <f>IF(Datos_Limpios!$M422&lt;35,"Menor a 35",IF(Datos_Limpios!$M422&lt;=48,"Menor a 48",IF(Datos_Limpios!$M422&lt;=60,"Menor a 60","Mayor a 60")))</f>
        <v>Menor a 48</v>
      </c>
      <c r="O422" s="7" t="str">
        <f>IF(Datos_Limpios!$L422="True",Datos_Limpios!$F422,Datos_Limpios!$H422)</f>
        <v>KEEN GAMING</v>
      </c>
      <c r="P422" s="7"/>
      <c r="Q422" s="7">
        <v>5401</v>
      </c>
      <c r="R422" s="7" t="s">
        <v>15</v>
      </c>
    </row>
    <row r="423" spans="1:18" x14ac:dyDescent="0.3">
      <c r="A423" s="9">
        <v>3278691759</v>
      </c>
      <c r="B423" s="9">
        <v>1981</v>
      </c>
      <c r="C423" s="10">
        <f>Datos_Limpios!$B423/(24*60*60)</f>
        <v>2.2928240740740742E-2</v>
      </c>
      <c r="D423" s="8" t="str">
        <f t="shared" si="12"/>
        <v>Early Game</v>
      </c>
      <c r="E423" s="9">
        <v>1520578</v>
      </c>
      <c r="F423" s="9" t="s">
        <v>39</v>
      </c>
      <c r="G423" s="9">
        <v>726228</v>
      </c>
      <c r="H423" s="9" t="s">
        <v>55</v>
      </c>
      <c r="I423" s="9">
        <v>14</v>
      </c>
      <c r="J423" s="9">
        <v>25</v>
      </c>
      <c r="K423" s="9" t="str">
        <f t="shared" si="13"/>
        <v>Dire</v>
      </c>
      <c r="L423" s="9" t="s">
        <v>14</v>
      </c>
      <c r="M423" s="9">
        <f>Datos_Limpios!$I423+Datos_Limpios!$J423</f>
        <v>39</v>
      </c>
      <c r="N423" s="9" t="str">
        <f>IF(Datos_Limpios!$M423&lt;35,"Menor a 35",IF(Datos_Limpios!$M423&lt;=48,"Menor a 48",IF(Datos_Limpios!$M423&lt;=60,"Menor a 60","Mayor a 60")))</f>
        <v>Menor a 48</v>
      </c>
      <c r="O423" s="9" t="str">
        <f>IF(Datos_Limpios!$L423="True",Datos_Limpios!$F423,Datos_Limpios!$H423)</f>
        <v>Vici Gaming</v>
      </c>
      <c r="P423" s="9"/>
      <c r="Q423" s="9">
        <v>5401</v>
      </c>
      <c r="R423" s="9" t="s">
        <v>15</v>
      </c>
    </row>
    <row r="424" spans="1:18" x14ac:dyDescent="0.3">
      <c r="A424" s="7">
        <v>3278648453</v>
      </c>
      <c r="B424" s="7">
        <v>1418</v>
      </c>
      <c r="C424" s="8">
        <f>Datos_Limpios!$B424/(24*60*60)</f>
        <v>1.6412037037037037E-2</v>
      </c>
      <c r="D424" s="8" t="str">
        <f t="shared" si="12"/>
        <v>Early Game</v>
      </c>
      <c r="E424" s="7">
        <v>4646830</v>
      </c>
      <c r="F424" s="7" t="s">
        <v>69</v>
      </c>
      <c r="G424" s="7">
        <v>4</v>
      </c>
      <c r="H424" s="7" t="s">
        <v>72</v>
      </c>
      <c r="I424" s="7">
        <v>4</v>
      </c>
      <c r="J424" s="7">
        <v>27</v>
      </c>
      <c r="K424" s="7" t="str">
        <f t="shared" si="13"/>
        <v>Dire</v>
      </c>
      <c r="L424" s="7" t="s">
        <v>14</v>
      </c>
      <c r="M424" s="7">
        <f>Datos_Limpios!$I424+Datos_Limpios!$J424</f>
        <v>31</v>
      </c>
      <c r="N424" s="7" t="str">
        <f>IF(Datos_Limpios!$M424&lt;35,"Menor a 35",IF(Datos_Limpios!$M424&lt;=48,"Menor a 48",IF(Datos_Limpios!$M424&lt;=60,"Menor a 60","Mayor a 60")))</f>
        <v>Menor a 35</v>
      </c>
      <c r="O424" s="7" t="str">
        <f>IF(Datos_Limpios!$L424="True",Datos_Limpios!$F424,Datos_Limpios!$H424)</f>
        <v>EHOME</v>
      </c>
      <c r="P424" s="7"/>
      <c r="Q424" s="7">
        <v>5401</v>
      </c>
      <c r="R424" s="7" t="s">
        <v>15</v>
      </c>
    </row>
    <row r="425" spans="1:18" x14ac:dyDescent="0.3">
      <c r="A425" s="9">
        <v>3278601446</v>
      </c>
      <c r="B425" s="9">
        <v>2724</v>
      </c>
      <c r="C425" s="10">
        <f>Datos_Limpios!$B425/(24*60*60)</f>
        <v>3.152777777777778E-2</v>
      </c>
      <c r="D425" s="8" t="str">
        <f t="shared" si="12"/>
        <v>Mid Game</v>
      </c>
      <c r="E425" s="9">
        <v>1520578</v>
      </c>
      <c r="F425" s="9" t="s">
        <v>39</v>
      </c>
      <c r="G425" s="9">
        <v>3547682</v>
      </c>
      <c r="H425" s="9" t="s">
        <v>76</v>
      </c>
      <c r="I425" s="9">
        <v>17</v>
      </c>
      <c r="J425" s="9">
        <v>38</v>
      </c>
      <c r="K425" s="9" t="str">
        <f t="shared" si="13"/>
        <v>Dire</v>
      </c>
      <c r="L425" s="9" t="s">
        <v>14</v>
      </c>
      <c r="M425" s="9">
        <f>Datos_Limpios!$I425+Datos_Limpios!$J425</f>
        <v>55</v>
      </c>
      <c r="N425" s="9" t="str">
        <f>IF(Datos_Limpios!$M425&lt;35,"Menor a 35",IF(Datos_Limpios!$M425&lt;=48,"Menor a 48",IF(Datos_Limpios!$M425&lt;=60,"Menor a 60","Mayor a 60")))</f>
        <v>Menor a 60</v>
      </c>
      <c r="O425" s="9" t="str">
        <f>IF(Datos_Limpios!$L425="True",Datos_Limpios!$F425,Datos_Limpios!$H425)</f>
        <v>Team VGJ</v>
      </c>
      <c r="P425" s="9"/>
      <c r="Q425" s="9">
        <v>5401</v>
      </c>
      <c r="R425" s="9" t="s">
        <v>15</v>
      </c>
    </row>
    <row r="426" spans="1:18" x14ac:dyDescent="0.3">
      <c r="A426" s="7">
        <v>3278548190</v>
      </c>
      <c r="B426" s="7">
        <v>3919</v>
      </c>
      <c r="C426" s="8">
        <f>Datos_Limpios!$B426/(24*60*60)</f>
        <v>4.5358796296296293E-2</v>
      </c>
      <c r="D426" s="8" t="str">
        <f t="shared" si="12"/>
        <v>Late Game</v>
      </c>
      <c r="E426" s="7">
        <v>2640025</v>
      </c>
      <c r="F426" s="7" t="s">
        <v>13</v>
      </c>
      <c r="G426" s="7">
        <v>3325252</v>
      </c>
      <c r="H426" s="7" t="s">
        <v>54</v>
      </c>
      <c r="I426" s="7">
        <v>37</v>
      </c>
      <c r="J426" s="7">
        <v>29</v>
      </c>
      <c r="K426" s="7" t="str">
        <f t="shared" si="13"/>
        <v>Radiant</v>
      </c>
      <c r="L426" s="7" t="s">
        <v>18</v>
      </c>
      <c r="M426" s="7">
        <f>Datos_Limpios!$I426+Datos_Limpios!$J426</f>
        <v>66</v>
      </c>
      <c r="N426" s="7" t="str">
        <f>IF(Datos_Limpios!$M426&lt;35,"Menor a 35",IF(Datos_Limpios!$M426&lt;=48,"Menor a 48",IF(Datos_Limpios!$M426&lt;=60,"Menor a 60","Mayor a 60")))</f>
        <v>Mayor a 60</v>
      </c>
      <c r="O426" s="7" t="str">
        <f>IF(Datos_Limpios!$L426="True",Datos_Limpios!$F426,Datos_Limpios!$H426)</f>
        <v>iG.Vitality</v>
      </c>
      <c r="P426" s="7"/>
      <c r="Q426" s="7">
        <v>5401</v>
      </c>
      <c r="R426" s="7" t="s">
        <v>15</v>
      </c>
    </row>
    <row r="427" spans="1:18" x14ac:dyDescent="0.3">
      <c r="A427" s="9">
        <v>3278455612</v>
      </c>
      <c r="B427" s="9">
        <v>3296</v>
      </c>
      <c r="C427" s="10">
        <f>Datos_Limpios!$B427/(24*60*60)</f>
        <v>3.8148148148148146E-2</v>
      </c>
      <c r="D427" s="8" t="str">
        <f t="shared" si="12"/>
        <v>Mid Game</v>
      </c>
      <c r="E427" s="9">
        <v>15</v>
      </c>
      <c r="F427" s="9" t="s">
        <v>12</v>
      </c>
      <c r="G427" s="9">
        <v>2626685</v>
      </c>
      <c r="H427" s="9" t="s">
        <v>30</v>
      </c>
      <c r="I427" s="9">
        <v>23</v>
      </c>
      <c r="J427" s="9">
        <v>36</v>
      </c>
      <c r="K427" s="9" t="str">
        <f t="shared" si="13"/>
        <v>Dire</v>
      </c>
      <c r="L427" s="9" t="s">
        <v>14</v>
      </c>
      <c r="M427" s="9">
        <f>Datos_Limpios!$I427+Datos_Limpios!$J427</f>
        <v>59</v>
      </c>
      <c r="N427" s="9" t="str">
        <f>IF(Datos_Limpios!$M427&lt;35,"Menor a 35",IF(Datos_Limpios!$M427&lt;=48,"Menor a 48",IF(Datos_Limpios!$M427&lt;=60,"Menor a 60","Mayor a 60")))</f>
        <v>Menor a 60</v>
      </c>
      <c r="O427" s="9" t="str">
        <f>IF(Datos_Limpios!$L427="True",Datos_Limpios!$F427,Datos_Limpios!$H427)</f>
        <v>KEEN GAMING</v>
      </c>
      <c r="P427" s="9"/>
      <c r="Q427" s="9">
        <v>5401</v>
      </c>
      <c r="R427" s="9" t="s">
        <v>15</v>
      </c>
    </row>
    <row r="428" spans="1:18" x14ac:dyDescent="0.3">
      <c r="A428" s="7">
        <v>3278458756</v>
      </c>
      <c r="B428" s="7">
        <v>3656</v>
      </c>
      <c r="C428" s="8">
        <f>Datos_Limpios!$B428/(24*60*60)</f>
        <v>4.2314814814814812E-2</v>
      </c>
      <c r="D428" s="8" t="str">
        <f t="shared" si="12"/>
        <v>Late Game</v>
      </c>
      <c r="E428" s="7">
        <v>2640025</v>
      </c>
      <c r="F428" s="7" t="s">
        <v>13</v>
      </c>
      <c r="G428" s="7">
        <v>726228</v>
      </c>
      <c r="H428" s="7" t="s">
        <v>55</v>
      </c>
      <c r="I428" s="7">
        <v>21</v>
      </c>
      <c r="J428" s="7">
        <v>27</v>
      </c>
      <c r="K428" s="7" t="str">
        <f t="shared" si="13"/>
        <v>Dire</v>
      </c>
      <c r="L428" s="7" t="s">
        <v>14</v>
      </c>
      <c r="M428" s="7">
        <f>Datos_Limpios!$I428+Datos_Limpios!$J428</f>
        <v>48</v>
      </c>
      <c r="N428" s="7" t="str">
        <f>IF(Datos_Limpios!$M428&lt;35,"Menor a 35",IF(Datos_Limpios!$M428&lt;=48,"Menor a 48",IF(Datos_Limpios!$M428&lt;=60,"Menor a 60","Mayor a 60")))</f>
        <v>Menor a 48</v>
      </c>
      <c r="O428" s="7" t="str">
        <f>IF(Datos_Limpios!$L428="True",Datos_Limpios!$F428,Datos_Limpios!$H428)</f>
        <v>Vici Gaming</v>
      </c>
      <c r="P428" s="7"/>
      <c r="Q428" s="7">
        <v>5401</v>
      </c>
      <c r="R428" s="7" t="s">
        <v>15</v>
      </c>
    </row>
    <row r="429" spans="1:18" x14ac:dyDescent="0.3">
      <c r="A429" s="9">
        <v>3278549233</v>
      </c>
      <c r="B429" s="9">
        <v>1393</v>
      </c>
      <c r="C429" s="10">
        <f>Datos_Limpios!$B429/(24*60*60)</f>
        <v>1.6122685185185184E-2</v>
      </c>
      <c r="D429" s="8" t="str">
        <f t="shared" si="12"/>
        <v>Early Game</v>
      </c>
      <c r="E429" s="9">
        <v>3331948</v>
      </c>
      <c r="F429" s="9" t="s">
        <v>31</v>
      </c>
      <c r="G429" s="9">
        <v>726228</v>
      </c>
      <c r="H429" s="9" t="s">
        <v>55</v>
      </c>
      <c r="I429" s="9">
        <v>23</v>
      </c>
      <c r="J429" s="9">
        <v>5</v>
      </c>
      <c r="K429" s="9" t="str">
        <f t="shared" si="13"/>
        <v>Radiant</v>
      </c>
      <c r="L429" s="9" t="s">
        <v>18</v>
      </c>
      <c r="M429" s="9">
        <f>Datos_Limpios!$I429+Datos_Limpios!$J429</f>
        <v>28</v>
      </c>
      <c r="N429" s="9" t="str">
        <f>IF(Datos_Limpios!$M429&lt;35,"Menor a 35",IF(Datos_Limpios!$M429&lt;=48,"Menor a 48",IF(Datos_Limpios!$M429&lt;=60,"Menor a 60","Mayor a 60")))</f>
        <v>Menor a 35</v>
      </c>
      <c r="O429" s="9" t="str">
        <f>IF(Datos_Limpios!$L429="True",Datos_Limpios!$F429,Datos_Limpios!$H429)</f>
        <v>LGD.Forever Young</v>
      </c>
      <c r="P429" s="9"/>
      <c r="Q429" s="9">
        <v>5401</v>
      </c>
      <c r="R429" s="9" t="s">
        <v>15</v>
      </c>
    </row>
    <row r="430" spans="1:18" x14ac:dyDescent="0.3">
      <c r="A430" s="7">
        <v>3277530246</v>
      </c>
      <c r="B430" s="7">
        <v>2479</v>
      </c>
      <c r="C430" s="8">
        <f>Datos_Limpios!$B430/(24*60*60)</f>
        <v>2.869212962962963E-2</v>
      </c>
      <c r="D430" s="8" t="str">
        <f t="shared" si="12"/>
        <v>Mid Game</v>
      </c>
      <c r="E430" s="7">
        <v>4</v>
      </c>
      <c r="F430" s="7" t="s">
        <v>72</v>
      </c>
      <c r="G430" s="7">
        <v>2626685</v>
      </c>
      <c r="H430" s="7" t="s">
        <v>30</v>
      </c>
      <c r="I430" s="7">
        <v>33</v>
      </c>
      <c r="J430" s="7">
        <v>25</v>
      </c>
      <c r="K430" s="7" t="str">
        <f t="shared" si="13"/>
        <v>Radiant</v>
      </c>
      <c r="L430" s="7" t="s">
        <v>18</v>
      </c>
      <c r="M430" s="7">
        <f>Datos_Limpios!$I430+Datos_Limpios!$J430</f>
        <v>58</v>
      </c>
      <c r="N430" s="7" t="str">
        <f>IF(Datos_Limpios!$M430&lt;35,"Menor a 35",IF(Datos_Limpios!$M430&lt;=48,"Menor a 48",IF(Datos_Limpios!$M430&lt;=60,"Menor a 60","Mayor a 60")))</f>
        <v>Menor a 60</v>
      </c>
      <c r="O430" s="7" t="str">
        <f>IF(Datos_Limpios!$L430="True",Datos_Limpios!$F430,Datos_Limpios!$H430)</f>
        <v>EHOME</v>
      </c>
      <c r="P430" s="7"/>
      <c r="Q430" s="7">
        <v>5401</v>
      </c>
      <c r="R430" s="7" t="s">
        <v>15</v>
      </c>
    </row>
    <row r="431" spans="1:18" x14ac:dyDescent="0.3">
      <c r="A431" s="9">
        <v>3277526459</v>
      </c>
      <c r="B431" s="9">
        <v>2514</v>
      </c>
      <c r="C431" s="10">
        <f>Datos_Limpios!$B431/(24*60*60)</f>
        <v>2.9097222222222222E-2</v>
      </c>
      <c r="D431" s="8" t="str">
        <f t="shared" si="12"/>
        <v>Mid Game</v>
      </c>
      <c r="E431" s="9">
        <v>1520578</v>
      </c>
      <c r="F431" s="9" t="s">
        <v>39</v>
      </c>
      <c r="G431" s="9">
        <v>3331948</v>
      </c>
      <c r="H431" s="9" t="s">
        <v>31</v>
      </c>
      <c r="I431" s="9">
        <v>22</v>
      </c>
      <c r="J431" s="9">
        <v>27</v>
      </c>
      <c r="K431" s="9" t="str">
        <f t="shared" si="13"/>
        <v>Dire</v>
      </c>
      <c r="L431" s="9" t="s">
        <v>14</v>
      </c>
      <c r="M431" s="9">
        <f>Datos_Limpios!$I431+Datos_Limpios!$J431</f>
        <v>49</v>
      </c>
      <c r="N431" s="9" t="str">
        <f>IF(Datos_Limpios!$M431&lt;35,"Menor a 35",IF(Datos_Limpios!$M431&lt;=48,"Menor a 48",IF(Datos_Limpios!$M431&lt;=60,"Menor a 60","Mayor a 60")))</f>
        <v>Menor a 60</v>
      </c>
      <c r="O431" s="9" t="str">
        <f>IF(Datos_Limpios!$L431="True",Datos_Limpios!$F431,Datos_Limpios!$H431)</f>
        <v>LGD.Forever Young</v>
      </c>
      <c r="P431" s="9"/>
      <c r="Q431" s="9">
        <v>5401</v>
      </c>
      <c r="R431" s="9" t="s">
        <v>15</v>
      </c>
    </row>
    <row r="432" spans="1:18" x14ac:dyDescent="0.3">
      <c r="A432" s="7">
        <v>3277331491</v>
      </c>
      <c r="B432" s="7">
        <v>2339</v>
      </c>
      <c r="C432" s="8">
        <f>Datos_Limpios!$B432/(24*60*60)</f>
        <v>2.7071759259259261E-2</v>
      </c>
      <c r="D432" s="8" t="str">
        <f t="shared" si="12"/>
        <v>Early Game</v>
      </c>
      <c r="E432" s="7">
        <v>543897</v>
      </c>
      <c r="F432" s="7" t="s">
        <v>35</v>
      </c>
      <c r="G432" s="7">
        <v>3725701</v>
      </c>
      <c r="H432" s="7" t="s">
        <v>70</v>
      </c>
      <c r="I432" s="7">
        <v>26</v>
      </c>
      <c r="J432" s="7">
        <v>8</v>
      </c>
      <c r="K432" s="7" t="str">
        <f t="shared" si="13"/>
        <v>Radiant</v>
      </c>
      <c r="L432" s="7" t="s">
        <v>18</v>
      </c>
      <c r="M432" s="7">
        <f>Datos_Limpios!$I432+Datos_Limpios!$J432</f>
        <v>34</v>
      </c>
      <c r="N432" s="7" t="str">
        <f>IF(Datos_Limpios!$M432&lt;35,"Menor a 35",IF(Datos_Limpios!$M432&lt;=48,"Menor a 48",IF(Datos_Limpios!$M432&lt;=60,"Menor a 60","Mayor a 60")))</f>
        <v>Menor a 35</v>
      </c>
      <c r="O432" s="7" t="str">
        <f>IF(Datos_Limpios!$L432="True",Datos_Limpios!$F432,Datos_Limpios!$H432)</f>
        <v>Mineski</v>
      </c>
      <c r="P432" s="7"/>
      <c r="Q432" s="7">
        <v>5401</v>
      </c>
      <c r="R432" s="7" t="s">
        <v>15</v>
      </c>
    </row>
    <row r="433" spans="1:18" x14ac:dyDescent="0.3">
      <c r="A433" s="9">
        <v>3278401709</v>
      </c>
      <c r="B433" s="9">
        <v>1940</v>
      </c>
      <c r="C433" s="10">
        <f>Datos_Limpios!$B433/(24*60*60)</f>
        <v>2.2453703703703705E-2</v>
      </c>
      <c r="D433" s="8" t="str">
        <f t="shared" si="12"/>
        <v>Early Game</v>
      </c>
      <c r="E433" s="9">
        <v>15</v>
      </c>
      <c r="F433" s="9" t="s">
        <v>12</v>
      </c>
      <c r="G433" s="9">
        <v>3547682</v>
      </c>
      <c r="H433" s="9" t="s">
        <v>76</v>
      </c>
      <c r="I433" s="9">
        <v>16</v>
      </c>
      <c r="J433" s="9">
        <v>24</v>
      </c>
      <c r="K433" s="9" t="str">
        <f t="shared" si="13"/>
        <v>Radiant</v>
      </c>
      <c r="L433" s="9" t="s">
        <v>18</v>
      </c>
      <c r="M433" s="9">
        <f>Datos_Limpios!$I433+Datos_Limpios!$J433</f>
        <v>40</v>
      </c>
      <c r="N433" s="9" t="str">
        <f>IF(Datos_Limpios!$M433&lt;35,"Menor a 35",IF(Datos_Limpios!$M433&lt;=48,"Menor a 48",IF(Datos_Limpios!$M433&lt;=60,"Menor a 60","Mayor a 60")))</f>
        <v>Menor a 48</v>
      </c>
      <c r="O433" s="9" t="str">
        <f>IF(Datos_Limpios!$L433="True",Datos_Limpios!$F433,Datos_Limpios!$H433)</f>
        <v>LGD Gaming</v>
      </c>
      <c r="P433" s="9"/>
      <c r="Q433" s="9">
        <v>5401</v>
      </c>
      <c r="R433" s="9" t="s">
        <v>15</v>
      </c>
    </row>
    <row r="434" spans="1:18" x14ac:dyDescent="0.3">
      <c r="A434" s="7">
        <v>3277283501</v>
      </c>
      <c r="B434" s="7">
        <v>2834</v>
      </c>
      <c r="C434" s="8">
        <f>Datos_Limpios!$B434/(24*60*60)</f>
        <v>3.2800925925925928E-2</v>
      </c>
      <c r="D434" s="8" t="str">
        <f t="shared" si="12"/>
        <v>Mid Game</v>
      </c>
      <c r="E434" s="7">
        <v>726228</v>
      </c>
      <c r="F434" s="7" t="s">
        <v>55</v>
      </c>
      <c r="G434" s="7">
        <v>4646830</v>
      </c>
      <c r="H434" s="7" t="s">
        <v>69</v>
      </c>
      <c r="I434" s="7">
        <v>43</v>
      </c>
      <c r="J434" s="7">
        <v>21</v>
      </c>
      <c r="K434" s="7" t="str">
        <f t="shared" si="13"/>
        <v>Radiant</v>
      </c>
      <c r="L434" s="7" t="s">
        <v>18</v>
      </c>
      <c r="M434" s="7">
        <f>Datos_Limpios!$I434+Datos_Limpios!$J434</f>
        <v>64</v>
      </c>
      <c r="N434" s="7" t="str">
        <f>IF(Datos_Limpios!$M434&lt;35,"Menor a 35",IF(Datos_Limpios!$M434&lt;=48,"Menor a 48",IF(Datos_Limpios!$M434&lt;=60,"Menor a 60","Mayor a 60")))</f>
        <v>Mayor a 60</v>
      </c>
      <c r="O434" s="7" t="str">
        <f>IF(Datos_Limpios!$L434="True",Datos_Limpios!$F434,Datos_Limpios!$H434)</f>
        <v>Vici Gaming</v>
      </c>
      <c r="P434" s="7"/>
      <c r="Q434" s="7">
        <v>5401</v>
      </c>
      <c r="R434" s="7" t="s">
        <v>15</v>
      </c>
    </row>
    <row r="435" spans="1:18" x14ac:dyDescent="0.3">
      <c r="A435" s="9">
        <v>3277141049</v>
      </c>
      <c r="B435" s="9">
        <v>2396</v>
      </c>
      <c r="C435" s="10">
        <f>Datos_Limpios!$B435/(24*60*60)</f>
        <v>2.7731481481481482E-2</v>
      </c>
      <c r="D435" s="8" t="str">
        <f t="shared" si="12"/>
        <v>Early Game</v>
      </c>
      <c r="E435" s="9">
        <v>3331948</v>
      </c>
      <c r="F435" s="9" t="s">
        <v>31</v>
      </c>
      <c r="G435" s="9">
        <v>2640025</v>
      </c>
      <c r="H435" s="9" t="s">
        <v>13</v>
      </c>
      <c r="I435" s="9">
        <v>9</v>
      </c>
      <c r="J435" s="9">
        <v>25</v>
      </c>
      <c r="K435" s="9" t="str">
        <f t="shared" si="13"/>
        <v>Dire</v>
      </c>
      <c r="L435" s="9" t="s">
        <v>14</v>
      </c>
      <c r="M435" s="9">
        <f>Datos_Limpios!$I435+Datos_Limpios!$J435</f>
        <v>34</v>
      </c>
      <c r="N435" s="9" t="str">
        <f>IF(Datos_Limpios!$M435&lt;35,"Menor a 35",IF(Datos_Limpios!$M435&lt;=48,"Menor a 48",IF(Datos_Limpios!$M435&lt;=60,"Menor a 60","Mayor a 60")))</f>
        <v>Menor a 35</v>
      </c>
      <c r="O435" s="9" t="str">
        <f>IF(Datos_Limpios!$L435="True",Datos_Limpios!$F435,Datos_Limpios!$H435)</f>
        <v>iG.Vitality</v>
      </c>
      <c r="P435" s="9"/>
      <c r="Q435" s="9">
        <v>5401</v>
      </c>
      <c r="R435" s="9" t="s">
        <v>15</v>
      </c>
    </row>
    <row r="436" spans="1:18" x14ac:dyDescent="0.3">
      <c r="A436" s="7">
        <v>3277175546</v>
      </c>
      <c r="B436" s="7">
        <v>2527</v>
      </c>
      <c r="C436" s="8">
        <f>Datos_Limpios!$B436/(24*60*60)</f>
        <v>2.9247685185185186E-2</v>
      </c>
      <c r="D436" s="8" t="str">
        <f t="shared" si="12"/>
        <v>Mid Game</v>
      </c>
      <c r="E436" s="7">
        <v>3325252</v>
      </c>
      <c r="F436" s="7" t="s">
        <v>54</v>
      </c>
      <c r="G436" s="7">
        <v>2626685</v>
      </c>
      <c r="H436" s="7" t="s">
        <v>30</v>
      </c>
      <c r="I436" s="7">
        <v>32</v>
      </c>
      <c r="J436" s="7">
        <v>29</v>
      </c>
      <c r="K436" s="7" t="str">
        <f t="shared" si="13"/>
        <v>Dire</v>
      </c>
      <c r="L436" s="7" t="s">
        <v>14</v>
      </c>
      <c r="M436" s="7">
        <f>Datos_Limpios!$I436+Datos_Limpios!$J436</f>
        <v>61</v>
      </c>
      <c r="N436" s="7" t="str">
        <f>IF(Datos_Limpios!$M436&lt;35,"Menor a 35",IF(Datos_Limpios!$M436&lt;=48,"Menor a 48",IF(Datos_Limpios!$M436&lt;=60,"Menor a 60","Mayor a 60")))</f>
        <v>Mayor a 60</v>
      </c>
      <c r="O436" s="7" t="str">
        <f>IF(Datos_Limpios!$L436="True",Datos_Limpios!$F436,Datos_Limpios!$H436)</f>
        <v>KEEN GAMING</v>
      </c>
      <c r="P436" s="7"/>
      <c r="Q436" s="7">
        <v>5401</v>
      </c>
      <c r="R436" s="7" t="s">
        <v>15</v>
      </c>
    </row>
    <row r="437" spans="1:18" x14ac:dyDescent="0.3">
      <c r="A437" s="9">
        <v>3277076708</v>
      </c>
      <c r="B437" s="9">
        <v>1844</v>
      </c>
      <c r="C437" s="10">
        <f>Datos_Limpios!$B437/(24*60*60)</f>
        <v>2.1342592592592594E-2</v>
      </c>
      <c r="D437" s="8" t="str">
        <f t="shared" si="12"/>
        <v>Early Game</v>
      </c>
      <c r="E437" s="9">
        <v>3547682</v>
      </c>
      <c r="F437" s="9" t="s">
        <v>76</v>
      </c>
      <c r="G437" s="9">
        <v>4</v>
      </c>
      <c r="H437" s="9" t="s">
        <v>72</v>
      </c>
      <c r="I437" s="9">
        <v>5</v>
      </c>
      <c r="J437" s="9">
        <v>24</v>
      </c>
      <c r="K437" s="9" t="str">
        <f t="shared" si="13"/>
        <v>Dire</v>
      </c>
      <c r="L437" s="9" t="s">
        <v>14</v>
      </c>
      <c r="M437" s="9">
        <f>Datos_Limpios!$I437+Datos_Limpios!$J437</f>
        <v>29</v>
      </c>
      <c r="N437" s="9" t="str">
        <f>IF(Datos_Limpios!$M437&lt;35,"Menor a 35",IF(Datos_Limpios!$M437&lt;=48,"Menor a 48",IF(Datos_Limpios!$M437&lt;=60,"Menor a 60","Mayor a 60")))</f>
        <v>Menor a 35</v>
      </c>
      <c r="O437" s="9" t="str">
        <f>IF(Datos_Limpios!$L437="True",Datos_Limpios!$F437,Datos_Limpios!$H437)</f>
        <v>EHOME</v>
      </c>
      <c r="P437" s="9"/>
      <c r="Q437" s="9">
        <v>5401</v>
      </c>
      <c r="R437" s="9" t="s">
        <v>15</v>
      </c>
    </row>
    <row r="438" spans="1:18" x14ac:dyDescent="0.3">
      <c r="A438" s="7">
        <v>3276816257</v>
      </c>
      <c r="B438" s="7">
        <v>3576</v>
      </c>
      <c r="C438" s="8">
        <f>Datos_Limpios!$B438/(24*60*60)</f>
        <v>4.1388888888888892E-2</v>
      </c>
      <c r="D438" s="8" t="str">
        <f t="shared" si="12"/>
        <v>Mid Game</v>
      </c>
      <c r="E438" s="7">
        <v>3547682</v>
      </c>
      <c r="F438" s="7" t="s">
        <v>76</v>
      </c>
      <c r="G438" s="7">
        <v>3325252</v>
      </c>
      <c r="H438" s="7" t="s">
        <v>54</v>
      </c>
      <c r="I438" s="7">
        <v>43</v>
      </c>
      <c r="J438" s="7">
        <v>46</v>
      </c>
      <c r="K438" s="7" t="str">
        <f t="shared" si="13"/>
        <v>Dire</v>
      </c>
      <c r="L438" s="7" t="s">
        <v>14</v>
      </c>
      <c r="M438" s="7">
        <f>Datos_Limpios!$I438+Datos_Limpios!$J438</f>
        <v>89</v>
      </c>
      <c r="N438" s="7" t="str">
        <f>IF(Datos_Limpios!$M438&lt;35,"Menor a 35",IF(Datos_Limpios!$M438&lt;=48,"Menor a 48",IF(Datos_Limpios!$M438&lt;=60,"Menor a 60","Mayor a 60")))</f>
        <v>Mayor a 60</v>
      </c>
      <c r="O438" s="7" t="str">
        <f>IF(Datos_Limpios!$L438="True",Datos_Limpios!$F438,Datos_Limpios!$H438)</f>
        <v>Team Max</v>
      </c>
      <c r="P438" s="7"/>
      <c r="Q438" s="7">
        <v>5401</v>
      </c>
      <c r="R438" s="7" t="s">
        <v>15</v>
      </c>
    </row>
    <row r="439" spans="1:18" x14ac:dyDescent="0.3">
      <c r="A439" s="9">
        <v>3276680686</v>
      </c>
      <c r="B439" s="9">
        <v>2551</v>
      </c>
      <c r="C439" s="10">
        <f>Datos_Limpios!$B439/(24*60*60)</f>
        <v>2.9525462962962962E-2</v>
      </c>
      <c r="D439" s="8" t="str">
        <f t="shared" si="12"/>
        <v>Mid Game</v>
      </c>
      <c r="E439" s="9">
        <v>15</v>
      </c>
      <c r="F439" s="9" t="s">
        <v>12</v>
      </c>
      <c r="G439" s="9">
        <v>3325252</v>
      </c>
      <c r="H439" s="9" t="s">
        <v>54</v>
      </c>
      <c r="I439" s="9">
        <v>24</v>
      </c>
      <c r="J439" s="9">
        <v>13</v>
      </c>
      <c r="K439" s="9" t="str">
        <f t="shared" si="13"/>
        <v>Radiant</v>
      </c>
      <c r="L439" s="9" t="s">
        <v>18</v>
      </c>
      <c r="M439" s="9">
        <f>Datos_Limpios!$I439+Datos_Limpios!$J439</f>
        <v>37</v>
      </c>
      <c r="N439" s="9" t="str">
        <f>IF(Datos_Limpios!$M439&lt;35,"Menor a 35",IF(Datos_Limpios!$M439&lt;=48,"Menor a 48",IF(Datos_Limpios!$M439&lt;=60,"Menor a 60","Mayor a 60")))</f>
        <v>Menor a 48</v>
      </c>
      <c r="O439" s="9" t="str">
        <f>IF(Datos_Limpios!$L439="True",Datos_Limpios!$F439,Datos_Limpios!$H439)</f>
        <v>LGD Gaming</v>
      </c>
      <c r="P439" s="9"/>
      <c r="Q439" s="9">
        <v>5401</v>
      </c>
      <c r="R439" s="9" t="s">
        <v>15</v>
      </c>
    </row>
    <row r="440" spans="1:18" x14ac:dyDescent="0.3">
      <c r="A440" s="7">
        <v>3277010065</v>
      </c>
      <c r="B440" s="7">
        <v>2780</v>
      </c>
      <c r="C440" s="8">
        <f>Datos_Limpios!$B440/(24*60*60)</f>
        <v>3.2175925925925927E-2</v>
      </c>
      <c r="D440" s="8" t="str">
        <f t="shared" si="12"/>
        <v>Mid Game</v>
      </c>
      <c r="E440" s="7">
        <v>726228</v>
      </c>
      <c r="F440" s="7" t="s">
        <v>55</v>
      </c>
      <c r="G440" s="7">
        <v>2626685</v>
      </c>
      <c r="H440" s="7" t="s">
        <v>30</v>
      </c>
      <c r="I440" s="7">
        <v>24</v>
      </c>
      <c r="J440" s="7">
        <v>24</v>
      </c>
      <c r="K440" s="7" t="str">
        <f t="shared" si="13"/>
        <v>Radiant</v>
      </c>
      <c r="L440" s="7" t="s">
        <v>18</v>
      </c>
      <c r="M440" s="7">
        <f>Datos_Limpios!$I440+Datos_Limpios!$J440</f>
        <v>48</v>
      </c>
      <c r="N440" s="7" t="str">
        <f>IF(Datos_Limpios!$M440&lt;35,"Menor a 35",IF(Datos_Limpios!$M440&lt;=48,"Menor a 48",IF(Datos_Limpios!$M440&lt;=60,"Menor a 60","Mayor a 60")))</f>
        <v>Menor a 48</v>
      </c>
      <c r="O440" s="7" t="str">
        <f>IF(Datos_Limpios!$L440="True",Datos_Limpios!$F440,Datos_Limpios!$H440)</f>
        <v>Vici Gaming</v>
      </c>
      <c r="P440" s="7"/>
      <c r="Q440" s="7">
        <v>5401</v>
      </c>
      <c r="R440" s="7" t="s">
        <v>15</v>
      </c>
    </row>
    <row r="441" spans="1:18" x14ac:dyDescent="0.3">
      <c r="A441" s="9">
        <v>3276799406</v>
      </c>
      <c r="B441" s="9">
        <v>1637</v>
      </c>
      <c r="C441" s="10">
        <f>Datos_Limpios!$B441/(24*60*60)</f>
        <v>1.894675925925926E-2</v>
      </c>
      <c r="D441" s="8" t="str">
        <f t="shared" si="12"/>
        <v>Early Game</v>
      </c>
      <c r="E441" s="9">
        <v>3331948</v>
      </c>
      <c r="F441" s="9" t="s">
        <v>31</v>
      </c>
      <c r="G441" s="9">
        <v>4646830</v>
      </c>
      <c r="H441" s="9" t="s">
        <v>69</v>
      </c>
      <c r="I441" s="9">
        <v>12</v>
      </c>
      <c r="J441" s="9">
        <v>31</v>
      </c>
      <c r="K441" s="9" t="str">
        <f t="shared" si="13"/>
        <v>Dire</v>
      </c>
      <c r="L441" s="9" t="s">
        <v>14</v>
      </c>
      <c r="M441" s="9">
        <f>Datos_Limpios!$I441+Datos_Limpios!$J441</f>
        <v>43</v>
      </c>
      <c r="N441" s="9" t="str">
        <f>IF(Datos_Limpios!$M441&lt;35,"Menor a 35",IF(Datos_Limpios!$M441&lt;=48,"Menor a 48",IF(Datos_Limpios!$M441&lt;=60,"Menor a 60","Mayor a 60")))</f>
        <v>Menor a 48</v>
      </c>
      <c r="O441" s="9" t="str">
        <f>IF(Datos_Limpios!$L441="True",Datos_Limpios!$F441,Datos_Limpios!$H441)</f>
        <v>FTD.a</v>
      </c>
      <c r="P441" s="9"/>
      <c r="Q441" s="9">
        <v>5401</v>
      </c>
      <c r="R441" s="9" t="s">
        <v>15</v>
      </c>
    </row>
    <row r="442" spans="1:18" x14ac:dyDescent="0.3">
      <c r="A442" s="7">
        <v>3276594961</v>
      </c>
      <c r="B442" s="7">
        <v>2747</v>
      </c>
      <c r="C442" s="8">
        <f>Datos_Limpios!$B442/(24*60*60)</f>
        <v>3.1793981481481479E-2</v>
      </c>
      <c r="D442" s="8" t="str">
        <f t="shared" si="12"/>
        <v>Mid Game</v>
      </c>
      <c r="E442" s="7">
        <v>4</v>
      </c>
      <c r="F442" s="7" t="s">
        <v>72</v>
      </c>
      <c r="G442" s="7">
        <v>1520578</v>
      </c>
      <c r="H442" s="7" t="s">
        <v>39</v>
      </c>
      <c r="I442" s="7">
        <v>21</v>
      </c>
      <c r="J442" s="7">
        <v>22</v>
      </c>
      <c r="K442" s="7" t="str">
        <f t="shared" si="13"/>
        <v>Dire</v>
      </c>
      <c r="L442" s="7" t="s">
        <v>14</v>
      </c>
      <c r="M442" s="7">
        <f>Datos_Limpios!$I442+Datos_Limpios!$J442</f>
        <v>43</v>
      </c>
      <c r="N442" s="7" t="str">
        <f>IF(Datos_Limpios!$M442&lt;35,"Menor a 35",IF(Datos_Limpios!$M442&lt;=48,"Menor a 48",IF(Datos_Limpios!$M442&lt;=60,"Menor a 60","Mayor a 60")))</f>
        <v>Menor a 48</v>
      </c>
      <c r="O442" s="7" t="str">
        <f>IF(Datos_Limpios!$L442="True",Datos_Limpios!$F442,Datos_Limpios!$H442)</f>
        <v>GGGGGGGG</v>
      </c>
      <c r="P442" s="7"/>
      <c r="Q442" s="7">
        <v>5401</v>
      </c>
      <c r="R442" s="7" t="s">
        <v>15</v>
      </c>
    </row>
    <row r="443" spans="1:18" x14ac:dyDescent="0.3">
      <c r="A443" s="9">
        <v>3276522925</v>
      </c>
      <c r="B443" s="9">
        <v>3482</v>
      </c>
      <c r="C443" s="10">
        <f>Datos_Limpios!$B443/(24*60*60)</f>
        <v>4.0300925925925928E-2</v>
      </c>
      <c r="D443" s="8" t="str">
        <f t="shared" si="12"/>
        <v>Mid Game</v>
      </c>
      <c r="E443" s="9">
        <v>726228</v>
      </c>
      <c r="F443" s="9" t="s">
        <v>55</v>
      </c>
      <c r="G443" s="9">
        <v>3547682</v>
      </c>
      <c r="H443" s="9" t="s">
        <v>76</v>
      </c>
      <c r="I443" s="9">
        <v>18</v>
      </c>
      <c r="J443" s="9">
        <v>49</v>
      </c>
      <c r="K443" s="9" t="str">
        <f t="shared" si="13"/>
        <v>Dire</v>
      </c>
      <c r="L443" s="9" t="s">
        <v>14</v>
      </c>
      <c r="M443" s="9">
        <f>Datos_Limpios!$I443+Datos_Limpios!$J443</f>
        <v>67</v>
      </c>
      <c r="N443" s="9" t="str">
        <f>IF(Datos_Limpios!$M443&lt;35,"Menor a 35",IF(Datos_Limpios!$M443&lt;=48,"Menor a 48",IF(Datos_Limpios!$M443&lt;=60,"Menor a 60","Mayor a 60")))</f>
        <v>Mayor a 60</v>
      </c>
      <c r="O443" s="9" t="str">
        <f>IF(Datos_Limpios!$L443="True",Datos_Limpios!$F443,Datos_Limpios!$H443)</f>
        <v>Team VGJ</v>
      </c>
      <c r="P443" s="9"/>
      <c r="Q443" s="9">
        <v>5401</v>
      </c>
      <c r="R443" s="9" t="s">
        <v>15</v>
      </c>
    </row>
    <row r="444" spans="1:18" x14ac:dyDescent="0.3">
      <c r="A444" s="7">
        <v>3276461749</v>
      </c>
      <c r="B444" s="7">
        <v>2310</v>
      </c>
      <c r="C444" s="8">
        <f>Datos_Limpios!$B444/(24*60*60)</f>
        <v>2.673611111111111E-2</v>
      </c>
      <c r="D444" s="8" t="str">
        <f t="shared" si="12"/>
        <v>Early Game</v>
      </c>
      <c r="E444" s="7">
        <v>4</v>
      </c>
      <c r="F444" s="7" t="s">
        <v>72</v>
      </c>
      <c r="G444" s="7">
        <v>3325252</v>
      </c>
      <c r="H444" s="7" t="s">
        <v>54</v>
      </c>
      <c r="I444" s="7">
        <v>23</v>
      </c>
      <c r="J444" s="7">
        <v>27</v>
      </c>
      <c r="K444" s="7" t="str">
        <f t="shared" si="13"/>
        <v>Dire</v>
      </c>
      <c r="L444" s="7" t="s">
        <v>14</v>
      </c>
      <c r="M444" s="7">
        <f>Datos_Limpios!$I444+Datos_Limpios!$J444</f>
        <v>50</v>
      </c>
      <c r="N444" s="7" t="str">
        <f>IF(Datos_Limpios!$M444&lt;35,"Menor a 35",IF(Datos_Limpios!$M444&lt;=48,"Menor a 48",IF(Datos_Limpios!$M444&lt;=60,"Menor a 60","Mayor a 60")))</f>
        <v>Menor a 60</v>
      </c>
      <c r="O444" s="7" t="str">
        <f>IF(Datos_Limpios!$L444="True",Datos_Limpios!$F444,Datos_Limpios!$H444)</f>
        <v>Team Max</v>
      </c>
      <c r="P444" s="7"/>
      <c r="Q444" s="7">
        <v>5401</v>
      </c>
      <c r="R444" s="7" t="s">
        <v>15</v>
      </c>
    </row>
    <row r="445" spans="1:18" x14ac:dyDescent="0.3">
      <c r="A445" s="9">
        <v>3276393725</v>
      </c>
      <c r="B445" s="9">
        <v>2401</v>
      </c>
      <c r="C445" s="10">
        <f>Datos_Limpios!$B445/(24*60*60)</f>
        <v>2.7789351851851853E-2</v>
      </c>
      <c r="D445" s="8" t="str">
        <f t="shared" si="12"/>
        <v>Mid Game</v>
      </c>
      <c r="E445" s="9">
        <v>15</v>
      </c>
      <c r="F445" s="9" t="s">
        <v>12</v>
      </c>
      <c r="G445" s="9">
        <v>726228</v>
      </c>
      <c r="H445" s="9" t="s">
        <v>55</v>
      </c>
      <c r="I445" s="9">
        <v>25</v>
      </c>
      <c r="J445" s="9">
        <v>14</v>
      </c>
      <c r="K445" s="9" t="str">
        <f t="shared" si="13"/>
        <v>Radiant</v>
      </c>
      <c r="L445" s="9" t="s">
        <v>18</v>
      </c>
      <c r="M445" s="9">
        <f>Datos_Limpios!$I445+Datos_Limpios!$J445</f>
        <v>39</v>
      </c>
      <c r="N445" s="9" t="str">
        <f>IF(Datos_Limpios!$M445&lt;35,"Menor a 35",IF(Datos_Limpios!$M445&lt;=48,"Menor a 48",IF(Datos_Limpios!$M445&lt;=60,"Menor a 60","Mayor a 60")))</f>
        <v>Menor a 48</v>
      </c>
      <c r="O445" s="9" t="str">
        <f>IF(Datos_Limpios!$L445="True",Datos_Limpios!$F445,Datos_Limpios!$H445)</f>
        <v>LGD Gaming</v>
      </c>
      <c r="P445" s="9"/>
      <c r="Q445" s="9">
        <v>5401</v>
      </c>
      <c r="R445" s="9" t="s">
        <v>15</v>
      </c>
    </row>
    <row r="446" spans="1:18" x14ac:dyDescent="0.3">
      <c r="A446" s="7">
        <v>3276393333</v>
      </c>
      <c r="B446" s="7">
        <v>2890</v>
      </c>
      <c r="C446" s="8">
        <f>Datos_Limpios!$B446/(24*60*60)</f>
        <v>3.3449074074074076E-2</v>
      </c>
      <c r="D446" s="8" t="str">
        <f t="shared" si="12"/>
        <v>Mid Game</v>
      </c>
      <c r="E446" s="7">
        <v>1520578</v>
      </c>
      <c r="F446" s="7" t="s">
        <v>39</v>
      </c>
      <c r="G446" s="7">
        <v>4646830</v>
      </c>
      <c r="H446" s="7" t="s">
        <v>69</v>
      </c>
      <c r="I446" s="7">
        <v>9</v>
      </c>
      <c r="J446" s="7">
        <v>24</v>
      </c>
      <c r="K446" s="7" t="str">
        <f t="shared" si="13"/>
        <v>Dire</v>
      </c>
      <c r="L446" s="7" t="s">
        <v>14</v>
      </c>
      <c r="M446" s="7">
        <f>Datos_Limpios!$I446+Datos_Limpios!$J446</f>
        <v>33</v>
      </c>
      <c r="N446" s="7" t="str">
        <f>IF(Datos_Limpios!$M446&lt;35,"Menor a 35",IF(Datos_Limpios!$M446&lt;=48,"Menor a 48",IF(Datos_Limpios!$M446&lt;=60,"Menor a 60","Mayor a 60")))</f>
        <v>Menor a 35</v>
      </c>
      <c r="O446" s="7" t="str">
        <f>IF(Datos_Limpios!$L446="True",Datos_Limpios!$F446,Datos_Limpios!$H446)</f>
        <v>FTD.a</v>
      </c>
      <c r="P446" s="7"/>
      <c r="Q446" s="7">
        <v>5401</v>
      </c>
      <c r="R446" s="7" t="s">
        <v>15</v>
      </c>
    </row>
    <row r="447" spans="1:18" x14ac:dyDescent="0.3">
      <c r="A447" s="9">
        <v>3276453310</v>
      </c>
      <c r="B447" s="9">
        <v>2349</v>
      </c>
      <c r="C447" s="10">
        <f>Datos_Limpios!$B447/(24*60*60)</f>
        <v>2.71875E-2</v>
      </c>
      <c r="D447" s="8" t="str">
        <f t="shared" si="12"/>
        <v>Early Game</v>
      </c>
      <c r="E447" s="9">
        <v>3331948</v>
      </c>
      <c r="F447" s="9" t="s">
        <v>31</v>
      </c>
      <c r="G447" s="9">
        <v>3547682</v>
      </c>
      <c r="H447" s="9" t="s">
        <v>76</v>
      </c>
      <c r="I447" s="9">
        <v>30</v>
      </c>
      <c r="J447" s="9">
        <v>17</v>
      </c>
      <c r="K447" s="9" t="str">
        <f t="shared" si="13"/>
        <v>Radiant</v>
      </c>
      <c r="L447" s="9" t="s">
        <v>18</v>
      </c>
      <c r="M447" s="9">
        <f>Datos_Limpios!$I447+Datos_Limpios!$J447</f>
        <v>47</v>
      </c>
      <c r="N447" s="9" t="str">
        <f>IF(Datos_Limpios!$M447&lt;35,"Menor a 35",IF(Datos_Limpios!$M447&lt;=48,"Menor a 48",IF(Datos_Limpios!$M447&lt;=60,"Menor a 60","Mayor a 60")))</f>
        <v>Menor a 48</v>
      </c>
      <c r="O447" s="9" t="str">
        <f>IF(Datos_Limpios!$L447="True",Datos_Limpios!$F447,Datos_Limpios!$H447)</f>
        <v>LGD.Forever Young</v>
      </c>
      <c r="P447" s="9"/>
      <c r="Q447" s="9">
        <v>5401</v>
      </c>
      <c r="R447" s="9" t="s">
        <v>15</v>
      </c>
    </row>
    <row r="448" spans="1:18" x14ac:dyDescent="0.3">
      <c r="A448" s="7">
        <v>3276896729</v>
      </c>
      <c r="B448" s="7">
        <v>2521</v>
      </c>
      <c r="C448" s="8">
        <f>Datos_Limpios!$B448/(24*60*60)</f>
        <v>2.9178240740740741E-2</v>
      </c>
      <c r="D448" s="8" t="str">
        <f t="shared" si="12"/>
        <v>Mid Game</v>
      </c>
      <c r="E448" s="7">
        <v>15</v>
      </c>
      <c r="F448" s="7" t="s">
        <v>12</v>
      </c>
      <c r="G448" s="7">
        <v>4</v>
      </c>
      <c r="H448" s="7" t="s">
        <v>72</v>
      </c>
      <c r="I448" s="7">
        <v>30</v>
      </c>
      <c r="J448" s="7">
        <v>21</v>
      </c>
      <c r="K448" s="7" t="str">
        <f t="shared" si="13"/>
        <v>Radiant</v>
      </c>
      <c r="L448" s="7" t="s">
        <v>18</v>
      </c>
      <c r="M448" s="7">
        <f>Datos_Limpios!$I448+Datos_Limpios!$J448</f>
        <v>51</v>
      </c>
      <c r="N448" s="7" t="str">
        <f>IF(Datos_Limpios!$M448&lt;35,"Menor a 35",IF(Datos_Limpios!$M448&lt;=48,"Menor a 48",IF(Datos_Limpios!$M448&lt;=60,"Menor a 60","Mayor a 60")))</f>
        <v>Menor a 60</v>
      </c>
      <c r="O448" s="7" t="str">
        <f>IF(Datos_Limpios!$L448="True",Datos_Limpios!$F448,Datos_Limpios!$H448)</f>
        <v>LGD Gaming</v>
      </c>
      <c r="P448" s="7"/>
      <c r="Q448" s="7">
        <v>5401</v>
      </c>
      <c r="R448" s="7" t="s">
        <v>15</v>
      </c>
    </row>
    <row r="449" spans="1:18" x14ac:dyDescent="0.3">
      <c r="A449" s="9">
        <v>3370213472</v>
      </c>
      <c r="B449" s="9">
        <v>2890</v>
      </c>
      <c r="C449" s="10">
        <f>Datos_Limpios!$B449/(24*60*60)</f>
        <v>3.3449074074074076E-2</v>
      </c>
      <c r="D449" s="8" t="str">
        <f t="shared" si="12"/>
        <v>Mid Game</v>
      </c>
      <c r="E449" s="9">
        <v>3331948</v>
      </c>
      <c r="F449" s="9" t="s">
        <v>31</v>
      </c>
      <c r="G449" s="9">
        <v>1375614</v>
      </c>
      <c r="H449" s="9" t="s">
        <v>63</v>
      </c>
      <c r="I449" s="9">
        <v>14</v>
      </c>
      <c r="J449" s="9">
        <v>41</v>
      </c>
      <c r="K449" s="9" t="str">
        <f t="shared" si="13"/>
        <v>Dire</v>
      </c>
      <c r="L449" s="9" t="s">
        <v>14</v>
      </c>
      <c r="M449" s="9">
        <f>Datos_Limpios!$I449+Datos_Limpios!$J449</f>
        <v>55</v>
      </c>
      <c r="N449" s="9" t="str">
        <f>IF(Datos_Limpios!$M449&lt;35,"Menor a 35",IF(Datos_Limpios!$M449&lt;=48,"Menor a 48",IF(Datos_Limpios!$M449&lt;=60,"Menor a 60","Mayor a 60")))</f>
        <v>Menor a 60</v>
      </c>
      <c r="O449" s="9" t="str">
        <f>IF(Datos_Limpios!$L449="True",Datos_Limpios!$F449,Datos_Limpios!$H449)</f>
        <v>Newbee</v>
      </c>
      <c r="P449" s="9"/>
      <c r="Q449" s="9">
        <v>5401</v>
      </c>
      <c r="R449" s="9" t="s">
        <v>15</v>
      </c>
    </row>
    <row r="450" spans="1:18" x14ac:dyDescent="0.3">
      <c r="A450" s="7">
        <v>3370154221</v>
      </c>
      <c r="B450" s="7">
        <v>2034</v>
      </c>
      <c r="C450" s="8">
        <f>Datos_Limpios!$B450/(24*60*60)</f>
        <v>2.3541666666666666E-2</v>
      </c>
      <c r="D450" s="8" t="str">
        <f t="shared" ref="D450:D513" si="14">IF(B450/60&lt;20,"Turbo Game",IF((20&lt;=B450/60)*AND(B450/60&lt;=40),"Early Game",IF((40&lt;B450/60)*AND(B450/60&lt;=60),"Mid Game","Late Game")))</f>
        <v>Early Game</v>
      </c>
      <c r="E450" s="7">
        <v>3331948</v>
      </c>
      <c r="F450" s="7" t="s">
        <v>31</v>
      </c>
      <c r="G450" s="7">
        <v>1375614</v>
      </c>
      <c r="H450" s="7" t="s">
        <v>63</v>
      </c>
      <c r="I450" s="7">
        <v>37</v>
      </c>
      <c r="J450" s="7">
        <v>15</v>
      </c>
      <c r="K450" s="7" t="str">
        <f t="shared" ref="K450:K513" si="15">IF(L450="True","Radiant","Dire")</f>
        <v>Radiant</v>
      </c>
      <c r="L450" s="7" t="s">
        <v>18</v>
      </c>
      <c r="M450" s="7">
        <f>Datos_Limpios!$I450+Datos_Limpios!$J450</f>
        <v>52</v>
      </c>
      <c r="N450" s="7" t="str">
        <f>IF(Datos_Limpios!$M450&lt;35,"Menor a 35",IF(Datos_Limpios!$M450&lt;=48,"Menor a 48",IF(Datos_Limpios!$M450&lt;=60,"Menor a 60","Mayor a 60")))</f>
        <v>Menor a 60</v>
      </c>
      <c r="O450" s="7" t="str">
        <f>IF(Datos_Limpios!$L450="True",Datos_Limpios!$F450,Datos_Limpios!$H450)</f>
        <v>LGD.Forever Young</v>
      </c>
      <c r="P450" s="7"/>
      <c r="Q450" s="7">
        <v>5401</v>
      </c>
      <c r="R450" s="7" t="s">
        <v>15</v>
      </c>
    </row>
    <row r="451" spans="1:18" x14ac:dyDescent="0.3">
      <c r="A451" s="9">
        <v>3368387319</v>
      </c>
      <c r="B451" s="9">
        <v>2173</v>
      </c>
      <c r="C451" s="10">
        <f>Datos_Limpios!$B451/(24*60*60)</f>
        <v>2.5150462962962961E-2</v>
      </c>
      <c r="D451" s="8" t="str">
        <f t="shared" si="14"/>
        <v>Early Game</v>
      </c>
      <c r="E451" s="9">
        <v>824543</v>
      </c>
      <c r="F451" s="9" t="s">
        <v>77</v>
      </c>
      <c r="G451" s="9">
        <v>824639</v>
      </c>
      <c r="H451" s="9" t="s">
        <v>78</v>
      </c>
      <c r="I451" s="9">
        <v>53</v>
      </c>
      <c r="J451" s="9">
        <v>23</v>
      </c>
      <c r="K451" s="9" t="str">
        <f t="shared" si="15"/>
        <v>Radiant</v>
      </c>
      <c r="L451" s="9" t="s">
        <v>18</v>
      </c>
      <c r="M451" s="9">
        <f>Datos_Limpios!$I451+Datos_Limpios!$J451</f>
        <v>76</v>
      </c>
      <c r="N451" s="9" t="str">
        <f>IF(Datos_Limpios!$M451&lt;35,"Menor a 35",IF(Datos_Limpios!$M451&lt;=48,"Menor a 48",IF(Datos_Limpios!$M451&lt;=60,"Menor a 60","Mayor a 60")))</f>
        <v>Mayor a 60</v>
      </c>
      <c r="O451" s="9" t="str">
        <f>IF(Datos_Limpios!$L451="True",Datos_Limpios!$F451,Datos_Limpios!$H451)</f>
        <v>Team Radiant</v>
      </c>
      <c r="P451" s="9"/>
      <c r="Q451" s="9">
        <v>5401</v>
      </c>
      <c r="R451" s="9" t="s">
        <v>15</v>
      </c>
    </row>
    <row r="452" spans="1:18" x14ac:dyDescent="0.3">
      <c r="A452" s="7">
        <v>3368249009</v>
      </c>
      <c r="B452" s="7">
        <v>2208</v>
      </c>
      <c r="C452" s="8">
        <f>Datos_Limpios!$B452/(24*60*60)</f>
        <v>2.5555555555555557E-2</v>
      </c>
      <c r="D452" s="8" t="str">
        <f t="shared" si="14"/>
        <v>Early Game</v>
      </c>
      <c r="E452" s="7">
        <v>2163</v>
      </c>
      <c r="F452" s="7" t="s">
        <v>66</v>
      </c>
      <c r="G452" s="7">
        <v>1883502</v>
      </c>
      <c r="H452" s="7" t="s">
        <v>61</v>
      </c>
      <c r="I452" s="7">
        <v>13</v>
      </c>
      <c r="J452" s="7">
        <v>19</v>
      </c>
      <c r="K452" s="7" t="str">
        <f t="shared" si="15"/>
        <v>Dire</v>
      </c>
      <c r="L452" s="7" t="s">
        <v>14</v>
      </c>
      <c r="M452" s="7">
        <f>Datos_Limpios!$I452+Datos_Limpios!$J452</f>
        <v>32</v>
      </c>
      <c r="N452" s="7" t="str">
        <f>IF(Datos_Limpios!$M452&lt;35,"Menor a 35",IF(Datos_Limpios!$M452&lt;=48,"Menor a 48",IF(Datos_Limpios!$M452&lt;=60,"Menor a 60","Mayor a 60")))</f>
        <v>Menor a 35</v>
      </c>
      <c r="O452" s="7" t="str">
        <f>IF(Datos_Limpios!$L452="True",Datos_Limpios!$F452,Datos_Limpios!$H452)</f>
        <v>Virtus.pro</v>
      </c>
      <c r="P452" s="7"/>
      <c r="Q452" s="7">
        <v>5401</v>
      </c>
      <c r="R452" s="7" t="s">
        <v>15</v>
      </c>
    </row>
    <row r="453" spans="1:18" x14ac:dyDescent="0.3">
      <c r="A453" s="9">
        <v>3369858045</v>
      </c>
      <c r="B453" s="9">
        <v>1191</v>
      </c>
      <c r="C453" s="10">
        <f>Datos_Limpios!$B453/(24*60*60)</f>
        <v>1.3784722222222223E-2</v>
      </c>
      <c r="D453" s="8" t="str">
        <f t="shared" si="14"/>
        <v>Turbo Game</v>
      </c>
      <c r="E453" s="9">
        <v>15</v>
      </c>
      <c r="F453" s="9" t="s">
        <v>12</v>
      </c>
      <c r="G453" s="9">
        <v>5</v>
      </c>
      <c r="H453" s="9" t="s">
        <v>62</v>
      </c>
      <c r="I453" s="9">
        <v>15</v>
      </c>
      <c r="J453" s="9">
        <v>3</v>
      </c>
      <c r="K453" s="9" t="str">
        <f t="shared" si="15"/>
        <v>Radiant</v>
      </c>
      <c r="L453" s="9" t="s">
        <v>18</v>
      </c>
      <c r="M453" s="9">
        <f>Datos_Limpios!$I453+Datos_Limpios!$J453</f>
        <v>18</v>
      </c>
      <c r="N453" s="9" t="str">
        <f>IF(Datos_Limpios!$M453&lt;35,"Menor a 35",IF(Datos_Limpios!$M453&lt;=48,"Menor a 48",IF(Datos_Limpios!$M453&lt;=60,"Menor a 60","Mayor a 60")))</f>
        <v>Menor a 35</v>
      </c>
      <c r="O453" s="9" t="str">
        <f>IF(Datos_Limpios!$L453="True",Datos_Limpios!$F453,Datos_Limpios!$H453)</f>
        <v>LGD Gaming</v>
      </c>
      <c r="P453" s="9"/>
      <c r="Q453" s="9">
        <v>5401</v>
      </c>
      <c r="R453" s="9" t="s">
        <v>15</v>
      </c>
    </row>
    <row r="454" spans="1:18" x14ac:dyDescent="0.3">
      <c r="A454" s="7">
        <v>3366289447</v>
      </c>
      <c r="B454" s="7">
        <v>2900</v>
      </c>
      <c r="C454" s="8">
        <f>Datos_Limpios!$B454/(24*60*60)</f>
        <v>3.3564814814814818E-2</v>
      </c>
      <c r="D454" s="8" t="str">
        <f t="shared" si="14"/>
        <v>Mid Game</v>
      </c>
      <c r="E454" s="7">
        <v>5</v>
      </c>
      <c r="F454" s="7" t="s">
        <v>62</v>
      </c>
      <c r="G454" s="7">
        <v>1375614</v>
      </c>
      <c r="H454" s="7" t="s">
        <v>63</v>
      </c>
      <c r="I454" s="7">
        <v>13</v>
      </c>
      <c r="J454" s="7">
        <v>29</v>
      </c>
      <c r="K454" s="7" t="str">
        <f t="shared" si="15"/>
        <v>Dire</v>
      </c>
      <c r="L454" s="7" t="s">
        <v>14</v>
      </c>
      <c r="M454" s="7">
        <f>Datos_Limpios!$I454+Datos_Limpios!$J454</f>
        <v>42</v>
      </c>
      <c r="N454" s="7" t="str">
        <f>IF(Datos_Limpios!$M454&lt;35,"Menor a 35",IF(Datos_Limpios!$M454&lt;=48,"Menor a 48",IF(Datos_Limpios!$M454&lt;=60,"Menor a 60","Mayor a 60")))</f>
        <v>Menor a 48</v>
      </c>
      <c r="O454" s="7" t="str">
        <f>IF(Datos_Limpios!$L454="True",Datos_Limpios!$F454,Datos_Limpios!$H454)</f>
        <v>Newbee</v>
      </c>
      <c r="P454" s="7"/>
      <c r="Q454" s="7">
        <v>5401</v>
      </c>
      <c r="R454" s="7" t="s">
        <v>15</v>
      </c>
    </row>
    <row r="455" spans="1:18" x14ac:dyDescent="0.3">
      <c r="A455" s="9">
        <v>3366236403</v>
      </c>
      <c r="B455" s="9">
        <v>2358</v>
      </c>
      <c r="C455" s="10">
        <f>Datos_Limpios!$B455/(24*60*60)</f>
        <v>2.7291666666666665E-2</v>
      </c>
      <c r="D455" s="8" t="str">
        <f t="shared" si="14"/>
        <v>Early Game</v>
      </c>
      <c r="E455" s="9">
        <v>5</v>
      </c>
      <c r="F455" s="9" t="s">
        <v>62</v>
      </c>
      <c r="G455" s="9">
        <v>1375614</v>
      </c>
      <c r="H455" s="9" t="s">
        <v>63</v>
      </c>
      <c r="I455" s="9">
        <v>28</v>
      </c>
      <c r="J455" s="9">
        <v>11</v>
      </c>
      <c r="K455" s="9" t="str">
        <f t="shared" si="15"/>
        <v>Radiant</v>
      </c>
      <c r="L455" s="9" t="s">
        <v>18</v>
      </c>
      <c r="M455" s="9">
        <f>Datos_Limpios!$I455+Datos_Limpios!$J455</f>
        <v>39</v>
      </c>
      <c r="N455" s="9" t="str">
        <f>IF(Datos_Limpios!$M455&lt;35,"Menor a 35",IF(Datos_Limpios!$M455&lt;=48,"Menor a 48",IF(Datos_Limpios!$M455&lt;=60,"Menor a 60","Mayor a 60")))</f>
        <v>Menor a 48</v>
      </c>
      <c r="O455" s="9" t="str">
        <f>IF(Datos_Limpios!$L455="True",Datos_Limpios!$F455,Datos_Limpios!$H455)</f>
        <v>Invictus Gaming</v>
      </c>
      <c r="P455" s="9"/>
      <c r="Q455" s="9">
        <v>5401</v>
      </c>
      <c r="R455" s="9" t="s">
        <v>15</v>
      </c>
    </row>
    <row r="456" spans="1:18" x14ac:dyDescent="0.3">
      <c r="A456" s="7">
        <v>3366363258</v>
      </c>
      <c r="B456" s="7">
        <v>1606</v>
      </c>
      <c r="C456" s="8">
        <f>Datos_Limpios!$B456/(24*60*60)</f>
        <v>1.8587962962962962E-2</v>
      </c>
      <c r="D456" s="8" t="str">
        <f t="shared" si="14"/>
        <v>Early Game</v>
      </c>
      <c r="E456" s="7">
        <v>1883502</v>
      </c>
      <c r="F456" s="7" t="s">
        <v>61</v>
      </c>
      <c r="G456" s="7">
        <v>3331948</v>
      </c>
      <c r="H456" s="7" t="s">
        <v>31</v>
      </c>
      <c r="I456" s="7">
        <v>8</v>
      </c>
      <c r="J456" s="7">
        <v>17</v>
      </c>
      <c r="K456" s="7" t="str">
        <f t="shared" si="15"/>
        <v>Dire</v>
      </c>
      <c r="L456" s="7" t="s">
        <v>14</v>
      </c>
      <c r="M456" s="7">
        <f>Datos_Limpios!$I456+Datos_Limpios!$J456</f>
        <v>25</v>
      </c>
      <c r="N456" s="7" t="str">
        <f>IF(Datos_Limpios!$M456&lt;35,"Menor a 35",IF(Datos_Limpios!$M456&lt;=48,"Menor a 48",IF(Datos_Limpios!$M456&lt;=60,"Menor a 60","Mayor a 60")))</f>
        <v>Menor a 35</v>
      </c>
      <c r="O456" s="7" t="str">
        <f>IF(Datos_Limpios!$L456="True",Datos_Limpios!$F456,Datos_Limpios!$H456)</f>
        <v>LGD.Forever Young</v>
      </c>
      <c r="P456" s="7"/>
      <c r="Q456" s="7">
        <v>5401</v>
      </c>
      <c r="R456" s="7" t="s">
        <v>15</v>
      </c>
    </row>
    <row r="457" spans="1:18" x14ac:dyDescent="0.3">
      <c r="A457" s="9">
        <v>3365858882</v>
      </c>
      <c r="B457" s="9">
        <v>2190</v>
      </c>
      <c r="C457" s="10">
        <f>Datos_Limpios!$B457/(24*60*60)</f>
        <v>2.5347222222222222E-2</v>
      </c>
      <c r="D457" s="8" t="str">
        <f t="shared" si="14"/>
        <v>Early Game</v>
      </c>
      <c r="E457" s="9">
        <v>2586976</v>
      </c>
      <c r="F457" s="9" t="s">
        <v>64</v>
      </c>
      <c r="G457" s="9">
        <v>2108395</v>
      </c>
      <c r="H457" s="9" t="s">
        <v>34</v>
      </c>
      <c r="I457" s="9">
        <v>26</v>
      </c>
      <c r="J457" s="9">
        <v>16</v>
      </c>
      <c r="K457" s="9" t="str">
        <f t="shared" si="15"/>
        <v>Radiant</v>
      </c>
      <c r="L457" s="9" t="s">
        <v>18</v>
      </c>
      <c r="M457" s="9">
        <f>Datos_Limpios!$I457+Datos_Limpios!$J457</f>
        <v>42</v>
      </c>
      <c r="N457" s="9" t="str">
        <f>IF(Datos_Limpios!$M457&lt;35,"Menor a 35",IF(Datos_Limpios!$M457&lt;=48,"Menor a 48",IF(Datos_Limpios!$M457&lt;=60,"Menor a 60","Mayor a 60")))</f>
        <v>Menor a 48</v>
      </c>
      <c r="O457" s="9" t="str">
        <f>IF(Datos_Limpios!$L457="True",Datos_Limpios!$F457,Datos_Limpios!$H457)</f>
        <v>OG</v>
      </c>
      <c r="P457" s="9"/>
      <c r="Q457" s="9">
        <v>5401</v>
      </c>
      <c r="R457" s="9" t="s">
        <v>15</v>
      </c>
    </row>
    <row r="458" spans="1:18" x14ac:dyDescent="0.3">
      <c r="A458" s="7">
        <v>3366096005</v>
      </c>
      <c r="B458" s="7">
        <v>1954</v>
      </c>
      <c r="C458" s="8">
        <f>Datos_Limpios!$B458/(24*60*60)</f>
        <v>2.2615740740740742E-2</v>
      </c>
      <c r="D458" s="8" t="str">
        <f t="shared" si="14"/>
        <v>Early Game</v>
      </c>
      <c r="E458" s="7">
        <v>15</v>
      </c>
      <c r="F458" s="7" t="s">
        <v>12</v>
      </c>
      <c r="G458" s="7">
        <v>2512249</v>
      </c>
      <c r="H458" s="7">
        <v>123</v>
      </c>
      <c r="I458" s="7">
        <v>21</v>
      </c>
      <c r="J458" s="7">
        <v>14</v>
      </c>
      <c r="K458" s="7" t="str">
        <f t="shared" si="15"/>
        <v>Radiant</v>
      </c>
      <c r="L458" s="7" t="s">
        <v>18</v>
      </c>
      <c r="M458" s="7">
        <f>Datos_Limpios!$I458+Datos_Limpios!$J458</f>
        <v>35</v>
      </c>
      <c r="N458" s="7" t="str">
        <f>IF(Datos_Limpios!$M458&lt;35,"Menor a 35",IF(Datos_Limpios!$M458&lt;=48,"Menor a 48",IF(Datos_Limpios!$M458&lt;=60,"Menor a 60","Mayor a 60")))</f>
        <v>Menor a 48</v>
      </c>
      <c r="O458" s="7" t="str">
        <f>IF(Datos_Limpios!$L458="True",Datos_Limpios!$F458,Datos_Limpios!$H458)</f>
        <v>LGD Gaming</v>
      </c>
      <c r="P458" s="7"/>
      <c r="Q458" s="7">
        <v>5401</v>
      </c>
      <c r="R458" s="7" t="s">
        <v>15</v>
      </c>
    </row>
    <row r="459" spans="1:18" x14ac:dyDescent="0.3">
      <c r="A459" s="9">
        <v>3365946637</v>
      </c>
      <c r="B459" s="9">
        <v>2355</v>
      </c>
      <c r="C459" s="10">
        <f>Datos_Limpios!$B459/(24*60*60)</f>
        <v>2.7256944444444445E-2</v>
      </c>
      <c r="D459" s="8" t="str">
        <f t="shared" si="14"/>
        <v>Early Game</v>
      </c>
      <c r="E459" s="9">
        <v>2108395</v>
      </c>
      <c r="F459" s="9" t="s">
        <v>34</v>
      </c>
      <c r="G459" s="9">
        <v>2586976</v>
      </c>
      <c r="H459" s="9" t="s">
        <v>64</v>
      </c>
      <c r="I459" s="9">
        <v>19</v>
      </c>
      <c r="J459" s="9">
        <v>37</v>
      </c>
      <c r="K459" s="9" t="str">
        <f t="shared" si="15"/>
        <v>Dire</v>
      </c>
      <c r="L459" s="9" t="s">
        <v>14</v>
      </c>
      <c r="M459" s="9">
        <f>Datos_Limpios!$I459+Datos_Limpios!$J459</f>
        <v>56</v>
      </c>
      <c r="N459" s="9" t="str">
        <f>IF(Datos_Limpios!$M459&lt;35,"Menor a 35",IF(Datos_Limpios!$M459&lt;=48,"Menor a 48",IF(Datos_Limpios!$M459&lt;=60,"Menor a 60","Mayor a 60")))</f>
        <v>Menor a 60</v>
      </c>
      <c r="O459" s="9" t="str">
        <f>IF(Datos_Limpios!$L459="True",Datos_Limpios!$F459,Datos_Limpios!$H459)</f>
        <v>OG</v>
      </c>
      <c r="P459" s="9"/>
      <c r="Q459" s="9">
        <v>5401</v>
      </c>
      <c r="R459" s="9" t="s">
        <v>15</v>
      </c>
    </row>
    <row r="460" spans="1:18" x14ac:dyDescent="0.3">
      <c r="A460" s="7">
        <v>3364308762</v>
      </c>
      <c r="B460" s="7">
        <v>2083</v>
      </c>
      <c r="C460" s="8">
        <f>Datos_Limpios!$B460/(24*60*60)</f>
        <v>2.4108796296296295E-2</v>
      </c>
      <c r="D460" s="8" t="str">
        <f t="shared" si="14"/>
        <v>Early Game</v>
      </c>
      <c r="E460" s="7">
        <v>2163</v>
      </c>
      <c r="F460" s="7" t="s">
        <v>66</v>
      </c>
      <c r="G460" s="7">
        <v>1838315</v>
      </c>
      <c r="H460" s="7" t="s">
        <v>21</v>
      </c>
      <c r="I460" s="7">
        <v>19</v>
      </c>
      <c r="J460" s="7">
        <v>16</v>
      </c>
      <c r="K460" s="7" t="str">
        <f t="shared" si="15"/>
        <v>Radiant</v>
      </c>
      <c r="L460" s="7" t="s">
        <v>18</v>
      </c>
      <c r="M460" s="7">
        <f>Datos_Limpios!$I460+Datos_Limpios!$J460</f>
        <v>35</v>
      </c>
      <c r="N460" s="7" t="str">
        <f>IF(Datos_Limpios!$M460&lt;35,"Menor a 35",IF(Datos_Limpios!$M460&lt;=48,"Menor a 48",IF(Datos_Limpios!$M460&lt;=60,"Menor a 60","Mayor a 60")))</f>
        <v>Menor a 48</v>
      </c>
      <c r="O460" s="7" t="str">
        <f>IF(Datos_Limpios!$L460="True",Datos_Limpios!$F460,Datos_Limpios!$H460)</f>
        <v>Team Liquid</v>
      </c>
      <c r="P460" s="7"/>
      <c r="Q460" s="7">
        <v>5401</v>
      </c>
      <c r="R460" s="7" t="s">
        <v>15</v>
      </c>
    </row>
    <row r="461" spans="1:18" x14ac:dyDescent="0.3">
      <c r="A461" s="9">
        <v>3368083254</v>
      </c>
      <c r="B461" s="9">
        <v>2690</v>
      </c>
      <c r="C461" s="10">
        <f>Datos_Limpios!$B461/(24*60*60)</f>
        <v>3.1134259259259261E-2</v>
      </c>
      <c r="D461" s="8" t="str">
        <f t="shared" si="14"/>
        <v>Mid Game</v>
      </c>
      <c r="E461" s="9">
        <v>15</v>
      </c>
      <c r="F461" s="9" t="s">
        <v>12</v>
      </c>
      <c r="G461" s="9">
        <v>2586976</v>
      </c>
      <c r="H461" s="9" t="s">
        <v>64</v>
      </c>
      <c r="I461" s="9">
        <v>51</v>
      </c>
      <c r="J461" s="9">
        <v>29</v>
      </c>
      <c r="K461" s="9" t="str">
        <f t="shared" si="15"/>
        <v>Radiant</v>
      </c>
      <c r="L461" s="9" t="s">
        <v>18</v>
      </c>
      <c r="M461" s="9">
        <f>Datos_Limpios!$I461+Datos_Limpios!$J461</f>
        <v>80</v>
      </c>
      <c r="N461" s="9" t="str">
        <f>IF(Datos_Limpios!$M461&lt;35,"Menor a 35",IF(Datos_Limpios!$M461&lt;=48,"Menor a 48",IF(Datos_Limpios!$M461&lt;=60,"Menor a 60","Mayor a 60")))</f>
        <v>Mayor a 60</v>
      </c>
      <c r="O461" s="9" t="str">
        <f>IF(Datos_Limpios!$L461="True",Datos_Limpios!$F461,Datos_Limpios!$H461)</f>
        <v>LGD Gaming</v>
      </c>
      <c r="P461" s="9"/>
      <c r="Q461" s="9">
        <v>5401</v>
      </c>
      <c r="R461" s="9" t="s">
        <v>15</v>
      </c>
    </row>
    <row r="462" spans="1:18" x14ac:dyDescent="0.3">
      <c r="A462" s="7">
        <v>3364351128</v>
      </c>
      <c r="B462" s="7">
        <v>2134</v>
      </c>
      <c r="C462" s="8">
        <f>Datos_Limpios!$B462/(24*60*60)</f>
        <v>2.4699074074074075E-2</v>
      </c>
      <c r="D462" s="8" t="str">
        <f t="shared" si="14"/>
        <v>Early Game</v>
      </c>
      <c r="E462" s="7">
        <v>1838315</v>
      </c>
      <c r="F462" s="7" t="s">
        <v>21</v>
      </c>
      <c r="G462" s="7">
        <v>2163</v>
      </c>
      <c r="H462" s="7" t="s">
        <v>66</v>
      </c>
      <c r="I462" s="7">
        <v>19</v>
      </c>
      <c r="J462" s="7">
        <v>28</v>
      </c>
      <c r="K462" s="7" t="str">
        <f t="shared" si="15"/>
        <v>Dire</v>
      </c>
      <c r="L462" s="7" t="s">
        <v>14</v>
      </c>
      <c r="M462" s="7">
        <f>Datos_Limpios!$I462+Datos_Limpios!$J462</f>
        <v>47</v>
      </c>
      <c r="N462" s="7" t="str">
        <f>IF(Datos_Limpios!$M462&lt;35,"Menor a 35",IF(Datos_Limpios!$M462&lt;=48,"Menor a 48",IF(Datos_Limpios!$M462&lt;=60,"Menor a 60","Mayor a 60")))</f>
        <v>Menor a 48</v>
      </c>
      <c r="O462" s="7" t="str">
        <f>IF(Datos_Limpios!$L462="True",Datos_Limpios!$F462,Datos_Limpios!$H462)</f>
        <v>Team Liquid</v>
      </c>
      <c r="P462" s="7"/>
      <c r="Q462" s="7">
        <v>5401</v>
      </c>
      <c r="R462" s="7" t="s">
        <v>15</v>
      </c>
    </row>
    <row r="463" spans="1:18" x14ac:dyDescent="0.3">
      <c r="A463" s="9">
        <v>3280960198</v>
      </c>
      <c r="B463" s="9">
        <v>4307</v>
      </c>
      <c r="C463" s="10">
        <f>Datos_Limpios!$B463/(24*60*60)</f>
        <v>4.9849537037037039E-2</v>
      </c>
      <c r="D463" s="8" t="str">
        <f t="shared" si="14"/>
        <v>Late Game</v>
      </c>
      <c r="E463" s="9">
        <v>2581813</v>
      </c>
      <c r="F463" s="9" t="s">
        <v>153</v>
      </c>
      <c r="G463" s="9">
        <v>3659536</v>
      </c>
      <c r="H463" s="9" t="s">
        <v>33</v>
      </c>
      <c r="I463" s="9">
        <v>33</v>
      </c>
      <c r="J463" s="9">
        <v>32</v>
      </c>
      <c r="K463" s="9" t="str">
        <f t="shared" si="15"/>
        <v>Radiant</v>
      </c>
      <c r="L463" s="9" t="s">
        <v>18</v>
      </c>
      <c r="M463" s="9">
        <f>Datos_Limpios!$I463+Datos_Limpios!$J463</f>
        <v>65</v>
      </c>
      <c r="N463" s="9" t="str">
        <f>IF(Datos_Limpios!$M463&lt;35,"Menor a 35",IF(Datos_Limpios!$M463&lt;=48,"Menor a 48",IF(Datos_Limpios!$M463&lt;=60,"Menor a 60","Mayor a 60")))</f>
        <v>Mayor a 60</v>
      </c>
      <c r="O463" s="9" t="str">
        <f>IF(Datos_Limpios!$L463="True",Datos_Limpios!$F463,Datos_Limpios!$H463)</f>
        <v>Execration</v>
      </c>
      <c r="P463" s="9"/>
      <c r="Q463" s="9">
        <v>5401</v>
      </c>
      <c r="R463" s="9" t="s">
        <v>15</v>
      </c>
    </row>
    <row r="464" spans="1:18" x14ac:dyDescent="0.3">
      <c r="A464" s="7">
        <v>3276585443</v>
      </c>
      <c r="B464" s="7">
        <v>3687</v>
      </c>
      <c r="C464" s="8">
        <f>Datos_Limpios!$B464/(24*60*60)</f>
        <v>4.2673611111111114E-2</v>
      </c>
      <c r="D464" s="8" t="str">
        <f t="shared" si="14"/>
        <v>Late Game</v>
      </c>
      <c r="E464" s="7">
        <v>4151852</v>
      </c>
      <c r="F464" s="7" t="s">
        <v>25</v>
      </c>
      <c r="G464" s="7">
        <v>2967569</v>
      </c>
      <c r="H464" s="7" t="s">
        <v>45</v>
      </c>
      <c r="I464" s="7">
        <v>22</v>
      </c>
      <c r="J464" s="7">
        <v>30</v>
      </c>
      <c r="K464" s="7" t="str">
        <f t="shared" si="15"/>
        <v>Dire</v>
      </c>
      <c r="L464" s="7" t="s">
        <v>14</v>
      </c>
      <c r="M464" s="7">
        <f>Datos_Limpios!$I464+Datos_Limpios!$J464</f>
        <v>52</v>
      </c>
      <c r="N464" s="7" t="str">
        <f>IF(Datos_Limpios!$M464&lt;35,"Menor a 35",IF(Datos_Limpios!$M464&lt;=48,"Menor a 48",IF(Datos_Limpios!$M464&lt;=60,"Menor a 60","Mayor a 60")))</f>
        <v>Menor a 60</v>
      </c>
      <c r="O464" s="7" t="str">
        <f>IF(Datos_Limpios!$L464="True",Datos_Limpios!$F464,Datos_Limpios!$H464)</f>
        <v>Unknown Team</v>
      </c>
      <c r="P464" s="7"/>
      <c r="Q464" s="7">
        <v>5401</v>
      </c>
      <c r="R464" s="7" t="s">
        <v>15</v>
      </c>
    </row>
    <row r="465" spans="1:18" x14ac:dyDescent="0.3">
      <c r="A465" s="9">
        <v>3277122831</v>
      </c>
      <c r="B465" s="9">
        <v>3167</v>
      </c>
      <c r="C465" s="10">
        <f>Datos_Limpios!$B465/(24*60*60)</f>
        <v>3.6655092592592593E-2</v>
      </c>
      <c r="D465" s="8" t="str">
        <f t="shared" si="14"/>
        <v>Mid Game</v>
      </c>
      <c r="E465" s="9">
        <v>4703773</v>
      </c>
      <c r="F465" s="9" t="s">
        <v>22</v>
      </c>
      <c r="G465" s="9">
        <v>3152713</v>
      </c>
      <c r="H465" s="9" t="s">
        <v>67</v>
      </c>
      <c r="I465" s="9">
        <v>19</v>
      </c>
      <c r="J465" s="9">
        <v>38</v>
      </c>
      <c r="K465" s="9" t="str">
        <f t="shared" si="15"/>
        <v>Dire</v>
      </c>
      <c r="L465" s="9" t="s">
        <v>14</v>
      </c>
      <c r="M465" s="9">
        <f>Datos_Limpios!$I465+Datos_Limpios!$J465</f>
        <v>57</v>
      </c>
      <c r="N465" s="9" t="str">
        <f>IF(Datos_Limpios!$M465&lt;35,"Menor a 35",IF(Datos_Limpios!$M465&lt;=48,"Menor a 48",IF(Datos_Limpios!$M465&lt;=60,"Menor a 60","Mayor a 60")))</f>
        <v>Menor a 60</v>
      </c>
      <c r="O465" s="9" t="str">
        <f>IF(Datos_Limpios!$L465="True",Datos_Limpios!$F465,Datos_Limpios!$H465)</f>
        <v>4 protect five</v>
      </c>
      <c r="P465" s="9"/>
      <c r="Q465" s="9">
        <v>5401</v>
      </c>
      <c r="R465" s="9" t="s">
        <v>15</v>
      </c>
    </row>
    <row r="466" spans="1:18" x14ac:dyDescent="0.3">
      <c r="A466" s="7">
        <v>3276940060</v>
      </c>
      <c r="B466" s="7">
        <v>2563</v>
      </c>
      <c r="C466" s="8">
        <f>Datos_Limpios!$B466/(24*60*60)</f>
        <v>2.9664351851851851E-2</v>
      </c>
      <c r="D466" s="8" t="str">
        <f t="shared" si="14"/>
        <v>Mid Game</v>
      </c>
      <c r="E466" s="7">
        <v>350190</v>
      </c>
      <c r="F466" s="7" t="s">
        <v>16</v>
      </c>
      <c r="G466" s="7">
        <v>3326875</v>
      </c>
      <c r="H466" s="7" t="s">
        <v>44</v>
      </c>
      <c r="I466" s="7">
        <v>34</v>
      </c>
      <c r="J466" s="7">
        <v>21</v>
      </c>
      <c r="K466" s="7" t="str">
        <f t="shared" si="15"/>
        <v>Radiant</v>
      </c>
      <c r="L466" s="7" t="s">
        <v>18</v>
      </c>
      <c r="M466" s="7">
        <f>Datos_Limpios!$I466+Datos_Limpios!$J466</f>
        <v>55</v>
      </c>
      <c r="N466" s="7" t="str">
        <f>IF(Datos_Limpios!$M466&lt;35,"Menor a 35",IF(Datos_Limpios!$M466&lt;=48,"Menor a 48",IF(Datos_Limpios!$M466&lt;=60,"Menor a 60","Mayor a 60")))</f>
        <v>Menor a 60</v>
      </c>
      <c r="O466" s="7" t="str">
        <f>IF(Datos_Limpios!$L466="True",Datos_Limpios!$F466,Datos_Limpios!$H466)</f>
        <v>Ascent Esports</v>
      </c>
      <c r="P466" s="7"/>
      <c r="Q466" s="7">
        <v>5401</v>
      </c>
      <c r="R466" s="7" t="s">
        <v>15</v>
      </c>
    </row>
    <row r="467" spans="1:18" x14ac:dyDescent="0.3">
      <c r="A467" s="9">
        <v>3276027917</v>
      </c>
      <c r="B467" s="9">
        <v>4442</v>
      </c>
      <c r="C467" s="10">
        <f>Datos_Limpios!$B467/(24*60*60)</f>
        <v>5.1412037037037034E-2</v>
      </c>
      <c r="D467" s="8" t="str">
        <f t="shared" si="14"/>
        <v>Late Game</v>
      </c>
      <c r="E467" s="9">
        <v>3786981</v>
      </c>
      <c r="F467" s="9" t="s">
        <v>27</v>
      </c>
      <c r="G467" s="9">
        <v>4324365</v>
      </c>
      <c r="H467" s="9" t="s">
        <v>73</v>
      </c>
      <c r="I467" s="9">
        <v>42</v>
      </c>
      <c r="J467" s="9">
        <v>36</v>
      </c>
      <c r="K467" s="9" t="str">
        <f t="shared" si="15"/>
        <v>Dire</v>
      </c>
      <c r="L467" s="9" t="s">
        <v>14</v>
      </c>
      <c r="M467" s="9">
        <f>Datos_Limpios!$I467+Datos_Limpios!$J467</f>
        <v>78</v>
      </c>
      <c r="N467" s="9" t="str">
        <f>IF(Datos_Limpios!$M467&lt;35,"Menor a 35",IF(Datos_Limpios!$M467&lt;=48,"Menor a 48",IF(Datos_Limpios!$M467&lt;=60,"Menor a 60","Mayor a 60")))</f>
        <v>Mayor a 60</v>
      </c>
      <c r="O467" s="9" t="str">
        <f>IF(Datos_Limpios!$L467="True",Datos_Limpios!$F467,Datos_Limpios!$H467)</f>
        <v>STARS e-Sports</v>
      </c>
      <c r="P467" s="9"/>
      <c r="Q467" s="9">
        <v>5401</v>
      </c>
      <c r="R467" s="9" t="s">
        <v>15</v>
      </c>
    </row>
    <row r="468" spans="1:18" x14ac:dyDescent="0.3">
      <c r="A468" s="7">
        <v>3276098324</v>
      </c>
      <c r="B468" s="7">
        <v>2648</v>
      </c>
      <c r="C468" s="8">
        <f>Datos_Limpios!$B468/(24*60*60)</f>
        <v>3.0648148148148147E-2</v>
      </c>
      <c r="D468" s="8" t="str">
        <f t="shared" si="14"/>
        <v>Mid Game</v>
      </c>
      <c r="E468" s="7">
        <v>2512249</v>
      </c>
      <c r="F468" s="7">
        <v>123</v>
      </c>
      <c r="G468" s="7">
        <v>3</v>
      </c>
      <c r="H468" s="7" t="s">
        <v>50</v>
      </c>
      <c r="I468" s="7">
        <v>11</v>
      </c>
      <c r="J468" s="7">
        <v>19</v>
      </c>
      <c r="K468" s="7" t="str">
        <f t="shared" si="15"/>
        <v>Dire</v>
      </c>
      <c r="L468" s="7" t="s">
        <v>14</v>
      </c>
      <c r="M468" s="7">
        <f>Datos_Limpios!$I468+Datos_Limpios!$J468</f>
        <v>30</v>
      </c>
      <c r="N468" s="7" t="str">
        <f>IF(Datos_Limpios!$M468&lt;35,"Menor a 35",IF(Datos_Limpios!$M468&lt;=48,"Menor a 48",IF(Datos_Limpios!$M468&lt;=60,"Menor a 60","Mayor a 60")))</f>
        <v>Menor a 35</v>
      </c>
      <c r="O468" s="7" t="str">
        <f>IF(Datos_Limpios!$L468="True",Datos_Limpios!$F468,Datos_Limpios!$H468)</f>
        <v>compLexity Gaming</v>
      </c>
      <c r="P468" s="7"/>
      <c r="Q468" s="7">
        <v>5401</v>
      </c>
      <c r="R468" s="7" t="s">
        <v>15</v>
      </c>
    </row>
    <row r="469" spans="1:18" x14ac:dyDescent="0.3">
      <c r="A469" s="9">
        <v>3275764122</v>
      </c>
      <c r="B469" s="9">
        <v>5038</v>
      </c>
      <c r="C469" s="10">
        <f>Datos_Limpios!$B469/(24*60*60)</f>
        <v>5.8310185185185187E-2</v>
      </c>
      <c r="D469" s="8" t="str">
        <f t="shared" si="14"/>
        <v>Late Game</v>
      </c>
      <c r="E469" s="9">
        <v>4186376</v>
      </c>
      <c r="F469" s="9" t="s">
        <v>42</v>
      </c>
      <c r="G469" s="9">
        <v>4593831</v>
      </c>
      <c r="H469" s="9" t="s">
        <v>57</v>
      </c>
      <c r="I469" s="9">
        <v>51</v>
      </c>
      <c r="J469" s="9">
        <v>50</v>
      </c>
      <c r="K469" s="9" t="str">
        <f t="shared" si="15"/>
        <v>Dire</v>
      </c>
      <c r="L469" s="9" t="s">
        <v>14</v>
      </c>
      <c r="M469" s="9">
        <f>Datos_Limpios!$I469+Datos_Limpios!$J469</f>
        <v>101</v>
      </c>
      <c r="N469" s="9" t="str">
        <f>IF(Datos_Limpios!$M469&lt;35,"Menor a 35",IF(Datos_Limpios!$M469&lt;=48,"Menor a 48",IF(Datos_Limpios!$M469&lt;=60,"Menor a 60","Mayor a 60")))</f>
        <v>Mayor a 60</v>
      </c>
      <c r="O469" s="9" t="str">
        <f>IF(Datos_Limpios!$L469="True",Datos_Limpios!$F469,Datos_Limpios!$H469)</f>
        <v>Planet Dog</v>
      </c>
      <c r="P469" s="9"/>
      <c r="Q469" s="9">
        <v>5401</v>
      </c>
      <c r="R469" s="9" t="s">
        <v>15</v>
      </c>
    </row>
    <row r="470" spans="1:18" x14ac:dyDescent="0.3">
      <c r="A470" s="7">
        <v>3277066837</v>
      </c>
      <c r="B470" s="7">
        <v>1735</v>
      </c>
      <c r="C470" s="8">
        <f>Datos_Limpios!$B470/(24*60*60)</f>
        <v>2.0081018518518519E-2</v>
      </c>
      <c r="D470" s="8" t="str">
        <f t="shared" si="14"/>
        <v>Early Game</v>
      </c>
      <c r="E470" s="7">
        <v>2581813</v>
      </c>
      <c r="F470" s="7" t="s">
        <v>153</v>
      </c>
      <c r="G470" s="7">
        <v>3659536</v>
      </c>
      <c r="H470" s="7" t="s">
        <v>33</v>
      </c>
      <c r="I470" s="7">
        <v>12</v>
      </c>
      <c r="J470" s="7">
        <v>33</v>
      </c>
      <c r="K470" s="7" t="str">
        <f t="shared" si="15"/>
        <v>Dire</v>
      </c>
      <c r="L470" s="7" t="s">
        <v>14</v>
      </c>
      <c r="M470" s="7">
        <f>Datos_Limpios!$I470+Datos_Limpios!$J470</f>
        <v>45</v>
      </c>
      <c r="N470" s="7" t="str">
        <f>IF(Datos_Limpios!$M470&lt;35,"Menor a 35",IF(Datos_Limpios!$M470&lt;=48,"Menor a 48",IF(Datos_Limpios!$M470&lt;=60,"Menor a 60","Mayor a 60")))</f>
        <v>Menor a 48</v>
      </c>
      <c r="O470" s="7" t="str">
        <f>IF(Datos_Limpios!$L470="True",Datos_Limpios!$F470,Datos_Limpios!$H470)</f>
        <v>Clutch Gamers</v>
      </c>
      <c r="P470" s="7"/>
      <c r="Q470" s="7">
        <v>5401</v>
      </c>
      <c r="R470" s="7" t="s">
        <v>15</v>
      </c>
    </row>
    <row r="471" spans="1:18" x14ac:dyDescent="0.3">
      <c r="A471" s="9">
        <v>3276104603</v>
      </c>
      <c r="B471" s="9">
        <v>1606</v>
      </c>
      <c r="C471" s="10">
        <f>Datos_Limpios!$B471/(24*60*60)</f>
        <v>1.8587962962962962E-2</v>
      </c>
      <c r="D471" s="8" t="str">
        <f t="shared" si="14"/>
        <v>Early Game</v>
      </c>
      <c r="E471" s="9">
        <v>4328182</v>
      </c>
      <c r="F471" s="9" t="s">
        <v>68</v>
      </c>
      <c r="G471" s="9">
        <v>4593831</v>
      </c>
      <c r="H471" s="9" t="s">
        <v>57</v>
      </c>
      <c r="I471" s="9">
        <v>9</v>
      </c>
      <c r="J471" s="9">
        <v>33</v>
      </c>
      <c r="K471" s="9" t="str">
        <f t="shared" si="15"/>
        <v>Dire</v>
      </c>
      <c r="L471" s="9" t="s">
        <v>14</v>
      </c>
      <c r="M471" s="9">
        <f>Datos_Limpios!$I471+Datos_Limpios!$J471</f>
        <v>42</v>
      </c>
      <c r="N471" s="9" t="str">
        <f>IF(Datos_Limpios!$M471&lt;35,"Menor a 35",IF(Datos_Limpios!$M471&lt;=48,"Menor a 48",IF(Datos_Limpios!$M471&lt;=60,"Menor a 60","Mayor a 60")))</f>
        <v>Menor a 48</v>
      </c>
      <c r="O471" s="9" t="str">
        <f>IF(Datos_Limpios!$L471="True",Datos_Limpios!$F471,Datos_Limpios!$H471)</f>
        <v>Planet Dog</v>
      </c>
      <c r="P471" s="9"/>
      <c r="Q471" s="9">
        <v>5401</v>
      </c>
      <c r="R471" s="9" t="s">
        <v>15</v>
      </c>
    </row>
    <row r="472" spans="1:18" x14ac:dyDescent="0.3">
      <c r="A472" s="7">
        <v>3276025150</v>
      </c>
      <c r="B472" s="7">
        <v>2482</v>
      </c>
      <c r="C472" s="8">
        <f>Datos_Limpios!$B472/(24*60*60)</f>
        <v>2.8726851851851851E-2</v>
      </c>
      <c r="D472" s="8" t="str">
        <f t="shared" si="14"/>
        <v>Mid Game</v>
      </c>
      <c r="E472" s="7">
        <v>1838315</v>
      </c>
      <c r="F472" s="7" t="s">
        <v>21</v>
      </c>
      <c r="G472" s="7">
        <v>26</v>
      </c>
      <c r="H472" s="7" t="s">
        <v>56</v>
      </c>
      <c r="I472" s="7">
        <v>17</v>
      </c>
      <c r="J472" s="7">
        <v>50</v>
      </c>
      <c r="K472" s="7" t="str">
        <f t="shared" si="15"/>
        <v>Dire</v>
      </c>
      <c r="L472" s="7" t="s">
        <v>14</v>
      </c>
      <c r="M472" s="7">
        <f>Datos_Limpios!$I472+Datos_Limpios!$J472</f>
        <v>67</v>
      </c>
      <c r="N472" s="7" t="str">
        <f>IF(Datos_Limpios!$M472&lt;35,"Menor a 35",IF(Datos_Limpios!$M472&lt;=48,"Menor a 48",IF(Datos_Limpios!$M472&lt;=60,"Menor a 60","Mayor a 60")))</f>
        <v>Mayor a 60</v>
      </c>
      <c r="O472" s="7" t="str">
        <f>IF(Datos_Limpios!$L472="True",Datos_Limpios!$F472,Datos_Limpios!$H472)</f>
        <v>MOUZ</v>
      </c>
      <c r="P472" s="7"/>
      <c r="Q472" s="7">
        <v>5401</v>
      </c>
      <c r="R472" s="7" t="s">
        <v>15</v>
      </c>
    </row>
    <row r="473" spans="1:18" x14ac:dyDescent="0.3">
      <c r="A473" s="9">
        <v>3276090822</v>
      </c>
      <c r="B473" s="9">
        <v>1796</v>
      </c>
      <c r="C473" s="10">
        <f>Datos_Limpios!$B473/(24*60*60)</f>
        <v>2.0787037037037038E-2</v>
      </c>
      <c r="D473" s="8" t="str">
        <f t="shared" si="14"/>
        <v>Early Game</v>
      </c>
      <c r="E473" s="9">
        <v>4251435</v>
      </c>
      <c r="F473" s="9" t="s">
        <v>51</v>
      </c>
      <c r="G473" s="9">
        <v>4653139</v>
      </c>
      <c r="H473" s="9" t="s">
        <v>47</v>
      </c>
      <c r="I473" s="9">
        <v>29</v>
      </c>
      <c r="J473" s="9">
        <v>12</v>
      </c>
      <c r="K473" s="9" t="str">
        <f t="shared" si="15"/>
        <v>Radiant</v>
      </c>
      <c r="L473" s="9" t="s">
        <v>18</v>
      </c>
      <c r="M473" s="9">
        <f>Datos_Limpios!$I473+Datos_Limpios!$J473</f>
        <v>41</v>
      </c>
      <c r="N473" s="9" t="str">
        <f>IF(Datos_Limpios!$M473&lt;35,"Menor a 35",IF(Datos_Limpios!$M473&lt;=48,"Menor a 48",IF(Datos_Limpios!$M473&lt;=60,"Menor a 60","Mayor a 60")))</f>
        <v>Menor a 48</v>
      </c>
      <c r="O473" s="9" t="str">
        <f>IF(Datos_Limpios!$L473="True",Datos_Limpios!$F473,Datos_Limpios!$H473)</f>
        <v>w33ha earthspirit</v>
      </c>
      <c r="P473" s="9"/>
      <c r="Q473" s="9">
        <v>5401</v>
      </c>
      <c r="R473" s="9" t="s">
        <v>15</v>
      </c>
    </row>
    <row r="474" spans="1:18" x14ac:dyDescent="0.3">
      <c r="A474" s="7">
        <v>3276054262</v>
      </c>
      <c r="B474" s="7">
        <v>1797</v>
      </c>
      <c r="C474" s="8">
        <f>Datos_Limpios!$B474/(24*60*60)</f>
        <v>2.0798611111111111E-2</v>
      </c>
      <c r="D474" s="8" t="str">
        <f t="shared" si="14"/>
        <v>Early Game</v>
      </c>
      <c r="E474" s="7">
        <v>3715574</v>
      </c>
      <c r="F474" s="7" t="s">
        <v>29</v>
      </c>
      <c r="G474" s="7">
        <v>4652711</v>
      </c>
      <c r="H474" s="7" t="s">
        <v>28</v>
      </c>
      <c r="I474" s="7">
        <v>28</v>
      </c>
      <c r="J474" s="7">
        <v>14</v>
      </c>
      <c r="K474" s="7" t="str">
        <f t="shared" si="15"/>
        <v>Radiant</v>
      </c>
      <c r="L474" s="7" t="s">
        <v>18</v>
      </c>
      <c r="M474" s="7">
        <f>Datos_Limpios!$I474+Datos_Limpios!$J474</f>
        <v>42</v>
      </c>
      <c r="N474" s="7" t="str">
        <f>IF(Datos_Limpios!$M474&lt;35,"Menor a 35",IF(Datos_Limpios!$M474&lt;=48,"Menor a 48",IF(Datos_Limpios!$M474&lt;=60,"Menor a 60","Mayor a 60")))</f>
        <v>Menor a 48</v>
      </c>
      <c r="O474" s="7" t="str">
        <f>IF(Datos_Limpios!$L474="True",Datos_Limpios!$F474,Datos_Limpios!$H474)</f>
        <v>SG e-sports team</v>
      </c>
      <c r="P474" s="7"/>
      <c r="Q474" s="7">
        <v>5401</v>
      </c>
      <c r="R474" s="7" t="s">
        <v>15</v>
      </c>
    </row>
    <row r="475" spans="1:18" x14ac:dyDescent="0.3">
      <c r="A475" s="9">
        <v>3276025580</v>
      </c>
      <c r="B475" s="9">
        <v>1988</v>
      </c>
      <c r="C475" s="10">
        <f>Datos_Limpios!$B475/(24*60*60)</f>
        <v>2.3009259259259261E-2</v>
      </c>
      <c r="D475" s="8" t="str">
        <f t="shared" si="14"/>
        <v>Early Game</v>
      </c>
      <c r="E475" s="9">
        <v>4372042</v>
      </c>
      <c r="F475" s="9" t="s">
        <v>53</v>
      </c>
      <c r="G475" s="9">
        <v>3714164</v>
      </c>
      <c r="H475" s="9" t="s">
        <v>52</v>
      </c>
      <c r="I475" s="9">
        <v>37</v>
      </c>
      <c r="J475" s="9">
        <v>9</v>
      </c>
      <c r="K475" s="9" t="str">
        <f t="shared" si="15"/>
        <v>Radiant</v>
      </c>
      <c r="L475" s="9" t="s">
        <v>18</v>
      </c>
      <c r="M475" s="9">
        <f>Datos_Limpios!$I475+Datos_Limpios!$J475</f>
        <v>46</v>
      </c>
      <c r="N475" s="9" t="str">
        <f>IF(Datos_Limpios!$M475&lt;35,"Menor a 35",IF(Datos_Limpios!$M475&lt;=48,"Menor a 48",IF(Datos_Limpios!$M475&lt;=60,"Menor a 60","Mayor a 60")))</f>
        <v>Menor a 48</v>
      </c>
      <c r="O475" s="9" t="str">
        <f>IF(Datos_Limpios!$L475="True",Datos_Limpios!$F475,Datos_Limpios!$H475)</f>
        <v>Team Freedom</v>
      </c>
      <c r="P475" s="9"/>
      <c r="Q475" s="9">
        <v>5401</v>
      </c>
      <c r="R475" s="9" t="s">
        <v>15</v>
      </c>
    </row>
    <row r="476" spans="1:18" x14ac:dyDescent="0.3">
      <c r="A476" s="7">
        <v>3276025304</v>
      </c>
      <c r="B476" s="7">
        <v>2259</v>
      </c>
      <c r="C476" s="8">
        <f>Datos_Limpios!$B476/(24*60*60)</f>
        <v>2.6145833333333333E-2</v>
      </c>
      <c r="D476" s="8" t="str">
        <f t="shared" si="14"/>
        <v>Early Game</v>
      </c>
      <c r="E476" s="7">
        <v>111474</v>
      </c>
      <c r="F476" s="7" t="s">
        <v>20</v>
      </c>
      <c r="G476" s="7">
        <v>4703773</v>
      </c>
      <c r="H476" s="7" t="s">
        <v>22</v>
      </c>
      <c r="I476" s="7">
        <v>32</v>
      </c>
      <c r="J476" s="7">
        <v>18</v>
      </c>
      <c r="K476" s="7" t="str">
        <f t="shared" si="15"/>
        <v>Radiant</v>
      </c>
      <c r="L476" s="7" t="s">
        <v>18</v>
      </c>
      <c r="M476" s="7">
        <f>Datos_Limpios!$I476+Datos_Limpios!$J476</f>
        <v>50</v>
      </c>
      <c r="N476" s="7" t="str">
        <f>IF(Datos_Limpios!$M476&lt;35,"Menor a 35",IF(Datos_Limpios!$M476&lt;=48,"Menor a 48",IF(Datos_Limpios!$M476&lt;=60,"Menor a 60","Mayor a 60")))</f>
        <v>Menor a 60</v>
      </c>
      <c r="O476" s="7" t="str">
        <f>IF(Datos_Limpios!$L476="True",Datos_Limpios!$F476,Datos_Limpios!$H476)</f>
        <v>Alliance</v>
      </c>
      <c r="P476" s="7"/>
      <c r="Q476" s="7">
        <v>5401</v>
      </c>
      <c r="R476" s="7" t="s">
        <v>15</v>
      </c>
    </row>
    <row r="477" spans="1:18" x14ac:dyDescent="0.3">
      <c r="A477" s="9">
        <v>3275935059</v>
      </c>
      <c r="B477" s="9">
        <v>3427</v>
      </c>
      <c r="C477" s="10">
        <f>Datos_Limpios!$B477/(24*60*60)</f>
        <v>3.9664351851851853E-2</v>
      </c>
      <c r="D477" s="8" t="str">
        <f t="shared" si="14"/>
        <v>Mid Game</v>
      </c>
      <c r="E477" s="9">
        <v>4704126</v>
      </c>
      <c r="F477" s="9" t="s">
        <v>46</v>
      </c>
      <c r="G477" s="9">
        <v>3477208</v>
      </c>
      <c r="H477" s="9" t="s">
        <v>24</v>
      </c>
      <c r="I477" s="9">
        <v>29</v>
      </c>
      <c r="J477" s="9">
        <v>39</v>
      </c>
      <c r="K477" s="9" t="str">
        <f t="shared" si="15"/>
        <v>Dire</v>
      </c>
      <c r="L477" s="9" t="s">
        <v>14</v>
      </c>
      <c r="M477" s="9">
        <f>Datos_Limpios!$I477+Datos_Limpios!$J477</f>
        <v>68</v>
      </c>
      <c r="N477" s="9" t="str">
        <f>IF(Datos_Limpios!$M477&lt;35,"Menor a 35",IF(Datos_Limpios!$M477&lt;=48,"Menor a 48",IF(Datos_Limpios!$M477&lt;=60,"Menor a 60","Mayor a 60")))</f>
        <v>Mayor a 60</v>
      </c>
      <c r="O477" s="9" t="str">
        <f>IF(Datos_Limpios!$L477="True",Datos_Limpios!$F477,Datos_Limpios!$H477)</f>
        <v xml:space="preserve">Midas Club </v>
      </c>
      <c r="P477" s="9"/>
      <c r="Q477" s="9">
        <v>5401</v>
      </c>
      <c r="R477" s="9" t="s">
        <v>15</v>
      </c>
    </row>
    <row r="478" spans="1:18" x14ac:dyDescent="0.3">
      <c r="A478" s="7">
        <v>3276934942</v>
      </c>
      <c r="B478" s="7">
        <v>2003</v>
      </c>
      <c r="C478" s="8">
        <f>Datos_Limpios!$B478/(24*60*60)</f>
        <v>2.3182870370370371E-2</v>
      </c>
      <c r="D478" s="8" t="str">
        <f t="shared" si="14"/>
        <v>Early Game</v>
      </c>
      <c r="E478" s="7">
        <v>4703773</v>
      </c>
      <c r="F478" s="7" t="s">
        <v>22</v>
      </c>
      <c r="G478" s="7">
        <v>26</v>
      </c>
      <c r="H478" s="7" t="s">
        <v>56</v>
      </c>
      <c r="I478" s="7">
        <v>13</v>
      </c>
      <c r="J478" s="7">
        <v>27</v>
      </c>
      <c r="K478" s="7" t="str">
        <f t="shared" si="15"/>
        <v>Dire</v>
      </c>
      <c r="L478" s="7" t="s">
        <v>14</v>
      </c>
      <c r="M478" s="7">
        <f>Datos_Limpios!$I478+Datos_Limpios!$J478</f>
        <v>40</v>
      </c>
      <c r="N478" s="7" t="str">
        <f>IF(Datos_Limpios!$M478&lt;35,"Menor a 35",IF(Datos_Limpios!$M478&lt;=48,"Menor a 48",IF(Datos_Limpios!$M478&lt;=60,"Menor a 60","Mayor a 60")))</f>
        <v>Menor a 48</v>
      </c>
      <c r="O478" s="7" t="str">
        <f>IF(Datos_Limpios!$L478="True",Datos_Limpios!$F478,Datos_Limpios!$H478)</f>
        <v>MOUZ</v>
      </c>
      <c r="P478" s="7"/>
      <c r="Q478" s="7">
        <v>5401</v>
      </c>
      <c r="R478" s="7" t="s">
        <v>15</v>
      </c>
    </row>
    <row r="479" spans="1:18" x14ac:dyDescent="0.3">
      <c r="A479" s="9">
        <v>3276908672</v>
      </c>
      <c r="B479" s="9">
        <v>2153</v>
      </c>
      <c r="C479" s="10">
        <f>Datos_Limpios!$B479/(24*60*60)</f>
        <v>2.4918981481481483E-2</v>
      </c>
      <c r="D479" s="8" t="str">
        <f t="shared" si="14"/>
        <v>Early Game</v>
      </c>
      <c r="E479" s="9">
        <v>4328182</v>
      </c>
      <c r="F479" s="9" t="s">
        <v>68</v>
      </c>
      <c r="G479" s="9">
        <v>111474</v>
      </c>
      <c r="H479" s="9" t="s">
        <v>20</v>
      </c>
      <c r="I479" s="9">
        <v>6</v>
      </c>
      <c r="J479" s="9">
        <v>21</v>
      </c>
      <c r="K479" s="9" t="str">
        <f t="shared" si="15"/>
        <v>Dire</v>
      </c>
      <c r="L479" s="9" t="s">
        <v>14</v>
      </c>
      <c r="M479" s="9">
        <f>Datos_Limpios!$I479+Datos_Limpios!$J479</f>
        <v>27</v>
      </c>
      <c r="N479" s="9" t="str">
        <f>IF(Datos_Limpios!$M479&lt;35,"Menor a 35",IF(Datos_Limpios!$M479&lt;=48,"Menor a 48",IF(Datos_Limpios!$M479&lt;=60,"Menor a 60","Mayor a 60")))</f>
        <v>Menor a 35</v>
      </c>
      <c r="O479" s="9" t="str">
        <f>IF(Datos_Limpios!$L479="True",Datos_Limpios!$F479,Datos_Limpios!$H479)</f>
        <v>Alliance</v>
      </c>
      <c r="P479" s="9"/>
      <c r="Q479" s="9">
        <v>5401</v>
      </c>
      <c r="R479" s="9" t="s">
        <v>15</v>
      </c>
    </row>
    <row r="480" spans="1:18" x14ac:dyDescent="0.3">
      <c r="A480" s="7">
        <v>3276010559</v>
      </c>
      <c r="B480" s="7">
        <v>2399</v>
      </c>
      <c r="C480" s="8">
        <f>Datos_Limpios!$B480/(24*60*60)</f>
        <v>2.7766203703703703E-2</v>
      </c>
      <c r="D480" s="8" t="str">
        <f t="shared" si="14"/>
        <v>Early Game</v>
      </c>
      <c r="E480" s="7">
        <v>2512249</v>
      </c>
      <c r="F480" s="7">
        <v>123</v>
      </c>
      <c r="G480" s="7">
        <v>4653139</v>
      </c>
      <c r="H480" s="7" t="s">
        <v>47</v>
      </c>
      <c r="I480" s="7">
        <v>31</v>
      </c>
      <c r="J480" s="7">
        <v>17</v>
      </c>
      <c r="K480" s="7" t="str">
        <f t="shared" si="15"/>
        <v>Radiant</v>
      </c>
      <c r="L480" s="7" t="s">
        <v>18</v>
      </c>
      <c r="M480" s="7">
        <f>Datos_Limpios!$I480+Datos_Limpios!$J480</f>
        <v>48</v>
      </c>
      <c r="N480" s="7" t="str">
        <f>IF(Datos_Limpios!$M480&lt;35,"Menor a 35",IF(Datos_Limpios!$M480&lt;=48,"Menor a 48",IF(Datos_Limpios!$M480&lt;=60,"Menor a 60","Mayor a 60")))</f>
        <v>Menor a 48</v>
      </c>
      <c r="O480" s="7">
        <f>IF(Datos_Limpios!$L480="True",Datos_Limpios!$F480,Datos_Limpios!$H480)</f>
        <v>123</v>
      </c>
      <c r="P480" s="7"/>
      <c r="Q480" s="7">
        <v>5401</v>
      </c>
      <c r="R480" s="7" t="s">
        <v>15</v>
      </c>
    </row>
    <row r="481" spans="1:18" x14ac:dyDescent="0.3">
      <c r="A481" s="9">
        <v>3276957488</v>
      </c>
      <c r="B481" s="9">
        <v>2452</v>
      </c>
      <c r="C481" s="10">
        <f>Datos_Limpios!$B481/(24*60*60)</f>
        <v>2.837962962962963E-2</v>
      </c>
      <c r="D481" s="8" t="str">
        <f t="shared" si="14"/>
        <v>Mid Game</v>
      </c>
      <c r="E481" s="9">
        <v>2640025</v>
      </c>
      <c r="F481" s="9" t="s">
        <v>13</v>
      </c>
      <c r="G481" s="9">
        <v>1520578</v>
      </c>
      <c r="H481" s="9" t="s">
        <v>39</v>
      </c>
      <c r="I481" s="9">
        <v>14</v>
      </c>
      <c r="J481" s="9">
        <v>29</v>
      </c>
      <c r="K481" s="9" t="str">
        <f t="shared" si="15"/>
        <v>Dire</v>
      </c>
      <c r="L481" s="9" t="s">
        <v>14</v>
      </c>
      <c r="M481" s="9">
        <f>Datos_Limpios!$I481+Datos_Limpios!$J481</f>
        <v>43</v>
      </c>
      <c r="N481" s="9" t="str">
        <f>IF(Datos_Limpios!$M481&lt;35,"Menor a 35",IF(Datos_Limpios!$M481&lt;=48,"Menor a 48",IF(Datos_Limpios!$M481&lt;=60,"Menor a 60","Mayor a 60")))</f>
        <v>Menor a 48</v>
      </c>
      <c r="O481" s="9" t="str">
        <f>IF(Datos_Limpios!$L481="True",Datos_Limpios!$F481,Datos_Limpios!$H481)</f>
        <v>GGGGGGGG</v>
      </c>
      <c r="P481" s="9"/>
      <c r="Q481" s="9">
        <v>5401</v>
      </c>
      <c r="R481" s="9" t="s">
        <v>15</v>
      </c>
    </row>
    <row r="482" spans="1:18" x14ac:dyDescent="0.3">
      <c r="A482" s="7">
        <v>3275927474</v>
      </c>
      <c r="B482" s="7">
        <v>2600</v>
      </c>
      <c r="C482" s="8">
        <f>Datos_Limpios!$B482/(24*60*60)</f>
        <v>3.0092592592592591E-2</v>
      </c>
      <c r="D482" s="8" t="str">
        <f t="shared" si="14"/>
        <v>Mid Game</v>
      </c>
      <c r="E482" s="7">
        <v>2967569</v>
      </c>
      <c r="F482" s="7" t="s">
        <v>45</v>
      </c>
      <c r="G482" s="7">
        <v>4324365</v>
      </c>
      <c r="H482" s="7" t="s">
        <v>73</v>
      </c>
      <c r="I482" s="7">
        <v>20</v>
      </c>
      <c r="J482" s="7">
        <v>35</v>
      </c>
      <c r="K482" s="7" t="str">
        <f t="shared" si="15"/>
        <v>Dire</v>
      </c>
      <c r="L482" s="7" t="s">
        <v>14</v>
      </c>
      <c r="M482" s="7">
        <f>Datos_Limpios!$I482+Datos_Limpios!$J482</f>
        <v>55</v>
      </c>
      <c r="N482" s="7" t="str">
        <f>IF(Datos_Limpios!$M482&lt;35,"Menor a 35",IF(Datos_Limpios!$M482&lt;=48,"Menor a 48",IF(Datos_Limpios!$M482&lt;=60,"Menor a 60","Mayor a 60")))</f>
        <v>Menor a 60</v>
      </c>
      <c r="O482" s="7" t="str">
        <f>IF(Datos_Limpios!$L482="True",Datos_Limpios!$F482,Datos_Limpios!$H482)</f>
        <v>STARS e-Sports</v>
      </c>
      <c r="P482" s="7"/>
      <c r="Q482" s="7">
        <v>5401</v>
      </c>
      <c r="R482" s="7" t="s">
        <v>15</v>
      </c>
    </row>
    <row r="483" spans="1:18" x14ac:dyDescent="0.3">
      <c r="A483" s="9">
        <v>3275929302</v>
      </c>
      <c r="B483" s="9">
        <v>2686</v>
      </c>
      <c r="C483" s="10">
        <f>Datos_Limpios!$B483/(24*60*60)</f>
        <v>3.1087962962962963E-2</v>
      </c>
      <c r="D483" s="8" t="str">
        <f t="shared" si="14"/>
        <v>Mid Game</v>
      </c>
      <c r="E483" s="9">
        <v>4372042</v>
      </c>
      <c r="F483" s="9" t="s">
        <v>53</v>
      </c>
      <c r="G483" s="9">
        <v>3724222</v>
      </c>
      <c r="H483" s="9" t="s">
        <v>49</v>
      </c>
      <c r="I483" s="9">
        <v>27</v>
      </c>
      <c r="J483" s="9">
        <v>35</v>
      </c>
      <c r="K483" s="9" t="str">
        <f t="shared" si="15"/>
        <v>Dire</v>
      </c>
      <c r="L483" s="9" t="s">
        <v>14</v>
      </c>
      <c r="M483" s="9">
        <f>Datos_Limpios!$I483+Datos_Limpios!$J483</f>
        <v>62</v>
      </c>
      <c r="N483" s="9" t="str">
        <f>IF(Datos_Limpios!$M483&lt;35,"Menor a 35",IF(Datos_Limpios!$M483&lt;=48,"Menor a 48",IF(Datos_Limpios!$M483&lt;=60,"Menor a 60","Mayor a 60")))</f>
        <v>Mayor a 60</v>
      </c>
      <c r="O483" s="9" t="str">
        <f>IF(Datos_Limpios!$L483="True",Datos_Limpios!$F483,Datos_Limpios!$H483)</f>
        <v>Team Red</v>
      </c>
      <c r="P483" s="9"/>
      <c r="Q483" s="9">
        <v>5401</v>
      </c>
      <c r="R483" s="9" t="s">
        <v>15</v>
      </c>
    </row>
    <row r="484" spans="1:18" x14ac:dyDescent="0.3">
      <c r="A484" s="7">
        <v>3275931259</v>
      </c>
      <c r="B484" s="7">
        <v>1674</v>
      </c>
      <c r="C484" s="8">
        <f>Datos_Limpios!$B484/(24*60*60)</f>
        <v>1.9375E-2</v>
      </c>
      <c r="D484" s="8" t="str">
        <f t="shared" si="14"/>
        <v>Early Game</v>
      </c>
      <c r="E484" s="7">
        <v>4592777</v>
      </c>
      <c r="F484" s="7" t="s">
        <v>38</v>
      </c>
      <c r="G484" s="7">
        <v>2006913</v>
      </c>
      <c r="H484" s="7" t="s">
        <v>36</v>
      </c>
      <c r="I484" s="7">
        <v>9</v>
      </c>
      <c r="J484" s="7">
        <v>23</v>
      </c>
      <c r="K484" s="7" t="str">
        <f t="shared" si="15"/>
        <v>Dire</v>
      </c>
      <c r="L484" s="7" t="s">
        <v>14</v>
      </c>
      <c r="M484" s="7">
        <f>Datos_Limpios!$I484+Datos_Limpios!$J484</f>
        <v>32</v>
      </c>
      <c r="N484" s="7" t="str">
        <f>IF(Datos_Limpios!$M484&lt;35,"Menor a 35",IF(Datos_Limpios!$M484&lt;=48,"Menor a 48",IF(Datos_Limpios!$M484&lt;=60,"Menor a 60","Mayor a 60")))</f>
        <v>Menor a 35</v>
      </c>
      <c r="O484" s="7" t="str">
        <f>IF(Datos_Limpios!$L484="True",Datos_Limpios!$F484,Datos_Limpios!$H484)</f>
        <v>Vega Squadron</v>
      </c>
      <c r="P484" s="7"/>
      <c r="Q484" s="7">
        <v>5401</v>
      </c>
      <c r="R484" s="7" t="s">
        <v>15</v>
      </c>
    </row>
    <row r="485" spans="1:18" x14ac:dyDescent="0.3">
      <c r="A485" s="9">
        <v>3275921467</v>
      </c>
      <c r="B485" s="9">
        <v>2301</v>
      </c>
      <c r="C485" s="10">
        <f>Datos_Limpios!$B485/(24*60*60)</f>
        <v>2.6631944444444444E-2</v>
      </c>
      <c r="D485" s="8" t="str">
        <f t="shared" si="14"/>
        <v>Early Game</v>
      </c>
      <c r="E485" s="9">
        <v>36</v>
      </c>
      <c r="F485" s="9" t="s">
        <v>37</v>
      </c>
      <c r="G485" s="9">
        <v>4425117</v>
      </c>
      <c r="H485" s="9" t="s">
        <v>74</v>
      </c>
      <c r="I485" s="9">
        <v>31</v>
      </c>
      <c r="J485" s="9">
        <v>18</v>
      </c>
      <c r="K485" s="9" t="str">
        <f t="shared" si="15"/>
        <v>Radiant</v>
      </c>
      <c r="L485" s="9" t="s">
        <v>18</v>
      </c>
      <c r="M485" s="9">
        <f>Datos_Limpios!$I485+Datos_Limpios!$J485</f>
        <v>49</v>
      </c>
      <c r="N485" s="9" t="str">
        <f>IF(Datos_Limpios!$M485&lt;35,"Menor a 35",IF(Datos_Limpios!$M485&lt;=48,"Menor a 48",IF(Datos_Limpios!$M485&lt;=60,"Menor a 60","Mayor a 60")))</f>
        <v>Menor a 60</v>
      </c>
      <c r="O485" s="9" t="str">
        <f>IF(Datos_Limpios!$L485="True",Datos_Limpios!$F485,Datos_Limpios!$H485)</f>
        <v>Natus Vincere</v>
      </c>
      <c r="P485" s="9"/>
      <c r="Q485" s="9">
        <v>5401</v>
      </c>
      <c r="R485" s="9" t="s">
        <v>15</v>
      </c>
    </row>
    <row r="486" spans="1:18" x14ac:dyDescent="0.3">
      <c r="A486" s="7">
        <v>3275918851</v>
      </c>
      <c r="B486" s="7">
        <v>3086</v>
      </c>
      <c r="C486" s="8">
        <f>Datos_Limpios!$B486/(24*60*60)</f>
        <v>3.5717592592592592E-2</v>
      </c>
      <c r="D486" s="8" t="str">
        <f t="shared" si="14"/>
        <v>Mid Game</v>
      </c>
      <c r="E486" s="7">
        <v>4328182</v>
      </c>
      <c r="F486" s="7" t="s">
        <v>68</v>
      </c>
      <c r="G486" s="7">
        <v>4703773</v>
      </c>
      <c r="H486" s="7" t="s">
        <v>22</v>
      </c>
      <c r="I486" s="7">
        <v>41</v>
      </c>
      <c r="J486" s="7">
        <v>15</v>
      </c>
      <c r="K486" s="7" t="str">
        <f t="shared" si="15"/>
        <v>Radiant</v>
      </c>
      <c r="L486" s="7" t="s">
        <v>18</v>
      </c>
      <c r="M486" s="7">
        <f>Datos_Limpios!$I486+Datos_Limpios!$J486</f>
        <v>56</v>
      </c>
      <c r="N486" s="7" t="str">
        <f>IF(Datos_Limpios!$M486&lt;35,"Menor a 35",IF(Datos_Limpios!$M486&lt;=48,"Menor a 48",IF(Datos_Limpios!$M486&lt;=60,"Menor a 60","Mayor a 60")))</f>
        <v>Menor a 60</v>
      </c>
      <c r="O486" s="7" t="str">
        <f>IF(Datos_Limpios!$L486="True",Datos_Limpios!$F486,Datos_Limpios!$H486)</f>
        <v>Crescendo</v>
      </c>
      <c r="P486" s="7"/>
      <c r="Q486" s="7">
        <v>5401</v>
      </c>
      <c r="R486" s="7" t="s">
        <v>15</v>
      </c>
    </row>
    <row r="487" spans="1:18" x14ac:dyDescent="0.3">
      <c r="A487" s="9">
        <v>3275038059</v>
      </c>
      <c r="B487" s="9">
        <v>6139</v>
      </c>
      <c r="C487" s="10">
        <f>Datos_Limpios!$B487/(24*60*60)</f>
        <v>7.1053240740740736E-2</v>
      </c>
      <c r="D487" s="8" t="str">
        <f t="shared" si="14"/>
        <v>Late Game</v>
      </c>
      <c r="E487" s="9">
        <v>4703773</v>
      </c>
      <c r="F487" s="9" t="s">
        <v>22</v>
      </c>
      <c r="G487" s="9">
        <v>3704482</v>
      </c>
      <c r="H487" s="9" t="s">
        <v>19</v>
      </c>
      <c r="I487" s="9">
        <v>55</v>
      </c>
      <c r="J487" s="9">
        <v>54</v>
      </c>
      <c r="K487" s="9" t="str">
        <f t="shared" si="15"/>
        <v>Radiant</v>
      </c>
      <c r="L487" s="9" t="s">
        <v>18</v>
      </c>
      <c r="M487" s="9">
        <f>Datos_Limpios!$I487+Datos_Limpios!$J487</f>
        <v>109</v>
      </c>
      <c r="N487" s="9" t="str">
        <f>IF(Datos_Limpios!$M487&lt;35,"Menor a 35",IF(Datos_Limpios!$M487&lt;=48,"Menor a 48",IF(Datos_Limpios!$M487&lt;=60,"Menor a 60","Mayor a 60")))</f>
        <v>Mayor a 60</v>
      </c>
      <c r="O487" s="9" t="str">
        <f>IF(Datos_Limpios!$L487="True",Datos_Limpios!$F487,Datos_Limpios!$H487)</f>
        <v>Cool Beans</v>
      </c>
      <c r="P487" s="9"/>
      <c r="Q487" s="9">
        <v>5401</v>
      </c>
      <c r="R487" s="9" t="s">
        <v>15</v>
      </c>
    </row>
    <row r="488" spans="1:18" x14ac:dyDescent="0.3">
      <c r="A488" s="7">
        <v>3275918719</v>
      </c>
      <c r="B488" s="7">
        <v>1562</v>
      </c>
      <c r="C488" s="8">
        <f>Datos_Limpios!$B488/(24*60*60)</f>
        <v>1.8078703703703704E-2</v>
      </c>
      <c r="D488" s="8" t="str">
        <f t="shared" si="14"/>
        <v>Early Game</v>
      </c>
      <c r="E488" s="7">
        <v>3214108</v>
      </c>
      <c r="F488" s="7" t="s">
        <v>48</v>
      </c>
      <c r="G488" s="7">
        <v>3714164</v>
      </c>
      <c r="H488" s="7" t="s">
        <v>52</v>
      </c>
      <c r="I488" s="7">
        <v>19</v>
      </c>
      <c r="J488" s="7">
        <v>3</v>
      </c>
      <c r="K488" s="7" t="str">
        <f t="shared" si="15"/>
        <v>Radiant</v>
      </c>
      <c r="L488" s="7" t="s">
        <v>18</v>
      </c>
      <c r="M488" s="7">
        <f>Datos_Limpios!$I488+Datos_Limpios!$J488</f>
        <v>22</v>
      </c>
      <c r="N488" s="7" t="str">
        <f>IF(Datos_Limpios!$M488&lt;35,"Menor a 35",IF(Datos_Limpios!$M488&lt;=48,"Menor a 48",IF(Datos_Limpios!$M488&lt;=60,"Menor a 60","Mayor a 60")))</f>
        <v>Menor a 35</v>
      </c>
      <c r="O488" s="7" t="str">
        <f>IF(Datos_Limpios!$L488="True",Datos_Limpios!$F488,Datos_Limpios!$H488)</f>
        <v>Team NP</v>
      </c>
      <c r="P488" s="7"/>
      <c r="Q488" s="7">
        <v>5401</v>
      </c>
      <c r="R488" s="7" t="s">
        <v>15</v>
      </c>
    </row>
    <row r="489" spans="1:18" x14ac:dyDescent="0.3">
      <c r="A489" s="9">
        <v>3275836033</v>
      </c>
      <c r="B489" s="9">
        <v>1309</v>
      </c>
      <c r="C489" s="10">
        <f>Datos_Limpios!$B489/(24*60*60)</f>
        <v>1.5150462962962963E-2</v>
      </c>
      <c r="D489" s="8" t="str">
        <f t="shared" si="14"/>
        <v>Early Game</v>
      </c>
      <c r="E489" s="9">
        <v>2006913</v>
      </c>
      <c r="F489" s="9" t="s">
        <v>36</v>
      </c>
      <c r="G489" s="9">
        <v>1964407</v>
      </c>
      <c r="H489" s="9" t="s">
        <v>40</v>
      </c>
      <c r="I489" s="9">
        <v>26</v>
      </c>
      <c r="J489" s="9">
        <v>8</v>
      </c>
      <c r="K489" s="9" t="str">
        <f t="shared" si="15"/>
        <v>Radiant</v>
      </c>
      <c r="L489" s="9" t="s">
        <v>18</v>
      </c>
      <c r="M489" s="9">
        <f>Datos_Limpios!$I489+Datos_Limpios!$J489</f>
        <v>34</v>
      </c>
      <c r="N489" s="9" t="str">
        <f>IF(Datos_Limpios!$M489&lt;35,"Menor a 35",IF(Datos_Limpios!$M489&lt;=48,"Menor a 48",IF(Datos_Limpios!$M489&lt;=60,"Menor a 60","Mayor a 60")))</f>
        <v>Menor a 35</v>
      </c>
      <c r="O489" s="9" t="str">
        <f>IF(Datos_Limpios!$L489="True",Datos_Limpios!$F489,Datos_Limpios!$H489)</f>
        <v>Vega Squadron</v>
      </c>
      <c r="P489" s="9"/>
      <c r="Q489" s="9">
        <v>5401</v>
      </c>
      <c r="R489" s="9" t="s">
        <v>15</v>
      </c>
    </row>
    <row r="490" spans="1:18" x14ac:dyDescent="0.3">
      <c r="A490" s="7">
        <v>3275824679</v>
      </c>
      <c r="B490" s="7">
        <v>2117</v>
      </c>
      <c r="C490" s="8">
        <f>Datos_Limpios!$B490/(24*60*60)</f>
        <v>2.4502314814814814E-2</v>
      </c>
      <c r="D490" s="8" t="str">
        <f t="shared" si="14"/>
        <v>Early Game</v>
      </c>
      <c r="E490" s="7">
        <v>3786981</v>
      </c>
      <c r="F490" s="7" t="s">
        <v>27</v>
      </c>
      <c r="G490" s="7">
        <v>3715574</v>
      </c>
      <c r="H490" s="7" t="s">
        <v>29</v>
      </c>
      <c r="I490" s="7">
        <v>23</v>
      </c>
      <c r="J490" s="7">
        <v>23</v>
      </c>
      <c r="K490" s="7" t="str">
        <f t="shared" si="15"/>
        <v>Dire</v>
      </c>
      <c r="L490" s="7" t="s">
        <v>14</v>
      </c>
      <c r="M490" s="7">
        <f>Datos_Limpios!$I490+Datos_Limpios!$J490</f>
        <v>46</v>
      </c>
      <c r="N490" s="7" t="str">
        <f>IF(Datos_Limpios!$M490&lt;35,"Menor a 35",IF(Datos_Limpios!$M490&lt;=48,"Menor a 48",IF(Datos_Limpios!$M490&lt;=60,"Menor a 60","Mayor a 60")))</f>
        <v>Menor a 48</v>
      </c>
      <c r="O490" s="7" t="str">
        <f>IF(Datos_Limpios!$L490="True",Datos_Limpios!$F490,Datos_Limpios!$H490)</f>
        <v>SG e-sports team</v>
      </c>
      <c r="P490" s="7"/>
      <c r="Q490" s="7">
        <v>5401</v>
      </c>
      <c r="R490" s="7" t="s">
        <v>15</v>
      </c>
    </row>
    <row r="491" spans="1:18" x14ac:dyDescent="0.3">
      <c r="A491" s="9">
        <v>3277609129</v>
      </c>
      <c r="B491" s="9">
        <v>1875</v>
      </c>
      <c r="C491" s="10">
        <f>Datos_Limpios!$B491/(24*60*60)</f>
        <v>2.1701388888888888E-2</v>
      </c>
      <c r="D491" s="8" t="str">
        <f t="shared" si="14"/>
        <v>Early Game</v>
      </c>
      <c r="E491" s="9">
        <v>2108395</v>
      </c>
      <c r="F491" s="9" t="s">
        <v>34</v>
      </c>
      <c r="G491" s="9">
        <v>350190</v>
      </c>
      <c r="H491" s="9" t="s">
        <v>16</v>
      </c>
      <c r="I491" s="9">
        <v>38</v>
      </c>
      <c r="J491" s="9">
        <v>15</v>
      </c>
      <c r="K491" s="9" t="str">
        <f t="shared" si="15"/>
        <v>Radiant</v>
      </c>
      <c r="L491" s="9" t="s">
        <v>18</v>
      </c>
      <c r="M491" s="9">
        <f>Datos_Limpios!$I491+Datos_Limpios!$J491</f>
        <v>53</v>
      </c>
      <c r="N491" s="9" t="str">
        <f>IF(Datos_Limpios!$M491&lt;35,"Menor a 35",IF(Datos_Limpios!$M491&lt;=48,"Menor a 48",IF(Datos_Limpios!$M491&lt;=60,"Menor a 60","Mayor a 60")))</f>
        <v>Menor a 60</v>
      </c>
      <c r="O491" s="9" t="str">
        <f>IF(Datos_Limpios!$L491="True",Datos_Limpios!$F491,Datos_Limpios!$H491)</f>
        <v>TNC Predator</v>
      </c>
      <c r="P491" s="9"/>
      <c r="Q491" s="9">
        <v>5401</v>
      </c>
      <c r="R491" s="9" t="s">
        <v>15</v>
      </c>
    </row>
    <row r="492" spans="1:18" x14ac:dyDescent="0.3">
      <c r="A492" s="7">
        <v>3277922412</v>
      </c>
      <c r="B492" s="7">
        <v>1534</v>
      </c>
      <c r="C492" s="8">
        <f>Datos_Limpios!$B492/(24*60*60)</f>
        <v>1.7754629629629631E-2</v>
      </c>
      <c r="D492" s="8" t="str">
        <f t="shared" si="14"/>
        <v>Early Game</v>
      </c>
      <c r="E492" s="7">
        <v>3714164</v>
      </c>
      <c r="F492" s="7" t="s">
        <v>52</v>
      </c>
      <c r="G492" s="7">
        <v>4251435</v>
      </c>
      <c r="H492" s="7" t="s">
        <v>51</v>
      </c>
      <c r="I492" s="7">
        <v>11</v>
      </c>
      <c r="J492" s="7">
        <v>38</v>
      </c>
      <c r="K492" s="7" t="str">
        <f t="shared" si="15"/>
        <v>Dire</v>
      </c>
      <c r="L492" s="7" t="s">
        <v>14</v>
      </c>
      <c r="M492" s="7">
        <f>Datos_Limpios!$I492+Datos_Limpios!$J492</f>
        <v>49</v>
      </c>
      <c r="N492" s="7" t="str">
        <f>IF(Datos_Limpios!$M492&lt;35,"Menor a 35",IF(Datos_Limpios!$M492&lt;=48,"Menor a 48",IF(Datos_Limpios!$M492&lt;=60,"Menor a 60","Mayor a 60")))</f>
        <v>Menor a 60</v>
      </c>
      <c r="O492" s="7" t="str">
        <f>IF(Datos_Limpios!$L492="True",Datos_Limpios!$F492,Datos_Limpios!$H492)</f>
        <v>w33ha earthspirit</v>
      </c>
      <c r="P492" s="7"/>
      <c r="Q492" s="7">
        <v>5401</v>
      </c>
      <c r="R492" s="7" t="s">
        <v>15</v>
      </c>
    </row>
    <row r="493" spans="1:18" x14ac:dyDescent="0.3">
      <c r="A493" s="9">
        <v>3276935233</v>
      </c>
      <c r="B493" s="9">
        <v>2066</v>
      </c>
      <c r="C493" s="10">
        <f>Datos_Limpios!$B493/(24*60*60)</f>
        <v>2.3912037037037037E-2</v>
      </c>
      <c r="D493" s="8" t="str">
        <f t="shared" si="14"/>
        <v>Early Game</v>
      </c>
      <c r="E493" s="9">
        <v>2621843</v>
      </c>
      <c r="F493" s="9" t="s">
        <v>43</v>
      </c>
      <c r="G493" s="9">
        <v>4425117</v>
      </c>
      <c r="H493" s="9" t="s">
        <v>74</v>
      </c>
      <c r="I493" s="9">
        <v>28</v>
      </c>
      <c r="J493" s="9">
        <v>11</v>
      </c>
      <c r="K493" s="9" t="str">
        <f t="shared" si="15"/>
        <v>Radiant</v>
      </c>
      <c r="L493" s="9" t="s">
        <v>18</v>
      </c>
      <c r="M493" s="9">
        <f>Datos_Limpios!$I493+Datos_Limpios!$J493</f>
        <v>39</v>
      </c>
      <c r="N493" s="9" t="str">
        <f>IF(Datos_Limpios!$M493&lt;35,"Menor a 35",IF(Datos_Limpios!$M493&lt;=48,"Menor a 48",IF(Datos_Limpios!$M493&lt;=60,"Menor a 60","Mayor a 60")))</f>
        <v>Menor a 48</v>
      </c>
      <c r="O493" s="9" t="str">
        <f>IF(Datos_Limpios!$L493="True",Datos_Limpios!$F493,Datos_Limpios!$H493)</f>
        <v>Team. Spirit</v>
      </c>
      <c r="P493" s="9"/>
      <c r="Q493" s="9">
        <v>5401</v>
      </c>
      <c r="R493" s="9" t="s">
        <v>15</v>
      </c>
    </row>
    <row r="494" spans="1:18" x14ac:dyDescent="0.3">
      <c r="A494" s="7">
        <v>3969305067</v>
      </c>
      <c r="B494" s="7">
        <v>2079</v>
      </c>
      <c r="C494" s="8">
        <f>Datos_Limpios!$B494/(24*60*60)</f>
        <v>2.4062500000000001E-2</v>
      </c>
      <c r="D494" s="8" t="str">
        <f t="shared" si="14"/>
        <v>Early Game</v>
      </c>
      <c r="E494" s="7">
        <v>39</v>
      </c>
      <c r="F494" s="7" t="s">
        <v>60</v>
      </c>
      <c r="G494" s="7">
        <v>5051649</v>
      </c>
      <c r="H494" s="7" t="s">
        <v>79</v>
      </c>
      <c r="I494" s="7">
        <v>36</v>
      </c>
      <c r="J494" s="7">
        <v>25</v>
      </c>
      <c r="K494" s="7" t="str">
        <f t="shared" si="15"/>
        <v>Radiant</v>
      </c>
      <c r="L494" s="7" t="s">
        <v>18</v>
      </c>
      <c r="M494" s="7">
        <f>Datos_Limpios!$I494+Datos_Limpios!$J494</f>
        <v>61</v>
      </c>
      <c r="N494" s="7" t="str">
        <f>IF(Datos_Limpios!$M494&lt;35,"Menor a 35",IF(Datos_Limpios!$M494&lt;=48,"Menor a 48",IF(Datos_Limpios!$M494&lt;=60,"Menor a 60","Mayor a 60")))</f>
        <v>Mayor a 60</v>
      </c>
      <c r="O494" s="7" t="str">
        <f>IF(Datos_Limpios!$L494="True",Datos_Limpios!$F494,Datos_Limpios!$H494)</f>
        <v>Shopify Rebellion</v>
      </c>
      <c r="P494" s="7"/>
      <c r="Q494" s="7">
        <v>9870</v>
      </c>
      <c r="R494" s="7" t="s">
        <v>80</v>
      </c>
    </row>
    <row r="495" spans="1:18" x14ac:dyDescent="0.3">
      <c r="A495" s="9">
        <v>3960615221</v>
      </c>
      <c r="B495" s="9">
        <v>3538</v>
      </c>
      <c r="C495" s="10">
        <f>Datos_Limpios!$B495/(24*60*60)</f>
        <v>4.0949074074074075E-2</v>
      </c>
      <c r="D495" s="8" t="str">
        <f t="shared" si="14"/>
        <v>Mid Game</v>
      </c>
      <c r="E495" s="9">
        <v>5680524</v>
      </c>
      <c r="F495" s="9" t="s">
        <v>81</v>
      </c>
      <c r="G495" s="9">
        <v>4425117</v>
      </c>
      <c r="H495" s="9" t="s">
        <v>74</v>
      </c>
      <c r="I495" s="9">
        <v>47</v>
      </c>
      <c r="J495" s="9">
        <v>42</v>
      </c>
      <c r="K495" s="9" t="str">
        <f t="shared" si="15"/>
        <v>Radiant</v>
      </c>
      <c r="L495" s="9" t="s">
        <v>18</v>
      </c>
      <c r="M495" s="9">
        <f>Datos_Limpios!$I495+Datos_Limpios!$J495</f>
        <v>89</v>
      </c>
      <c r="N495" s="9" t="str">
        <f>IF(Datos_Limpios!$M495&lt;35,"Menor a 35",IF(Datos_Limpios!$M495&lt;=48,"Menor a 48",IF(Datos_Limpios!$M495&lt;=60,"Menor a 60","Mayor a 60")))</f>
        <v>Mayor a 60</v>
      </c>
      <c r="O495" s="9" t="str">
        <f>IF(Datos_Limpios!$L495="True",Datos_Limpios!$F495,Datos_Limpios!$H495)</f>
        <v>Espada</v>
      </c>
      <c r="P495" s="9"/>
      <c r="Q495" s="9">
        <v>9870</v>
      </c>
      <c r="R495" s="9" t="s">
        <v>80</v>
      </c>
    </row>
    <row r="496" spans="1:18" x14ac:dyDescent="0.3">
      <c r="A496" s="7">
        <v>3960988841</v>
      </c>
      <c r="B496" s="7">
        <v>1330</v>
      </c>
      <c r="C496" s="8">
        <f>Datos_Limpios!$B496/(24*60*60)</f>
        <v>1.5393518518518518E-2</v>
      </c>
      <c r="D496" s="8" t="str">
        <f t="shared" si="14"/>
        <v>Early Game</v>
      </c>
      <c r="E496" s="7">
        <v>5</v>
      </c>
      <c r="F496" s="7" t="s">
        <v>62</v>
      </c>
      <c r="G496" s="7">
        <v>2640025</v>
      </c>
      <c r="H496" s="7" t="s">
        <v>13</v>
      </c>
      <c r="I496" s="7">
        <v>23</v>
      </c>
      <c r="J496" s="7">
        <v>2</v>
      </c>
      <c r="K496" s="7" t="str">
        <f t="shared" si="15"/>
        <v>Radiant</v>
      </c>
      <c r="L496" s="7" t="s">
        <v>18</v>
      </c>
      <c r="M496" s="7">
        <f>Datos_Limpios!$I496+Datos_Limpios!$J496</f>
        <v>25</v>
      </c>
      <c r="N496" s="7" t="str">
        <f>IF(Datos_Limpios!$M496&lt;35,"Menor a 35",IF(Datos_Limpios!$M496&lt;=48,"Menor a 48",IF(Datos_Limpios!$M496&lt;=60,"Menor a 60","Mayor a 60")))</f>
        <v>Menor a 35</v>
      </c>
      <c r="O496" s="7" t="str">
        <f>IF(Datos_Limpios!$L496="True",Datos_Limpios!$F496,Datos_Limpios!$H496)</f>
        <v>Invictus Gaming</v>
      </c>
      <c r="P496" s="7"/>
      <c r="Q496" s="7">
        <v>9870</v>
      </c>
      <c r="R496" s="7" t="s">
        <v>80</v>
      </c>
    </row>
    <row r="497" spans="1:18" x14ac:dyDescent="0.3">
      <c r="A497" s="9">
        <v>3961040985</v>
      </c>
      <c r="B497" s="9">
        <v>1944</v>
      </c>
      <c r="C497" s="10">
        <f>Datos_Limpios!$B497/(24*60*60)</f>
        <v>2.2499999999999999E-2</v>
      </c>
      <c r="D497" s="8" t="str">
        <f t="shared" si="14"/>
        <v>Early Game</v>
      </c>
      <c r="E497" s="9">
        <v>5066616</v>
      </c>
      <c r="F497" s="9" t="s">
        <v>82</v>
      </c>
      <c r="G497" s="9">
        <v>3331948</v>
      </c>
      <c r="H497" s="9" t="s">
        <v>31</v>
      </c>
      <c r="I497" s="9">
        <v>27</v>
      </c>
      <c r="J497" s="9">
        <v>16</v>
      </c>
      <c r="K497" s="9" t="str">
        <f t="shared" si="15"/>
        <v>Radiant</v>
      </c>
      <c r="L497" s="9" t="s">
        <v>18</v>
      </c>
      <c r="M497" s="9">
        <f>Datos_Limpios!$I497+Datos_Limpios!$J497</f>
        <v>43</v>
      </c>
      <c r="N497" s="9" t="str">
        <f>IF(Datos_Limpios!$M497&lt;35,"Menor a 35",IF(Datos_Limpios!$M497&lt;=48,"Menor a 48",IF(Datos_Limpios!$M497&lt;=60,"Menor a 60","Mayor a 60")))</f>
        <v>Menor a 48</v>
      </c>
      <c r="O497" s="9" t="str">
        <f>IF(Datos_Limpios!$L497="True",Datos_Limpios!$F497,Datos_Limpios!$H497)</f>
        <v>Team Serenity</v>
      </c>
      <c r="P497" s="9"/>
      <c r="Q497" s="9">
        <v>9870</v>
      </c>
      <c r="R497" s="9" t="s">
        <v>80</v>
      </c>
    </row>
    <row r="498" spans="1:18" x14ac:dyDescent="0.3">
      <c r="A498" s="7">
        <v>3961373359</v>
      </c>
      <c r="B498" s="7">
        <v>1983</v>
      </c>
      <c r="C498" s="8">
        <f>Datos_Limpios!$B498/(24*60*60)</f>
        <v>2.2951388888888889E-2</v>
      </c>
      <c r="D498" s="8" t="str">
        <f t="shared" si="14"/>
        <v>Early Game</v>
      </c>
      <c r="E498" s="7">
        <v>2621843</v>
      </c>
      <c r="F498" s="7" t="s">
        <v>43</v>
      </c>
      <c r="G498" s="7">
        <v>2006913</v>
      </c>
      <c r="H498" s="7" t="s">
        <v>36</v>
      </c>
      <c r="I498" s="7">
        <v>46</v>
      </c>
      <c r="J498" s="7">
        <v>25</v>
      </c>
      <c r="K498" s="7" t="str">
        <f t="shared" si="15"/>
        <v>Radiant</v>
      </c>
      <c r="L498" s="7" t="s">
        <v>18</v>
      </c>
      <c r="M498" s="7">
        <f>Datos_Limpios!$I498+Datos_Limpios!$J498</f>
        <v>71</v>
      </c>
      <c r="N498" s="7" t="str">
        <f>IF(Datos_Limpios!$M498&lt;35,"Menor a 35",IF(Datos_Limpios!$M498&lt;=48,"Menor a 48",IF(Datos_Limpios!$M498&lt;=60,"Menor a 60","Mayor a 60")))</f>
        <v>Mayor a 60</v>
      </c>
      <c r="O498" s="7" t="str">
        <f>IF(Datos_Limpios!$L498="True",Datos_Limpios!$F498,Datos_Limpios!$H498)</f>
        <v>Team. Spirit</v>
      </c>
      <c r="P498" s="7"/>
      <c r="Q498" s="7">
        <v>9870</v>
      </c>
      <c r="R498" s="7" t="s">
        <v>80</v>
      </c>
    </row>
    <row r="499" spans="1:18" x14ac:dyDescent="0.3">
      <c r="A499" s="9">
        <v>3961425002</v>
      </c>
      <c r="B499" s="9">
        <v>1966</v>
      </c>
      <c r="C499" s="10">
        <f>Datos_Limpios!$B499/(24*60*60)</f>
        <v>2.2754629629629628E-2</v>
      </c>
      <c r="D499" s="8" t="str">
        <f t="shared" si="14"/>
        <v>Early Game</v>
      </c>
      <c r="E499" s="9">
        <v>2626685</v>
      </c>
      <c r="F499" s="9" t="s">
        <v>30</v>
      </c>
      <c r="G499" s="9">
        <v>3331948</v>
      </c>
      <c r="H499" s="9" t="s">
        <v>31</v>
      </c>
      <c r="I499" s="9">
        <v>21</v>
      </c>
      <c r="J499" s="9">
        <v>35</v>
      </c>
      <c r="K499" s="9" t="str">
        <f t="shared" si="15"/>
        <v>Dire</v>
      </c>
      <c r="L499" s="9" t="s">
        <v>14</v>
      </c>
      <c r="M499" s="9">
        <f>Datos_Limpios!$I499+Datos_Limpios!$J499</f>
        <v>56</v>
      </c>
      <c r="N499" s="9" t="str">
        <f>IF(Datos_Limpios!$M499&lt;35,"Menor a 35",IF(Datos_Limpios!$M499&lt;=48,"Menor a 48",IF(Datos_Limpios!$M499&lt;=60,"Menor a 60","Mayor a 60")))</f>
        <v>Menor a 60</v>
      </c>
      <c r="O499" s="9" t="str">
        <f>IF(Datos_Limpios!$L499="True",Datos_Limpios!$F499,Datos_Limpios!$H499)</f>
        <v>LGD.Forever Young</v>
      </c>
      <c r="P499" s="9"/>
      <c r="Q499" s="9">
        <v>9870</v>
      </c>
      <c r="R499" s="9" t="s">
        <v>80</v>
      </c>
    </row>
    <row r="500" spans="1:18" x14ac:dyDescent="0.3">
      <c r="A500" s="7">
        <v>3961454929</v>
      </c>
      <c r="B500" s="7">
        <v>2397</v>
      </c>
      <c r="C500" s="8">
        <f>Datos_Limpios!$B500/(24*60*60)</f>
        <v>2.7743055555555556E-2</v>
      </c>
      <c r="D500" s="8" t="str">
        <f t="shared" si="14"/>
        <v>Early Game</v>
      </c>
      <c r="E500" s="7">
        <v>5229127</v>
      </c>
      <c r="F500" s="7" t="s">
        <v>83</v>
      </c>
      <c r="G500" s="7">
        <v>5680524</v>
      </c>
      <c r="H500" s="7" t="s">
        <v>81</v>
      </c>
      <c r="I500" s="7">
        <v>33</v>
      </c>
      <c r="J500" s="7">
        <v>30</v>
      </c>
      <c r="K500" s="7" t="str">
        <f t="shared" si="15"/>
        <v>Radiant</v>
      </c>
      <c r="L500" s="7" t="s">
        <v>18</v>
      </c>
      <c r="M500" s="7">
        <f>Datos_Limpios!$I500+Datos_Limpios!$J500</f>
        <v>63</v>
      </c>
      <c r="N500" s="7" t="str">
        <f>IF(Datos_Limpios!$M500&lt;35,"Menor a 35",IF(Datos_Limpios!$M500&lt;=48,"Menor a 48",IF(Datos_Limpios!$M500&lt;=60,"Menor a 60","Mayor a 60")))</f>
        <v>Mayor a 60</v>
      </c>
      <c r="O500" s="7" t="str">
        <f>IF(Datos_Limpios!$L500="True",Datos_Limpios!$F500,Datos_Limpios!$H500)</f>
        <v>Winstrike</v>
      </c>
      <c r="P500" s="7"/>
      <c r="Q500" s="7">
        <v>9870</v>
      </c>
      <c r="R500" s="7" t="s">
        <v>80</v>
      </c>
    </row>
    <row r="501" spans="1:18" x14ac:dyDescent="0.3">
      <c r="A501" s="9">
        <v>3961665955</v>
      </c>
      <c r="B501" s="9">
        <v>2653</v>
      </c>
      <c r="C501" s="10">
        <f>Datos_Limpios!$B501/(24*60*60)</f>
        <v>3.0706018518518518E-2</v>
      </c>
      <c r="D501" s="8" t="str">
        <f t="shared" si="14"/>
        <v>Mid Game</v>
      </c>
      <c r="E501" s="9">
        <v>5</v>
      </c>
      <c r="F501" s="9" t="s">
        <v>62</v>
      </c>
      <c r="G501" s="9">
        <v>3331948</v>
      </c>
      <c r="H501" s="9" t="s">
        <v>31</v>
      </c>
      <c r="I501" s="9">
        <v>25</v>
      </c>
      <c r="J501" s="9">
        <v>28</v>
      </c>
      <c r="K501" s="9" t="str">
        <f t="shared" si="15"/>
        <v>Dire</v>
      </c>
      <c r="L501" s="9" t="s">
        <v>14</v>
      </c>
      <c r="M501" s="9">
        <f>Datos_Limpios!$I501+Datos_Limpios!$J501</f>
        <v>53</v>
      </c>
      <c r="N501" s="9" t="str">
        <f>IF(Datos_Limpios!$M501&lt;35,"Menor a 35",IF(Datos_Limpios!$M501&lt;=48,"Menor a 48",IF(Datos_Limpios!$M501&lt;=60,"Menor a 60","Mayor a 60")))</f>
        <v>Menor a 60</v>
      </c>
      <c r="O501" s="9" t="str">
        <f>IF(Datos_Limpios!$L501="True",Datos_Limpios!$F501,Datos_Limpios!$H501)</f>
        <v>LGD.Forever Young</v>
      </c>
      <c r="P501" s="9"/>
      <c r="Q501" s="9">
        <v>9870</v>
      </c>
      <c r="R501" s="9" t="s">
        <v>80</v>
      </c>
    </row>
    <row r="502" spans="1:18" x14ac:dyDescent="0.3">
      <c r="A502" s="7">
        <v>3962815128</v>
      </c>
      <c r="B502" s="7">
        <v>2024</v>
      </c>
      <c r="C502" s="8">
        <f>Datos_Limpios!$B502/(24*60*60)</f>
        <v>2.3425925925925926E-2</v>
      </c>
      <c r="D502" s="8" t="str">
        <f t="shared" si="14"/>
        <v>Early Game</v>
      </c>
      <c r="E502" s="7">
        <v>5066616</v>
      </c>
      <c r="F502" s="7" t="s">
        <v>82</v>
      </c>
      <c r="G502" s="7">
        <v>3331948</v>
      </c>
      <c r="H502" s="7" t="s">
        <v>31</v>
      </c>
      <c r="I502" s="7">
        <v>38</v>
      </c>
      <c r="J502" s="7">
        <v>21</v>
      </c>
      <c r="K502" s="7" t="str">
        <f t="shared" si="15"/>
        <v>Radiant</v>
      </c>
      <c r="L502" s="7" t="s">
        <v>18</v>
      </c>
      <c r="M502" s="7">
        <f>Datos_Limpios!$I502+Datos_Limpios!$J502</f>
        <v>59</v>
      </c>
      <c r="N502" s="7" t="str">
        <f>IF(Datos_Limpios!$M502&lt;35,"Menor a 35",IF(Datos_Limpios!$M502&lt;=48,"Menor a 48",IF(Datos_Limpios!$M502&lt;=60,"Menor a 60","Mayor a 60")))</f>
        <v>Menor a 60</v>
      </c>
      <c r="O502" s="7" t="str">
        <f>IF(Datos_Limpios!$L502="True",Datos_Limpios!$F502,Datos_Limpios!$H502)</f>
        <v>Team Serenity</v>
      </c>
      <c r="P502" s="7"/>
      <c r="Q502" s="7">
        <v>9870</v>
      </c>
      <c r="R502" s="7" t="s">
        <v>80</v>
      </c>
    </row>
    <row r="503" spans="1:18" x14ac:dyDescent="0.3">
      <c r="A503" s="9">
        <v>3962997393</v>
      </c>
      <c r="B503" s="9">
        <v>2082</v>
      </c>
      <c r="C503" s="10">
        <f>Datos_Limpios!$B503/(24*60*60)</f>
        <v>2.4097222222222221E-2</v>
      </c>
      <c r="D503" s="8" t="str">
        <f t="shared" si="14"/>
        <v>Early Game</v>
      </c>
      <c r="E503" s="9">
        <v>5066616</v>
      </c>
      <c r="F503" s="9" t="s">
        <v>82</v>
      </c>
      <c r="G503" s="9">
        <v>5</v>
      </c>
      <c r="H503" s="9" t="s">
        <v>62</v>
      </c>
      <c r="I503" s="9">
        <v>6</v>
      </c>
      <c r="J503" s="9">
        <v>36</v>
      </c>
      <c r="K503" s="9" t="str">
        <f t="shared" si="15"/>
        <v>Dire</v>
      </c>
      <c r="L503" s="9" t="s">
        <v>14</v>
      </c>
      <c r="M503" s="9">
        <f>Datos_Limpios!$I503+Datos_Limpios!$J503</f>
        <v>42</v>
      </c>
      <c r="N503" s="9" t="str">
        <f>IF(Datos_Limpios!$M503&lt;35,"Menor a 35",IF(Datos_Limpios!$M503&lt;=48,"Menor a 48",IF(Datos_Limpios!$M503&lt;=60,"Menor a 60","Mayor a 60")))</f>
        <v>Menor a 48</v>
      </c>
      <c r="O503" s="9" t="str">
        <f>IF(Datos_Limpios!$L503="True",Datos_Limpios!$F503,Datos_Limpios!$H503)</f>
        <v>Invictus Gaming</v>
      </c>
      <c r="P503" s="9"/>
      <c r="Q503" s="9">
        <v>9870</v>
      </c>
      <c r="R503" s="9" t="s">
        <v>80</v>
      </c>
    </row>
    <row r="504" spans="1:18" x14ac:dyDescent="0.3">
      <c r="A504" s="7">
        <v>3963082795</v>
      </c>
      <c r="B504" s="7">
        <v>2154</v>
      </c>
      <c r="C504" s="8">
        <f>Datos_Limpios!$B504/(24*60*60)</f>
        <v>2.4930555555555556E-2</v>
      </c>
      <c r="D504" s="8" t="str">
        <f t="shared" si="14"/>
        <v>Early Game</v>
      </c>
      <c r="E504" s="7">
        <v>5</v>
      </c>
      <c r="F504" s="7" t="s">
        <v>62</v>
      </c>
      <c r="G504" s="7">
        <v>5066616</v>
      </c>
      <c r="H504" s="7" t="s">
        <v>82</v>
      </c>
      <c r="I504" s="7">
        <v>10</v>
      </c>
      <c r="J504" s="7">
        <v>26</v>
      </c>
      <c r="K504" s="7" t="str">
        <f t="shared" si="15"/>
        <v>Dire</v>
      </c>
      <c r="L504" s="7" t="s">
        <v>14</v>
      </c>
      <c r="M504" s="7">
        <f>Datos_Limpios!$I504+Datos_Limpios!$J504</f>
        <v>36</v>
      </c>
      <c r="N504" s="7" t="str">
        <f>IF(Datos_Limpios!$M504&lt;35,"Menor a 35",IF(Datos_Limpios!$M504&lt;=48,"Menor a 48",IF(Datos_Limpios!$M504&lt;=60,"Menor a 60","Mayor a 60")))</f>
        <v>Menor a 48</v>
      </c>
      <c r="O504" s="7" t="str">
        <f>IF(Datos_Limpios!$L504="True",Datos_Limpios!$F504,Datos_Limpios!$H504)</f>
        <v>Team Serenity</v>
      </c>
      <c r="P504" s="7"/>
      <c r="Q504" s="7">
        <v>9870</v>
      </c>
      <c r="R504" s="7" t="s">
        <v>80</v>
      </c>
    </row>
    <row r="505" spans="1:18" x14ac:dyDescent="0.3">
      <c r="A505" s="9">
        <v>3963141136</v>
      </c>
      <c r="B505" s="9">
        <v>2548</v>
      </c>
      <c r="C505" s="10">
        <f>Datos_Limpios!$B505/(24*60*60)</f>
        <v>2.9490740740740741E-2</v>
      </c>
      <c r="D505" s="8" t="str">
        <f t="shared" si="14"/>
        <v>Mid Game</v>
      </c>
      <c r="E505" s="9">
        <v>2621843</v>
      </c>
      <c r="F505" s="9" t="s">
        <v>43</v>
      </c>
      <c r="G505" s="9">
        <v>5680524</v>
      </c>
      <c r="H505" s="9" t="s">
        <v>81</v>
      </c>
      <c r="I505" s="9">
        <v>21</v>
      </c>
      <c r="J505" s="9">
        <v>17</v>
      </c>
      <c r="K505" s="9" t="str">
        <f t="shared" si="15"/>
        <v>Radiant</v>
      </c>
      <c r="L505" s="9" t="s">
        <v>18</v>
      </c>
      <c r="M505" s="9">
        <f>Datos_Limpios!$I505+Datos_Limpios!$J505</f>
        <v>38</v>
      </c>
      <c r="N505" s="9" t="str">
        <f>IF(Datos_Limpios!$M505&lt;35,"Menor a 35",IF(Datos_Limpios!$M505&lt;=48,"Menor a 48",IF(Datos_Limpios!$M505&lt;=60,"Menor a 60","Mayor a 60")))</f>
        <v>Menor a 48</v>
      </c>
      <c r="O505" s="9" t="str">
        <f>IF(Datos_Limpios!$L505="True",Datos_Limpios!$F505,Datos_Limpios!$H505)</f>
        <v>Team. Spirit</v>
      </c>
      <c r="P505" s="9"/>
      <c r="Q505" s="9">
        <v>9870</v>
      </c>
      <c r="R505" s="9" t="s">
        <v>80</v>
      </c>
    </row>
    <row r="506" spans="1:18" x14ac:dyDescent="0.3">
      <c r="A506" s="7">
        <v>3963766315</v>
      </c>
      <c r="B506" s="7">
        <v>1274</v>
      </c>
      <c r="C506" s="8">
        <f>Datos_Limpios!$B506/(24*60*60)</f>
        <v>1.474537037037037E-2</v>
      </c>
      <c r="D506" s="8" t="str">
        <f t="shared" si="14"/>
        <v>Early Game</v>
      </c>
      <c r="E506" s="7">
        <v>67</v>
      </c>
      <c r="F506" s="7" t="s">
        <v>84</v>
      </c>
      <c r="G506" s="7">
        <v>5587909</v>
      </c>
      <c r="H506" s="7" t="s">
        <v>85</v>
      </c>
      <c r="I506" s="7">
        <v>26</v>
      </c>
      <c r="J506" s="7">
        <v>11</v>
      </c>
      <c r="K506" s="7" t="str">
        <f t="shared" si="15"/>
        <v>Radiant</v>
      </c>
      <c r="L506" s="7" t="s">
        <v>18</v>
      </c>
      <c r="M506" s="7">
        <f>Datos_Limpios!$I506+Datos_Limpios!$J506</f>
        <v>37</v>
      </c>
      <c r="N506" s="7" t="str">
        <f>IF(Datos_Limpios!$M506&lt;35,"Menor a 35",IF(Datos_Limpios!$M506&lt;=48,"Menor a 48",IF(Datos_Limpios!$M506&lt;=60,"Menor a 60","Mayor a 60")))</f>
        <v>Menor a 48</v>
      </c>
      <c r="O506" s="7" t="str">
        <f>IF(Datos_Limpios!$L506="True",Datos_Limpios!$F506,Datos_Limpios!$H506)</f>
        <v>paiN Gaming</v>
      </c>
      <c r="P506" s="7"/>
      <c r="Q506" s="7">
        <v>9870</v>
      </c>
      <c r="R506" s="7" t="s">
        <v>80</v>
      </c>
    </row>
    <row r="507" spans="1:18" x14ac:dyDescent="0.3">
      <c r="A507" s="9">
        <v>3965388783</v>
      </c>
      <c r="B507" s="9">
        <v>3401</v>
      </c>
      <c r="C507" s="10">
        <f>Datos_Limpios!$B507/(24*60*60)</f>
        <v>3.9363425925925927E-2</v>
      </c>
      <c r="D507" s="8" t="str">
        <f t="shared" si="14"/>
        <v>Mid Game</v>
      </c>
      <c r="E507" s="9">
        <v>3320810</v>
      </c>
      <c r="F507" s="9" t="s">
        <v>86</v>
      </c>
      <c r="G507" s="9">
        <v>3715574</v>
      </c>
      <c r="H507" s="9" t="s">
        <v>29</v>
      </c>
      <c r="I507" s="9">
        <v>30</v>
      </c>
      <c r="J507" s="9">
        <v>36</v>
      </c>
      <c r="K507" s="9" t="str">
        <f t="shared" si="15"/>
        <v>Dire</v>
      </c>
      <c r="L507" s="9" t="s">
        <v>14</v>
      </c>
      <c r="M507" s="9">
        <f>Datos_Limpios!$I507+Datos_Limpios!$J507</f>
        <v>66</v>
      </c>
      <c r="N507" s="9" t="str">
        <f>IF(Datos_Limpios!$M507&lt;35,"Menor a 35",IF(Datos_Limpios!$M507&lt;=48,"Menor a 48",IF(Datos_Limpios!$M507&lt;=60,"Menor a 60","Mayor a 60")))</f>
        <v>Mayor a 60</v>
      </c>
      <c r="O507" s="9" t="str">
        <f>IF(Datos_Limpios!$L507="True",Datos_Limpios!$F507,Datos_Limpios!$H507)</f>
        <v>SG e-sports team</v>
      </c>
      <c r="P507" s="9"/>
      <c r="Q507" s="9">
        <v>9870</v>
      </c>
      <c r="R507" s="9" t="s">
        <v>80</v>
      </c>
    </row>
    <row r="508" spans="1:18" x14ac:dyDescent="0.3">
      <c r="A508" s="7">
        <v>3965452132</v>
      </c>
      <c r="B508" s="7">
        <v>1587</v>
      </c>
      <c r="C508" s="8">
        <f>Datos_Limpios!$B508/(24*60*60)</f>
        <v>1.8368055555555554E-2</v>
      </c>
      <c r="D508" s="8" t="str">
        <f t="shared" si="14"/>
        <v>Early Game</v>
      </c>
      <c r="E508" s="7">
        <v>5229127</v>
      </c>
      <c r="F508" s="7" t="s">
        <v>83</v>
      </c>
      <c r="G508" s="7">
        <v>5680524</v>
      </c>
      <c r="H508" s="7" t="s">
        <v>81</v>
      </c>
      <c r="I508" s="7">
        <v>27</v>
      </c>
      <c r="J508" s="7">
        <v>11</v>
      </c>
      <c r="K508" s="7" t="str">
        <f t="shared" si="15"/>
        <v>Radiant</v>
      </c>
      <c r="L508" s="7" t="s">
        <v>18</v>
      </c>
      <c r="M508" s="7">
        <f>Datos_Limpios!$I508+Datos_Limpios!$J508</f>
        <v>38</v>
      </c>
      <c r="N508" s="7" t="str">
        <f>IF(Datos_Limpios!$M508&lt;35,"Menor a 35",IF(Datos_Limpios!$M508&lt;=48,"Menor a 48",IF(Datos_Limpios!$M508&lt;=60,"Menor a 60","Mayor a 60")))</f>
        <v>Menor a 48</v>
      </c>
      <c r="O508" s="7" t="str">
        <f>IF(Datos_Limpios!$L508="True",Datos_Limpios!$F508,Datos_Limpios!$H508)</f>
        <v>Winstrike</v>
      </c>
      <c r="P508" s="7"/>
      <c r="Q508" s="7">
        <v>9870</v>
      </c>
      <c r="R508" s="7" t="s">
        <v>80</v>
      </c>
    </row>
    <row r="509" spans="1:18" x14ac:dyDescent="0.3">
      <c r="A509" s="9">
        <v>3965513793</v>
      </c>
      <c r="B509" s="9">
        <v>1956</v>
      </c>
      <c r="C509" s="10">
        <f>Datos_Limpios!$B509/(24*60*60)</f>
        <v>2.2638888888888889E-2</v>
      </c>
      <c r="D509" s="8" t="str">
        <f t="shared" si="14"/>
        <v>Early Game</v>
      </c>
      <c r="E509" s="9">
        <v>3320810</v>
      </c>
      <c r="F509" s="9" t="s">
        <v>86</v>
      </c>
      <c r="G509" s="9">
        <v>3715574</v>
      </c>
      <c r="H509" s="9" t="s">
        <v>29</v>
      </c>
      <c r="I509" s="9">
        <v>14</v>
      </c>
      <c r="J509" s="9">
        <v>29</v>
      </c>
      <c r="K509" s="9" t="str">
        <f t="shared" si="15"/>
        <v>Dire</v>
      </c>
      <c r="L509" s="9" t="s">
        <v>14</v>
      </c>
      <c r="M509" s="9">
        <f>Datos_Limpios!$I509+Datos_Limpios!$J509</f>
        <v>43</v>
      </c>
      <c r="N509" s="9" t="str">
        <f>IF(Datos_Limpios!$M509&lt;35,"Menor a 35",IF(Datos_Limpios!$M509&lt;=48,"Menor a 48",IF(Datos_Limpios!$M509&lt;=60,"Menor a 60","Mayor a 60")))</f>
        <v>Menor a 48</v>
      </c>
      <c r="O509" s="9" t="str">
        <f>IF(Datos_Limpios!$L509="True",Datos_Limpios!$F509,Datos_Limpios!$H509)</f>
        <v>SG e-sports team</v>
      </c>
      <c r="P509" s="9"/>
      <c r="Q509" s="9">
        <v>9870</v>
      </c>
      <c r="R509" s="9" t="s">
        <v>80</v>
      </c>
    </row>
    <row r="510" spans="1:18" x14ac:dyDescent="0.3">
      <c r="A510" s="7">
        <v>3965640129</v>
      </c>
      <c r="B510" s="7">
        <v>2853</v>
      </c>
      <c r="C510" s="8">
        <f>Datos_Limpios!$B510/(24*60*60)</f>
        <v>3.3020833333333333E-2</v>
      </c>
      <c r="D510" s="8" t="str">
        <f t="shared" si="14"/>
        <v>Mid Game</v>
      </c>
      <c r="E510" s="7">
        <v>5229127</v>
      </c>
      <c r="F510" s="7" t="s">
        <v>83</v>
      </c>
      <c r="G510" s="7">
        <v>5680524</v>
      </c>
      <c r="H510" s="7" t="s">
        <v>81</v>
      </c>
      <c r="I510" s="7">
        <v>40</v>
      </c>
      <c r="J510" s="7">
        <v>17</v>
      </c>
      <c r="K510" s="7" t="str">
        <f t="shared" si="15"/>
        <v>Radiant</v>
      </c>
      <c r="L510" s="7" t="s">
        <v>18</v>
      </c>
      <c r="M510" s="7">
        <f>Datos_Limpios!$I510+Datos_Limpios!$J510</f>
        <v>57</v>
      </c>
      <c r="N510" s="7" t="str">
        <f>IF(Datos_Limpios!$M510&lt;35,"Menor a 35",IF(Datos_Limpios!$M510&lt;=48,"Menor a 48",IF(Datos_Limpios!$M510&lt;=60,"Menor a 60","Mayor a 60")))</f>
        <v>Menor a 60</v>
      </c>
      <c r="O510" s="7" t="str">
        <f>IF(Datos_Limpios!$L510="True",Datos_Limpios!$F510,Datos_Limpios!$H510)</f>
        <v>Winstrike</v>
      </c>
      <c r="P510" s="7"/>
      <c r="Q510" s="7">
        <v>9870</v>
      </c>
      <c r="R510" s="7" t="s">
        <v>80</v>
      </c>
    </row>
    <row r="511" spans="1:18" x14ac:dyDescent="0.3">
      <c r="A511" s="9">
        <v>3965854761</v>
      </c>
      <c r="B511" s="9">
        <v>1422</v>
      </c>
      <c r="C511" s="10">
        <f>Datos_Limpios!$B511/(24*60*60)</f>
        <v>1.6458333333333332E-2</v>
      </c>
      <c r="D511" s="8" t="str">
        <f t="shared" si="14"/>
        <v>Early Game</v>
      </c>
      <c r="E511" s="9">
        <v>5327206</v>
      </c>
      <c r="F511" s="9" t="s">
        <v>87</v>
      </c>
      <c r="G511" s="9">
        <v>3715574</v>
      </c>
      <c r="H511" s="9" t="s">
        <v>29</v>
      </c>
      <c r="I511" s="9">
        <v>4</v>
      </c>
      <c r="J511" s="9">
        <v>20</v>
      </c>
      <c r="K511" s="9" t="str">
        <f t="shared" si="15"/>
        <v>Dire</v>
      </c>
      <c r="L511" s="9" t="s">
        <v>14</v>
      </c>
      <c r="M511" s="9">
        <f>Datos_Limpios!$I511+Datos_Limpios!$J511</f>
        <v>24</v>
      </c>
      <c r="N511" s="9" t="str">
        <f>IF(Datos_Limpios!$M511&lt;35,"Menor a 35",IF(Datos_Limpios!$M511&lt;=48,"Menor a 48",IF(Datos_Limpios!$M511&lt;=60,"Menor a 60","Mayor a 60")))</f>
        <v>Menor a 35</v>
      </c>
      <c r="O511" s="9" t="str">
        <f>IF(Datos_Limpios!$L511="True",Datos_Limpios!$F511,Datos_Limpios!$H511)</f>
        <v>SG e-sports team</v>
      </c>
      <c r="P511" s="9"/>
      <c r="Q511" s="9">
        <v>9870</v>
      </c>
      <c r="R511" s="9" t="s">
        <v>80</v>
      </c>
    </row>
    <row r="512" spans="1:18" x14ac:dyDescent="0.3">
      <c r="A512" s="7">
        <v>3966088418</v>
      </c>
      <c r="B512" s="7">
        <v>2764</v>
      </c>
      <c r="C512" s="8">
        <f>Datos_Limpios!$B512/(24*60*60)</f>
        <v>3.1990740740740743E-2</v>
      </c>
      <c r="D512" s="8" t="str">
        <f t="shared" si="14"/>
        <v>Mid Game</v>
      </c>
      <c r="E512" s="7">
        <v>5896956</v>
      </c>
      <c r="F512" s="7" t="s">
        <v>88</v>
      </c>
      <c r="G512" s="7">
        <v>5896332</v>
      </c>
      <c r="H512" s="7" t="s">
        <v>89</v>
      </c>
      <c r="I512" s="7">
        <v>43</v>
      </c>
      <c r="J512" s="7">
        <v>34</v>
      </c>
      <c r="K512" s="7" t="str">
        <f t="shared" si="15"/>
        <v>Radiant</v>
      </c>
      <c r="L512" s="7" t="s">
        <v>18</v>
      </c>
      <c r="M512" s="7">
        <f>Datos_Limpios!$I512+Datos_Limpios!$J512</f>
        <v>77</v>
      </c>
      <c r="N512" s="7" t="str">
        <f>IF(Datos_Limpios!$M512&lt;35,"Menor a 35",IF(Datos_Limpios!$M512&lt;=48,"Menor a 48",IF(Datos_Limpios!$M512&lt;=60,"Menor a 60","Mayor a 60")))</f>
        <v>Mayor a 60</v>
      </c>
      <c r="O512" s="7" t="str">
        <f>IF(Datos_Limpios!$L512="True",Datos_Limpios!$F512,Datos_Limpios!$H512)</f>
        <v>Battle Arena Elites</v>
      </c>
      <c r="P512" s="7"/>
      <c r="Q512" s="7">
        <v>9870</v>
      </c>
      <c r="R512" s="7" t="s">
        <v>80</v>
      </c>
    </row>
    <row r="513" spans="1:18" x14ac:dyDescent="0.3">
      <c r="A513" s="9">
        <v>3966161147</v>
      </c>
      <c r="B513" s="9">
        <v>2407</v>
      </c>
      <c r="C513" s="10">
        <f>Datos_Limpios!$B513/(24*60*60)</f>
        <v>2.7858796296296295E-2</v>
      </c>
      <c r="D513" s="8" t="str">
        <f t="shared" si="14"/>
        <v>Mid Game</v>
      </c>
      <c r="E513" s="9">
        <v>2108395</v>
      </c>
      <c r="F513" s="9" t="s">
        <v>34</v>
      </c>
      <c r="G513" s="9">
        <v>5896956</v>
      </c>
      <c r="H513" s="9" t="s">
        <v>88</v>
      </c>
      <c r="I513" s="9">
        <v>18</v>
      </c>
      <c r="J513" s="9">
        <v>30</v>
      </c>
      <c r="K513" s="9" t="str">
        <f t="shared" si="15"/>
        <v>Dire</v>
      </c>
      <c r="L513" s="9" t="s">
        <v>14</v>
      </c>
      <c r="M513" s="9">
        <f>Datos_Limpios!$I513+Datos_Limpios!$J513</f>
        <v>48</v>
      </c>
      <c r="N513" s="9" t="str">
        <f>IF(Datos_Limpios!$M513&lt;35,"Menor a 35",IF(Datos_Limpios!$M513&lt;=48,"Menor a 48",IF(Datos_Limpios!$M513&lt;=60,"Menor a 60","Mayor a 60")))</f>
        <v>Menor a 48</v>
      </c>
      <c r="O513" s="9" t="str">
        <f>IF(Datos_Limpios!$L513="True",Datos_Limpios!$F513,Datos_Limpios!$H513)</f>
        <v>Battle Arena Elites</v>
      </c>
      <c r="P513" s="9"/>
      <c r="Q513" s="9">
        <v>9870</v>
      </c>
      <c r="R513" s="9" t="s">
        <v>80</v>
      </c>
    </row>
    <row r="514" spans="1:18" x14ac:dyDescent="0.3">
      <c r="A514" s="7">
        <v>3966302839</v>
      </c>
      <c r="B514" s="7">
        <v>2569</v>
      </c>
      <c r="C514" s="8">
        <f>Datos_Limpios!$B514/(24*60*60)</f>
        <v>2.9733796296296296E-2</v>
      </c>
      <c r="D514" s="8" t="str">
        <f t="shared" ref="D514:D577" si="16">IF(B514/60&lt;20,"Turbo Game",IF((20&lt;=B514/60)*AND(B514/60&lt;=40),"Early Game",IF((40&lt;B514/60)*AND(B514/60&lt;=60),"Mid Game","Late Game")))</f>
        <v>Mid Game</v>
      </c>
      <c r="E514" s="7">
        <v>5896956</v>
      </c>
      <c r="F514" s="7" t="s">
        <v>88</v>
      </c>
      <c r="G514" s="7">
        <v>5407259</v>
      </c>
      <c r="H514" s="7" t="s">
        <v>90</v>
      </c>
      <c r="I514" s="7">
        <v>25</v>
      </c>
      <c r="J514" s="7">
        <v>30</v>
      </c>
      <c r="K514" s="7" t="str">
        <f t="shared" ref="K514:K577" si="17">IF(L514="True","Radiant","Dire")</f>
        <v>Dire</v>
      </c>
      <c r="L514" s="7" t="s">
        <v>14</v>
      </c>
      <c r="M514" s="7">
        <f>Datos_Limpios!$I514+Datos_Limpios!$J514</f>
        <v>55</v>
      </c>
      <c r="N514" s="7" t="str">
        <f>IF(Datos_Limpios!$M514&lt;35,"Menor a 35",IF(Datos_Limpios!$M514&lt;=48,"Menor a 48",IF(Datos_Limpios!$M514&lt;=60,"Menor a 60","Mayor a 60")))</f>
        <v>Menor a 60</v>
      </c>
      <c r="O514" s="7" t="str">
        <f>IF(Datos_Limpios!$L514="True",Datos_Limpios!$F514,Datos_Limpios!$H514)</f>
        <v>TNC Tigers</v>
      </c>
      <c r="P514" s="7"/>
      <c r="Q514" s="7">
        <v>9870</v>
      </c>
      <c r="R514" s="7" t="s">
        <v>80</v>
      </c>
    </row>
    <row r="515" spans="1:18" x14ac:dyDescent="0.3">
      <c r="A515" s="9">
        <v>3966406239</v>
      </c>
      <c r="B515" s="9">
        <v>1998</v>
      </c>
      <c r="C515" s="10">
        <f>Datos_Limpios!$B515/(24*60*60)</f>
        <v>2.3125E-2</v>
      </c>
      <c r="D515" s="8" t="str">
        <f t="shared" si="16"/>
        <v>Early Game</v>
      </c>
      <c r="E515" s="9">
        <v>4369633</v>
      </c>
      <c r="F515" s="9" t="s">
        <v>91</v>
      </c>
      <c r="G515" s="9">
        <v>5896332</v>
      </c>
      <c r="H515" s="9" t="s">
        <v>89</v>
      </c>
      <c r="I515" s="9">
        <v>36</v>
      </c>
      <c r="J515" s="9">
        <v>20</v>
      </c>
      <c r="K515" s="9" t="str">
        <f t="shared" si="17"/>
        <v>Radiant</v>
      </c>
      <c r="L515" s="9" t="s">
        <v>18</v>
      </c>
      <c r="M515" s="9">
        <f>Datos_Limpios!$I515+Datos_Limpios!$J515</f>
        <v>56</v>
      </c>
      <c r="N515" s="9" t="str">
        <f>IF(Datos_Limpios!$M515&lt;35,"Menor a 35",IF(Datos_Limpios!$M515&lt;=48,"Menor a 48",IF(Datos_Limpios!$M515&lt;=60,"Menor a 60","Mayor a 60")))</f>
        <v>Menor a 60</v>
      </c>
      <c r="O515" s="9" t="str">
        <f>IF(Datos_Limpios!$L515="True",Datos_Limpios!$F515,Datos_Limpios!$H515)</f>
        <v>Entity Gaming</v>
      </c>
      <c r="P515" s="9"/>
      <c r="Q515" s="9">
        <v>9870</v>
      </c>
      <c r="R515" s="9" t="s">
        <v>80</v>
      </c>
    </row>
    <row r="516" spans="1:18" x14ac:dyDescent="0.3">
      <c r="A516" s="7">
        <v>3966411393</v>
      </c>
      <c r="B516" s="7">
        <v>2192</v>
      </c>
      <c r="C516" s="8">
        <f>Datos_Limpios!$B516/(24*60*60)</f>
        <v>2.537037037037037E-2</v>
      </c>
      <c r="D516" s="8" t="str">
        <f t="shared" si="16"/>
        <v>Early Game</v>
      </c>
      <c r="E516" s="7">
        <v>350190</v>
      </c>
      <c r="F516" s="7" t="s">
        <v>16</v>
      </c>
      <c r="G516" s="7">
        <v>5407259</v>
      </c>
      <c r="H516" s="7" t="s">
        <v>90</v>
      </c>
      <c r="I516" s="7">
        <v>10</v>
      </c>
      <c r="J516" s="7">
        <v>19</v>
      </c>
      <c r="K516" s="7" t="str">
        <f t="shared" si="17"/>
        <v>Dire</v>
      </c>
      <c r="L516" s="7" t="s">
        <v>14</v>
      </c>
      <c r="M516" s="7">
        <f>Datos_Limpios!$I516+Datos_Limpios!$J516</f>
        <v>29</v>
      </c>
      <c r="N516" s="7" t="str">
        <f>IF(Datos_Limpios!$M516&lt;35,"Menor a 35",IF(Datos_Limpios!$M516&lt;=48,"Menor a 48",IF(Datos_Limpios!$M516&lt;=60,"Menor a 60","Mayor a 60")))</f>
        <v>Menor a 35</v>
      </c>
      <c r="O516" s="7" t="str">
        <f>IF(Datos_Limpios!$L516="True",Datos_Limpios!$F516,Datos_Limpios!$H516)</f>
        <v>TNC Tigers</v>
      </c>
      <c r="P516" s="7"/>
      <c r="Q516" s="7">
        <v>9870</v>
      </c>
      <c r="R516" s="7" t="s">
        <v>80</v>
      </c>
    </row>
    <row r="517" spans="1:18" x14ac:dyDescent="0.3">
      <c r="A517" s="9">
        <v>3966484283</v>
      </c>
      <c r="B517" s="9">
        <v>1682</v>
      </c>
      <c r="C517" s="10">
        <f>Datos_Limpios!$B517/(24*60*60)</f>
        <v>1.9467592592592592E-2</v>
      </c>
      <c r="D517" s="8" t="str">
        <f t="shared" si="16"/>
        <v>Early Game</v>
      </c>
      <c r="E517" s="9">
        <v>2786652</v>
      </c>
      <c r="F517" s="9" t="s">
        <v>92</v>
      </c>
      <c r="G517" s="9">
        <v>111474</v>
      </c>
      <c r="H517" s="9" t="s">
        <v>20</v>
      </c>
      <c r="I517" s="9">
        <v>12</v>
      </c>
      <c r="J517" s="9">
        <v>25</v>
      </c>
      <c r="K517" s="9" t="str">
        <f t="shared" si="17"/>
        <v>Dire</v>
      </c>
      <c r="L517" s="9" t="s">
        <v>14</v>
      </c>
      <c r="M517" s="9">
        <f>Datos_Limpios!$I517+Datos_Limpios!$J517</f>
        <v>37</v>
      </c>
      <c r="N517" s="9" t="str">
        <f>IF(Datos_Limpios!$M517&lt;35,"Menor a 35",IF(Datos_Limpios!$M517&lt;=48,"Menor a 48",IF(Datos_Limpios!$M517&lt;=60,"Menor a 60","Mayor a 60")))</f>
        <v>Menor a 48</v>
      </c>
      <c r="O517" s="9" t="str">
        <f>IF(Datos_Limpios!$L517="True",Datos_Limpios!$F517,Datos_Limpios!$H517)</f>
        <v>Alliance</v>
      </c>
      <c r="P517" s="9"/>
      <c r="Q517" s="9">
        <v>9870</v>
      </c>
      <c r="R517" s="9" t="s">
        <v>80</v>
      </c>
    </row>
    <row r="518" spans="1:18" x14ac:dyDescent="0.3">
      <c r="A518" s="7">
        <v>3966581710</v>
      </c>
      <c r="B518" s="7">
        <v>3238</v>
      </c>
      <c r="C518" s="8">
        <f>Datos_Limpios!$B518/(24*60*60)</f>
        <v>3.7476851851851851E-2</v>
      </c>
      <c r="D518" s="8" t="str">
        <f t="shared" si="16"/>
        <v>Mid Game</v>
      </c>
      <c r="E518" s="7">
        <v>350190</v>
      </c>
      <c r="F518" s="7" t="s">
        <v>16</v>
      </c>
      <c r="G518" s="7">
        <v>2108395</v>
      </c>
      <c r="H518" s="7" t="s">
        <v>34</v>
      </c>
      <c r="I518" s="7">
        <v>13</v>
      </c>
      <c r="J518" s="7">
        <v>32</v>
      </c>
      <c r="K518" s="7" t="str">
        <f t="shared" si="17"/>
        <v>Dire</v>
      </c>
      <c r="L518" s="7" t="s">
        <v>14</v>
      </c>
      <c r="M518" s="7">
        <f>Datos_Limpios!$I518+Datos_Limpios!$J518</f>
        <v>45</v>
      </c>
      <c r="N518" s="7" t="str">
        <f>IF(Datos_Limpios!$M518&lt;35,"Menor a 35",IF(Datos_Limpios!$M518&lt;=48,"Menor a 48",IF(Datos_Limpios!$M518&lt;=60,"Menor a 60","Mayor a 60")))</f>
        <v>Menor a 48</v>
      </c>
      <c r="O518" s="7" t="str">
        <f>IF(Datos_Limpios!$L518="True",Datos_Limpios!$F518,Datos_Limpios!$H518)</f>
        <v>TNC Predator</v>
      </c>
      <c r="P518" s="7"/>
      <c r="Q518" s="7">
        <v>9870</v>
      </c>
      <c r="R518" s="7" t="s">
        <v>80</v>
      </c>
    </row>
    <row r="519" spans="1:18" x14ac:dyDescent="0.3">
      <c r="A519" s="9">
        <v>3966626627</v>
      </c>
      <c r="B519" s="9">
        <v>2841</v>
      </c>
      <c r="C519" s="10">
        <f>Datos_Limpios!$B519/(24*60*60)</f>
        <v>3.2881944444444443E-2</v>
      </c>
      <c r="D519" s="8" t="str">
        <f t="shared" si="16"/>
        <v>Mid Game</v>
      </c>
      <c r="E519" s="9">
        <v>5407259</v>
      </c>
      <c r="F519" s="9" t="s">
        <v>90</v>
      </c>
      <c r="G519" s="9">
        <v>3785359</v>
      </c>
      <c r="H519" s="9" t="s">
        <v>93</v>
      </c>
      <c r="I519" s="9">
        <v>28</v>
      </c>
      <c r="J519" s="9">
        <v>14</v>
      </c>
      <c r="K519" s="9" t="str">
        <f t="shared" si="17"/>
        <v>Radiant</v>
      </c>
      <c r="L519" s="9" t="s">
        <v>18</v>
      </c>
      <c r="M519" s="9">
        <f>Datos_Limpios!$I519+Datos_Limpios!$J519</f>
        <v>42</v>
      </c>
      <c r="N519" s="9" t="str">
        <f>IF(Datos_Limpios!$M519&lt;35,"Menor a 35",IF(Datos_Limpios!$M519&lt;=48,"Menor a 48",IF(Datos_Limpios!$M519&lt;=60,"Menor a 60","Mayor a 60")))</f>
        <v>Menor a 48</v>
      </c>
      <c r="O519" s="9" t="str">
        <f>IF(Datos_Limpios!$L519="True",Datos_Limpios!$F519,Datos_Limpios!$H519)</f>
        <v>TNC Tigers</v>
      </c>
      <c r="P519" s="9"/>
      <c r="Q519" s="9">
        <v>9870</v>
      </c>
      <c r="R519" s="9" t="s">
        <v>80</v>
      </c>
    </row>
    <row r="520" spans="1:18" x14ac:dyDescent="0.3">
      <c r="A520" s="7">
        <v>3966744537</v>
      </c>
      <c r="B520" s="7">
        <v>1915</v>
      </c>
      <c r="C520" s="8">
        <f>Datos_Limpios!$B520/(24*60*60)</f>
        <v>2.2164351851851852E-2</v>
      </c>
      <c r="D520" s="8" t="str">
        <f t="shared" si="16"/>
        <v>Early Game</v>
      </c>
      <c r="E520" s="7">
        <v>2108395</v>
      </c>
      <c r="F520" s="7" t="s">
        <v>34</v>
      </c>
      <c r="G520" s="7">
        <v>3785359</v>
      </c>
      <c r="H520" s="7" t="s">
        <v>93</v>
      </c>
      <c r="I520" s="7">
        <v>37</v>
      </c>
      <c r="J520" s="7">
        <v>12</v>
      </c>
      <c r="K520" s="7" t="str">
        <f t="shared" si="17"/>
        <v>Radiant</v>
      </c>
      <c r="L520" s="7" t="s">
        <v>18</v>
      </c>
      <c r="M520" s="7">
        <f>Datos_Limpios!$I520+Datos_Limpios!$J520</f>
        <v>49</v>
      </c>
      <c r="N520" s="7" t="str">
        <f>IF(Datos_Limpios!$M520&lt;35,"Menor a 35",IF(Datos_Limpios!$M520&lt;=48,"Menor a 48",IF(Datos_Limpios!$M520&lt;=60,"Menor a 60","Mayor a 60")))</f>
        <v>Menor a 60</v>
      </c>
      <c r="O520" s="7" t="str">
        <f>IF(Datos_Limpios!$L520="True",Datos_Limpios!$F520,Datos_Limpios!$H520)</f>
        <v>TNC Predator</v>
      </c>
      <c r="P520" s="7"/>
      <c r="Q520" s="7">
        <v>9870</v>
      </c>
      <c r="R520" s="7" t="s">
        <v>80</v>
      </c>
    </row>
    <row r="521" spans="1:18" x14ac:dyDescent="0.3">
      <c r="A521" s="9">
        <v>3966788182</v>
      </c>
      <c r="B521" s="9">
        <v>1502</v>
      </c>
      <c r="C521" s="10">
        <f>Datos_Limpios!$B521/(24*60*60)</f>
        <v>1.7384259259259259E-2</v>
      </c>
      <c r="D521" s="8" t="str">
        <f t="shared" si="16"/>
        <v>Early Game</v>
      </c>
      <c r="E521" s="9">
        <v>2586976</v>
      </c>
      <c r="F521" s="9" t="s">
        <v>64</v>
      </c>
      <c r="G521" s="9">
        <v>4541043</v>
      </c>
      <c r="H521" s="9" t="s">
        <v>42</v>
      </c>
      <c r="I521" s="9">
        <v>32</v>
      </c>
      <c r="J521" s="9">
        <v>16</v>
      </c>
      <c r="K521" s="9" t="str">
        <f t="shared" si="17"/>
        <v>Radiant</v>
      </c>
      <c r="L521" s="9" t="s">
        <v>18</v>
      </c>
      <c r="M521" s="9">
        <f>Datos_Limpios!$I521+Datos_Limpios!$J521</f>
        <v>48</v>
      </c>
      <c r="N521" s="9" t="str">
        <f>IF(Datos_Limpios!$M521&lt;35,"Menor a 35",IF(Datos_Limpios!$M521&lt;=48,"Menor a 48",IF(Datos_Limpios!$M521&lt;=60,"Menor a 60","Mayor a 60")))</f>
        <v>Menor a 48</v>
      </c>
      <c r="O521" s="9" t="str">
        <f>IF(Datos_Limpios!$L521="True",Datos_Limpios!$F521,Datos_Limpios!$H521)</f>
        <v>OG</v>
      </c>
      <c r="P521" s="9"/>
      <c r="Q521" s="9">
        <v>9870</v>
      </c>
      <c r="R521" s="9" t="s">
        <v>80</v>
      </c>
    </row>
    <row r="522" spans="1:18" x14ac:dyDescent="0.3">
      <c r="A522" s="7">
        <v>3966866578</v>
      </c>
      <c r="B522" s="7">
        <v>1938</v>
      </c>
      <c r="C522" s="8">
        <f>Datos_Limpios!$B522/(24*60*60)</f>
        <v>2.2430555555555554E-2</v>
      </c>
      <c r="D522" s="8" t="str">
        <f t="shared" si="16"/>
        <v>Early Game</v>
      </c>
      <c r="E522" s="7">
        <v>5896956</v>
      </c>
      <c r="F522" s="7" t="s">
        <v>88</v>
      </c>
      <c r="G522" s="7">
        <v>350190</v>
      </c>
      <c r="H522" s="7" t="s">
        <v>16</v>
      </c>
      <c r="I522" s="7">
        <v>4</v>
      </c>
      <c r="J522" s="7">
        <v>33</v>
      </c>
      <c r="K522" s="7" t="str">
        <f t="shared" si="17"/>
        <v>Dire</v>
      </c>
      <c r="L522" s="7" t="s">
        <v>14</v>
      </c>
      <c r="M522" s="7">
        <f>Datos_Limpios!$I522+Datos_Limpios!$J522</f>
        <v>37</v>
      </c>
      <c r="N522" s="7" t="str">
        <f>IF(Datos_Limpios!$M522&lt;35,"Menor a 35",IF(Datos_Limpios!$M522&lt;=48,"Menor a 48",IF(Datos_Limpios!$M522&lt;=60,"Menor a 60","Mayor a 60")))</f>
        <v>Menor a 48</v>
      </c>
      <c r="O522" s="7" t="str">
        <f>IF(Datos_Limpios!$L522="True",Datos_Limpios!$F522,Datos_Limpios!$H522)</f>
        <v>Ascent Esports</v>
      </c>
      <c r="P522" s="7"/>
      <c r="Q522" s="7">
        <v>9870</v>
      </c>
      <c r="R522" s="7" t="s">
        <v>80</v>
      </c>
    </row>
    <row r="523" spans="1:18" x14ac:dyDescent="0.3">
      <c r="A523" s="9">
        <v>3966957407</v>
      </c>
      <c r="B523" s="9">
        <v>1676</v>
      </c>
      <c r="C523" s="10">
        <f>Datos_Limpios!$B523/(24*60*60)</f>
        <v>1.9398148148148147E-2</v>
      </c>
      <c r="D523" s="8" t="str">
        <f t="shared" si="16"/>
        <v>Early Game</v>
      </c>
      <c r="E523" s="9">
        <v>5725202</v>
      </c>
      <c r="F523" s="9" t="s">
        <v>94</v>
      </c>
      <c r="G523" s="9">
        <v>5059375</v>
      </c>
      <c r="H523" s="9" t="s">
        <v>95</v>
      </c>
      <c r="I523" s="9">
        <v>32</v>
      </c>
      <c r="J523" s="9">
        <v>11</v>
      </c>
      <c r="K523" s="9" t="str">
        <f t="shared" si="17"/>
        <v>Radiant</v>
      </c>
      <c r="L523" s="9" t="s">
        <v>18</v>
      </c>
      <c r="M523" s="9">
        <f>Datos_Limpios!$I523+Datos_Limpios!$J523</f>
        <v>43</v>
      </c>
      <c r="N523" s="9" t="str">
        <f>IF(Datos_Limpios!$M523&lt;35,"Menor a 35",IF(Datos_Limpios!$M523&lt;=48,"Menor a 48",IF(Datos_Limpios!$M523&lt;=60,"Menor a 60","Mayor a 60")))</f>
        <v>Menor a 48</v>
      </c>
      <c r="O523" s="9" t="str">
        <f>IF(Datos_Limpios!$L523="True",Datos_Limpios!$F523,Datos_Limpios!$H523)</f>
        <v>Wind and Rain</v>
      </c>
      <c r="P523" s="9"/>
      <c r="Q523" s="9">
        <v>9870</v>
      </c>
      <c r="R523" s="9" t="s">
        <v>80</v>
      </c>
    </row>
    <row r="524" spans="1:18" x14ac:dyDescent="0.3">
      <c r="A524" s="7">
        <v>3966977095</v>
      </c>
      <c r="B524" s="7">
        <v>3510</v>
      </c>
      <c r="C524" s="8">
        <f>Datos_Limpios!$B524/(24*60*60)</f>
        <v>4.0625000000000001E-2</v>
      </c>
      <c r="D524" s="8" t="str">
        <f t="shared" si="16"/>
        <v>Mid Game</v>
      </c>
      <c r="E524" s="7">
        <v>111474</v>
      </c>
      <c r="F524" s="7" t="s">
        <v>20</v>
      </c>
      <c r="G524" s="7">
        <v>5870144</v>
      </c>
      <c r="H524" s="7" t="s">
        <v>96</v>
      </c>
      <c r="I524" s="7">
        <v>27</v>
      </c>
      <c r="J524" s="7">
        <v>36</v>
      </c>
      <c r="K524" s="7" t="str">
        <f t="shared" si="17"/>
        <v>Dire</v>
      </c>
      <c r="L524" s="7" t="s">
        <v>14</v>
      </c>
      <c r="M524" s="7">
        <f>Datos_Limpios!$I524+Datos_Limpios!$J524</f>
        <v>63</v>
      </c>
      <c r="N524" s="7" t="str">
        <f>IF(Datos_Limpios!$M524&lt;35,"Menor a 35",IF(Datos_Limpios!$M524&lt;=48,"Menor a 48",IF(Datos_Limpios!$M524&lt;=60,"Menor a 60","Mayor a 60")))</f>
        <v>Mayor a 60</v>
      </c>
      <c r="O524" s="7" t="str">
        <f>IF(Datos_Limpios!$L524="True",Datos_Limpios!$F524,Datos_Limpios!$H524)</f>
        <v>BlinkPool</v>
      </c>
      <c r="P524" s="7"/>
      <c r="Q524" s="7">
        <v>9870</v>
      </c>
      <c r="R524" s="7" t="s">
        <v>80</v>
      </c>
    </row>
    <row r="525" spans="1:18" x14ac:dyDescent="0.3">
      <c r="A525" s="9">
        <v>3967062172</v>
      </c>
      <c r="B525" s="9">
        <v>3791</v>
      </c>
      <c r="C525" s="10">
        <f>Datos_Limpios!$B525/(24*60*60)</f>
        <v>4.3877314814814813E-2</v>
      </c>
      <c r="D525" s="8" t="str">
        <f t="shared" si="16"/>
        <v>Late Game</v>
      </c>
      <c r="E525" s="9">
        <v>2586976</v>
      </c>
      <c r="F525" s="9" t="s">
        <v>64</v>
      </c>
      <c r="G525" s="9">
        <v>5039050</v>
      </c>
      <c r="H525" s="9" t="s">
        <v>97</v>
      </c>
      <c r="I525" s="9">
        <v>52</v>
      </c>
      <c r="J525" s="9">
        <v>51</v>
      </c>
      <c r="K525" s="9" t="str">
        <f t="shared" si="17"/>
        <v>Radiant</v>
      </c>
      <c r="L525" s="9" t="s">
        <v>18</v>
      </c>
      <c r="M525" s="9">
        <f>Datos_Limpios!$I525+Datos_Limpios!$J525</f>
        <v>103</v>
      </c>
      <c r="N525" s="9" t="str">
        <f>IF(Datos_Limpios!$M525&lt;35,"Menor a 35",IF(Datos_Limpios!$M525&lt;=48,"Menor a 48",IF(Datos_Limpios!$M525&lt;=60,"Menor a 60","Mayor a 60")))</f>
        <v>Mayor a 60</v>
      </c>
      <c r="O525" s="9" t="str">
        <f>IF(Datos_Limpios!$L525="True",Datos_Limpios!$F525,Datos_Limpios!$H525)</f>
        <v>OG</v>
      </c>
      <c r="P525" s="9"/>
      <c r="Q525" s="9">
        <v>9870</v>
      </c>
      <c r="R525" s="9" t="s">
        <v>80</v>
      </c>
    </row>
    <row r="526" spans="1:18" x14ac:dyDescent="0.3">
      <c r="A526" s="7">
        <v>3967285140</v>
      </c>
      <c r="B526" s="7">
        <v>1444</v>
      </c>
      <c r="C526" s="8">
        <f>Datos_Limpios!$B526/(24*60*60)</f>
        <v>1.6712962962962964E-2</v>
      </c>
      <c r="D526" s="8" t="str">
        <f t="shared" si="16"/>
        <v>Early Game</v>
      </c>
      <c r="E526" s="7">
        <v>2586976</v>
      </c>
      <c r="F526" s="7" t="s">
        <v>64</v>
      </c>
      <c r="G526" s="7">
        <v>2786652</v>
      </c>
      <c r="H526" s="7" t="s">
        <v>92</v>
      </c>
      <c r="I526" s="7">
        <v>30</v>
      </c>
      <c r="J526" s="7">
        <v>20</v>
      </c>
      <c r="K526" s="7" t="str">
        <f t="shared" si="17"/>
        <v>Radiant</v>
      </c>
      <c r="L526" s="7" t="s">
        <v>18</v>
      </c>
      <c r="M526" s="7">
        <f>Datos_Limpios!$I526+Datos_Limpios!$J526</f>
        <v>50</v>
      </c>
      <c r="N526" s="7" t="str">
        <f>IF(Datos_Limpios!$M526&lt;35,"Menor a 35",IF(Datos_Limpios!$M526&lt;=48,"Menor a 48",IF(Datos_Limpios!$M526&lt;=60,"Menor a 60","Mayor a 60")))</f>
        <v>Menor a 60</v>
      </c>
      <c r="O526" s="7" t="str">
        <f>IF(Datos_Limpios!$L526="True",Datos_Limpios!$F526,Datos_Limpios!$H526)</f>
        <v>OG</v>
      </c>
      <c r="P526" s="7"/>
      <c r="Q526" s="7">
        <v>9870</v>
      </c>
      <c r="R526" s="7" t="s">
        <v>80</v>
      </c>
    </row>
    <row r="527" spans="1:18" x14ac:dyDescent="0.3">
      <c r="A527" s="9">
        <v>3967311583</v>
      </c>
      <c r="B527" s="9">
        <v>2808</v>
      </c>
      <c r="C527" s="10">
        <f>Datos_Limpios!$B527/(24*60*60)</f>
        <v>3.2500000000000001E-2</v>
      </c>
      <c r="D527" s="8" t="str">
        <f t="shared" si="16"/>
        <v>Mid Game</v>
      </c>
      <c r="E527" s="9">
        <v>5465317</v>
      </c>
      <c r="F527" s="9" t="s">
        <v>98</v>
      </c>
      <c r="G527" s="9">
        <v>5466110</v>
      </c>
      <c r="H527" s="9" t="s">
        <v>99</v>
      </c>
      <c r="I527" s="9">
        <v>36</v>
      </c>
      <c r="J527" s="9">
        <v>20</v>
      </c>
      <c r="K527" s="9" t="str">
        <f t="shared" si="17"/>
        <v>Radiant</v>
      </c>
      <c r="L527" s="9" t="s">
        <v>18</v>
      </c>
      <c r="M527" s="9">
        <f>Datos_Limpios!$I527+Datos_Limpios!$J527</f>
        <v>56</v>
      </c>
      <c r="N527" s="9" t="str">
        <f>IF(Datos_Limpios!$M527&lt;35,"Menor a 35",IF(Datos_Limpios!$M527&lt;=48,"Menor a 48",IF(Datos_Limpios!$M527&lt;=60,"Menor a 60","Mayor a 60")))</f>
        <v>Menor a 60</v>
      </c>
      <c r="O527" s="9" t="str">
        <f>IF(Datos_Limpios!$L527="True",Datos_Limpios!$F527,Datos_Limpios!$H527)</f>
        <v>TEAM Baidu</v>
      </c>
      <c r="P527" s="9"/>
      <c r="Q527" s="9">
        <v>9870</v>
      </c>
      <c r="R527" s="9" t="s">
        <v>80</v>
      </c>
    </row>
    <row r="528" spans="1:18" x14ac:dyDescent="0.3">
      <c r="A528" s="7">
        <v>3967391784</v>
      </c>
      <c r="B528" s="7">
        <v>2017</v>
      </c>
      <c r="C528" s="8">
        <f>Datos_Limpios!$B528/(24*60*60)</f>
        <v>2.3344907407407408E-2</v>
      </c>
      <c r="D528" s="8" t="str">
        <f t="shared" si="16"/>
        <v>Early Game</v>
      </c>
      <c r="E528" s="7">
        <v>67</v>
      </c>
      <c r="F528" s="7" t="s">
        <v>84</v>
      </c>
      <c r="G528" s="7">
        <v>3715574</v>
      </c>
      <c r="H528" s="7" t="s">
        <v>29</v>
      </c>
      <c r="I528" s="7">
        <v>27</v>
      </c>
      <c r="J528" s="7">
        <v>38</v>
      </c>
      <c r="K528" s="7" t="str">
        <f t="shared" si="17"/>
        <v>Radiant</v>
      </c>
      <c r="L528" s="7" t="s">
        <v>18</v>
      </c>
      <c r="M528" s="7">
        <f>Datos_Limpios!$I528+Datos_Limpios!$J528</f>
        <v>65</v>
      </c>
      <c r="N528" s="7" t="str">
        <f>IF(Datos_Limpios!$M528&lt;35,"Menor a 35",IF(Datos_Limpios!$M528&lt;=48,"Menor a 48",IF(Datos_Limpios!$M528&lt;=60,"Menor a 60","Mayor a 60")))</f>
        <v>Mayor a 60</v>
      </c>
      <c r="O528" s="7" t="str">
        <f>IF(Datos_Limpios!$L528="True",Datos_Limpios!$F528,Datos_Limpios!$H528)</f>
        <v>paiN Gaming</v>
      </c>
      <c r="P528" s="7"/>
      <c r="Q528" s="7">
        <v>9870</v>
      </c>
      <c r="R528" s="7" t="s">
        <v>80</v>
      </c>
    </row>
    <row r="529" spans="1:18" x14ac:dyDescent="0.3">
      <c r="A529" s="9">
        <v>3967396766</v>
      </c>
      <c r="B529" s="9">
        <v>2714</v>
      </c>
      <c r="C529" s="10">
        <f>Datos_Limpios!$B529/(24*60*60)</f>
        <v>3.1412037037037037E-2</v>
      </c>
      <c r="D529" s="8" t="str">
        <f t="shared" si="16"/>
        <v>Mid Game</v>
      </c>
      <c r="E529" s="9">
        <v>5051765</v>
      </c>
      <c r="F529" s="9" t="s">
        <v>100</v>
      </c>
      <c r="G529" s="9">
        <v>5466110</v>
      </c>
      <c r="H529" s="9" t="s">
        <v>99</v>
      </c>
      <c r="I529" s="9">
        <v>32</v>
      </c>
      <c r="J529" s="9">
        <v>40</v>
      </c>
      <c r="K529" s="9" t="str">
        <f t="shared" si="17"/>
        <v>Dire</v>
      </c>
      <c r="L529" s="9" t="s">
        <v>14</v>
      </c>
      <c r="M529" s="9">
        <f>Datos_Limpios!$I529+Datos_Limpios!$J529</f>
        <v>72</v>
      </c>
      <c r="N529" s="9" t="str">
        <f>IF(Datos_Limpios!$M529&lt;35,"Menor a 35",IF(Datos_Limpios!$M529&lt;=48,"Menor a 48",IF(Datos_Limpios!$M529&lt;=60,"Menor a 60","Mayor a 60")))</f>
        <v>Mayor a 60</v>
      </c>
      <c r="O529" s="9" t="str">
        <f>IF(Datos_Limpios!$L529="True",Datos_Limpios!$F529,Datos_Limpios!$H529)</f>
        <v>jsut a squad</v>
      </c>
      <c r="P529" s="9"/>
      <c r="Q529" s="9">
        <v>9870</v>
      </c>
      <c r="R529" s="9" t="s">
        <v>80</v>
      </c>
    </row>
    <row r="530" spans="1:18" x14ac:dyDescent="0.3">
      <c r="A530" s="7">
        <v>3967435213</v>
      </c>
      <c r="B530" s="7">
        <v>2390</v>
      </c>
      <c r="C530" s="8">
        <f>Datos_Limpios!$B530/(24*60*60)</f>
        <v>2.7662037037037037E-2</v>
      </c>
      <c r="D530" s="8" t="str">
        <f t="shared" si="16"/>
        <v>Early Game</v>
      </c>
      <c r="E530" s="7">
        <v>4541043</v>
      </c>
      <c r="F530" s="7" t="s">
        <v>42</v>
      </c>
      <c r="G530" s="7">
        <v>5039050</v>
      </c>
      <c r="H530" s="7" t="s">
        <v>97</v>
      </c>
      <c r="I530" s="7">
        <v>16</v>
      </c>
      <c r="J530" s="7">
        <v>44</v>
      </c>
      <c r="K530" s="7" t="str">
        <f t="shared" si="17"/>
        <v>Dire</v>
      </c>
      <c r="L530" s="7" t="s">
        <v>14</v>
      </c>
      <c r="M530" s="7">
        <f>Datos_Limpios!$I530+Datos_Limpios!$J530</f>
        <v>60</v>
      </c>
      <c r="N530" s="7" t="str">
        <f>IF(Datos_Limpios!$M530&lt;35,"Menor a 35",IF(Datos_Limpios!$M530&lt;=48,"Menor a 48",IF(Datos_Limpios!$M530&lt;=60,"Menor a 60","Mayor a 60")))</f>
        <v>Menor a 60</v>
      </c>
      <c r="O530" s="7" t="str">
        <f>IF(Datos_Limpios!$L530="True",Datos_Limpios!$F530,Datos_Limpios!$H530)</f>
        <v>Team Kinguin</v>
      </c>
      <c r="P530" s="7"/>
      <c r="Q530" s="7">
        <v>9870</v>
      </c>
      <c r="R530" s="7" t="s">
        <v>80</v>
      </c>
    </row>
    <row r="531" spans="1:18" x14ac:dyDescent="0.3">
      <c r="A531" s="9">
        <v>3967446758</v>
      </c>
      <c r="B531" s="9">
        <v>1961</v>
      </c>
      <c r="C531" s="10">
        <f>Datos_Limpios!$B531/(24*60*60)</f>
        <v>2.269675925925926E-2</v>
      </c>
      <c r="D531" s="8" t="str">
        <f t="shared" si="16"/>
        <v>Early Game</v>
      </c>
      <c r="E531" s="9">
        <v>2586976</v>
      </c>
      <c r="F531" s="9" t="s">
        <v>64</v>
      </c>
      <c r="G531" s="9">
        <v>111474</v>
      </c>
      <c r="H531" s="9" t="s">
        <v>20</v>
      </c>
      <c r="I531" s="9">
        <v>47</v>
      </c>
      <c r="J531" s="9">
        <v>20</v>
      </c>
      <c r="K531" s="9" t="str">
        <f t="shared" si="17"/>
        <v>Radiant</v>
      </c>
      <c r="L531" s="9" t="s">
        <v>18</v>
      </c>
      <c r="M531" s="9">
        <f>Datos_Limpios!$I531+Datos_Limpios!$J531</f>
        <v>67</v>
      </c>
      <c r="N531" s="9" t="str">
        <f>IF(Datos_Limpios!$M531&lt;35,"Menor a 35",IF(Datos_Limpios!$M531&lt;=48,"Menor a 48",IF(Datos_Limpios!$M531&lt;=60,"Menor a 60","Mayor a 60")))</f>
        <v>Mayor a 60</v>
      </c>
      <c r="O531" s="9" t="str">
        <f>IF(Datos_Limpios!$L531="True",Datos_Limpios!$F531,Datos_Limpios!$H531)</f>
        <v>OG</v>
      </c>
      <c r="P531" s="9"/>
      <c r="Q531" s="9">
        <v>9870</v>
      </c>
      <c r="R531" s="9" t="s">
        <v>80</v>
      </c>
    </row>
    <row r="532" spans="1:18" x14ac:dyDescent="0.3">
      <c r="A532" s="7">
        <v>3967478661</v>
      </c>
      <c r="B532" s="7">
        <v>2256</v>
      </c>
      <c r="C532" s="8">
        <f>Datos_Limpios!$B532/(24*60*60)</f>
        <v>2.6111111111111113E-2</v>
      </c>
      <c r="D532" s="8" t="str">
        <f t="shared" si="16"/>
        <v>Early Game</v>
      </c>
      <c r="E532" s="7">
        <v>5466110</v>
      </c>
      <c r="F532" s="7" t="s">
        <v>99</v>
      </c>
      <c r="G532" s="7">
        <v>5228654</v>
      </c>
      <c r="H532" s="7" t="s">
        <v>101</v>
      </c>
      <c r="I532" s="7">
        <v>25</v>
      </c>
      <c r="J532" s="7">
        <v>43</v>
      </c>
      <c r="K532" s="7" t="str">
        <f t="shared" si="17"/>
        <v>Dire</v>
      </c>
      <c r="L532" s="7" t="s">
        <v>14</v>
      </c>
      <c r="M532" s="7">
        <f>Datos_Limpios!$I532+Datos_Limpios!$J532</f>
        <v>68</v>
      </c>
      <c r="N532" s="7" t="str">
        <f>IF(Datos_Limpios!$M532&lt;35,"Menor a 35",IF(Datos_Limpios!$M532&lt;=48,"Menor a 48",IF(Datos_Limpios!$M532&lt;=60,"Menor a 60","Mayor a 60")))</f>
        <v>Mayor a 60</v>
      </c>
      <c r="O532" s="7" t="str">
        <f>IF(Datos_Limpios!$L532="True",Datos_Limpios!$F532,Datos_Limpios!$H532)</f>
        <v>VGJ Storm</v>
      </c>
      <c r="P532" s="7"/>
      <c r="Q532" s="7">
        <v>9870</v>
      </c>
      <c r="R532" s="7" t="s">
        <v>80</v>
      </c>
    </row>
    <row r="533" spans="1:18" x14ac:dyDescent="0.3">
      <c r="A533" s="9">
        <v>3967562562</v>
      </c>
      <c r="B533" s="9">
        <v>1435</v>
      </c>
      <c r="C533" s="10">
        <f>Datos_Limpios!$B533/(24*60*60)</f>
        <v>1.6608796296296295E-2</v>
      </c>
      <c r="D533" s="8" t="str">
        <f t="shared" si="16"/>
        <v>Early Game</v>
      </c>
      <c r="E533" s="9">
        <v>3715574</v>
      </c>
      <c r="F533" s="9" t="s">
        <v>29</v>
      </c>
      <c r="G533" s="9">
        <v>3320810</v>
      </c>
      <c r="H533" s="9" t="s">
        <v>86</v>
      </c>
      <c r="I533" s="9">
        <v>25</v>
      </c>
      <c r="J533" s="9">
        <v>9</v>
      </c>
      <c r="K533" s="9" t="str">
        <f t="shared" si="17"/>
        <v>Radiant</v>
      </c>
      <c r="L533" s="9" t="s">
        <v>18</v>
      </c>
      <c r="M533" s="9">
        <f>Datos_Limpios!$I533+Datos_Limpios!$J533</f>
        <v>34</v>
      </c>
      <c r="N533" s="9" t="str">
        <f>IF(Datos_Limpios!$M533&lt;35,"Menor a 35",IF(Datos_Limpios!$M533&lt;=48,"Menor a 48",IF(Datos_Limpios!$M533&lt;=60,"Menor a 60","Mayor a 60")))</f>
        <v>Menor a 35</v>
      </c>
      <c r="O533" s="9" t="str">
        <f>IF(Datos_Limpios!$L533="True",Datos_Limpios!$F533,Datos_Limpios!$H533)</f>
        <v>SG e-sports team</v>
      </c>
      <c r="P533" s="9"/>
      <c r="Q533" s="9">
        <v>9870</v>
      </c>
      <c r="R533" s="9" t="s">
        <v>80</v>
      </c>
    </row>
    <row r="534" spans="1:18" x14ac:dyDescent="0.3">
      <c r="A534" s="7">
        <v>3967618847</v>
      </c>
      <c r="B534" s="7">
        <v>2660</v>
      </c>
      <c r="C534" s="8">
        <f>Datos_Limpios!$B534/(24*60*60)</f>
        <v>3.0787037037037036E-2</v>
      </c>
      <c r="D534" s="8" t="str">
        <f t="shared" si="16"/>
        <v>Mid Game</v>
      </c>
      <c r="E534" s="7">
        <v>3</v>
      </c>
      <c r="F534" s="7" t="s">
        <v>50</v>
      </c>
      <c r="G534" s="7">
        <v>5051649</v>
      </c>
      <c r="H534" s="7" t="s">
        <v>79</v>
      </c>
      <c r="I534" s="7">
        <v>31</v>
      </c>
      <c r="J534" s="7">
        <v>21</v>
      </c>
      <c r="K534" s="7" t="str">
        <f t="shared" si="17"/>
        <v>Radiant</v>
      </c>
      <c r="L534" s="7" t="s">
        <v>18</v>
      </c>
      <c r="M534" s="7">
        <f>Datos_Limpios!$I534+Datos_Limpios!$J534</f>
        <v>52</v>
      </c>
      <c r="N534" s="7" t="str">
        <f>IF(Datos_Limpios!$M534&lt;35,"Menor a 35",IF(Datos_Limpios!$M534&lt;=48,"Menor a 48",IF(Datos_Limpios!$M534&lt;=60,"Menor a 60","Mayor a 60")))</f>
        <v>Menor a 60</v>
      </c>
      <c r="O534" s="7" t="str">
        <f>IF(Datos_Limpios!$L534="True",Datos_Limpios!$F534,Datos_Limpios!$H534)</f>
        <v>compLexity Gaming</v>
      </c>
      <c r="P534" s="7"/>
      <c r="Q534" s="7">
        <v>9870</v>
      </c>
      <c r="R534" s="7" t="s">
        <v>80</v>
      </c>
    </row>
    <row r="535" spans="1:18" x14ac:dyDescent="0.3">
      <c r="A535" s="9">
        <v>3967805803</v>
      </c>
      <c r="B535" s="9">
        <v>2103</v>
      </c>
      <c r="C535" s="10">
        <f>Datos_Limpios!$B535/(24*60*60)</f>
        <v>2.4340277777777777E-2</v>
      </c>
      <c r="D535" s="8" t="str">
        <f t="shared" si="16"/>
        <v>Early Game</v>
      </c>
      <c r="E535" s="9">
        <v>5466110</v>
      </c>
      <c r="F535" s="9" t="s">
        <v>99</v>
      </c>
      <c r="G535" s="9">
        <v>5051649</v>
      </c>
      <c r="H535" s="9" t="s">
        <v>79</v>
      </c>
      <c r="I535" s="9">
        <v>11</v>
      </c>
      <c r="J535" s="9">
        <v>44</v>
      </c>
      <c r="K535" s="9" t="str">
        <f t="shared" si="17"/>
        <v>Dire</v>
      </c>
      <c r="L535" s="9" t="s">
        <v>14</v>
      </c>
      <c r="M535" s="9">
        <f>Datos_Limpios!$I535+Datos_Limpios!$J535</f>
        <v>55</v>
      </c>
      <c r="N535" s="9" t="str">
        <f>IF(Datos_Limpios!$M535&lt;35,"Menor a 35",IF(Datos_Limpios!$M535&lt;=48,"Menor a 48",IF(Datos_Limpios!$M535&lt;=60,"Menor a 60","Mayor a 60")))</f>
        <v>Menor a 60</v>
      </c>
      <c r="O535" s="9" t="str">
        <f>IF(Datos_Limpios!$L535="True",Datos_Limpios!$F535,Datos_Limpios!$H535)</f>
        <v>Immortals</v>
      </c>
      <c r="P535" s="9"/>
      <c r="Q535" s="9">
        <v>9870</v>
      </c>
      <c r="R535" s="9" t="s">
        <v>80</v>
      </c>
    </row>
    <row r="536" spans="1:18" x14ac:dyDescent="0.3">
      <c r="A536" s="7">
        <v>3968700910</v>
      </c>
      <c r="B536" s="7">
        <v>2867</v>
      </c>
      <c r="C536" s="8">
        <f>Datos_Limpios!$B536/(24*60*60)</f>
        <v>3.318287037037037E-2</v>
      </c>
      <c r="D536" s="8" t="str">
        <f t="shared" si="16"/>
        <v>Mid Game</v>
      </c>
      <c r="E536" s="7">
        <v>5725202</v>
      </c>
      <c r="F536" s="7" t="s">
        <v>94</v>
      </c>
      <c r="G536" s="7">
        <v>4541043</v>
      </c>
      <c r="H536" s="7" t="s">
        <v>42</v>
      </c>
      <c r="I536" s="7">
        <v>44</v>
      </c>
      <c r="J536" s="7">
        <v>35</v>
      </c>
      <c r="K536" s="7" t="str">
        <f t="shared" si="17"/>
        <v>Radiant</v>
      </c>
      <c r="L536" s="7" t="s">
        <v>18</v>
      </c>
      <c r="M536" s="7">
        <f>Datos_Limpios!$I536+Datos_Limpios!$J536</f>
        <v>79</v>
      </c>
      <c r="N536" s="7" t="str">
        <f>IF(Datos_Limpios!$M536&lt;35,"Menor a 35",IF(Datos_Limpios!$M536&lt;=48,"Menor a 48",IF(Datos_Limpios!$M536&lt;=60,"Menor a 60","Mayor a 60")))</f>
        <v>Mayor a 60</v>
      </c>
      <c r="O536" s="7" t="str">
        <f>IF(Datos_Limpios!$L536="True",Datos_Limpios!$F536,Datos_Limpios!$H536)</f>
        <v>Wind and Rain</v>
      </c>
      <c r="P536" s="7"/>
      <c r="Q536" s="7">
        <v>9870</v>
      </c>
      <c r="R536" s="7" t="s">
        <v>80</v>
      </c>
    </row>
    <row r="537" spans="1:18" x14ac:dyDescent="0.3">
      <c r="A537" s="9">
        <v>3968863152</v>
      </c>
      <c r="B537" s="9">
        <v>2403</v>
      </c>
      <c r="C537" s="10">
        <f>Datos_Limpios!$B537/(24*60*60)</f>
        <v>2.78125E-2</v>
      </c>
      <c r="D537" s="8" t="str">
        <f t="shared" si="16"/>
        <v>Mid Game</v>
      </c>
      <c r="E537" s="9">
        <v>5870144</v>
      </c>
      <c r="F537" s="9" t="s">
        <v>96</v>
      </c>
      <c r="G537" s="9">
        <v>5039050</v>
      </c>
      <c r="H537" s="9" t="s">
        <v>97</v>
      </c>
      <c r="I537" s="9">
        <v>21</v>
      </c>
      <c r="J537" s="9">
        <v>9</v>
      </c>
      <c r="K537" s="9" t="str">
        <f t="shared" si="17"/>
        <v>Radiant</v>
      </c>
      <c r="L537" s="9" t="s">
        <v>18</v>
      </c>
      <c r="M537" s="9">
        <f>Datos_Limpios!$I537+Datos_Limpios!$J537</f>
        <v>30</v>
      </c>
      <c r="N537" s="9" t="str">
        <f>IF(Datos_Limpios!$M537&lt;35,"Menor a 35",IF(Datos_Limpios!$M537&lt;=48,"Menor a 48",IF(Datos_Limpios!$M537&lt;=60,"Menor a 60","Mayor a 60")))</f>
        <v>Menor a 35</v>
      </c>
      <c r="O537" s="9" t="str">
        <f>IF(Datos_Limpios!$L537="True",Datos_Limpios!$F537,Datos_Limpios!$H537)</f>
        <v>BlinkPool</v>
      </c>
      <c r="P537" s="9"/>
      <c r="Q537" s="9">
        <v>9870</v>
      </c>
      <c r="R537" s="9" t="s">
        <v>80</v>
      </c>
    </row>
    <row r="538" spans="1:18" x14ac:dyDescent="0.3">
      <c r="A538" s="7">
        <v>3969605634</v>
      </c>
      <c r="B538" s="7">
        <v>1718</v>
      </c>
      <c r="C538" s="8">
        <f>Datos_Limpios!$B538/(24*60*60)</f>
        <v>1.9884259259259258E-2</v>
      </c>
      <c r="D538" s="8" t="str">
        <f t="shared" si="16"/>
        <v>Early Game</v>
      </c>
      <c r="E538" s="7">
        <v>3</v>
      </c>
      <c r="F538" s="7" t="s">
        <v>50</v>
      </c>
      <c r="G538" s="7">
        <v>5466110</v>
      </c>
      <c r="H538" s="7" t="s">
        <v>99</v>
      </c>
      <c r="I538" s="7">
        <v>28</v>
      </c>
      <c r="J538" s="7">
        <v>12</v>
      </c>
      <c r="K538" s="7" t="str">
        <f t="shared" si="17"/>
        <v>Radiant</v>
      </c>
      <c r="L538" s="7" t="s">
        <v>18</v>
      </c>
      <c r="M538" s="7">
        <f>Datos_Limpios!$I538+Datos_Limpios!$J538</f>
        <v>40</v>
      </c>
      <c r="N538" s="7" t="str">
        <f>IF(Datos_Limpios!$M538&lt;35,"Menor a 35",IF(Datos_Limpios!$M538&lt;=48,"Menor a 48",IF(Datos_Limpios!$M538&lt;=60,"Menor a 60","Mayor a 60")))</f>
        <v>Menor a 48</v>
      </c>
      <c r="O538" s="7" t="str">
        <f>IF(Datos_Limpios!$L538="True",Datos_Limpios!$F538,Datos_Limpios!$H538)</f>
        <v>compLexity Gaming</v>
      </c>
      <c r="P538" s="7"/>
      <c r="Q538" s="7">
        <v>9870</v>
      </c>
      <c r="R538" s="7" t="s">
        <v>80</v>
      </c>
    </row>
    <row r="539" spans="1:18" x14ac:dyDescent="0.3">
      <c r="A539" s="9">
        <v>3969654858</v>
      </c>
      <c r="B539" s="9">
        <v>3070</v>
      </c>
      <c r="C539" s="10">
        <f>Datos_Limpios!$B539/(24*60*60)</f>
        <v>3.5532407407407408E-2</v>
      </c>
      <c r="D539" s="8" t="str">
        <f t="shared" si="16"/>
        <v>Mid Game</v>
      </c>
      <c r="E539" s="9">
        <v>5465317</v>
      </c>
      <c r="F539" s="9" t="s">
        <v>98</v>
      </c>
      <c r="G539" s="9">
        <v>5051649</v>
      </c>
      <c r="H539" s="9" t="s">
        <v>79</v>
      </c>
      <c r="I539" s="9">
        <v>13</v>
      </c>
      <c r="J539" s="9">
        <v>35</v>
      </c>
      <c r="K539" s="9" t="str">
        <f t="shared" si="17"/>
        <v>Dire</v>
      </c>
      <c r="L539" s="9" t="s">
        <v>14</v>
      </c>
      <c r="M539" s="9">
        <f>Datos_Limpios!$I539+Datos_Limpios!$J539</f>
        <v>48</v>
      </c>
      <c r="N539" s="9" t="str">
        <f>IF(Datos_Limpios!$M539&lt;35,"Menor a 35",IF(Datos_Limpios!$M539&lt;=48,"Menor a 48",IF(Datos_Limpios!$M539&lt;=60,"Menor a 60","Mayor a 60")))</f>
        <v>Menor a 48</v>
      </c>
      <c r="O539" s="9" t="str">
        <f>IF(Datos_Limpios!$L539="True",Datos_Limpios!$F539,Datos_Limpios!$H539)</f>
        <v>Immortals</v>
      </c>
      <c r="P539" s="9"/>
      <c r="Q539" s="9">
        <v>9870</v>
      </c>
      <c r="R539" s="9" t="s">
        <v>80</v>
      </c>
    </row>
    <row r="540" spans="1:18" x14ac:dyDescent="0.3">
      <c r="A540" s="7">
        <v>3970041014</v>
      </c>
      <c r="B540" s="7">
        <v>1431</v>
      </c>
      <c r="C540" s="8">
        <f>Datos_Limpios!$B540/(24*60*60)</f>
        <v>1.6562500000000001E-2</v>
      </c>
      <c r="D540" s="8" t="str">
        <f t="shared" si="16"/>
        <v>Early Game</v>
      </c>
      <c r="E540" s="7">
        <v>350190</v>
      </c>
      <c r="F540" s="7" t="s">
        <v>16</v>
      </c>
      <c r="G540" s="7">
        <v>5407259</v>
      </c>
      <c r="H540" s="7" t="s">
        <v>90</v>
      </c>
      <c r="I540" s="7">
        <v>27</v>
      </c>
      <c r="J540" s="7">
        <v>10</v>
      </c>
      <c r="K540" s="7" t="str">
        <f t="shared" si="17"/>
        <v>Radiant</v>
      </c>
      <c r="L540" s="7" t="s">
        <v>18</v>
      </c>
      <c r="M540" s="7">
        <f>Datos_Limpios!$I540+Datos_Limpios!$J540</f>
        <v>37</v>
      </c>
      <c r="N540" s="7" t="str">
        <f>IF(Datos_Limpios!$M540&lt;35,"Menor a 35",IF(Datos_Limpios!$M540&lt;=48,"Menor a 48",IF(Datos_Limpios!$M540&lt;=60,"Menor a 60","Mayor a 60")))</f>
        <v>Menor a 48</v>
      </c>
      <c r="O540" s="7" t="str">
        <f>IF(Datos_Limpios!$L540="True",Datos_Limpios!$F540,Datos_Limpios!$H540)</f>
        <v>Ascent Esports</v>
      </c>
      <c r="P540" s="7"/>
      <c r="Q540" s="7">
        <v>9870</v>
      </c>
      <c r="R540" s="7" t="s">
        <v>80</v>
      </c>
    </row>
    <row r="541" spans="1:18" x14ac:dyDescent="0.3">
      <c r="A541" s="9">
        <v>3970420652</v>
      </c>
      <c r="B541" s="9">
        <v>1688</v>
      </c>
      <c r="C541" s="10">
        <f>Datos_Limpios!$B541/(24*60*60)</f>
        <v>1.9537037037037037E-2</v>
      </c>
      <c r="D541" s="8" t="str">
        <f t="shared" si="16"/>
        <v>Early Game</v>
      </c>
      <c r="E541" s="9">
        <v>2586976</v>
      </c>
      <c r="F541" s="9" t="s">
        <v>64</v>
      </c>
      <c r="G541" s="9">
        <v>5039050</v>
      </c>
      <c r="H541" s="9" t="s">
        <v>97</v>
      </c>
      <c r="I541" s="9">
        <v>31</v>
      </c>
      <c r="J541" s="9">
        <v>14</v>
      </c>
      <c r="K541" s="9" t="str">
        <f t="shared" si="17"/>
        <v>Radiant</v>
      </c>
      <c r="L541" s="9" t="s">
        <v>18</v>
      </c>
      <c r="M541" s="9">
        <f>Datos_Limpios!$I541+Datos_Limpios!$J541</f>
        <v>45</v>
      </c>
      <c r="N541" s="9" t="str">
        <f>IF(Datos_Limpios!$M541&lt;35,"Menor a 35",IF(Datos_Limpios!$M541&lt;=48,"Menor a 48",IF(Datos_Limpios!$M541&lt;=60,"Menor a 60","Mayor a 60")))</f>
        <v>Menor a 48</v>
      </c>
      <c r="O541" s="9" t="str">
        <f>IF(Datos_Limpios!$L541="True",Datos_Limpios!$F541,Datos_Limpios!$H541)</f>
        <v>OG</v>
      </c>
      <c r="P541" s="9"/>
      <c r="Q541" s="9">
        <v>9870</v>
      </c>
      <c r="R541" s="9" t="s">
        <v>80</v>
      </c>
    </row>
    <row r="542" spans="1:18" x14ac:dyDescent="0.3">
      <c r="A542" s="7">
        <v>3971335899</v>
      </c>
      <c r="B542" s="7">
        <v>2289</v>
      </c>
      <c r="C542" s="8">
        <f>Datos_Limpios!$B542/(24*60*60)</f>
        <v>2.6493055555555554E-2</v>
      </c>
      <c r="D542" s="8" t="str">
        <f t="shared" si="16"/>
        <v>Early Game</v>
      </c>
      <c r="E542" s="7">
        <v>5870144</v>
      </c>
      <c r="F542" s="7" t="s">
        <v>96</v>
      </c>
      <c r="G542" s="7">
        <v>5039050</v>
      </c>
      <c r="H542" s="7" t="s">
        <v>97</v>
      </c>
      <c r="I542" s="7">
        <v>31</v>
      </c>
      <c r="J542" s="7">
        <v>15</v>
      </c>
      <c r="K542" s="7" t="str">
        <f t="shared" si="17"/>
        <v>Radiant</v>
      </c>
      <c r="L542" s="7" t="s">
        <v>18</v>
      </c>
      <c r="M542" s="7">
        <f>Datos_Limpios!$I542+Datos_Limpios!$J542</f>
        <v>46</v>
      </c>
      <c r="N542" s="7" t="str">
        <f>IF(Datos_Limpios!$M542&lt;35,"Menor a 35",IF(Datos_Limpios!$M542&lt;=48,"Menor a 48",IF(Datos_Limpios!$M542&lt;=60,"Menor a 60","Mayor a 60")))</f>
        <v>Menor a 48</v>
      </c>
      <c r="O542" s="7" t="str">
        <f>IF(Datos_Limpios!$L542="True",Datos_Limpios!$F542,Datos_Limpios!$H542)</f>
        <v>BlinkPool</v>
      </c>
      <c r="P542" s="7"/>
      <c r="Q542" s="7">
        <v>9870</v>
      </c>
      <c r="R542" s="7" t="s">
        <v>80</v>
      </c>
    </row>
    <row r="543" spans="1:18" x14ac:dyDescent="0.3">
      <c r="A543" s="9">
        <v>3971798245</v>
      </c>
      <c r="B543" s="9">
        <v>2174</v>
      </c>
      <c r="C543" s="10">
        <f>Datos_Limpios!$B543/(24*60*60)</f>
        <v>2.5162037037037038E-2</v>
      </c>
      <c r="D543" s="8" t="str">
        <f t="shared" si="16"/>
        <v>Early Game</v>
      </c>
      <c r="E543" s="9">
        <v>4369633</v>
      </c>
      <c r="F543" s="9" t="s">
        <v>91</v>
      </c>
      <c r="G543" s="9">
        <v>5407259</v>
      </c>
      <c r="H543" s="9" t="s">
        <v>90</v>
      </c>
      <c r="I543" s="9">
        <v>37</v>
      </c>
      <c r="J543" s="9">
        <v>18</v>
      </c>
      <c r="K543" s="9" t="str">
        <f t="shared" si="17"/>
        <v>Radiant</v>
      </c>
      <c r="L543" s="9" t="s">
        <v>18</v>
      </c>
      <c r="M543" s="9">
        <f>Datos_Limpios!$I543+Datos_Limpios!$J543</f>
        <v>55</v>
      </c>
      <c r="N543" s="9" t="str">
        <f>IF(Datos_Limpios!$M543&lt;35,"Menor a 35",IF(Datos_Limpios!$M543&lt;=48,"Menor a 48",IF(Datos_Limpios!$M543&lt;=60,"Menor a 60","Mayor a 60")))</f>
        <v>Menor a 60</v>
      </c>
      <c r="O543" s="9" t="str">
        <f>IF(Datos_Limpios!$L543="True",Datos_Limpios!$F543,Datos_Limpios!$H543)</f>
        <v>Entity Gaming</v>
      </c>
      <c r="P543" s="9"/>
      <c r="Q543" s="9">
        <v>9870</v>
      </c>
      <c r="R543" s="9" t="s">
        <v>80</v>
      </c>
    </row>
    <row r="544" spans="1:18" x14ac:dyDescent="0.3">
      <c r="A544" s="7">
        <v>3971903975</v>
      </c>
      <c r="B544" s="7">
        <v>1670</v>
      </c>
      <c r="C544" s="8">
        <f>Datos_Limpios!$B544/(24*60*60)</f>
        <v>1.9328703703703702E-2</v>
      </c>
      <c r="D544" s="8" t="str">
        <f t="shared" si="16"/>
        <v>Early Game</v>
      </c>
      <c r="E544" s="7">
        <v>5407259</v>
      </c>
      <c r="F544" s="7" t="s">
        <v>90</v>
      </c>
      <c r="G544" s="7">
        <v>4369633</v>
      </c>
      <c r="H544" s="7" t="s">
        <v>91</v>
      </c>
      <c r="I544" s="7">
        <v>26</v>
      </c>
      <c r="J544" s="7">
        <v>18</v>
      </c>
      <c r="K544" s="7" t="str">
        <f t="shared" si="17"/>
        <v>Radiant</v>
      </c>
      <c r="L544" s="7" t="s">
        <v>18</v>
      </c>
      <c r="M544" s="7">
        <f>Datos_Limpios!$I544+Datos_Limpios!$J544</f>
        <v>44</v>
      </c>
      <c r="N544" s="7" t="str">
        <f>IF(Datos_Limpios!$M544&lt;35,"Menor a 35",IF(Datos_Limpios!$M544&lt;=48,"Menor a 48",IF(Datos_Limpios!$M544&lt;=60,"Menor a 60","Mayor a 60")))</f>
        <v>Menor a 48</v>
      </c>
      <c r="O544" s="7" t="str">
        <f>IF(Datos_Limpios!$L544="True",Datos_Limpios!$F544,Datos_Limpios!$H544)</f>
        <v>TNC Tigers</v>
      </c>
      <c r="P544" s="7"/>
      <c r="Q544" s="7">
        <v>9870</v>
      </c>
      <c r="R544" s="7" t="s">
        <v>80</v>
      </c>
    </row>
    <row r="545" spans="1:18" x14ac:dyDescent="0.3">
      <c r="A545" s="9">
        <v>3972522707</v>
      </c>
      <c r="B545" s="9">
        <v>1970</v>
      </c>
      <c r="C545" s="10">
        <f>Datos_Limpios!$B545/(24*60*60)</f>
        <v>2.2800925925925926E-2</v>
      </c>
      <c r="D545" s="8" t="str">
        <f t="shared" si="16"/>
        <v>Early Game</v>
      </c>
      <c r="E545" s="9">
        <v>5870144</v>
      </c>
      <c r="F545" s="9" t="s">
        <v>96</v>
      </c>
      <c r="G545" s="9">
        <v>5725202</v>
      </c>
      <c r="H545" s="9" t="s">
        <v>94</v>
      </c>
      <c r="I545" s="9">
        <v>11</v>
      </c>
      <c r="J545" s="9">
        <v>29</v>
      </c>
      <c r="K545" s="9" t="str">
        <f t="shared" si="17"/>
        <v>Dire</v>
      </c>
      <c r="L545" s="9" t="s">
        <v>14</v>
      </c>
      <c r="M545" s="9">
        <f>Datos_Limpios!$I545+Datos_Limpios!$J545</f>
        <v>40</v>
      </c>
      <c r="N545" s="9" t="str">
        <f>IF(Datos_Limpios!$M545&lt;35,"Menor a 35",IF(Datos_Limpios!$M545&lt;=48,"Menor a 48",IF(Datos_Limpios!$M545&lt;=60,"Menor a 60","Mayor a 60")))</f>
        <v>Menor a 48</v>
      </c>
      <c r="O545" s="9" t="str">
        <f>IF(Datos_Limpios!$L545="True",Datos_Limpios!$F545,Datos_Limpios!$H545)</f>
        <v>Wind and Rain</v>
      </c>
      <c r="P545" s="9"/>
      <c r="Q545" s="9">
        <v>9870</v>
      </c>
      <c r="R545" s="9" t="s">
        <v>80</v>
      </c>
    </row>
    <row r="546" spans="1:18" x14ac:dyDescent="0.3">
      <c r="A546" s="7">
        <v>3972633082</v>
      </c>
      <c r="B546" s="7">
        <v>3879</v>
      </c>
      <c r="C546" s="8">
        <f>Datos_Limpios!$B546/(24*60*60)</f>
        <v>4.4895833333333336E-2</v>
      </c>
      <c r="D546" s="8" t="str">
        <f t="shared" si="16"/>
        <v>Late Game</v>
      </c>
      <c r="E546" s="7">
        <v>5725202</v>
      </c>
      <c r="F546" s="7" t="s">
        <v>94</v>
      </c>
      <c r="G546" s="7">
        <v>5870144</v>
      </c>
      <c r="H546" s="7" t="s">
        <v>96</v>
      </c>
      <c r="I546" s="7">
        <v>47</v>
      </c>
      <c r="J546" s="7">
        <v>27</v>
      </c>
      <c r="K546" s="7" t="str">
        <f t="shared" si="17"/>
        <v>Radiant</v>
      </c>
      <c r="L546" s="7" t="s">
        <v>18</v>
      </c>
      <c r="M546" s="7">
        <f>Datos_Limpios!$I546+Datos_Limpios!$J546</f>
        <v>74</v>
      </c>
      <c r="N546" s="7" t="str">
        <f>IF(Datos_Limpios!$M546&lt;35,"Menor a 35",IF(Datos_Limpios!$M546&lt;=48,"Menor a 48",IF(Datos_Limpios!$M546&lt;=60,"Menor a 60","Mayor a 60")))</f>
        <v>Mayor a 60</v>
      </c>
      <c r="O546" s="7" t="str">
        <f>IF(Datos_Limpios!$L546="True",Datos_Limpios!$F546,Datos_Limpios!$H546)</f>
        <v>Wind and Rain</v>
      </c>
      <c r="P546" s="7"/>
      <c r="Q546" s="7">
        <v>9870</v>
      </c>
      <c r="R546" s="7" t="s">
        <v>80</v>
      </c>
    </row>
    <row r="547" spans="1:18" x14ac:dyDescent="0.3">
      <c r="A547" s="9">
        <v>3972835248</v>
      </c>
      <c r="B547" s="9">
        <v>2597</v>
      </c>
      <c r="C547" s="10">
        <f>Datos_Limpios!$B547/(24*60*60)</f>
        <v>3.005787037037037E-2</v>
      </c>
      <c r="D547" s="8" t="str">
        <f t="shared" si="16"/>
        <v>Mid Game</v>
      </c>
      <c r="E547" s="9">
        <v>5725202</v>
      </c>
      <c r="F547" s="9" t="s">
        <v>94</v>
      </c>
      <c r="G547" s="9">
        <v>2586976</v>
      </c>
      <c r="H547" s="9" t="s">
        <v>64</v>
      </c>
      <c r="I547" s="9">
        <v>29</v>
      </c>
      <c r="J547" s="9">
        <v>41</v>
      </c>
      <c r="K547" s="9" t="str">
        <f t="shared" si="17"/>
        <v>Dire</v>
      </c>
      <c r="L547" s="9" t="s">
        <v>14</v>
      </c>
      <c r="M547" s="9">
        <f>Datos_Limpios!$I547+Datos_Limpios!$J547</f>
        <v>70</v>
      </c>
      <c r="N547" s="9" t="str">
        <f>IF(Datos_Limpios!$M547&lt;35,"Menor a 35",IF(Datos_Limpios!$M547&lt;=48,"Menor a 48",IF(Datos_Limpios!$M547&lt;=60,"Menor a 60","Mayor a 60")))</f>
        <v>Mayor a 60</v>
      </c>
      <c r="O547" s="9" t="str">
        <f>IF(Datos_Limpios!$L547="True",Datos_Limpios!$F547,Datos_Limpios!$H547)</f>
        <v>OG</v>
      </c>
      <c r="P547" s="9"/>
      <c r="Q547" s="9">
        <v>9870</v>
      </c>
      <c r="R547" s="9" t="s">
        <v>80</v>
      </c>
    </row>
    <row r="548" spans="1:18" x14ac:dyDescent="0.3">
      <c r="A548" s="7">
        <v>3972937677</v>
      </c>
      <c r="B548" s="7">
        <v>2139</v>
      </c>
      <c r="C548" s="8">
        <f>Datos_Limpios!$B548/(24*60*60)</f>
        <v>2.4756944444444446E-2</v>
      </c>
      <c r="D548" s="8" t="str">
        <f t="shared" si="16"/>
        <v>Early Game</v>
      </c>
      <c r="E548" s="7">
        <v>2586976</v>
      </c>
      <c r="F548" s="7" t="s">
        <v>64</v>
      </c>
      <c r="G548" s="7">
        <v>5725202</v>
      </c>
      <c r="H548" s="7" t="s">
        <v>94</v>
      </c>
      <c r="I548" s="7">
        <v>32</v>
      </c>
      <c r="J548" s="7">
        <v>26</v>
      </c>
      <c r="K548" s="7" t="str">
        <f t="shared" si="17"/>
        <v>Radiant</v>
      </c>
      <c r="L548" s="7" t="s">
        <v>18</v>
      </c>
      <c r="M548" s="7">
        <f>Datos_Limpios!$I548+Datos_Limpios!$J548</f>
        <v>58</v>
      </c>
      <c r="N548" s="7" t="str">
        <f>IF(Datos_Limpios!$M548&lt;35,"Menor a 35",IF(Datos_Limpios!$M548&lt;=48,"Menor a 48",IF(Datos_Limpios!$M548&lt;=60,"Menor a 60","Mayor a 60")))</f>
        <v>Menor a 60</v>
      </c>
      <c r="O548" s="7" t="str">
        <f>IF(Datos_Limpios!$L548="True",Datos_Limpios!$F548,Datos_Limpios!$H548)</f>
        <v>OG</v>
      </c>
      <c r="P548" s="7"/>
      <c r="Q548" s="7">
        <v>9870</v>
      </c>
      <c r="R548" s="7" t="s">
        <v>80</v>
      </c>
    </row>
    <row r="549" spans="1:18" x14ac:dyDescent="0.3">
      <c r="A549" s="9">
        <v>3973105146</v>
      </c>
      <c r="B549" s="9">
        <v>1490</v>
      </c>
      <c r="C549" s="10">
        <f>Datos_Limpios!$B549/(24*60*60)</f>
        <v>1.7245370370370369E-2</v>
      </c>
      <c r="D549" s="8" t="str">
        <f t="shared" si="16"/>
        <v>Early Game</v>
      </c>
      <c r="E549" s="9">
        <v>2586976</v>
      </c>
      <c r="F549" s="9" t="s">
        <v>64</v>
      </c>
      <c r="G549" s="9">
        <v>5725202</v>
      </c>
      <c r="H549" s="9" t="s">
        <v>94</v>
      </c>
      <c r="I549" s="9">
        <v>32</v>
      </c>
      <c r="J549" s="9">
        <v>11</v>
      </c>
      <c r="K549" s="9" t="str">
        <f t="shared" si="17"/>
        <v>Radiant</v>
      </c>
      <c r="L549" s="9" t="s">
        <v>18</v>
      </c>
      <c r="M549" s="9">
        <f>Datos_Limpios!$I549+Datos_Limpios!$J549</f>
        <v>43</v>
      </c>
      <c r="N549" s="9" t="str">
        <f>IF(Datos_Limpios!$M549&lt;35,"Menor a 35",IF(Datos_Limpios!$M549&lt;=48,"Menor a 48",IF(Datos_Limpios!$M549&lt;=60,"Menor a 60","Mayor a 60")))</f>
        <v>Menor a 48</v>
      </c>
      <c r="O549" s="9" t="str">
        <f>IF(Datos_Limpios!$L549="True",Datos_Limpios!$F549,Datos_Limpios!$H549)</f>
        <v>OG</v>
      </c>
      <c r="P549" s="9"/>
      <c r="Q549" s="9">
        <v>9870</v>
      </c>
      <c r="R549" s="9" t="s">
        <v>80</v>
      </c>
    </row>
    <row r="550" spans="1:18" x14ac:dyDescent="0.3">
      <c r="A550" s="7">
        <v>4061662358</v>
      </c>
      <c r="B550" s="7">
        <v>3035</v>
      </c>
      <c r="C550" s="8">
        <f>Datos_Limpios!$B550/(24*60*60)</f>
        <v>3.5127314814814813E-2</v>
      </c>
      <c r="D550" s="8" t="str">
        <f t="shared" si="16"/>
        <v>Mid Game</v>
      </c>
      <c r="E550" s="7">
        <v>39</v>
      </c>
      <c r="F550" s="7" t="s">
        <v>60</v>
      </c>
      <c r="G550" s="7">
        <v>5027210</v>
      </c>
      <c r="H550" s="7" t="s">
        <v>102</v>
      </c>
      <c r="I550" s="7">
        <v>49</v>
      </c>
      <c r="J550" s="7">
        <v>38</v>
      </c>
      <c r="K550" s="7" t="str">
        <f t="shared" si="17"/>
        <v>Radiant</v>
      </c>
      <c r="L550" s="7" t="s">
        <v>18</v>
      </c>
      <c r="M550" s="7">
        <f>Datos_Limpios!$I550+Datos_Limpios!$J550</f>
        <v>87</v>
      </c>
      <c r="N550" s="7" t="str">
        <f>IF(Datos_Limpios!$M550&lt;35,"Menor a 35",IF(Datos_Limpios!$M550&lt;=48,"Menor a 48",IF(Datos_Limpios!$M550&lt;=60,"Menor a 60","Mayor a 60")))</f>
        <v>Mayor a 60</v>
      </c>
      <c r="O550" s="7" t="str">
        <f>IF(Datos_Limpios!$L550="True",Datos_Limpios!$F550,Datos_Limpios!$H550)</f>
        <v>Shopify Rebellion</v>
      </c>
      <c r="P550" s="7"/>
      <c r="Q550" s="7">
        <v>9870</v>
      </c>
      <c r="R550" s="7" t="s">
        <v>80</v>
      </c>
    </row>
    <row r="551" spans="1:18" x14ac:dyDescent="0.3">
      <c r="A551" s="9">
        <v>4061671194</v>
      </c>
      <c r="B551" s="9">
        <v>1735</v>
      </c>
      <c r="C551" s="10">
        <f>Datos_Limpios!$B551/(24*60*60)</f>
        <v>2.0081018518518519E-2</v>
      </c>
      <c r="D551" s="8" t="str">
        <f t="shared" si="16"/>
        <v>Early Game</v>
      </c>
      <c r="E551" s="9">
        <v>2586976</v>
      </c>
      <c r="F551" s="9" t="s">
        <v>64</v>
      </c>
      <c r="G551" s="9">
        <v>15</v>
      </c>
      <c r="H551" s="9" t="s">
        <v>12</v>
      </c>
      <c r="I551" s="9">
        <v>14</v>
      </c>
      <c r="J551" s="9">
        <v>42</v>
      </c>
      <c r="K551" s="9" t="str">
        <f t="shared" si="17"/>
        <v>Dire</v>
      </c>
      <c r="L551" s="9" t="s">
        <v>14</v>
      </c>
      <c r="M551" s="9">
        <f>Datos_Limpios!$I551+Datos_Limpios!$J551</f>
        <v>56</v>
      </c>
      <c r="N551" s="9" t="str">
        <f>IF(Datos_Limpios!$M551&lt;35,"Menor a 35",IF(Datos_Limpios!$M551&lt;=48,"Menor a 48",IF(Datos_Limpios!$M551&lt;=60,"Menor a 60","Mayor a 60")))</f>
        <v>Menor a 60</v>
      </c>
      <c r="O551" s="9" t="str">
        <f>IF(Datos_Limpios!$L551="True",Datos_Limpios!$F551,Datos_Limpios!$H551)</f>
        <v>LGD Gaming</v>
      </c>
      <c r="P551" s="9"/>
      <c r="Q551" s="9">
        <v>9870</v>
      </c>
      <c r="R551" s="9" t="s">
        <v>80</v>
      </c>
    </row>
    <row r="552" spans="1:18" x14ac:dyDescent="0.3">
      <c r="A552" s="7">
        <v>4061721528</v>
      </c>
      <c r="B552" s="7">
        <v>2810</v>
      </c>
      <c r="C552" s="8">
        <f>Datos_Limpios!$B552/(24*60*60)</f>
        <v>3.2523148148148148E-2</v>
      </c>
      <c r="D552" s="8" t="str">
        <f t="shared" si="16"/>
        <v>Mid Game</v>
      </c>
      <c r="E552" s="7">
        <v>2586976</v>
      </c>
      <c r="F552" s="7" t="s">
        <v>64</v>
      </c>
      <c r="G552" s="7">
        <v>15</v>
      </c>
      <c r="H552" s="7" t="s">
        <v>12</v>
      </c>
      <c r="I552" s="7">
        <v>41</v>
      </c>
      <c r="J552" s="7">
        <v>30</v>
      </c>
      <c r="K552" s="7" t="str">
        <f t="shared" si="17"/>
        <v>Radiant</v>
      </c>
      <c r="L552" s="7" t="s">
        <v>18</v>
      </c>
      <c r="M552" s="7">
        <f>Datos_Limpios!$I552+Datos_Limpios!$J552</f>
        <v>71</v>
      </c>
      <c r="N552" s="7" t="str">
        <f>IF(Datos_Limpios!$M552&lt;35,"Menor a 35",IF(Datos_Limpios!$M552&lt;=48,"Menor a 48",IF(Datos_Limpios!$M552&lt;=60,"Menor a 60","Mayor a 60")))</f>
        <v>Mayor a 60</v>
      </c>
      <c r="O552" s="7" t="str">
        <f>IF(Datos_Limpios!$L552="True",Datos_Limpios!$F552,Datos_Limpios!$H552)</f>
        <v>OG</v>
      </c>
      <c r="P552" s="7"/>
      <c r="Q552" s="7">
        <v>9870</v>
      </c>
      <c r="R552" s="7" t="s">
        <v>80</v>
      </c>
    </row>
    <row r="553" spans="1:18" x14ac:dyDescent="0.3">
      <c r="A553" s="9">
        <v>4061745637</v>
      </c>
      <c r="B553" s="9">
        <v>1505</v>
      </c>
      <c r="C553" s="10">
        <f>Datos_Limpios!$B553/(24*60*60)</f>
        <v>1.7418981481481483E-2</v>
      </c>
      <c r="D553" s="8" t="str">
        <f t="shared" si="16"/>
        <v>Early Game</v>
      </c>
      <c r="E553" s="9">
        <v>39</v>
      </c>
      <c r="F553" s="9" t="s">
        <v>60</v>
      </c>
      <c r="G553" s="9">
        <v>5027210</v>
      </c>
      <c r="H553" s="9" t="s">
        <v>102</v>
      </c>
      <c r="I553" s="9">
        <v>41</v>
      </c>
      <c r="J553" s="9">
        <v>14</v>
      </c>
      <c r="K553" s="9" t="str">
        <f t="shared" si="17"/>
        <v>Radiant</v>
      </c>
      <c r="L553" s="9" t="s">
        <v>18</v>
      </c>
      <c r="M553" s="9">
        <f>Datos_Limpios!$I553+Datos_Limpios!$J553</f>
        <v>55</v>
      </c>
      <c r="N553" s="9" t="str">
        <f>IF(Datos_Limpios!$M553&lt;35,"Menor a 35",IF(Datos_Limpios!$M553&lt;=48,"Menor a 48",IF(Datos_Limpios!$M553&lt;=60,"Menor a 60","Mayor a 60")))</f>
        <v>Menor a 60</v>
      </c>
      <c r="O553" s="9" t="str">
        <f>IF(Datos_Limpios!$L553="True",Datos_Limpios!$F553,Datos_Limpios!$H553)</f>
        <v>Shopify Rebellion</v>
      </c>
      <c r="P553" s="9"/>
      <c r="Q553" s="9">
        <v>9870</v>
      </c>
      <c r="R553" s="9" t="s">
        <v>80</v>
      </c>
    </row>
    <row r="554" spans="1:18" x14ac:dyDescent="0.3">
      <c r="A554" s="7">
        <v>4061766981</v>
      </c>
      <c r="B554" s="7">
        <v>2308</v>
      </c>
      <c r="C554" s="8">
        <f>Datos_Limpios!$B554/(24*60*60)</f>
        <v>2.6712962962962963E-2</v>
      </c>
      <c r="D554" s="8" t="str">
        <f t="shared" si="16"/>
        <v>Early Game</v>
      </c>
      <c r="E554" s="7">
        <v>543897</v>
      </c>
      <c r="F554" s="7" t="s">
        <v>35</v>
      </c>
      <c r="G554" s="7">
        <v>5</v>
      </c>
      <c r="H554" s="7" t="s">
        <v>62</v>
      </c>
      <c r="I554" s="7">
        <v>26</v>
      </c>
      <c r="J554" s="7">
        <v>24</v>
      </c>
      <c r="K554" s="7" t="str">
        <f t="shared" si="17"/>
        <v>Radiant</v>
      </c>
      <c r="L554" s="7" t="s">
        <v>18</v>
      </c>
      <c r="M554" s="7">
        <f>Datos_Limpios!$I554+Datos_Limpios!$J554</f>
        <v>50</v>
      </c>
      <c r="N554" s="7" t="str">
        <f>IF(Datos_Limpios!$M554&lt;35,"Menor a 35",IF(Datos_Limpios!$M554&lt;=48,"Menor a 48",IF(Datos_Limpios!$M554&lt;=60,"Menor a 60","Mayor a 60")))</f>
        <v>Menor a 60</v>
      </c>
      <c r="O554" s="7" t="str">
        <f>IF(Datos_Limpios!$L554="True",Datos_Limpios!$F554,Datos_Limpios!$H554)</f>
        <v>Mineski</v>
      </c>
      <c r="P554" s="7"/>
      <c r="Q554" s="7">
        <v>9870</v>
      </c>
      <c r="R554" s="7" t="s">
        <v>80</v>
      </c>
    </row>
    <row r="555" spans="1:18" x14ac:dyDescent="0.3">
      <c r="A555" s="9">
        <v>4061804100</v>
      </c>
      <c r="B555" s="9">
        <v>1956</v>
      </c>
      <c r="C555" s="10">
        <f>Datos_Limpios!$B555/(24*60*60)</f>
        <v>2.2638888888888889E-2</v>
      </c>
      <c r="D555" s="8" t="str">
        <f t="shared" si="16"/>
        <v>Early Game</v>
      </c>
      <c r="E555" s="9">
        <v>5228654</v>
      </c>
      <c r="F555" s="9" t="s">
        <v>101</v>
      </c>
      <c r="G555" s="9">
        <v>726228</v>
      </c>
      <c r="H555" s="9" t="s">
        <v>55</v>
      </c>
      <c r="I555" s="9">
        <v>20</v>
      </c>
      <c r="J555" s="9">
        <v>7</v>
      </c>
      <c r="K555" s="9" t="str">
        <f t="shared" si="17"/>
        <v>Radiant</v>
      </c>
      <c r="L555" s="9" t="s">
        <v>18</v>
      </c>
      <c r="M555" s="9">
        <f>Datos_Limpios!$I555+Datos_Limpios!$J555</f>
        <v>27</v>
      </c>
      <c r="N555" s="9" t="str">
        <f>IF(Datos_Limpios!$M555&lt;35,"Menor a 35",IF(Datos_Limpios!$M555&lt;=48,"Menor a 48",IF(Datos_Limpios!$M555&lt;=60,"Menor a 60","Mayor a 60")))</f>
        <v>Menor a 35</v>
      </c>
      <c r="O555" s="9" t="str">
        <f>IF(Datos_Limpios!$L555="True",Datos_Limpios!$F555,Datos_Limpios!$H555)</f>
        <v>VGJ Storm</v>
      </c>
      <c r="P555" s="9"/>
      <c r="Q555" s="9">
        <v>9870</v>
      </c>
      <c r="R555" s="9" t="s">
        <v>80</v>
      </c>
    </row>
    <row r="556" spans="1:18" x14ac:dyDescent="0.3">
      <c r="A556" s="7">
        <v>4061815647</v>
      </c>
      <c r="B556" s="7">
        <v>2457</v>
      </c>
      <c r="C556" s="8">
        <f>Datos_Limpios!$B556/(24*60*60)</f>
        <v>2.8437500000000001E-2</v>
      </c>
      <c r="D556" s="8" t="str">
        <f t="shared" si="16"/>
        <v>Mid Game</v>
      </c>
      <c r="E556" s="7">
        <v>1838315</v>
      </c>
      <c r="F556" s="7" t="s">
        <v>21</v>
      </c>
      <c r="G556" s="7">
        <v>5066616</v>
      </c>
      <c r="H556" s="7" t="s">
        <v>82</v>
      </c>
      <c r="I556" s="7">
        <v>14</v>
      </c>
      <c r="J556" s="7">
        <v>42</v>
      </c>
      <c r="K556" s="7" t="str">
        <f t="shared" si="17"/>
        <v>Dire</v>
      </c>
      <c r="L556" s="7" t="s">
        <v>14</v>
      </c>
      <c r="M556" s="7">
        <f>Datos_Limpios!$I556+Datos_Limpios!$J556</f>
        <v>56</v>
      </c>
      <c r="N556" s="7" t="str">
        <f>IF(Datos_Limpios!$M556&lt;35,"Menor a 35",IF(Datos_Limpios!$M556&lt;=48,"Menor a 48",IF(Datos_Limpios!$M556&lt;=60,"Menor a 60","Mayor a 60")))</f>
        <v>Menor a 60</v>
      </c>
      <c r="O556" s="7" t="str">
        <f>IF(Datos_Limpios!$L556="True",Datos_Limpios!$F556,Datos_Limpios!$H556)</f>
        <v>Team Serenity</v>
      </c>
      <c r="P556" s="7"/>
      <c r="Q556" s="7">
        <v>9870</v>
      </c>
      <c r="R556" s="7" t="s">
        <v>80</v>
      </c>
    </row>
    <row r="557" spans="1:18" x14ac:dyDescent="0.3">
      <c r="A557" s="9">
        <v>4061858332</v>
      </c>
      <c r="B557" s="9">
        <v>2518</v>
      </c>
      <c r="C557" s="10">
        <f>Datos_Limpios!$B557/(24*60*60)</f>
        <v>2.914351851851852E-2</v>
      </c>
      <c r="D557" s="8" t="str">
        <f t="shared" si="16"/>
        <v>Mid Game</v>
      </c>
      <c r="E557" s="9">
        <v>5228654</v>
      </c>
      <c r="F557" s="9" t="s">
        <v>101</v>
      </c>
      <c r="G557" s="9">
        <v>726228</v>
      </c>
      <c r="H557" s="9" t="s">
        <v>55</v>
      </c>
      <c r="I557" s="9">
        <v>35</v>
      </c>
      <c r="J557" s="9">
        <v>27</v>
      </c>
      <c r="K557" s="9" t="str">
        <f t="shared" si="17"/>
        <v>Radiant</v>
      </c>
      <c r="L557" s="9" t="s">
        <v>18</v>
      </c>
      <c r="M557" s="9">
        <f>Datos_Limpios!$I557+Datos_Limpios!$J557</f>
        <v>62</v>
      </c>
      <c r="N557" s="9" t="str">
        <f>IF(Datos_Limpios!$M557&lt;35,"Menor a 35",IF(Datos_Limpios!$M557&lt;=48,"Menor a 48",IF(Datos_Limpios!$M557&lt;=60,"Menor a 60","Mayor a 60")))</f>
        <v>Mayor a 60</v>
      </c>
      <c r="O557" s="9" t="str">
        <f>IF(Datos_Limpios!$L557="True",Datos_Limpios!$F557,Datos_Limpios!$H557)</f>
        <v>VGJ Storm</v>
      </c>
      <c r="P557" s="9"/>
      <c r="Q557" s="9">
        <v>9870</v>
      </c>
      <c r="R557" s="9" t="s">
        <v>80</v>
      </c>
    </row>
    <row r="558" spans="1:18" x14ac:dyDescent="0.3">
      <c r="A558" s="7">
        <v>4061922574</v>
      </c>
      <c r="B558" s="7">
        <v>2423</v>
      </c>
      <c r="C558" s="8">
        <f>Datos_Limpios!$B558/(24*60*60)</f>
        <v>2.8043981481481482E-2</v>
      </c>
      <c r="D558" s="8" t="str">
        <f t="shared" si="16"/>
        <v>Mid Game</v>
      </c>
      <c r="E558" s="7">
        <v>5229127</v>
      </c>
      <c r="F558" s="7" t="s">
        <v>83</v>
      </c>
      <c r="G558" s="7">
        <v>543897</v>
      </c>
      <c r="H558" s="7" t="s">
        <v>35</v>
      </c>
      <c r="I558" s="7">
        <v>15</v>
      </c>
      <c r="J558" s="7">
        <v>42</v>
      </c>
      <c r="K558" s="7" t="str">
        <f t="shared" si="17"/>
        <v>Dire</v>
      </c>
      <c r="L558" s="7" t="s">
        <v>14</v>
      </c>
      <c r="M558" s="7">
        <f>Datos_Limpios!$I558+Datos_Limpios!$J558</f>
        <v>57</v>
      </c>
      <c r="N558" s="7" t="str">
        <f>IF(Datos_Limpios!$M558&lt;35,"Menor a 35",IF(Datos_Limpios!$M558&lt;=48,"Menor a 48",IF(Datos_Limpios!$M558&lt;=60,"Menor a 60","Mayor a 60")))</f>
        <v>Menor a 60</v>
      </c>
      <c r="O558" s="7" t="str">
        <f>IF(Datos_Limpios!$L558="True",Datos_Limpios!$F558,Datos_Limpios!$H558)</f>
        <v>Mineski</v>
      </c>
      <c r="P558" s="7"/>
      <c r="Q558" s="7">
        <v>9870</v>
      </c>
      <c r="R558" s="7" t="s">
        <v>80</v>
      </c>
    </row>
    <row r="559" spans="1:18" x14ac:dyDescent="0.3">
      <c r="A559" s="9">
        <v>4062010988</v>
      </c>
      <c r="B559" s="9">
        <v>1995</v>
      </c>
      <c r="C559" s="10">
        <f>Datos_Limpios!$B559/(24*60*60)</f>
        <v>2.3090277777777779E-2</v>
      </c>
      <c r="D559" s="8" t="str">
        <f t="shared" si="16"/>
        <v>Early Game</v>
      </c>
      <c r="E559" s="9">
        <v>2163</v>
      </c>
      <c r="F559" s="9" t="s">
        <v>66</v>
      </c>
      <c r="G559" s="9">
        <v>2586976</v>
      </c>
      <c r="H559" s="9" t="s">
        <v>64</v>
      </c>
      <c r="I559" s="9">
        <v>47</v>
      </c>
      <c r="J559" s="9">
        <v>31</v>
      </c>
      <c r="K559" s="9" t="str">
        <f t="shared" si="17"/>
        <v>Radiant</v>
      </c>
      <c r="L559" s="9" t="s">
        <v>18</v>
      </c>
      <c r="M559" s="9">
        <f>Datos_Limpios!$I559+Datos_Limpios!$J559</f>
        <v>78</v>
      </c>
      <c r="N559" s="9" t="str">
        <f>IF(Datos_Limpios!$M559&lt;35,"Menor a 35",IF(Datos_Limpios!$M559&lt;=48,"Menor a 48",IF(Datos_Limpios!$M559&lt;=60,"Menor a 60","Mayor a 60")))</f>
        <v>Mayor a 60</v>
      </c>
      <c r="O559" s="9" t="str">
        <f>IF(Datos_Limpios!$L559="True",Datos_Limpios!$F559,Datos_Limpios!$H559)</f>
        <v>Team Liquid</v>
      </c>
      <c r="P559" s="9"/>
      <c r="Q559" s="9">
        <v>9870</v>
      </c>
      <c r="R559" s="9" t="s">
        <v>80</v>
      </c>
    </row>
    <row r="560" spans="1:18" x14ac:dyDescent="0.3">
      <c r="A560" s="7">
        <v>4062034566</v>
      </c>
      <c r="B560" s="7">
        <v>1355</v>
      </c>
      <c r="C560" s="8">
        <f>Datos_Limpios!$B560/(24*60*60)</f>
        <v>1.5682870370370371E-2</v>
      </c>
      <c r="D560" s="8" t="str">
        <f t="shared" si="16"/>
        <v>Early Game</v>
      </c>
      <c r="E560" s="7">
        <v>1883502</v>
      </c>
      <c r="F560" s="7" t="s">
        <v>61</v>
      </c>
      <c r="G560" s="7">
        <v>5066616</v>
      </c>
      <c r="H560" s="7" t="s">
        <v>82</v>
      </c>
      <c r="I560" s="7">
        <v>32</v>
      </c>
      <c r="J560" s="7">
        <v>10</v>
      </c>
      <c r="K560" s="7" t="str">
        <f t="shared" si="17"/>
        <v>Radiant</v>
      </c>
      <c r="L560" s="7" t="s">
        <v>18</v>
      </c>
      <c r="M560" s="7">
        <f>Datos_Limpios!$I560+Datos_Limpios!$J560</f>
        <v>42</v>
      </c>
      <c r="N560" s="7" t="str">
        <f>IF(Datos_Limpios!$M560&lt;35,"Menor a 35",IF(Datos_Limpios!$M560&lt;=48,"Menor a 48",IF(Datos_Limpios!$M560&lt;=60,"Menor a 60","Mayor a 60")))</f>
        <v>Menor a 48</v>
      </c>
      <c r="O560" s="7" t="str">
        <f>IF(Datos_Limpios!$L560="True",Datos_Limpios!$F560,Datos_Limpios!$H560)</f>
        <v>Virtus.pro</v>
      </c>
      <c r="P560" s="7"/>
      <c r="Q560" s="7">
        <v>9870</v>
      </c>
      <c r="R560" s="7" t="s">
        <v>80</v>
      </c>
    </row>
    <row r="561" spans="1:18" x14ac:dyDescent="0.3">
      <c r="A561" s="9">
        <v>4062045592</v>
      </c>
      <c r="B561" s="9">
        <v>4062</v>
      </c>
      <c r="C561" s="10">
        <f>Datos_Limpios!$B561/(24*60*60)</f>
        <v>4.701388888888889E-2</v>
      </c>
      <c r="D561" s="8" t="str">
        <f t="shared" si="16"/>
        <v>Late Game</v>
      </c>
      <c r="E561" s="9">
        <v>2108395</v>
      </c>
      <c r="F561" s="9" t="s">
        <v>34</v>
      </c>
      <c r="G561" s="9">
        <v>726228</v>
      </c>
      <c r="H561" s="9" t="s">
        <v>55</v>
      </c>
      <c r="I561" s="9">
        <v>28</v>
      </c>
      <c r="J561" s="9">
        <v>28</v>
      </c>
      <c r="K561" s="9" t="str">
        <f t="shared" si="17"/>
        <v>Radiant</v>
      </c>
      <c r="L561" s="9" t="s">
        <v>18</v>
      </c>
      <c r="M561" s="9">
        <f>Datos_Limpios!$I561+Datos_Limpios!$J561</f>
        <v>56</v>
      </c>
      <c r="N561" s="9" t="str">
        <f>IF(Datos_Limpios!$M561&lt;35,"Menor a 35",IF(Datos_Limpios!$M561&lt;=48,"Menor a 48",IF(Datos_Limpios!$M561&lt;=60,"Menor a 60","Mayor a 60")))</f>
        <v>Menor a 60</v>
      </c>
      <c r="O561" s="9" t="str">
        <f>IF(Datos_Limpios!$L561="True",Datos_Limpios!$F561,Datos_Limpios!$H561)</f>
        <v>TNC Predator</v>
      </c>
      <c r="P561" s="9"/>
      <c r="Q561" s="9">
        <v>9870</v>
      </c>
      <c r="R561" s="9" t="s">
        <v>80</v>
      </c>
    </row>
    <row r="562" spans="1:18" x14ac:dyDescent="0.3">
      <c r="A562" s="7">
        <v>4062047269</v>
      </c>
      <c r="B562" s="7">
        <v>3353</v>
      </c>
      <c r="C562" s="8">
        <f>Datos_Limpios!$B562/(24*60*60)</f>
        <v>3.8807870370370368E-2</v>
      </c>
      <c r="D562" s="8" t="str">
        <f t="shared" si="16"/>
        <v>Mid Game</v>
      </c>
      <c r="E562" s="7">
        <v>1838315</v>
      </c>
      <c r="F562" s="7" t="s">
        <v>21</v>
      </c>
      <c r="G562" s="7">
        <v>5228654</v>
      </c>
      <c r="H562" s="7" t="s">
        <v>101</v>
      </c>
      <c r="I562" s="7">
        <v>25</v>
      </c>
      <c r="J562" s="7">
        <v>30</v>
      </c>
      <c r="K562" s="7" t="str">
        <f t="shared" si="17"/>
        <v>Dire</v>
      </c>
      <c r="L562" s="7" t="s">
        <v>14</v>
      </c>
      <c r="M562" s="7">
        <f>Datos_Limpios!$I562+Datos_Limpios!$J562</f>
        <v>55</v>
      </c>
      <c r="N562" s="7" t="str">
        <f>IF(Datos_Limpios!$M562&lt;35,"Menor a 35",IF(Datos_Limpios!$M562&lt;=48,"Menor a 48",IF(Datos_Limpios!$M562&lt;=60,"Menor a 60","Mayor a 60")))</f>
        <v>Menor a 60</v>
      </c>
      <c r="O562" s="7" t="str">
        <f>IF(Datos_Limpios!$L562="True",Datos_Limpios!$F562,Datos_Limpios!$H562)</f>
        <v>VGJ Storm</v>
      </c>
      <c r="P562" s="7"/>
      <c r="Q562" s="7">
        <v>9870</v>
      </c>
      <c r="R562" s="7" t="s">
        <v>80</v>
      </c>
    </row>
    <row r="563" spans="1:18" x14ac:dyDescent="0.3">
      <c r="A563" s="9">
        <v>4062142402</v>
      </c>
      <c r="B563" s="9">
        <v>1928</v>
      </c>
      <c r="C563" s="10">
        <f>Datos_Limpios!$B563/(24*60*60)</f>
        <v>2.2314814814814815E-2</v>
      </c>
      <c r="D563" s="8" t="str">
        <f t="shared" si="16"/>
        <v>Early Game</v>
      </c>
      <c r="E563" s="9">
        <v>5229127</v>
      </c>
      <c r="F563" s="9" t="s">
        <v>83</v>
      </c>
      <c r="G563" s="9">
        <v>5</v>
      </c>
      <c r="H563" s="9" t="s">
        <v>62</v>
      </c>
      <c r="I563" s="9">
        <v>26</v>
      </c>
      <c r="J563" s="9">
        <v>12</v>
      </c>
      <c r="K563" s="9" t="str">
        <f t="shared" si="17"/>
        <v>Radiant</v>
      </c>
      <c r="L563" s="9" t="s">
        <v>18</v>
      </c>
      <c r="M563" s="9">
        <f>Datos_Limpios!$I563+Datos_Limpios!$J563</f>
        <v>38</v>
      </c>
      <c r="N563" s="9" t="str">
        <f>IF(Datos_Limpios!$M563&lt;35,"Menor a 35",IF(Datos_Limpios!$M563&lt;=48,"Menor a 48",IF(Datos_Limpios!$M563&lt;=60,"Menor a 60","Mayor a 60")))</f>
        <v>Menor a 48</v>
      </c>
      <c r="O563" s="9" t="str">
        <f>IF(Datos_Limpios!$L563="True",Datos_Limpios!$F563,Datos_Limpios!$H563)</f>
        <v>Winstrike</v>
      </c>
      <c r="P563" s="9"/>
      <c r="Q563" s="9">
        <v>9870</v>
      </c>
      <c r="R563" s="9" t="s">
        <v>80</v>
      </c>
    </row>
    <row r="564" spans="1:18" x14ac:dyDescent="0.3">
      <c r="A564" s="7">
        <v>4062183675</v>
      </c>
      <c r="B564" s="7">
        <v>2592</v>
      </c>
      <c r="C564" s="8">
        <f>Datos_Limpios!$B564/(24*60*60)</f>
        <v>0.03</v>
      </c>
      <c r="D564" s="8" t="str">
        <f t="shared" si="16"/>
        <v>Mid Game</v>
      </c>
      <c r="E564" s="7">
        <v>5229127</v>
      </c>
      <c r="F564" s="7" t="s">
        <v>83</v>
      </c>
      <c r="G564" s="7">
        <v>5</v>
      </c>
      <c r="H564" s="7" t="s">
        <v>62</v>
      </c>
      <c r="I564" s="7">
        <v>39</v>
      </c>
      <c r="J564" s="7">
        <v>23</v>
      </c>
      <c r="K564" s="7" t="str">
        <f t="shared" si="17"/>
        <v>Radiant</v>
      </c>
      <c r="L564" s="7" t="s">
        <v>18</v>
      </c>
      <c r="M564" s="7">
        <f>Datos_Limpios!$I564+Datos_Limpios!$J564</f>
        <v>62</v>
      </c>
      <c r="N564" s="7" t="str">
        <f>IF(Datos_Limpios!$M564&lt;35,"Menor a 35",IF(Datos_Limpios!$M564&lt;=48,"Menor a 48",IF(Datos_Limpios!$M564&lt;=60,"Menor a 60","Mayor a 60")))</f>
        <v>Mayor a 60</v>
      </c>
      <c r="O564" s="7" t="str">
        <f>IF(Datos_Limpios!$L564="True",Datos_Limpios!$F564,Datos_Limpios!$H564)</f>
        <v>Winstrike</v>
      </c>
      <c r="P564" s="7"/>
      <c r="Q564" s="7">
        <v>9870</v>
      </c>
      <c r="R564" s="7" t="s">
        <v>80</v>
      </c>
    </row>
    <row r="565" spans="1:18" x14ac:dyDescent="0.3">
      <c r="A565" s="9">
        <v>4063131371</v>
      </c>
      <c r="B565" s="9">
        <v>2954</v>
      </c>
      <c r="C565" s="10">
        <f>Datos_Limpios!$B565/(24*60*60)</f>
        <v>3.4189814814814812E-2</v>
      </c>
      <c r="D565" s="8" t="str">
        <f t="shared" si="16"/>
        <v>Mid Game</v>
      </c>
      <c r="E565" s="9">
        <v>726228</v>
      </c>
      <c r="F565" s="9" t="s">
        <v>55</v>
      </c>
      <c r="G565" s="9">
        <v>1375614</v>
      </c>
      <c r="H565" s="9" t="s">
        <v>63</v>
      </c>
      <c r="I565" s="9">
        <v>26</v>
      </c>
      <c r="J565" s="9">
        <v>28</v>
      </c>
      <c r="K565" s="9" t="str">
        <f t="shared" si="17"/>
        <v>Radiant</v>
      </c>
      <c r="L565" s="9" t="s">
        <v>18</v>
      </c>
      <c r="M565" s="9">
        <f>Datos_Limpios!$I565+Datos_Limpios!$J565</f>
        <v>54</v>
      </c>
      <c r="N565" s="9" t="str">
        <f>IF(Datos_Limpios!$M565&lt;35,"Menor a 35",IF(Datos_Limpios!$M565&lt;=48,"Menor a 48",IF(Datos_Limpios!$M565&lt;=60,"Menor a 60","Mayor a 60")))</f>
        <v>Menor a 60</v>
      </c>
      <c r="O565" s="9" t="str">
        <f>IF(Datos_Limpios!$L565="True",Datos_Limpios!$F565,Datos_Limpios!$H565)</f>
        <v>Vici Gaming</v>
      </c>
      <c r="P565" s="9"/>
      <c r="Q565" s="9">
        <v>9870</v>
      </c>
      <c r="R565" s="9" t="s">
        <v>80</v>
      </c>
    </row>
    <row r="566" spans="1:18" x14ac:dyDescent="0.3">
      <c r="A566" s="7">
        <v>4063131418</v>
      </c>
      <c r="B566" s="7">
        <v>3254</v>
      </c>
      <c r="C566" s="8">
        <f>Datos_Limpios!$B566/(24*60*60)</f>
        <v>3.7662037037037036E-2</v>
      </c>
      <c r="D566" s="8" t="str">
        <f t="shared" si="16"/>
        <v>Mid Game</v>
      </c>
      <c r="E566" s="7">
        <v>2108395</v>
      </c>
      <c r="F566" s="7" t="s">
        <v>34</v>
      </c>
      <c r="G566" s="7">
        <v>67</v>
      </c>
      <c r="H566" s="7" t="s">
        <v>84</v>
      </c>
      <c r="I566" s="7">
        <v>29</v>
      </c>
      <c r="J566" s="7">
        <v>48</v>
      </c>
      <c r="K566" s="7" t="str">
        <f t="shared" si="17"/>
        <v>Dire</v>
      </c>
      <c r="L566" s="7" t="s">
        <v>14</v>
      </c>
      <c r="M566" s="7">
        <f>Datos_Limpios!$I566+Datos_Limpios!$J566</f>
        <v>77</v>
      </c>
      <c r="N566" s="7" t="str">
        <f>IF(Datos_Limpios!$M566&lt;35,"Menor a 35",IF(Datos_Limpios!$M566&lt;=48,"Menor a 48",IF(Datos_Limpios!$M566&lt;=60,"Menor a 60","Mayor a 60")))</f>
        <v>Mayor a 60</v>
      </c>
      <c r="O566" s="7" t="str">
        <f>IF(Datos_Limpios!$L566="True",Datos_Limpios!$F566,Datos_Limpios!$H566)</f>
        <v>paiN Gaming</v>
      </c>
      <c r="P566" s="7"/>
      <c r="Q566" s="7">
        <v>9870</v>
      </c>
      <c r="R566" s="7" t="s">
        <v>80</v>
      </c>
    </row>
    <row r="567" spans="1:18" x14ac:dyDescent="0.3">
      <c r="A567" s="9">
        <v>4063202564</v>
      </c>
      <c r="B567" s="9">
        <v>1991</v>
      </c>
      <c r="C567" s="10">
        <f>Datos_Limpios!$B567/(24*60*60)</f>
        <v>2.3043981481481481E-2</v>
      </c>
      <c r="D567" s="8" t="str">
        <f t="shared" si="16"/>
        <v>Early Game</v>
      </c>
      <c r="E567" s="9">
        <v>1838315</v>
      </c>
      <c r="F567" s="9" t="s">
        <v>21</v>
      </c>
      <c r="G567" s="9">
        <v>1883502</v>
      </c>
      <c r="H567" s="9" t="s">
        <v>61</v>
      </c>
      <c r="I567" s="9">
        <v>26</v>
      </c>
      <c r="J567" s="9">
        <v>13</v>
      </c>
      <c r="K567" s="9" t="str">
        <f t="shared" si="17"/>
        <v>Radiant</v>
      </c>
      <c r="L567" s="9" t="s">
        <v>18</v>
      </c>
      <c r="M567" s="9">
        <f>Datos_Limpios!$I567+Datos_Limpios!$J567</f>
        <v>39</v>
      </c>
      <c r="N567" s="9" t="str">
        <f>IF(Datos_Limpios!$M567&lt;35,"Menor a 35",IF(Datos_Limpios!$M567&lt;=48,"Menor a 48",IF(Datos_Limpios!$M567&lt;=60,"Menor a 60","Mayor a 60")))</f>
        <v>Menor a 48</v>
      </c>
      <c r="O567" s="9" t="str">
        <f>IF(Datos_Limpios!$L567="True",Datos_Limpios!$F567,Datos_Limpios!$H567)</f>
        <v>Team Secret</v>
      </c>
      <c r="P567" s="9"/>
      <c r="Q567" s="9">
        <v>9870</v>
      </c>
      <c r="R567" s="9" t="s">
        <v>80</v>
      </c>
    </row>
    <row r="568" spans="1:18" x14ac:dyDescent="0.3">
      <c r="A568" s="7">
        <v>4063220819</v>
      </c>
      <c r="B568" s="7">
        <v>2003</v>
      </c>
      <c r="C568" s="8">
        <f>Datos_Limpios!$B568/(24*60*60)</f>
        <v>2.3182870370370371E-2</v>
      </c>
      <c r="D568" s="8" t="str">
        <f t="shared" si="16"/>
        <v>Early Game</v>
      </c>
      <c r="E568" s="7">
        <v>726228</v>
      </c>
      <c r="F568" s="7" t="s">
        <v>55</v>
      </c>
      <c r="G568" s="7">
        <v>1375614</v>
      </c>
      <c r="H568" s="7" t="s">
        <v>63</v>
      </c>
      <c r="I568" s="7">
        <v>34</v>
      </c>
      <c r="J568" s="7">
        <v>20</v>
      </c>
      <c r="K568" s="7" t="str">
        <f t="shared" si="17"/>
        <v>Radiant</v>
      </c>
      <c r="L568" s="7" t="s">
        <v>18</v>
      </c>
      <c r="M568" s="7">
        <f>Datos_Limpios!$I568+Datos_Limpios!$J568</f>
        <v>54</v>
      </c>
      <c r="N568" s="7" t="str">
        <f>IF(Datos_Limpios!$M568&lt;35,"Menor a 35",IF(Datos_Limpios!$M568&lt;=48,"Menor a 48",IF(Datos_Limpios!$M568&lt;=60,"Menor a 60","Mayor a 60")))</f>
        <v>Menor a 60</v>
      </c>
      <c r="O568" s="7" t="str">
        <f>IF(Datos_Limpios!$L568="True",Datos_Limpios!$F568,Datos_Limpios!$H568)</f>
        <v>Vici Gaming</v>
      </c>
      <c r="P568" s="7"/>
      <c r="Q568" s="7">
        <v>9870</v>
      </c>
      <c r="R568" s="7" t="s">
        <v>80</v>
      </c>
    </row>
    <row r="569" spans="1:18" x14ac:dyDescent="0.3">
      <c r="A569" s="9">
        <v>4063369023</v>
      </c>
      <c r="B569" s="9">
        <v>2493</v>
      </c>
      <c r="C569" s="10">
        <f>Datos_Limpios!$B569/(24*60*60)</f>
        <v>2.8854166666666667E-2</v>
      </c>
      <c r="D569" s="8" t="str">
        <f t="shared" si="16"/>
        <v>Mid Game</v>
      </c>
      <c r="E569" s="9">
        <v>2163</v>
      </c>
      <c r="F569" s="9" t="s">
        <v>66</v>
      </c>
      <c r="G569" s="9">
        <v>5</v>
      </c>
      <c r="H569" s="9" t="s">
        <v>62</v>
      </c>
      <c r="I569" s="9">
        <v>39</v>
      </c>
      <c r="J569" s="9">
        <v>30</v>
      </c>
      <c r="K569" s="9" t="str">
        <f t="shared" si="17"/>
        <v>Radiant</v>
      </c>
      <c r="L569" s="9" t="s">
        <v>18</v>
      </c>
      <c r="M569" s="9">
        <f>Datos_Limpios!$I569+Datos_Limpios!$J569</f>
        <v>69</v>
      </c>
      <c r="N569" s="9" t="str">
        <f>IF(Datos_Limpios!$M569&lt;35,"Menor a 35",IF(Datos_Limpios!$M569&lt;=48,"Menor a 48",IF(Datos_Limpios!$M569&lt;=60,"Menor a 60","Mayor a 60")))</f>
        <v>Mayor a 60</v>
      </c>
      <c r="O569" s="9" t="str">
        <f>IF(Datos_Limpios!$L569="True",Datos_Limpios!$F569,Datos_Limpios!$H569)</f>
        <v>Team Liquid</v>
      </c>
      <c r="P569" s="9"/>
      <c r="Q569" s="9">
        <v>9870</v>
      </c>
      <c r="R569" s="9" t="s">
        <v>80</v>
      </c>
    </row>
    <row r="570" spans="1:18" x14ac:dyDescent="0.3">
      <c r="A570" s="7">
        <v>4063413580</v>
      </c>
      <c r="B570" s="7">
        <v>2969</v>
      </c>
      <c r="C570" s="8">
        <f>Datos_Limpios!$B570/(24*60*60)</f>
        <v>3.4363425925925929E-2</v>
      </c>
      <c r="D570" s="8" t="str">
        <f t="shared" si="16"/>
        <v>Mid Game</v>
      </c>
      <c r="E570" s="7">
        <v>2108395</v>
      </c>
      <c r="F570" s="7" t="s">
        <v>34</v>
      </c>
      <c r="G570" s="7">
        <v>1883502</v>
      </c>
      <c r="H570" s="7" t="s">
        <v>61</v>
      </c>
      <c r="I570" s="7">
        <v>15</v>
      </c>
      <c r="J570" s="7">
        <v>32</v>
      </c>
      <c r="K570" s="7" t="str">
        <f t="shared" si="17"/>
        <v>Dire</v>
      </c>
      <c r="L570" s="7" t="s">
        <v>14</v>
      </c>
      <c r="M570" s="7">
        <f>Datos_Limpios!$I570+Datos_Limpios!$J570</f>
        <v>47</v>
      </c>
      <c r="N570" s="7" t="str">
        <f>IF(Datos_Limpios!$M570&lt;35,"Menor a 35",IF(Datos_Limpios!$M570&lt;=48,"Menor a 48",IF(Datos_Limpios!$M570&lt;=60,"Menor a 60","Mayor a 60")))</f>
        <v>Menor a 48</v>
      </c>
      <c r="O570" s="7" t="str">
        <f>IF(Datos_Limpios!$L570="True",Datos_Limpios!$F570,Datos_Limpios!$H570)</f>
        <v>Virtus.pro</v>
      </c>
      <c r="P570" s="7"/>
      <c r="Q570" s="7">
        <v>9870</v>
      </c>
      <c r="R570" s="7" t="s">
        <v>80</v>
      </c>
    </row>
    <row r="571" spans="1:18" x14ac:dyDescent="0.3">
      <c r="A571" s="9">
        <v>4063521022</v>
      </c>
      <c r="B571" s="9">
        <v>1923</v>
      </c>
      <c r="C571" s="10">
        <f>Datos_Limpios!$B571/(24*60*60)</f>
        <v>2.2256944444444444E-2</v>
      </c>
      <c r="D571" s="8" t="str">
        <f t="shared" si="16"/>
        <v>Early Game</v>
      </c>
      <c r="E571" s="9">
        <v>5027210</v>
      </c>
      <c r="F571" s="9" t="s">
        <v>102</v>
      </c>
      <c r="G571" s="9">
        <v>5229127</v>
      </c>
      <c r="H571" s="9" t="s">
        <v>83</v>
      </c>
      <c r="I571" s="9">
        <v>34</v>
      </c>
      <c r="J571" s="9">
        <v>16</v>
      </c>
      <c r="K571" s="9" t="str">
        <f t="shared" si="17"/>
        <v>Radiant</v>
      </c>
      <c r="L571" s="9" t="s">
        <v>18</v>
      </c>
      <c r="M571" s="9">
        <f>Datos_Limpios!$I571+Datos_Limpios!$J571</f>
        <v>50</v>
      </c>
      <c r="N571" s="9" t="str">
        <f>IF(Datos_Limpios!$M571&lt;35,"Menor a 35",IF(Datos_Limpios!$M571&lt;=48,"Menor a 48",IF(Datos_Limpios!$M571&lt;=60,"Menor a 60","Mayor a 60")))</f>
        <v>Menor a 60</v>
      </c>
      <c r="O571" s="9" t="str">
        <f>IF(Datos_Limpios!$L571="True",Datos_Limpios!$F571,Datos_Limpios!$H571)</f>
        <v>VGJ Thunder</v>
      </c>
      <c r="P571" s="9"/>
      <c r="Q571" s="9">
        <v>9870</v>
      </c>
      <c r="R571" s="9" t="s">
        <v>80</v>
      </c>
    </row>
    <row r="572" spans="1:18" x14ac:dyDescent="0.3">
      <c r="A572" s="7">
        <v>4063527110</v>
      </c>
      <c r="B572" s="7">
        <v>2105</v>
      </c>
      <c r="C572" s="8">
        <f>Datos_Limpios!$B572/(24*60*60)</f>
        <v>2.4363425925925927E-2</v>
      </c>
      <c r="D572" s="8" t="str">
        <f t="shared" si="16"/>
        <v>Early Game</v>
      </c>
      <c r="E572" s="7">
        <v>350190</v>
      </c>
      <c r="F572" s="7" t="s">
        <v>16</v>
      </c>
      <c r="G572" s="7">
        <v>5</v>
      </c>
      <c r="H572" s="7" t="s">
        <v>62</v>
      </c>
      <c r="I572" s="7">
        <v>29</v>
      </c>
      <c r="J572" s="7">
        <v>12</v>
      </c>
      <c r="K572" s="7" t="str">
        <f t="shared" si="17"/>
        <v>Radiant</v>
      </c>
      <c r="L572" s="7" t="s">
        <v>18</v>
      </c>
      <c r="M572" s="7">
        <f>Datos_Limpios!$I572+Datos_Limpios!$J572</f>
        <v>41</v>
      </c>
      <c r="N572" s="7" t="str">
        <f>IF(Datos_Limpios!$M572&lt;35,"Menor a 35",IF(Datos_Limpios!$M572&lt;=48,"Menor a 48",IF(Datos_Limpios!$M572&lt;=60,"Menor a 60","Mayor a 60")))</f>
        <v>Menor a 48</v>
      </c>
      <c r="O572" s="7" t="str">
        <f>IF(Datos_Limpios!$L572="True",Datos_Limpios!$F572,Datos_Limpios!$H572)</f>
        <v>Ascent Esports</v>
      </c>
      <c r="P572" s="7"/>
      <c r="Q572" s="7">
        <v>9870</v>
      </c>
      <c r="R572" s="7" t="s">
        <v>80</v>
      </c>
    </row>
    <row r="573" spans="1:18" x14ac:dyDescent="0.3">
      <c r="A573" s="9">
        <v>4063558826</v>
      </c>
      <c r="B573" s="9">
        <v>2967</v>
      </c>
      <c r="C573" s="10">
        <f>Datos_Limpios!$B573/(24*60*60)</f>
        <v>3.4340277777777775E-2</v>
      </c>
      <c r="D573" s="8" t="str">
        <f t="shared" si="16"/>
        <v>Mid Game</v>
      </c>
      <c r="E573" s="9">
        <v>2586976</v>
      </c>
      <c r="F573" s="9" t="s">
        <v>64</v>
      </c>
      <c r="G573" s="9">
        <v>543897</v>
      </c>
      <c r="H573" s="9" t="s">
        <v>35</v>
      </c>
      <c r="I573" s="9">
        <v>30</v>
      </c>
      <c r="J573" s="9">
        <v>29</v>
      </c>
      <c r="K573" s="9" t="str">
        <f t="shared" si="17"/>
        <v>Radiant</v>
      </c>
      <c r="L573" s="9" t="s">
        <v>18</v>
      </c>
      <c r="M573" s="9">
        <f>Datos_Limpios!$I573+Datos_Limpios!$J573</f>
        <v>59</v>
      </c>
      <c r="N573" s="9" t="str">
        <f>IF(Datos_Limpios!$M573&lt;35,"Menor a 35",IF(Datos_Limpios!$M573&lt;=48,"Menor a 48",IF(Datos_Limpios!$M573&lt;=60,"Menor a 60","Mayor a 60")))</f>
        <v>Menor a 60</v>
      </c>
      <c r="O573" s="9" t="str">
        <f>IF(Datos_Limpios!$L573="True",Datos_Limpios!$F573,Datos_Limpios!$H573)</f>
        <v>OG</v>
      </c>
      <c r="P573" s="9"/>
      <c r="Q573" s="9">
        <v>9870</v>
      </c>
      <c r="R573" s="9" t="s">
        <v>80</v>
      </c>
    </row>
    <row r="574" spans="1:18" x14ac:dyDescent="0.3">
      <c r="A574" s="7">
        <v>4063572817</v>
      </c>
      <c r="B574" s="7">
        <v>2192</v>
      </c>
      <c r="C574" s="8">
        <f>Datos_Limpios!$B574/(24*60*60)</f>
        <v>2.537037037037037E-2</v>
      </c>
      <c r="D574" s="8" t="str">
        <f t="shared" si="16"/>
        <v>Early Game</v>
      </c>
      <c r="E574" s="7">
        <v>39</v>
      </c>
      <c r="F574" s="7" t="s">
        <v>60</v>
      </c>
      <c r="G574" s="7">
        <v>15</v>
      </c>
      <c r="H574" s="7" t="s">
        <v>12</v>
      </c>
      <c r="I574" s="7">
        <v>39</v>
      </c>
      <c r="J574" s="7">
        <v>27</v>
      </c>
      <c r="K574" s="7" t="str">
        <f t="shared" si="17"/>
        <v>Radiant</v>
      </c>
      <c r="L574" s="7" t="s">
        <v>18</v>
      </c>
      <c r="M574" s="7">
        <f>Datos_Limpios!$I574+Datos_Limpios!$J574</f>
        <v>66</v>
      </c>
      <c r="N574" s="7" t="str">
        <f>IF(Datos_Limpios!$M574&lt;35,"Menor a 35",IF(Datos_Limpios!$M574&lt;=48,"Menor a 48",IF(Datos_Limpios!$M574&lt;=60,"Menor a 60","Mayor a 60")))</f>
        <v>Mayor a 60</v>
      </c>
      <c r="O574" s="7" t="str">
        <f>IF(Datos_Limpios!$L574="True",Datos_Limpios!$F574,Datos_Limpios!$H574)</f>
        <v>Shopify Rebellion</v>
      </c>
      <c r="P574" s="7"/>
      <c r="Q574" s="7">
        <v>9870</v>
      </c>
      <c r="R574" s="7" t="s">
        <v>80</v>
      </c>
    </row>
    <row r="575" spans="1:18" x14ac:dyDescent="0.3">
      <c r="A575" s="9">
        <v>4063667075</v>
      </c>
      <c r="B575" s="9">
        <v>1930</v>
      </c>
      <c r="C575" s="10">
        <f>Datos_Limpios!$B575/(24*60*60)</f>
        <v>2.2337962962962962E-2</v>
      </c>
      <c r="D575" s="8" t="str">
        <f t="shared" si="16"/>
        <v>Early Game</v>
      </c>
      <c r="E575" s="9">
        <v>5066616</v>
      </c>
      <c r="F575" s="9" t="s">
        <v>82</v>
      </c>
      <c r="G575" s="9">
        <v>1375614</v>
      </c>
      <c r="H575" s="9" t="s">
        <v>63</v>
      </c>
      <c r="I575" s="9">
        <v>15</v>
      </c>
      <c r="J575" s="9">
        <v>42</v>
      </c>
      <c r="K575" s="9" t="str">
        <f t="shared" si="17"/>
        <v>Dire</v>
      </c>
      <c r="L575" s="9" t="s">
        <v>14</v>
      </c>
      <c r="M575" s="9">
        <f>Datos_Limpios!$I575+Datos_Limpios!$J575</f>
        <v>57</v>
      </c>
      <c r="N575" s="9" t="str">
        <f>IF(Datos_Limpios!$M575&lt;35,"Menor a 35",IF(Datos_Limpios!$M575&lt;=48,"Menor a 48",IF(Datos_Limpios!$M575&lt;=60,"Menor a 60","Mayor a 60")))</f>
        <v>Menor a 60</v>
      </c>
      <c r="O575" s="9" t="str">
        <f>IF(Datos_Limpios!$L575="True",Datos_Limpios!$F575,Datos_Limpios!$H575)</f>
        <v>Newbee</v>
      </c>
      <c r="P575" s="9"/>
      <c r="Q575" s="9">
        <v>9870</v>
      </c>
      <c r="R575" s="9" t="s">
        <v>80</v>
      </c>
    </row>
    <row r="576" spans="1:18" x14ac:dyDescent="0.3">
      <c r="A576" s="7">
        <v>4064706284</v>
      </c>
      <c r="B576" s="7">
        <v>1649</v>
      </c>
      <c r="C576" s="8">
        <f>Datos_Limpios!$B576/(24*60*60)</f>
        <v>1.9085648148148147E-2</v>
      </c>
      <c r="D576" s="8" t="str">
        <f t="shared" si="16"/>
        <v>Early Game</v>
      </c>
      <c r="E576" s="7">
        <v>39</v>
      </c>
      <c r="F576" s="7" t="s">
        <v>60</v>
      </c>
      <c r="G576" s="7">
        <v>5229127</v>
      </c>
      <c r="H576" s="7" t="s">
        <v>83</v>
      </c>
      <c r="I576" s="7">
        <v>41</v>
      </c>
      <c r="J576" s="7">
        <v>11</v>
      </c>
      <c r="K576" s="7" t="str">
        <f t="shared" si="17"/>
        <v>Radiant</v>
      </c>
      <c r="L576" s="7" t="s">
        <v>18</v>
      </c>
      <c r="M576" s="7">
        <f>Datos_Limpios!$I576+Datos_Limpios!$J576</f>
        <v>52</v>
      </c>
      <c r="N576" s="7" t="str">
        <f>IF(Datos_Limpios!$M576&lt;35,"Menor a 35",IF(Datos_Limpios!$M576&lt;=48,"Menor a 48",IF(Datos_Limpios!$M576&lt;=60,"Menor a 60","Mayor a 60")))</f>
        <v>Menor a 60</v>
      </c>
      <c r="O576" s="7" t="str">
        <f>IF(Datos_Limpios!$L576="True",Datos_Limpios!$F576,Datos_Limpios!$H576)</f>
        <v>Shopify Rebellion</v>
      </c>
      <c r="P576" s="7"/>
      <c r="Q576" s="7">
        <v>9870</v>
      </c>
      <c r="R576" s="7" t="s">
        <v>80</v>
      </c>
    </row>
    <row r="577" spans="1:18" x14ac:dyDescent="0.3">
      <c r="A577" s="9">
        <v>4064708096</v>
      </c>
      <c r="B577" s="9">
        <v>1796</v>
      </c>
      <c r="C577" s="10">
        <f>Datos_Limpios!$B577/(24*60*60)</f>
        <v>2.0787037037037038E-2</v>
      </c>
      <c r="D577" s="8" t="str">
        <f t="shared" si="16"/>
        <v>Early Game</v>
      </c>
      <c r="E577" s="9">
        <v>2163</v>
      </c>
      <c r="F577" s="9" t="s">
        <v>66</v>
      </c>
      <c r="G577" s="9">
        <v>543897</v>
      </c>
      <c r="H577" s="9" t="s">
        <v>35</v>
      </c>
      <c r="I577" s="9">
        <v>34</v>
      </c>
      <c r="J577" s="9">
        <v>21</v>
      </c>
      <c r="K577" s="9" t="str">
        <f t="shared" si="17"/>
        <v>Radiant</v>
      </c>
      <c r="L577" s="9" t="s">
        <v>18</v>
      </c>
      <c r="M577" s="9">
        <f>Datos_Limpios!$I577+Datos_Limpios!$J577</f>
        <v>55</v>
      </c>
      <c r="N577" s="9" t="str">
        <f>IF(Datos_Limpios!$M577&lt;35,"Menor a 35",IF(Datos_Limpios!$M577&lt;=48,"Menor a 48",IF(Datos_Limpios!$M577&lt;=60,"Menor a 60","Mayor a 60")))</f>
        <v>Menor a 60</v>
      </c>
      <c r="O577" s="9" t="str">
        <f>IF(Datos_Limpios!$L577="True",Datos_Limpios!$F577,Datos_Limpios!$H577)</f>
        <v>Team Liquid</v>
      </c>
      <c r="P577" s="9"/>
      <c r="Q577" s="9">
        <v>9870</v>
      </c>
      <c r="R577" s="9" t="s">
        <v>80</v>
      </c>
    </row>
    <row r="578" spans="1:18" x14ac:dyDescent="0.3">
      <c r="A578" s="7">
        <v>4064851344</v>
      </c>
      <c r="B578" s="7">
        <v>3227</v>
      </c>
      <c r="C578" s="8">
        <f>Datos_Limpios!$B578/(24*60*60)</f>
        <v>3.7349537037037035E-2</v>
      </c>
      <c r="D578" s="8" t="str">
        <f t="shared" ref="D578:D641" si="18">IF(B578/60&lt;20,"Turbo Game",IF((20&lt;=B578/60)*AND(B578/60&lt;=40),"Early Game",IF((40&lt;B578/60)*AND(B578/60&lt;=60),"Mid Game","Late Game")))</f>
        <v>Mid Game</v>
      </c>
      <c r="E578" s="7">
        <v>1375614</v>
      </c>
      <c r="F578" s="7" t="s">
        <v>63</v>
      </c>
      <c r="G578" s="7">
        <v>1883502</v>
      </c>
      <c r="H578" s="7" t="s">
        <v>61</v>
      </c>
      <c r="I578" s="7">
        <v>21</v>
      </c>
      <c r="J578" s="7">
        <v>44</v>
      </c>
      <c r="K578" s="7" t="str">
        <f t="shared" ref="K578:K641" si="19">IF(L578="True","Radiant","Dire")</f>
        <v>Dire</v>
      </c>
      <c r="L578" s="7" t="s">
        <v>14</v>
      </c>
      <c r="M578" s="7">
        <f>Datos_Limpios!$I578+Datos_Limpios!$J578</f>
        <v>65</v>
      </c>
      <c r="N578" s="7" t="str">
        <f>IF(Datos_Limpios!$M578&lt;35,"Menor a 35",IF(Datos_Limpios!$M578&lt;=48,"Menor a 48",IF(Datos_Limpios!$M578&lt;=60,"Menor a 60","Mayor a 60")))</f>
        <v>Mayor a 60</v>
      </c>
      <c r="O578" s="7" t="str">
        <f>IF(Datos_Limpios!$L578="True",Datos_Limpios!$F578,Datos_Limpios!$H578)</f>
        <v>Virtus.pro</v>
      </c>
      <c r="P578" s="7"/>
      <c r="Q578" s="7">
        <v>9870</v>
      </c>
      <c r="R578" s="7" t="s">
        <v>80</v>
      </c>
    </row>
    <row r="579" spans="1:18" x14ac:dyDescent="0.3">
      <c r="A579" s="9">
        <v>4064854156</v>
      </c>
      <c r="B579" s="9">
        <v>2904</v>
      </c>
      <c r="C579" s="10">
        <f>Datos_Limpios!$B579/(24*60*60)</f>
        <v>3.3611111111111112E-2</v>
      </c>
      <c r="D579" s="8" t="str">
        <f t="shared" si="18"/>
        <v>Mid Game</v>
      </c>
      <c r="E579" s="9">
        <v>726228</v>
      </c>
      <c r="F579" s="9" t="s">
        <v>55</v>
      </c>
      <c r="G579" s="9">
        <v>67</v>
      </c>
      <c r="H579" s="9" t="s">
        <v>84</v>
      </c>
      <c r="I579" s="9">
        <v>32</v>
      </c>
      <c r="J579" s="9">
        <v>29</v>
      </c>
      <c r="K579" s="9" t="str">
        <f t="shared" si="19"/>
        <v>Dire</v>
      </c>
      <c r="L579" s="9" t="s">
        <v>14</v>
      </c>
      <c r="M579" s="9">
        <f>Datos_Limpios!$I579+Datos_Limpios!$J579</f>
        <v>61</v>
      </c>
      <c r="N579" s="9" t="str">
        <f>IF(Datos_Limpios!$M579&lt;35,"Menor a 35",IF(Datos_Limpios!$M579&lt;=48,"Menor a 48",IF(Datos_Limpios!$M579&lt;=60,"Menor a 60","Mayor a 60")))</f>
        <v>Mayor a 60</v>
      </c>
      <c r="O579" s="9" t="str">
        <f>IF(Datos_Limpios!$L579="True",Datos_Limpios!$F579,Datos_Limpios!$H579)</f>
        <v>paiN Gaming</v>
      </c>
      <c r="P579" s="9"/>
      <c r="Q579" s="9">
        <v>9870</v>
      </c>
      <c r="R579" s="9" t="s">
        <v>80</v>
      </c>
    </row>
    <row r="580" spans="1:18" x14ac:dyDescent="0.3">
      <c r="A580" s="7">
        <v>4064938488</v>
      </c>
      <c r="B580" s="7">
        <v>1867</v>
      </c>
      <c r="C580" s="8">
        <f>Datos_Limpios!$B580/(24*60*60)</f>
        <v>2.1608796296296296E-2</v>
      </c>
      <c r="D580" s="8" t="str">
        <f t="shared" si="18"/>
        <v>Early Game</v>
      </c>
      <c r="E580" s="7">
        <v>1375614</v>
      </c>
      <c r="F580" s="7" t="s">
        <v>63</v>
      </c>
      <c r="G580" s="7">
        <v>1883502</v>
      </c>
      <c r="H580" s="7" t="s">
        <v>61</v>
      </c>
      <c r="I580" s="7">
        <v>16</v>
      </c>
      <c r="J580" s="7">
        <v>33</v>
      </c>
      <c r="K580" s="7" t="str">
        <f t="shared" si="19"/>
        <v>Dire</v>
      </c>
      <c r="L580" s="7" t="s">
        <v>14</v>
      </c>
      <c r="M580" s="7">
        <f>Datos_Limpios!$I580+Datos_Limpios!$J580</f>
        <v>49</v>
      </c>
      <c r="N580" s="7" t="str">
        <f>IF(Datos_Limpios!$M580&lt;35,"Menor a 35",IF(Datos_Limpios!$M580&lt;=48,"Menor a 48",IF(Datos_Limpios!$M580&lt;=60,"Menor a 60","Mayor a 60")))</f>
        <v>Menor a 60</v>
      </c>
      <c r="O580" s="7" t="str">
        <f>IF(Datos_Limpios!$L580="True",Datos_Limpios!$F580,Datos_Limpios!$H580)</f>
        <v>Virtus.pro</v>
      </c>
      <c r="P580" s="7"/>
      <c r="Q580" s="7">
        <v>9870</v>
      </c>
      <c r="R580" s="7" t="s">
        <v>80</v>
      </c>
    </row>
    <row r="581" spans="1:18" x14ac:dyDescent="0.3">
      <c r="A581" s="9">
        <v>4065017593</v>
      </c>
      <c r="B581" s="9">
        <v>2613</v>
      </c>
      <c r="C581" s="10">
        <f>Datos_Limpios!$B581/(24*60*60)</f>
        <v>3.0243055555555554E-2</v>
      </c>
      <c r="D581" s="8" t="str">
        <f t="shared" si="18"/>
        <v>Mid Game</v>
      </c>
      <c r="E581" s="9">
        <v>2586976</v>
      </c>
      <c r="F581" s="9" t="s">
        <v>64</v>
      </c>
      <c r="G581" s="9">
        <v>5</v>
      </c>
      <c r="H581" s="9" t="s">
        <v>62</v>
      </c>
      <c r="I581" s="9">
        <v>25</v>
      </c>
      <c r="J581" s="9">
        <v>16</v>
      </c>
      <c r="K581" s="9" t="str">
        <f t="shared" si="19"/>
        <v>Radiant</v>
      </c>
      <c r="L581" s="9" t="s">
        <v>18</v>
      </c>
      <c r="M581" s="9">
        <f>Datos_Limpios!$I581+Datos_Limpios!$J581</f>
        <v>41</v>
      </c>
      <c r="N581" s="9" t="str">
        <f>IF(Datos_Limpios!$M581&lt;35,"Menor a 35",IF(Datos_Limpios!$M581&lt;=48,"Menor a 48",IF(Datos_Limpios!$M581&lt;=60,"Menor a 60","Mayor a 60")))</f>
        <v>Menor a 48</v>
      </c>
      <c r="O581" s="9" t="str">
        <f>IF(Datos_Limpios!$L581="True",Datos_Limpios!$F581,Datos_Limpios!$H581)</f>
        <v>OG</v>
      </c>
      <c r="P581" s="9"/>
      <c r="Q581" s="9">
        <v>9870</v>
      </c>
      <c r="R581" s="9" t="s">
        <v>80</v>
      </c>
    </row>
    <row r="582" spans="1:18" x14ac:dyDescent="0.3">
      <c r="A582" s="7">
        <v>4065084843</v>
      </c>
      <c r="B582" s="7">
        <v>2261</v>
      </c>
      <c r="C582" s="8">
        <f>Datos_Limpios!$B582/(24*60*60)</f>
        <v>2.6168981481481481E-2</v>
      </c>
      <c r="D582" s="8" t="str">
        <f t="shared" si="18"/>
        <v>Early Game</v>
      </c>
      <c r="E582" s="7">
        <v>2586976</v>
      </c>
      <c r="F582" s="7" t="s">
        <v>64</v>
      </c>
      <c r="G582" s="7">
        <v>5</v>
      </c>
      <c r="H582" s="7" t="s">
        <v>62</v>
      </c>
      <c r="I582" s="7">
        <v>36</v>
      </c>
      <c r="J582" s="7">
        <v>41</v>
      </c>
      <c r="K582" s="7" t="str">
        <f t="shared" si="19"/>
        <v>Radiant</v>
      </c>
      <c r="L582" s="7" t="s">
        <v>18</v>
      </c>
      <c r="M582" s="7">
        <f>Datos_Limpios!$I582+Datos_Limpios!$J582</f>
        <v>77</v>
      </c>
      <c r="N582" s="7" t="str">
        <f>IF(Datos_Limpios!$M582&lt;35,"Menor a 35",IF(Datos_Limpios!$M582&lt;=48,"Menor a 48",IF(Datos_Limpios!$M582&lt;=60,"Menor a 60","Mayor a 60")))</f>
        <v>Mayor a 60</v>
      </c>
      <c r="O582" s="7" t="str">
        <f>IF(Datos_Limpios!$L582="True",Datos_Limpios!$F582,Datos_Limpios!$H582)</f>
        <v>OG</v>
      </c>
      <c r="P582" s="7"/>
      <c r="Q582" s="7">
        <v>9870</v>
      </c>
      <c r="R582" s="7" t="s">
        <v>80</v>
      </c>
    </row>
    <row r="583" spans="1:18" x14ac:dyDescent="0.3">
      <c r="A583" s="9">
        <v>4065129977</v>
      </c>
      <c r="B583" s="9">
        <v>2346</v>
      </c>
      <c r="C583" s="10">
        <f>Datos_Limpios!$B583/(24*60*60)</f>
        <v>2.7152777777777779E-2</v>
      </c>
      <c r="D583" s="8" t="str">
        <f t="shared" si="18"/>
        <v>Early Game</v>
      </c>
      <c r="E583" s="9">
        <v>2108395</v>
      </c>
      <c r="F583" s="9" t="s">
        <v>34</v>
      </c>
      <c r="G583" s="9">
        <v>5066616</v>
      </c>
      <c r="H583" s="9" t="s">
        <v>82</v>
      </c>
      <c r="I583" s="9">
        <v>10</v>
      </c>
      <c r="J583" s="9">
        <v>37</v>
      </c>
      <c r="K583" s="9" t="str">
        <f t="shared" si="19"/>
        <v>Dire</v>
      </c>
      <c r="L583" s="9" t="s">
        <v>14</v>
      </c>
      <c r="M583" s="9">
        <f>Datos_Limpios!$I583+Datos_Limpios!$J583</f>
        <v>47</v>
      </c>
      <c r="N583" s="9" t="str">
        <f>IF(Datos_Limpios!$M583&lt;35,"Menor a 35",IF(Datos_Limpios!$M583&lt;=48,"Menor a 48",IF(Datos_Limpios!$M583&lt;=60,"Menor a 60","Mayor a 60")))</f>
        <v>Menor a 48</v>
      </c>
      <c r="O583" s="9" t="str">
        <f>IF(Datos_Limpios!$L583="True",Datos_Limpios!$F583,Datos_Limpios!$H583)</f>
        <v>Team Serenity</v>
      </c>
      <c r="P583" s="9"/>
      <c r="Q583" s="9">
        <v>9870</v>
      </c>
      <c r="R583" s="9" t="s">
        <v>80</v>
      </c>
    </row>
    <row r="584" spans="1:18" x14ac:dyDescent="0.3">
      <c r="A584" s="7">
        <v>4065211218</v>
      </c>
      <c r="B584" s="7">
        <v>3148</v>
      </c>
      <c r="C584" s="8">
        <f>Datos_Limpios!$B584/(24*60*60)</f>
        <v>3.6435185185185189E-2</v>
      </c>
      <c r="D584" s="8" t="str">
        <f t="shared" si="18"/>
        <v>Mid Game</v>
      </c>
      <c r="E584" s="7">
        <v>2586976</v>
      </c>
      <c r="F584" s="7" t="s">
        <v>64</v>
      </c>
      <c r="G584" s="7">
        <v>5027210</v>
      </c>
      <c r="H584" s="7" t="s">
        <v>102</v>
      </c>
      <c r="I584" s="7">
        <v>41</v>
      </c>
      <c r="J584" s="7">
        <v>40</v>
      </c>
      <c r="K584" s="7" t="str">
        <f t="shared" si="19"/>
        <v>Radiant</v>
      </c>
      <c r="L584" s="7" t="s">
        <v>18</v>
      </c>
      <c r="M584" s="7">
        <f>Datos_Limpios!$I584+Datos_Limpios!$J584</f>
        <v>81</v>
      </c>
      <c r="N584" s="7" t="str">
        <f>IF(Datos_Limpios!$M584&lt;35,"Menor a 35",IF(Datos_Limpios!$M584&lt;=48,"Menor a 48",IF(Datos_Limpios!$M584&lt;=60,"Menor a 60","Mayor a 60")))</f>
        <v>Mayor a 60</v>
      </c>
      <c r="O584" s="7" t="str">
        <f>IF(Datos_Limpios!$L584="True",Datos_Limpios!$F584,Datos_Limpios!$H584)</f>
        <v>OG</v>
      </c>
      <c r="P584" s="7"/>
      <c r="Q584" s="7">
        <v>9870</v>
      </c>
      <c r="R584" s="7" t="s">
        <v>80</v>
      </c>
    </row>
    <row r="585" spans="1:18" x14ac:dyDescent="0.3">
      <c r="A585" s="9">
        <v>4065251250</v>
      </c>
      <c r="B585" s="9">
        <v>2455</v>
      </c>
      <c r="C585" s="10">
        <f>Datos_Limpios!$B585/(24*60*60)</f>
        <v>2.841435185185185E-2</v>
      </c>
      <c r="D585" s="8" t="str">
        <f t="shared" si="18"/>
        <v>Mid Game</v>
      </c>
      <c r="E585" s="9">
        <v>350190</v>
      </c>
      <c r="F585" s="9" t="s">
        <v>16</v>
      </c>
      <c r="G585" s="9">
        <v>5229127</v>
      </c>
      <c r="H585" s="9" t="s">
        <v>83</v>
      </c>
      <c r="I585" s="9">
        <v>14</v>
      </c>
      <c r="J585" s="9">
        <v>42</v>
      </c>
      <c r="K585" s="9" t="str">
        <f t="shared" si="19"/>
        <v>Dire</v>
      </c>
      <c r="L585" s="9" t="s">
        <v>14</v>
      </c>
      <c r="M585" s="9">
        <f>Datos_Limpios!$I585+Datos_Limpios!$J585</f>
        <v>56</v>
      </c>
      <c r="N585" s="9" t="str">
        <f>IF(Datos_Limpios!$M585&lt;35,"Menor a 35",IF(Datos_Limpios!$M585&lt;=48,"Menor a 48",IF(Datos_Limpios!$M585&lt;=60,"Menor a 60","Mayor a 60")))</f>
        <v>Menor a 60</v>
      </c>
      <c r="O585" s="9" t="str">
        <f>IF(Datos_Limpios!$L585="True",Datos_Limpios!$F585,Datos_Limpios!$H585)</f>
        <v>Winstrike</v>
      </c>
      <c r="P585" s="9"/>
      <c r="Q585" s="9">
        <v>9870</v>
      </c>
      <c r="R585" s="9" t="s">
        <v>80</v>
      </c>
    </row>
    <row r="586" spans="1:18" x14ac:dyDescent="0.3">
      <c r="A586" s="7">
        <v>4066499349</v>
      </c>
      <c r="B586" s="7">
        <v>2202</v>
      </c>
      <c r="C586" s="8">
        <f>Datos_Limpios!$B586/(24*60*60)</f>
        <v>2.5486111111111112E-2</v>
      </c>
      <c r="D586" s="8" t="str">
        <f t="shared" si="18"/>
        <v>Early Game</v>
      </c>
      <c r="E586" s="7">
        <v>5228654</v>
      </c>
      <c r="F586" s="7" t="s">
        <v>101</v>
      </c>
      <c r="G586" s="7">
        <v>5066616</v>
      </c>
      <c r="H586" s="7" t="s">
        <v>82</v>
      </c>
      <c r="I586" s="7">
        <v>39</v>
      </c>
      <c r="J586" s="7">
        <v>12</v>
      </c>
      <c r="K586" s="7" t="str">
        <f t="shared" si="19"/>
        <v>Radiant</v>
      </c>
      <c r="L586" s="7" t="s">
        <v>18</v>
      </c>
      <c r="M586" s="7">
        <f>Datos_Limpios!$I586+Datos_Limpios!$J586</f>
        <v>51</v>
      </c>
      <c r="N586" s="7" t="str">
        <f>IF(Datos_Limpios!$M586&lt;35,"Menor a 35",IF(Datos_Limpios!$M586&lt;=48,"Menor a 48",IF(Datos_Limpios!$M586&lt;=60,"Menor a 60","Mayor a 60")))</f>
        <v>Menor a 60</v>
      </c>
      <c r="O586" s="7" t="str">
        <f>IF(Datos_Limpios!$L586="True",Datos_Limpios!$F586,Datos_Limpios!$H586)</f>
        <v>VGJ Storm</v>
      </c>
      <c r="P586" s="7"/>
      <c r="Q586" s="7">
        <v>9870</v>
      </c>
      <c r="R586" s="7" t="s">
        <v>80</v>
      </c>
    </row>
    <row r="587" spans="1:18" x14ac:dyDescent="0.3">
      <c r="A587" s="9">
        <v>4066517897</v>
      </c>
      <c r="B587" s="9">
        <v>1672</v>
      </c>
      <c r="C587" s="10">
        <f>Datos_Limpios!$B587/(24*60*60)</f>
        <v>1.9351851851851853E-2</v>
      </c>
      <c r="D587" s="8" t="str">
        <f t="shared" si="18"/>
        <v>Early Game</v>
      </c>
      <c r="E587" s="9">
        <v>1883502</v>
      </c>
      <c r="F587" s="9" t="s">
        <v>61</v>
      </c>
      <c r="G587" s="9">
        <v>726228</v>
      </c>
      <c r="H587" s="9" t="s">
        <v>55</v>
      </c>
      <c r="I587" s="9">
        <v>11</v>
      </c>
      <c r="J587" s="9">
        <v>31</v>
      </c>
      <c r="K587" s="9" t="str">
        <f t="shared" si="19"/>
        <v>Dire</v>
      </c>
      <c r="L587" s="9" t="s">
        <v>14</v>
      </c>
      <c r="M587" s="9">
        <f>Datos_Limpios!$I587+Datos_Limpios!$J587</f>
        <v>42</v>
      </c>
      <c r="N587" s="9" t="str">
        <f>IF(Datos_Limpios!$M587&lt;35,"Menor a 35",IF(Datos_Limpios!$M587&lt;=48,"Menor a 48",IF(Datos_Limpios!$M587&lt;=60,"Menor a 60","Mayor a 60")))</f>
        <v>Menor a 48</v>
      </c>
      <c r="O587" s="9" t="str">
        <f>IF(Datos_Limpios!$L587="True",Datos_Limpios!$F587,Datos_Limpios!$H587)</f>
        <v>Vici Gaming</v>
      </c>
      <c r="P587" s="9"/>
      <c r="Q587" s="9">
        <v>9870</v>
      </c>
      <c r="R587" s="9" t="s">
        <v>80</v>
      </c>
    </row>
    <row r="588" spans="1:18" x14ac:dyDescent="0.3">
      <c r="A588" s="7">
        <v>4066597494</v>
      </c>
      <c r="B588" s="7">
        <v>2335</v>
      </c>
      <c r="C588" s="8">
        <f>Datos_Limpios!$B588/(24*60*60)</f>
        <v>2.7025462962962963E-2</v>
      </c>
      <c r="D588" s="8" t="str">
        <f t="shared" si="18"/>
        <v>Early Game</v>
      </c>
      <c r="E588" s="7">
        <v>726228</v>
      </c>
      <c r="F588" s="7" t="s">
        <v>55</v>
      </c>
      <c r="G588" s="7">
        <v>1883502</v>
      </c>
      <c r="H588" s="7" t="s">
        <v>61</v>
      </c>
      <c r="I588" s="7">
        <v>30</v>
      </c>
      <c r="J588" s="7">
        <v>29</v>
      </c>
      <c r="K588" s="7" t="str">
        <f t="shared" si="19"/>
        <v>Radiant</v>
      </c>
      <c r="L588" s="7" t="s">
        <v>18</v>
      </c>
      <c r="M588" s="7">
        <f>Datos_Limpios!$I588+Datos_Limpios!$J588</f>
        <v>59</v>
      </c>
      <c r="N588" s="7" t="str">
        <f>IF(Datos_Limpios!$M588&lt;35,"Menor a 35",IF(Datos_Limpios!$M588&lt;=48,"Menor a 48",IF(Datos_Limpios!$M588&lt;=60,"Menor a 60","Mayor a 60")))</f>
        <v>Menor a 60</v>
      </c>
      <c r="O588" s="7" t="str">
        <f>IF(Datos_Limpios!$L588="True",Datos_Limpios!$F588,Datos_Limpios!$H588)</f>
        <v>Vici Gaming</v>
      </c>
      <c r="P588" s="7"/>
      <c r="Q588" s="7">
        <v>9870</v>
      </c>
      <c r="R588" s="7" t="s">
        <v>80</v>
      </c>
    </row>
    <row r="589" spans="1:18" x14ac:dyDescent="0.3">
      <c r="A589" s="9">
        <v>4066759760</v>
      </c>
      <c r="B589" s="9">
        <v>1947</v>
      </c>
      <c r="C589" s="10">
        <f>Datos_Limpios!$B589/(24*60*60)</f>
        <v>2.2534722222222223E-2</v>
      </c>
      <c r="D589" s="8" t="str">
        <f t="shared" si="18"/>
        <v>Early Game</v>
      </c>
      <c r="E589" s="9">
        <v>350190</v>
      </c>
      <c r="F589" s="9" t="s">
        <v>16</v>
      </c>
      <c r="G589" s="9">
        <v>39</v>
      </c>
      <c r="H589" s="9" t="s">
        <v>60</v>
      </c>
      <c r="I589" s="9">
        <v>18</v>
      </c>
      <c r="J589" s="9">
        <v>35</v>
      </c>
      <c r="K589" s="9" t="str">
        <f t="shared" si="19"/>
        <v>Dire</v>
      </c>
      <c r="L589" s="9" t="s">
        <v>14</v>
      </c>
      <c r="M589" s="9">
        <f>Datos_Limpios!$I589+Datos_Limpios!$J589</f>
        <v>53</v>
      </c>
      <c r="N589" s="9" t="str">
        <f>IF(Datos_Limpios!$M589&lt;35,"Menor a 35",IF(Datos_Limpios!$M589&lt;=48,"Menor a 48",IF(Datos_Limpios!$M589&lt;=60,"Menor a 60","Mayor a 60")))</f>
        <v>Menor a 60</v>
      </c>
      <c r="O589" s="9" t="str">
        <f>IF(Datos_Limpios!$L589="True",Datos_Limpios!$F589,Datos_Limpios!$H589)</f>
        <v>Shopify Rebellion</v>
      </c>
      <c r="P589" s="9"/>
      <c r="Q589" s="9">
        <v>9870</v>
      </c>
      <c r="R589" s="9" t="s">
        <v>80</v>
      </c>
    </row>
    <row r="590" spans="1:18" x14ac:dyDescent="0.3">
      <c r="A590" s="7">
        <v>4066988194</v>
      </c>
      <c r="B590" s="7">
        <v>3483</v>
      </c>
      <c r="C590" s="8">
        <f>Datos_Limpios!$B590/(24*60*60)</f>
        <v>4.0312500000000001E-2</v>
      </c>
      <c r="D590" s="8" t="str">
        <f t="shared" si="18"/>
        <v>Mid Game</v>
      </c>
      <c r="E590" s="7">
        <v>5229127</v>
      </c>
      <c r="F590" s="7" t="s">
        <v>83</v>
      </c>
      <c r="G590" s="7">
        <v>5</v>
      </c>
      <c r="H590" s="7" t="s">
        <v>62</v>
      </c>
      <c r="I590" s="7">
        <v>38</v>
      </c>
      <c r="J590" s="7">
        <v>35</v>
      </c>
      <c r="K590" s="7" t="str">
        <f t="shared" si="19"/>
        <v>Radiant</v>
      </c>
      <c r="L590" s="7" t="s">
        <v>18</v>
      </c>
      <c r="M590" s="7">
        <f>Datos_Limpios!$I590+Datos_Limpios!$J590</f>
        <v>73</v>
      </c>
      <c r="N590" s="7" t="str">
        <f>IF(Datos_Limpios!$M590&lt;35,"Menor a 35",IF(Datos_Limpios!$M590&lt;=48,"Menor a 48",IF(Datos_Limpios!$M590&lt;=60,"Menor a 60","Mayor a 60")))</f>
        <v>Mayor a 60</v>
      </c>
      <c r="O590" s="7" t="str">
        <f>IF(Datos_Limpios!$L590="True",Datos_Limpios!$F590,Datos_Limpios!$H590)</f>
        <v>Winstrike</v>
      </c>
      <c r="P590" s="7"/>
      <c r="Q590" s="7">
        <v>9870</v>
      </c>
      <c r="R590" s="7" t="s">
        <v>80</v>
      </c>
    </row>
    <row r="591" spans="1:18" x14ac:dyDescent="0.3">
      <c r="A591" s="9">
        <v>4070674710</v>
      </c>
      <c r="B591" s="9">
        <v>2962</v>
      </c>
      <c r="C591" s="10">
        <f>Datos_Limpios!$B591/(24*60*60)</f>
        <v>3.4282407407407407E-2</v>
      </c>
      <c r="D591" s="8" t="str">
        <f t="shared" si="18"/>
        <v>Mid Game</v>
      </c>
      <c r="E591" s="9">
        <v>543897</v>
      </c>
      <c r="F591" s="9" t="s">
        <v>35</v>
      </c>
      <c r="G591" s="9">
        <v>2108395</v>
      </c>
      <c r="H591" s="9" t="s">
        <v>34</v>
      </c>
      <c r="I591" s="9">
        <v>18</v>
      </c>
      <c r="J591" s="9">
        <v>30</v>
      </c>
      <c r="K591" s="9" t="str">
        <f t="shared" si="19"/>
        <v>Radiant</v>
      </c>
      <c r="L591" s="9" t="s">
        <v>18</v>
      </c>
      <c r="M591" s="9">
        <f>Datos_Limpios!$I591+Datos_Limpios!$J591</f>
        <v>48</v>
      </c>
      <c r="N591" s="9" t="str">
        <f>IF(Datos_Limpios!$M591&lt;35,"Menor a 35",IF(Datos_Limpios!$M591&lt;=48,"Menor a 48",IF(Datos_Limpios!$M591&lt;=60,"Menor a 60","Mayor a 60")))</f>
        <v>Menor a 48</v>
      </c>
      <c r="O591" s="9" t="str">
        <f>IF(Datos_Limpios!$L591="True",Datos_Limpios!$F591,Datos_Limpios!$H591)</f>
        <v>Mineski</v>
      </c>
      <c r="P591" s="9"/>
      <c r="Q591" s="9">
        <v>9870</v>
      </c>
      <c r="R591" s="9" t="s">
        <v>80</v>
      </c>
    </row>
    <row r="592" spans="1:18" x14ac:dyDescent="0.3">
      <c r="A592" s="7">
        <v>4074591870</v>
      </c>
      <c r="B592" s="7">
        <v>1972</v>
      </c>
      <c r="C592" s="8">
        <f>Datos_Limpios!$B592/(24*60*60)</f>
        <v>2.2824074074074073E-2</v>
      </c>
      <c r="D592" s="8" t="str">
        <f t="shared" si="18"/>
        <v>Early Game</v>
      </c>
      <c r="E592" s="7">
        <v>2163</v>
      </c>
      <c r="F592" s="7" t="s">
        <v>66</v>
      </c>
      <c r="G592" s="7">
        <v>15</v>
      </c>
      <c r="H592" s="7" t="s">
        <v>12</v>
      </c>
      <c r="I592" s="7">
        <v>16</v>
      </c>
      <c r="J592" s="7">
        <v>35</v>
      </c>
      <c r="K592" s="7" t="str">
        <f t="shared" si="19"/>
        <v>Dire</v>
      </c>
      <c r="L592" s="7" t="s">
        <v>14</v>
      </c>
      <c r="M592" s="7">
        <f>Datos_Limpios!$I592+Datos_Limpios!$J592</f>
        <v>51</v>
      </c>
      <c r="N592" s="7" t="str">
        <f>IF(Datos_Limpios!$M592&lt;35,"Menor a 35",IF(Datos_Limpios!$M592&lt;=48,"Menor a 48",IF(Datos_Limpios!$M592&lt;=60,"Menor a 60","Mayor a 60")))</f>
        <v>Menor a 60</v>
      </c>
      <c r="O592" s="7" t="str">
        <f>IF(Datos_Limpios!$L592="True",Datos_Limpios!$F592,Datos_Limpios!$H592)</f>
        <v>LGD Gaming</v>
      </c>
      <c r="P592" s="7"/>
      <c r="Q592" s="7">
        <v>9870</v>
      </c>
      <c r="R592" s="7" t="s">
        <v>80</v>
      </c>
    </row>
    <row r="593" spans="1:18" x14ac:dyDescent="0.3">
      <c r="A593" s="9">
        <v>4074639753</v>
      </c>
      <c r="B593" s="9">
        <v>1907</v>
      </c>
      <c r="C593" s="10">
        <f>Datos_Limpios!$B593/(24*60*60)</f>
        <v>2.207175925925926E-2</v>
      </c>
      <c r="D593" s="8" t="str">
        <f t="shared" si="18"/>
        <v>Early Game</v>
      </c>
      <c r="E593" s="9">
        <v>2163</v>
      </c>
      <c r="F593" s="9" t="s">
        <v>66</v>
      </c>
      <c r="G593" s="9">
        <v>15</v>
      </c>
      <c r="H593" s="9" t="s">
        <v>12</v>
      </c>
      <c r="I593" s="9">
        <v>7</v>
      </c>
      <c r="J593" s="9">
        <v>33</v>
      </c>
      <c r="K593" s="9" t="str">
        <f t="shared" si="19"/>
        <v>Dire</v>
      </c>
      <c r="L593" s="9" t="s">
        <v>14</v>
      </c>
      <c r="M593" s="9">
        <f>Datos_Limpios!$I593+Datos_Limpios!$J593</f>
        <v>40</v>
      </c>
      <c r="N593" s="9" t="str">
        <f>IF(Datos_Limpios!$M593&lt;35,"Menor a 35",IF(Datos_Limpios!$M593&lt;=48,"Menor a 48",IF(Datos_Limpios!$M593&lt;=60,"Menor a 60","Mayor a 60")))</f>
        <v>Menor a 48</v>
      </c>
      <c r="O593" s="9" t="str">
        <f>IF(Datos_Limpios!$L593="True",Datos_Limpios!$F593,Datos_Limpios!$H593)</f>
        <v>LGD Gaming</v>
      </c>
      <c r="P593" s="9"/>
      <c r="Q593" s="9">
        <v>9870</v>
      </c>
      <c r="R593" s="9" t="s">
        <v>80</v>
      </c>
    </row>
    <row r="594" spans="1:18" x14ac:dyDescent="0.3">
      <c r="A594" s="7">
        <v>4074694505</v>
      </c>
      <c r="B594" s="7">
        <v>1956</v>
      </c>
      <c r="C594" s="8">
        <f>Datos_Limpios!$B594/(24*60*60)</f>
        <v>2.2638888888888889E-2</v>
      </c>
      <c r="D594" s="8" t="str">
        <f t="shared" si="18"/>
        <v>Early Game</v>
      </c>
      <c r="E594" s="7">
        <v>39</v>
      </c>
      <c r="F594" s="7" t="s">
        <v>60</v>
      </c>
      <c r="G594" s="7">
        <v>2586976</v>
      </c>
      <c r="H594" s="7" t="s">
        <v>64</v>
      </c>
      <c r="I594" s="7">
        <v>26</v>
      </c>
      <c r="J594" s="7">
        <v>39</v>
      </c>
      <c r="K594" s="7" t="str">
        <f t="shared" si="19"/>
        <v>Dire</v>
      </c>
      <c r="L594" s="7" t="s">
        <v>14</v>
      </c>
      <c r="M594" s="7">
        <f>Datos_Limpios!$I594+Datos_Limpios!$J594</f>
        <v>65</v>
      </c>
      <c r="N594" s="7" t="str">
        <f>IF(Datos_Limpios!$M594&lt;35,"Menor a 35",IF(Datos_Limpios!$M594&lt;=48,"Menor a 48",IF(Datos_Limpios!$M594&lt;=60,"Menor a 60","Mayor a 60")))</f>
        <v>Mayor a 60</v>
      </c>
      <c r="O594" s="7" t="str">
        <f>IF(Datos_Limpios!$L594="True",Datos_Limpios!$F594,Datos_Limpios!$H594)</f>
        <v>OG</v>
      </c>
      <c r="P594" s="7"/>
      <c r="Q594" s="7">
        <v>9870</v>
      </c>
      <c r="R594" s="7" t="s">
        <v>80</v>
      </c>
    </row>
    <row r="595" spans="1:18" x14ac:dyDescent="0.3">
      <c r="A595" s="9">
        <v>4074748928</v>
      </c>
      <c r="B595" s="9">
        <v>2612</v>
      </c>
      <c r="C595" s="10">
        <f>Datos_Limpios!$B595/(24*60*60)</f>
        <v>3.0231481481481481E-2</v>
      </c>
      <c r="D595" s="8" t="str">
        <f t="shared" si="18"/>
        <v>Mid Game</v>
      </c>
      <c r="E595" s="9">
        <v>2586976</v>
      </c>
      <c r="F595" s="9" t="s">
        <v>64</v>
      </c>
      <c r="G595" s="9">
        <v>39</v>
      </c>
      <c r="H595" s="9" t="s">
        <v>60</v>
      </c>
      <c r="I595" s="9">
        <v>30</v>
      </c>
      <c r="J595" s="9">
        <v>34</v>
      </c>
      <c r="K595" s="9" t="str">
        <f t="shared" si="19"/>
        <v>Dire</v>
      </c>
      <c r="L595" s="9" t="s">
        <v>14</v>
      </c>
      <c r="M595" s="9">
        <f>Datos_Limpios!$I595+Datos_Limpios!$J595</f>
        <v>64</v>
      </c>
      <c r="N595" s="9" t="str">
        <f>IF(Datos_Limpios!$M595&lt;35,"Menor a 35",IF(Datos_Limpios!$M595&lt;=48,"Menor a 48",IF(Datos_Limpios!$M595&lt;=60,"Menor a 60","Mayor a 60")))</f>
        <v>Mayor a 60</v>
      </c>
      <c r="O595" s="9" t="str">
        <f>IF(Datos_Limpios!$L595="True",Datos_Limpios!$F595,Datos_Limpios!$H595)</f>
        <v>Shopify Rebellion</v>
      </c>
      <c r="P595" s="9"/>
      <c r="Q595" s="9">
        <v>9870</v>
      </c>
      <c r="R595" s="9" t="s">
        <v>80</v>
      </c>
    </row>
    <row r="596" spans="1:18" x14ac:dyDescent="0.3">
      <c r="A596" s="7">
        <v>4078180258</v>
      </c>
      <c r="B596" s="7">
        <v>2535</v>
      </c>
      <c r="C596" s="8">
        <f>Datos_Limpios!$B596/(24*60*60)</f>
        <v>2.9340277777777778E-2</v>
      </c>
      <c r="D596" s="8" t="str">
        <f t="shared" si="18"/>
        <v>Mid Game</v>
      </c>
      <c r="E596" s="7">
        <v>1838315</v>
      </c>
      <c r="F596" s="7" t="s">
        <v>21</v>
      </c>
      <c r="G596" s="7">
        <v>2163</v>
      </c>
      <c r="H596" s="7" t="s">
        <v>66</v>
      </c>
      <c r="I596" s="7">
        <v>18</v>
      </c>
      <c r="J596" s="7">
        <v>38</v>
      </c>
      <c r="K596" s="7" t="str">
        <f t="shared" si="19"/>
        <v>Dire</v>
      </c>
      <c r="L596" s="7" t="s">
        <v>14</v>
      </c>
      <c r="M596" s="7">
        <f>Datos_Limpios!$I596+Datos_Limpios!$J596</f>
        <v>56</v>
      </c>
      <c r="N596" s="7" t="str">
        <f>IF(Datos_Limpios!$M596&lt;35,"Menor a 35",IF(Datos_Limpios!$M596&lt;=48,"Menor a 48",IF(Datos_Limpios!$M596&lt;=60,"Menor a 60","Mayor a 60")))</f>
        <v>Menor a 60</v>
      </c>
      <c r="O596" s="7" t="str">
        <f>IF(Datos_Limpios!$L596="True",Datos_Limpios!$F596,Datos_Limpios!$H596)</f>
        <v>Team Liquid</v>
      </c>
      <c r="P596" s="7"/>
      <c r="Q596" s="7">
        <v>9870</v>
      </c>
      <c r="R596" s="7" t="s">
        <v>80</v>
      </c>
    </row>
    <row r="597" spans="1:18" x14ac:dyDescent="0.3">
      <c r="A597" s="9">
        <v>4078566725</v>
      </c>
      <c r="B597" s="9">
        <v>2081</v>
      </c>
      <c r="C597" s="10">
        <f>Datos_Limpios!$B597/(24*60*60)</f>
        <v>2.4085648148148148E-2</v>
      </c>
      <c r="D597" s="8" t="str">
        <f t="shared" si="18"/>
        <v>Early Game</v>
      </c>
      <c r="E597" s="9">
        <v>39</v>
      </c>
      <c r="F597" s="9" t="s">
        <v>60</v>
      </c>
      <c r="G597" s="9">
        <v>2163</v>
      </c>
      <c r="H597" s="9" t="s">
        <v>66</v>
      </c>
      <c r="I597" s="9">
        <v>39</v>
      </c>
      <c r="J597" s="9">
        <v>21</v>
      </c>
      <c r="K597" s="9" t="str">
        <f t="shared" si="19"/>
        <v>Radiant</v>
      </c>
      <c r="L597" s="9" t="s">
        <v>18</v>
      </c>
      <c r="M597" s="9">
        <f>Datos_Limpios!$I597+Datos_Limpios!$J597</f>
        <v>60</v>
      </c>
      <c r="N597" s="9" t="str">
        <f>IF(Datos_Limpios!$M597&lt;35,"Menor a 35",IF(Datos_Limpios!$M597&lt;=48,"Menor a 48",IF(Datos_Limpios!$M597&lt;=60,"Menor a 60","Mayor a 60")))</f>
        <v>Menor a 60</v>
      </c>
      <c r="O597" s="9" t="str">
        <f>IF(Datos_Limpios!$L597="True",Datos_Limpios!$F597,Datos_Limpios!$H597)</f>
        <v>Shopify Rebellion</v>
      </c>
      <c r="P597" s="9"/>
      <c r="Q597" s="9">
        <v>9870</v>
      </c>
      <c r="R597" s="9" t="s">
        <v>80</v>
      </c>
    </row>
    <row r="598" spans="1:18" x14ac:dyDescent="0.3">
      <c r="A598" s="7">
        <v>4080316101</v>
      </c>
      <c r="B598" s="7">
        <v>2605</v>
      </c>
      <c r="C598" s="8">
        <f>Datos_Limpios!$B598/(24*60*60)</f>
        <v>3.0150462962962962E-2</v>
      </c>
      <c r="D598" s="8" t="str">
        <f t="shared" si="18"/>
        <v>Mid Game</v>
      </c>
      <c r="E598" s="7">
        <v>39</v>
      </c>
      <c r="F598" s="7" t="s">
        <v>60</v>
      </c>
      <c r="G598" s="7">
        <v>15</v>
      </c>
      <c r="H598" s="7" t="s">
        <v>12</v>
      </c>
      <c r="I598" s="7">
        <v>21</v>
      </c>
      <c r="J598" s="7">
        <v>41</v>
      </c>
      <c r="K598" s="7" t="str">
        <f t="shared" si="19"/>
        <v>Dire</v>
      </c>
      <c r="L598" s="7" t="s">
        <v>14</v>
      </c>
      <c r="M598" s="7">
        <f>Datos_Limpios!$I598+Datos_Limpios!$J598</f>
        <v>62</v>
      </c>
      <c r="N598" s="7" t="str">
        <f>IF(Datos_Limpios!$M598&lt;35,"Menor a 35",IF(Datos_Limpios!$M598&lt;=48,"Menor a 48",IF(Datos_Limpios!$M598&lt;=60,"Menor a 60","Mayor a 60")))</f>
        <v>Mayor a 60</v>
      </c>
      <c r="O598" s="7" t="str">
        <f>IF(Datos_Limpios!$L598="True",Datos_Limpios!$F598,Datos_Limpios!$H598)</f>
        <v>LGD Gaming</v>
      </c>
      <c r="P598" s="7"/>
      <c r="Q598" s="7">
        <v>9870</v>
      </c>
      <c r="R598" s="7" t="s">
        <v>80</v>
      </c>
    </row>
    <row r="599" spans="1:18" x14ac:dyDescent="0.3">
      <c r="A599" s="9">
        <v>4080666526</v>
      </c>
      <c r="B599" s="9">
        <v>2285</v>
      </c>
      <c r="C599" s="10">
        <f>Datos_Limpios!$B599/(24*60*60)</f>
        <v>2.644675925925926E-2</v>
      </c>
      <c r="D599" s="8" t="str">
        <f t="shared" si="18"/>
        <v>Early Game</v>
      </c>
      <c r="E599" s="9">
        <v>15</v>
      </c>
      <c r="F599" s="9" t="s">
        <v>12</v>
      </c>
      <c r="G599" s="9">
        <v>2586976</v>
      </c>
      <c r="H599" s="9" t="s">
        <v>64</v>
      </c>
      <c r="I599" s="9">
        <v>45</v>
      </c>
      <c r="J599" s="9">
        <v>19</v>
      </c>
      <c r="K599" s="9" t="str">
        <f t="shared" si="19"/>
        <v>Radiant</v>
      </c>
      <c r="L599" s="9" t="s">
        <v>18</v>
      </c>
      <c r="M599" s="9">
        <f>Datos_Limpios!$I599+Datos_Limpios!$J599</f>
        <v>64</v>
      </c>
      <c r="N599" s="9" t="str">
        <f>IF(Datos_Limpios!$M599&lt;35,"Menor a 35",IF(Datos_Limpios!$M599&lt;=48,"Menor a 48",IF(Datos_Limpios!$M599&lt;=60,"Menor a 60","Mayor a 60")))</f>
        <v>Mayor a 60</v>
      </c>
      <c r="O599" s="9" t="str">
        <f>IF(Datos_Limpios!$L599="True",Datos_Limpios!$F599,Datos_Limpios!$H599)</f>
        <v>LGD Gaming</v>
      </c>
      <c r="P599" s="9"/>
      <c r="Q599" s="9">
        <v>9870</v>
      </c>
      <c r="R599" s="9" t="s">
        <v>80</v>
      </c>
    </row>
    <row r="600" spans="1:18" x14ac:dyDescent="0.3">
      <c r="A600" s="7">
        <v>4080723031</v>
      </c>
      <c r="B600" s="7">
        <v>2066</v>
      </c>
      <c r="C600" s="8">
        <f>Datos_Limpios!$B600/(24*60*60)</f>
        <v>2.3912037037037037E-2</v>
      </c>
      <c r="D600" s="8" t="str">
        <f t="shared" si="18"/>
        <v>Early Game</v>
      </c>
      <c r="E600" s="7">
        <v>2586976</v>
      </c>
      <c r="F600" s="7" t="s">
        <v>64</v>
      </c>
      <c r="G600" s="7">
        <v>15</v>
      </c>
      <c r="H600" s="7" t="s">
        <v>12</v>
      </c>
      <c r="I600" s="7">
        <v>25</v>
      </c>
      <c r="J600" s="7">
        <v>50</v>
      </c>
      <c r="K600" s="7" t="str">
        <f t="shared" si="19"/>
        <v>Dire</v>
      </c>
      <c r="L600" s="7" t="s">
        <v>14</v>
      </c>
      <c r="M600" s="7">
        <f>Datos_Limpios!$I600+Datos_Limpios!$J600</f>
        <v>75</v>
      </c>
      <c r="N600" s="7" t="str">
        <f>IF(Datos_Limpios!$M600&lt;35,"Menor a 35",IF(Datos_Limpios!$M600&lt;=48,"Menor a 48",IF(Datos_Limpios!$M600&lt;=60,"Menor a 60","Mayor a 60")))</f>
        <v>Mayor a 60</v>
      </c>
      <c r="O600" s="7" t="str">
        <f>IF(Datos_Limpios!$L600="True",Datos_Limpios!$F600,Datos_Limpios!$H600)</f>
        <v>LGD Gaming</v>
      </c>
      <c r="P600" s="7"/>
      <c r="Q600" s="7">
        <v>9870</v>
      </c>
      <c r="R600" s="7" t="s">
        <v>80</v>
      </c>
    </row>
    <row r="601" spans="1:18" x14ac:dyDescent="0.3">
      <c r="A601" s="9">
        <v>4063286002</v>
      </c>
      <c r="B601" s="9">
        <v>1993</v>
      </c>
      <c r="C601" s="10">
        <f>Datos_Limpios!$B601/(24*60*60)</f>
        <v>2.3067129629629628E-2</v>
      </c>
      <c r="D601" s="8" t="str">
        <f t="shared" si="18"/>
        <v>Early Game</v>
      </c>
      <c r="E601" s="9">
        <v>5229127</v>
      </c>
      <c r="F601" s="9" t="s">
        <v>83</v>
      </c>
      <c r="G601" s="9">
        <v>15</v>
      </c>
      <c r="H601" s="9" t="s">
        <v>12</v>
      </c>
      <c r="I601" s="9">
        <v>23</v>
      </c>
      <c r="J601" s="9">
        <v>40</v>
      </c>
      <c r="K601" s="9" t="str">
        <f t="shared" si="19"/>
        <v>Dire</v>
      </c>
      <c r="L601" s="9" t="s">
        <v>14</v>
      </c>
      <c r="M601" s="9">
        <f>Datos_Limpios!$I601+Datos_Limpios!$J601</f>
        <v>63</v>
      </c>
      <c r="N601" s="9" t="str">
        <f>IF(Datos_Limpios!$M601&lt;35,"Menor a 35",IF(Datos_Limpios!$M601&lt;=48,"Menor a 48",IF(Datos_Limpios!$M601&lt;=60,"Menor a 60","Mayor a 60")))</f>
        <v>Mayor a 60</v>
      </c>
      <c r="O601" s="9" t="str">
        <f>IF(Datos_Limpios!$L601="True",Datos_Limpios!$F601,Datos_Limpios!$H601)</f>
        <v>LGD Gaming</v>
      </c>
      <c r="P601" s="9"/>
      <c r="Q601" s="9">
        <v>9870</v>
      </c>
      <c r="R601" s="9" t="s">
        <v>80</v>
      </c>
    </row>
    <row r="602" spans="1:18" x14ac:dyDescent="0.3">
      <c r="A602" s="7">
        <v>4070500759</v>
      </c>
      <c r="B602" s="7">
        <v>2378</v>
      </c>
      <c r="C602" s="8">
        <f>Datos_Limpios!$B602/(24*60*60)</f>
        <v>2.7523148148148147E-2</v>
      </c>
      <c r="D602" s="8" t="str">
        <f t="shared" si="18"/>
        <v>Early Game</v>
      </c>
      <c r="E602" s="7">
        <v>15</v>
      </c>
      <c r="F602" s="7" t="s">
        <v>12</v>
      </c>
      <c r="G602" s="7">
        <v>1883502</v>
      </c>
      <c r="H602" s="7" t="s">
        <v>61</v>
      </c>
      <c r="I602" s="7">
        <v>17</v>
      </c>
      <c r="J602" s="7">
        <v>29</v>
      </c>
      <c r="K602" s="7" t="str">
        <f t="shared" si="19"/>
        <v>Radiant</v>
      </c>
      <c r="L602" s="7" t="s">
        <v>18</v>
      </c>
      <c r="M602" s="7">
        <f>Datos_Limpios!$I602+Datos_Limpios!$J602</f>
        <v>46</v>
      </c>
      <c r="N602" s="7" t="str">
        <f>IF(Datos_Limpios!$M602&lt;35,"Menor a 35",IF(Datos_Limpios!$M602&lt;=48,"Menor a 48",IF(Datos_Limpios!$M602&lt;=60,"Menor a 60","Mayor a 60")))</f>
        <v>Menor a 48</v>
      </c>
      <c r="O602" s="7" t="str">
        <f>IF(Datos_Limpios!$L602="True",Datos_Limpios!$F602,Datos_Limpios!$H602)</f>
        <v>LGD Gaming</v>
      </c>
      <c r="P602" s="7"/>
      <c r="Q602" s="7">
        <v>9870</v>
      </c>
      <c r="R602" s="7" t="s">
        <v>80</v>
      </c>
    </row>
    <row r="603" spans="1:18" x14ac:dyDescent="0.3">
      <c r="A603" s="9">
        <v>4067035268</v>
      </c>
      <c r="B603" s="9">
        <v>2530</v>
      </c>
      <c r="C603" s="10">
        <f>Datos_Limpios!$B603/(24*60*60)</f>
        <v>2.9282407407407406E-2</v>
      </c>
      <c r="D603" s="8" t="str">
        <f t="shared" si="18"/>
        <v>Mid Game</v>
      </c>
      <c r="E603" s="9">
        <v>1838315</v>
      </c>
      <c r="F603" s="9" t="s">
        <v>21</v>
      </c>
      <c r="G603" s="9">
        <v>1375614</v>
      </c>
      <c r="H603" s="9" t="s">
        <v>63</v>
      </c>
      <c r="I603" s="9">
        <v>19</v>
      </c>
      <c r="J603" s="9">
        <v>19</v>
      </c>
      <c r="K603" s="9" t="str">
        <f t="shared" si="19"/>
        <v>Radiant</v>
      </c>
      <c r="L603" s="9" t="s">
        <v>18</v>
      </c>
      <c r="M603" s="9">
        <f>Datos_Limpios!$I603+Datos_Limpios!$J603</f>
        <v>38</v>
      </c>
      <c r="N603" s="9" t="str">
        <f>IF(Datos_Limpios!$M603&lt;35,"Menor a 35",IF(Datos_Limpios!$M603&lt;=48,"Menor a 48",IF(Datos_Limpios!$M603&lt;=60,"Menor a 60","Mayor a 60")))</f>
        <v>Menor a 48</v>
      </c>
      <c r="O603" s="9" t="str">
        <f>IF(Datos_Limpios!$L603="True",Datos_Limpios!$F603,Datos_Limpios!$H603)</f>
        <v>Team Secret</v>
      </c>
      <c r="P603" s="9"/>
      <c r="Q603" s="9">
        <v>9870</v>
      </c>
      <c r="R603" s="9" t="s">
        <v>80</v>
      </c>
    </row>
    <row r="604" spans="1:18" x14ac:dyDescent="0.3">
      <c r="A604" s="7">
        <v>4080856812</v>
      </c>
      <c r="B604" s="7">
        <v>2188</v>
      </c>
      <c r="C604" s="8">
        <f>Datos_Limpios!$B604/(24*60*60)</f>
        <v>2.5324074074074075E-2</v>
      </c>
      <c r="D604" s="8" t="str">
        <f t="shared" si="18"/>
        <v>Early Game</v>
      </c>
      <c r="E604" s="7">
        <v>15</v>
      </c>
      <c r="F604" s="7" t="s">
        <v>12</v>
      </c>
      <c r="G604" s="7">
        <v>2586976</v>
      </c>
      <c r="H604" s="7" t="s">
        <v>64</v>
      </c>
      <c r="I604" s="7">
        <v>34</v>
      </c>
      <c r="J604" s="7">
        <v>35</v>
      </c>
      <c r="K604" s="7" t="str">
        <f t="shared" si="19"/>
        <v>Dire</v>
      </c>
      <c r="L604" s="7" t="s">
        <v>14</v>
      </c>
      <c r="M604" s="7">
        <f>Datos_Limpios!$I604+Datos_Limpios!$J604</f>
        <v>69</v>
      </c>
      <c r="N604" s="7" t="str">
        <f>IF(Datos_Limpios!$M604&lt;35,"Menor a 35",IF(Datos_Limpios!$M604&lt;=48,"Menor a 48",IF(Datos_Limpios!$M604&lt;=60,"Menor a 60","Mayor a 60")))</f>
        <v>Mayor a 60</v>
      </c>
      <c r="O604" s="7" t="str">
        <f>IF(Datos_Limpios!$L604="True",Datos_Limpios!$F604,Datos_Limpios!$H604)</f>
        <v>OG</v>
      </c>
      <c r="P604" s="7"/>
      <c r="Q604" s="7">
        <v>9870</v>
      </c>
      <c r="R604" s="7" t="s">
        <v>80</v>
      </c>
    </row>
    <row r="605" spans="1:18" x14ac:dyDescent="0.3">
      <c r="A605" s="9">
        <v>4061742840</v>
      </c>
      <c r="B605" s="9">
        <v>1905</v>
      </c>
      <c r="C605" s="10">
        <f>Datos_Limpios!$B605/(24*60*60)</f>
        <v>2.2048611111111113E-2</v>
      </c>
      <c r="D605" s="8" t="str">
        <f t="shared" si="18"/>
        <v>Early Game</v>
      </c>
      <c r="E605" s="9">
        <v>350190</v>
      </c>
      <c r="F605" s="9" t="s">
        <v>16</v>
      </c>
      <c r="G605" s="9">
        <v>2163</v>
      </c>
      <c r="H605" s="9" t="s">
        <v>66</v>
      </c>
      <c r="I605" s="9">
        <v>39</v>
      </c>
      <c r="J605" s="9">
        <v>1</v>
      </c>
      <c r="K605" s="9" t="str">
        <f t="shared" si="19"/>
        <v>Radiant</v>
      </c>
      <c r="L605" s="9" t="s">
        <v>18</v>
      </c>
      <c r="M605" s="9">
        <f>Datos_Limpios!$I605+Datos_Limpios!$J605</f>
        <v>40</v>
      </c>
      <c r="N605" s="9" t="str">
        <f>IF(Datos_Limpios!$M605&lt;35,"Menor a 35",IF(Datos_Limpios!$M605&lt;=48,"Menor a 48",IF(Datos_Limpios!$M605&lt;=60,"Menor a 60","Mayor a 60")))</f>
        <v>Menor a 48</v>
      </c>
      <c r="O605" s="9" t="str">
        <f>IF(Datos_Limpios!$L605="True",Datos_Limpios!$F605,Datos_Limpios!$H605)</f>
        <v>Ascent Esports</v>
      </c>
      <c r="P605" s="9"/>
      <c r="Q605" s="9">
        <v>9870</v>
      </c>
      <c r="R605" s="9" t="s">
        <v>80</v>
      </c>
    </row>
    <row r="606" spans="1:18" x14ac:dyDescent="0.3">
      <c r="A606" s="7">
        <v>3960583608</v>
      </c>
      <c r="B606" s="7">
        <v>3095</v>
      </c>
      <c r="C606" s="8">
        <f>Datos_Limpios!$B606/(24*60*60)</f>
        <v>3.5821759259259262E-2</v>
      </c>
      <c r="D606" s="8" t="str">
        <f t="shared" si="18"/>
        <v>Mid Game</v>
      </c>
      <c r="E606" s="7">
        <v>67</v>
      </c>
      <c r="F606" s="7" t="s">
        <v>84</v>
      </c>
      <c r="G606" s="7">
        <v>3715574</v>
      </c>
      <c r="H606" s="7" t="s">
        <v>29</v>
      </c>
      <c r="I606" s="7">
        <v>29</v>
      </c>
      <c r="J606" s="7">
        <v>42</v>
      </c>
      <c r="K606" s="7" t="str">
        <f t="shared" si="19"/>
        <v>Dire</v>
      </c>
      <c r="L606" s="7" t="s">
        <v>14</v>
      </c>
      <c r="M606" s="7">
        <f>Datos_Limpios!$I606+Datos_Limpios!$J606</f>
        <v>71</v>
      </c>
      <c r="N606" s="7" t="str">
        <f>IF(Datos_Limpios!$M606&lt;35,"Menor a 35",IF(Datos_Limpios!$M606&lt;=48,"Menor a 48",IF(Datos_Limpios!$M606&lt;=60,"Menor a 60","Mayor a 60")))</f>
        <v>Mayor a 60</v>
      </c>
      <c r="O606" s="7" t="str">
        <f>IF(Datos_Limpios!$L606="True",Datos_Limpios!$F606,Datos_Limpios!$H606)</f>
        <v>SG e-sports team</v>
      </c>
      <c r="P606" s="7"/>
      <c r="Q606" s="7">
        <v>9870</v>
      </c>
      <c r="R606" s="7" t="s">
        <v>80</v>
      </c>
    </row>
    <row r="607" spans="1:18" x14ac:dyDescent="0.3">
      <c r="A607" s="9">
        <v>4078291886</v>
      </c>
      <c r="B607" s="9">
        <v>2935</v>
      </c>
      <c r="C607" s="10">
        <f>Datos_Limpios!$B607/(24*60*60)</f>
        <v>3.3969907407407407E-2</v>
      </c>
      <c r="D607" s="8" t="str">
        <f t="shared" si="18"/>
        <v>Mid Game</v>
      </c>
      <c r="E607" s="9">
        <v>15</v>
      </c>
      <c r="F607" s="9" t="s">
        <v>12</v>
      </c>
      <c r="G607" s="9">
        <v>2586976</v>
      </c>
      <c r="H607" s="9" t="s">
        <v>64</v>
      </c>
      <c r="I607" s="9">
        <v>36</v>
      </c>
      <c r="J607" s="9">
        <v>52</v>
      </c>
      <c r="K607" s="9" t="str">
        <f t="shared" si="19"/>
        <v>Dire</v>
      </c>
      <c r="L607" s="9" t="s">
        <v>14</v>
      </c>
      <c r="M607" s="9">
        <f>Datos_Limpios!$I607+Datos_Limpios!$J607</f>
        <v>88</v>
      </c>
      <c r="N607" s="9" t="str">
        <f>IF(Datos_Limpios!$M607&lt;35,"Menor a 35",IF(Datos_Limpios!$M607&lt;=48,"Menor a 48",IF(Datos_Limpios!$M607&lt;=60,"Menor a 60","Mayor a 60")))</f>
        <v>Mayor a 60</v>
      </c>
      <c r="O607" s="9" t="str">
        <f>IF(Datos_Limpios!$L607="True",Datos_Limpios!$F607,Datos_Limpios!$H607)</f>
        <v>OG</v>
      </c>
      <c r="P607" s="9"/>
      <c r="Q607" s="9">
        <v>9870</v>
      </c>
      <c r="R607" s="9" t="s">
        <v>80</v>
      </c>
    </row>
    <row r="608" spans="1:18" x14ac:dyDescent="0.3">
      <c r="A608" s="7">
        <v>3963175050</v>
      </c>
      <c r="B608" s="7">
        <v>2494</v>
      </c>
      <c r="C608" s="8">
        <f>Datos_Limpios!$B608/(24*60*60)</f>
        <v>2.886574074074074E-2</v>
      </c>
      <c r="D608" s="8" t="str">
        <f t="shared" si="18"/>
        <v>Mid Game</v>
      </c>
      <c r="E608" s="7">
        <v>5</v>
      </c>
      <c r="F608" s="7" t="s">
        <v>62</v>
      </c>
      <c r="G608" s="7">
        <v>5066616</v>
      </c>
      <c r="H608" s="7" t="s">
        <v>82</v>
      </c>
      <c r="I608" s="7">
        <v>26</v>
      </c>
      <c r="J608" s="7">
        <v>30</v>
      </c>
      <c r="K608" s="7" t="str">
        <f t="shared" si="19"/>
        <v>Dire</v>
      </c>
      <c r="L608" s="7" t="s">
        <v>14</v>
      </c>
      <c r="M608" s="7">
        <f>Datos_Limpios!$I608+Datos_Limpios!$J608</f>
        <v>56</v>
      </c>
      <c r="N608" s="7" t="str">
        <f>IF(Datos_Limpios!$M608&lt;35,"Menor a 35",IF(Datos_Limpios!$M608&lt;=48,"Menor a 48",IF(Datos_Limpios!$M608&lt;=60,"Menor a 60","Mayor a 60")))</f>
        <v>Menor a 60</v>
      </c>
      <c r="O608" s="7" t="str">
        <f>IF(Datos_Limpios!$L608="True",Datos_Limpios!$F608,Datos_Limpios!$H608)</f>
        <v>Team Serenity</v>
      </c>
      <c r="P608" s="7"/>
      <c r="Q608" s="7">
        <v>9870</v>
      </c>
      <c r="R608" s="7" t="s">
        <v>80</v>
      </c>
    </row>
    <row r="609" spans="1:18" x14ac:dyDescent="0.3">
      <c r="A609" s="9">
        <v>3965884494</v>
      </c>
      <c r="B609" s="9">
        <v>2540</v>
      </c>
      <c r="C609" s="10">
        <f>Datos_Limpios!$B609/(24*60*60)</f>
        <v>2.9398148148148149E-2</v>
      </c>
      <c r="D609" s="8" t="str">
        <f t="shared" si="18"/>
        <v>Mid Game</v>
      </c>
      <c r="E609" s="9">
        <v>5327206</v>
      </c>
      <c r="F609" s="9" t="s">
        <v>87</v>
      </c>
      <c r="G609" s="9">
        <v>3715574</v>
      </c>
      <c r="H609" s="9" t="s">
        <v>29</v>
      </c>
      <c r="I609" s="9">
        <v>21</v>
      </c>
      <c r="J609" s="9">
        <v>21</v>
      </c>
      <c r="K609" s="9" t="str">
        <f t="shared" si="19"/>
        <v>Radiant</v>
      </c>
      <c r="L609" s="9" t="s">
        <v>18</v>
      </c>
      <c r="M609" s="9">
        <f>Datos_Limpios!$I609+Datos_Limpios!$J609</f>
        <v>42</v>
      </c>
      <c r="N609" s="9" t="str">
        <f>IF(Datos_Limpios!$M609&lt;35,"Menor a 35",IF(Datos_Limpios!$M609&lt;=48,"Menor a 48",IF(Datos_Limpios!$M609&lt;=60,"Menor a 60","Mayor a 60")))</f>
        <v>Menor a 48</v>
      </c>
      <c r="O609" s="9" t="str">
        <f>IF(Datos_Limpios!$L609="True",Datos_Limpios!$F609,Datos_Limpios!$H609)</f>
        <v>Thunder Predator</v>
      </c>
      <c r="P609" s="9"/>
      <c r="Q609" s="9">
        <v>9870</v>
      </c>
      <c r="R609" s="9" t="s">
        <v>80</v>
      </c>
    </row>
    <row r="610" spans="1:18" x14ac:dyDescent="0.3">
      <c r="A610" s="7">
        <v>3963833718</v>
      </c>
      <c r="B610" s="7">
        <v>2022</v>
      </c>
      <c r="C610" s="8">
        <f>Datos_Limpios!$B610/(24*60*60)</f>
        <v>2.3402777777777779E-2</v>
      </c>
      <c r="D610" s="8" t="str">
        <f t="shared" si="18"/>
        <v>Early Game</v>
      </c>
      <c r="E610" s="7">
        <v>3715574</v>
      </c>
      <c r="F610" s="7" t="s">
        <v>29</v>
      </c>
      <c r="G610" s="7">
        <v>5065748</v>
      </c>
      <c r="H610" s="7" t="s">
        <v>103</v>
      </c>
      <c r="I610" s="7">
        <v>26</v>
      </c>
      <c r="J610" s="7">
        <v>10</v>
      </c>
      <c r="K610" s="7" t="str">
        <f t="shared" si="19"/>
        <v>Radiant</v>
      </c>
      <c r="L610" s="7" t="s">
        <v>18</v>
      </c>
      <c r="M610" s="7">
        <f>Datos_Limpios!$I610+Datos_Limpios!$J610</f>
        <v>36</v>
      </c>
      <c r="N610" s="7" t="str">
        <f>IF(Datos_Limpios!$M610&lt;35,"Menor a 35",IF(Datos_Limpios!$M610&lt;=48,"Menor a 48",IF(Datos_Limpios!$M610&lt;=60,"Menor a 60","Mayor a 60")))</f>
        <v>Menor a 48</v>
      </c>
      <c r="O610" s="7" t="str">
        <f>IF(Datos_Limpios!$L610="True",Datos_Limpios!$F610,Datos_Limpios!$H610)</f>
        <v>SG e-sports team</v>
      </c>
      <c r="P610" s="7"/>
      <c r="Q610" s="7">
        <v>9870</v>
      </c>
      <c r="R610" s="7" t="s">
        <v>80</v>
      </c>
    </row>
    <row r="611" spans="1:18" x14ac:dyDescent="0.3">
      <c r="A611" s="9">
        <v>3966752666</v>
      </c>
      <c r="B611" s="9">
        <v>4780</v>
      </c>
      <c r="C611" s="10">
        <f>Datos_Limpios!$B611/(24*60*60)</f>
        <v>5.5324074074074074E-2</v>
      </c>
      <c r="D611" s="8" t="str">
        <f t="shared" si="18"/>
        <v>Late Game</v>
      </c>
      <c r="E611" s="9">
        <v>111474</v>
      </c>
      <c r="F611" s="9" t="s">
        <v>20</v>
      </c>
      <c r="G611" s="9">
        <v>5039050</v>
      </c>
      <c r="H611" s="9" t="s">
        <v>97</v>
      </c>
      <c r="I611" s="9">
        <v>53</v>
      </c>
      <c r="J611" s="9">
        <v>58</v>
      </c>
      <c r="K611" s="9" t="str">
        <f t="shared" si="19"/>
        <v>Dire</v>
      </c>
      <c r="L611" s="9" t="s">
        <v>14</v>
      </c>
      <c r="M611" s="9">
        <f>Datos_Limpios!$I611+Datos_Limpios!$J611</f>
        <v>111</v>
      </c>
      <c r="N611" s="9" t="str">
        <f>IF(Datos_Limpios!$M611&lt;35,"Menor a 35",IF(Datos_Limpios!$M611&lt;=48,"Menor a 48",IF(Datos_Limpios!$M611&lt;=60,"Menor a 60","Mayor a 60")))</f>
        <v>Mayor a 60</v>
      </c>
      <c r="O611" s="9" t="str">
        <f>IF(Datos_Limpios!$L611="True",Datos_Limpios!$F611,Datos_Limpios!$H611)</f>
        <v>Team Kinguin</v>
      </c>
      <c r="P611" s="9"/>
      <c r="Q611" s="9">
        <v>9870</v>
      </c>
      <c r="R611" s="9" t="s">
        <v>80</v>
      </c>
    </row>
    <row r="612" spans="1:18" x14ac:dyDescent="0.3">
      <c r="A612" s="7">
        <v>4080601137</v>
      </c>
      <c r="B612" s="7">
        <v>2078</v>
      </c>
      <c r="C612" s="8">
        <f>Datos_Limpios!$B612/(24*60*60)</f>
        <v>2.4050925925925927E-2</v>
      </c>
      <c r="D612" s="8" t="str">
        <f t="shared" si="18"/>
        <v>Early Game</v>
      </c>
      <c r="E612" s="7">
        <v>2586976</v>
      </c>
      <c r="F612" s="7" t="s">
        <v>64</v>
      </c>
      <c r="G612" s="7">
        <v>15</v>
      </c>
      <c r="H612" s="7" t="s">
        <v>12</v>
      </c>
      <c r="I612" s="7">
        <v>34</v>
      </c>
      <c r="J612" s="7">
        <v>27</v>
      </c>
      <c r="K612" s="7" t="str">
        <f t="shared" si="19"/>
        <v>Radiant</v>
      </c>
      <c r="L612" s="7" t="s">
        <v>18</v>
      </c>
      <c r="M612" s="7">
        <f>Datos_Limpios!$I612+Datos_Limpios!$J612</f>
        <v>61</v>
      </c>
      <c r="N612" s="7" t="str">
        <f>IF(Datos_Limpios!$M612&lt;35,"Menor a 35",IF(Datos_Limpios!$M612&lt;=48,"Menor a 48",IF(Datos_Limpios!$M612&lt;=60,"Menor a 60","Mayor a 60")))</f>
        <v>Mayor a 60</v>
      </c>
      <c r="O612" s="7" t="str">
        <f>IF(Datos_Limpios!$L612="True",Datos_Limpios!$F612,Datos_Limpios!$H612)</f>
        <v>OG</v>
      </c>
      <c r="P612" s="7"/>
      <c r="Q612" s="7">
        <v>9870</v>
      </c>
      <c r="R612" s="7" t="s">
        <v>80</v>
      </c>
    </row>
    <row r="613" spans="1:18" x14ac:dyDescent="0.3">
      <c r="A613" s="9">
        <v>4063350513</v>
      </c>
      <c r="B613" s="9">
        <v>1446</v>
      </c>
      <c r="C613" s="10">
        <f>Datos_Limpios!$B613/(24*60*60)</f>
        <v>1.6736111111111111E-2</v>
      </c>
      <c r="D613" s="8" t="str">
        <f t="shared" si="18"/>
        <v>Early Game</v>
      </c>
      <c r="E613" s="9">
        <v>15</v>
      </c>
      <c r="F613" s="9" t="s">
        <v>12</v>
      </c>
      <c r="G613" s="9">
        <v>5229127</v>
      </c>
      <c r="H613" s="9" t="s">
        <v>83</v>
      </c>
      <c r="I613" s="9">
        <v>36</v>
      </c>
      <c r="J613" s="9">
        <v>16</v>
      </c>
      <c r="K613" s="9" t="str">
        <f t="shared" si="19"/>
        <v>Radiant</v>
      </c>
      <c r="L613" s="9" t="s">
        <v>18</v>
      </c>
      <c r="M613" s="9">
        <f>Datos_Limpios!$I613+Datos_Limpios!$J613</f>
        <v>52</v>
      </c>
      <c r="N613" s="9" t="str">
        <f>IF(Datos_Limpios!$M613&lt;35,"Menor a 35",IF(Datos_Limpios!$M613&lt;=48,"Menor a 48",IF(Datos_Limpios!$M613&lt;=60,"Menor a 60","Mayor a 60")))</f>
        <v>Menor a 60</v>
      </c>
      <c r="O613" s="9" t="str">
        <f>IF(Datos_Limpios!$L613="True",Datos_Limpios!$F613,Datos_Limpios!$H613)</f>
        <v>LGD Gaming</v>
      </c>
      <c r="P613" s="9"/>
      <c r="Q613" s="9">
        <v>9870</v>
      </c>
      <c r="R613" s="9" t="s">
        <v>80</v>
      </c>
    </row>
    <row r="614" spans="1:18" x14ac:dyDescent="0.3">
      <c r="A614" s="7">
        <v>3967535610</v>
      </c>
      <c r="B614" s="7">
        <v>1616</v>
      </c>
      <c r="C614" s="8">
        <f>Datos_Limpios!$B614/(24*60*60)</f>
        <v>1.8703703703703705E-2</v>
      </c>
      <c r="D614" s="8" t="str">
        <f t="shared" si="18"/>
        <v>Early Game</v>
      </c>
      <c r="E614" s="7">
        <v>5051649</v>
      </c>
      <c r="F614" s="7" t="s">
        <v>79</v>
      </c>
      <c r="G614" s="7">
        <v>5228654</v>
      </c>
      <c r="H614" s="7" t="s">
        <v>101</v>
      </c>
      <c r="I614" s="7">
        <v>10</v>
      </c>
      <c r="J614" s="7">
        <v>18</v>
      </c>
      <c r="K614" s="7" t="str">
        <f t="shared" si="19"/>
        <v>Dire</v>
      </c>
      <c r="L614" s="7" t="s">
        <v>14</v>
      </c>
      <c r="M614" s="7">
        <f>Datos_Limpios!$I614+Datos_Limpios!$J614</f>
        <v>28</v>
      </c>
      <c r="N614" s="7" t="str">
        <f>IF(Datos_Limpios!$M614&lt;35,"Menor a 35",IF(Datos_Limpios!$M614&lt;=48,"Menor a 48",IF(Datos_Limpios!$M614&lt;=60,"Menor a 60","Mayor a 60")))</f>
        <v>Menor a 35</v>
      </c>
      <c r="O614" s="7" t="str">
        <f>IF(Datos_Limpios!$L614="True",Datos_Limpios!$F614,Datos_Limpios!$H614)</f>
        <v>VGJ Storm</v>
      </c>
      <c r="P614" s="7"/>
      <c r="Q614" s="7">
        <v>9870</v>
      </c>
      <c r="R614" s="7" t="s">
        <v>80</v>
      </c>
    </row>
    <row r="615" spans="1:18" x14ac:dyDescent="0.3">
      <c r="A615" s="9">
        <v>4076431752</v>
      </c>
      <c r="B615" s="9">
        <v>2120</v>
      </c>
      <c r="C615" s="10">
        <f>Datos_Limpios!$B615/(24*60*60)</f>
        <v>2.4537037037037038E-2</v>
      </c>
      <c r="D615" s="8" t="str">
        <f t="shared" si="18"/>
        <v>Early Game</v>
      </c>
      <c r="E615" s="9">
        <v>1883502</v>
      </c>
      <c r="F615" s="9" t="s">
        <v>61</v>
      </c>
      <c r="G615" s="9">
        <v>39</v>
      </c>
      <c r="H615" s="9" t="s">
        <v>60</v>
      </c>
      <c r="I615" s="9">
        <v>17</v>
      </c>
      <c r="J615" s="9">
        <v>27</v>
      </c>
      <c r="K615" s="9" t="str">
        <f t="shared" si="19"/>
        <v>Dire</v>
      </c>
      <c r="L615" s="9" t="s">
        <v>14</v>
      </c>
      <c r="M615" s="9">
        <f>Datos_Limpios!$I615+Datos_Limpios!$J615</f>
        <v>44</v>
      </c>
      <c r="N615" s="9" t="str">
        <f>IF(Datos_Limpios!$M615&lt;35,"Menor a 35",IF(Datos_Limpios!$M615&lt;=48,"Menor a 48",IF(Datos_Limpios!$M615&lt;=60,"Menor a 60","Mayor a 60")))</f>
        <v>Menor a 48</v>
      </c>
      <c r="O615" s="9" t="str">
        <f>IF(Datos_Limpios!$L615="True",Datos_Limpios!$F615,Datos_Limpios!$H615)</f>
        <v>Shopify Rebellion</v>
      </c>
      <c r="P615" s="9"/>
      <c r="Q615" s="9">
        <v>9870</v>
      </c>
      <c r="R615" s="9" t="s">
        <v>80</v>
      </c>
    </row>
    <row r="616" spans="1:18" x14ac:dyDescent="0.3">
      <c r="A616" s="7">
        <v>4064939549</v>
      </c>
      <c r="B616" s="7">
        <v>1139</v>
      </c>
      <c r="C616" s="8">
        <f>Datos_Limpios!$B616/(24*60*60)</f>
        <v>1.3182870370370371E-2</v>
      </c>
      <c r="D616" s="8" t="str">
        <f t="shared" si="18"/>
        <v>Turbo Game</v>
      </c>
      <c r="E616" s="7">
        <v>726228</v>
      </c>
      <c r="F616" s="7" t="s">
        <v>55</v>
      </c>
      <c r="G616" s="7">
        <v>67</v>
      </c>
      <c r="H616" s="7" t="s">
        <v>84</v>
      </c>
      <c r="I616" s="7">
        <v>25</v>
      </c>
      <c r="J616" s="7">
        <v>8</v>
      </c>
      <c r="K616" s="7" t="str">
        <f t="shared" si="19"/>
        <v>Radiant</v>
      </c>
      <c r="L616" s="7" t="s">
        <v>18</v>
      </c>
      <c r="M616" s="7">
        <f>Datos_Limpios!$I616+Datos_Limpios!$J616</f>
        <v>33</v>
      </c>
      <c r="N616" s="7" t="str">
        <f>IF(Datos_Limpios!$M616&lt;35,"Menor a 35",IF(Datos_Limpios!$M616&lt;=48,"Menor a 48",IF(Datos_Limpios!$M616&lt;=60,"Menor a 60","Mayor a 60")))</f>
        <v>Menor a 35</v>
      </c>
      <c r="O616" s="7" t="str">
        <f>IF(Datos_Limpios!$L616="True",Datos_Limpios!$F616,Datos_Limpios!$H616)</f>
        <v>Vici Gaming</v>
      </c>
      <c r="P616" s="7"/>
      <c r="Q616" s="7">
        <v>9870</v>
      </c>
      <c r="R616" s="7" t="s">
        <v>80</v>
      </c>
    </row>
    <row r="617" spans="1:18" x14ac:dyDescent="0.3">
      <c r="A617" s="9">
        <v>3961276206</v>
      </c>
      <c r="B617" s="9">
        <v>3599</v>
      </c>
      <c r="C617" s="10">
        <f>Datos_Limpios!$B617/(24*60*60)</f>
        <v>4.1655092592592591E-2</v>
      </c>
      <c r="D617" s="8" t="str">
        <f t="shared" si="18"/>
        <v>Mid Game</v>
      </c>
      <c r="E617" s="9">
        <v>5</v>
      </c>
      <c r="F617" s="9" t="s">
        <v>62</v>
      </c>
      <c r="G617" s="9">
        <v>5921721</v>
      </c>
      <c r="H617" s="9" t="s">
        <v>104</v>
      </c>
      <c r="I617" s="9">
        <v>32</v>
      </c>
      <c r="J617" s="9">
        <v>28</v>
      </c>
      <c r="K617" s="9" t="str">
        <f t="shared" si="19"/>
        <v>Dire</v>
      </c>
      <c r="L617" s="9" t="s">
        <v>14</v>
      </c>
      <c r="M617" s="9">
        <f>Datos_Limpios!$I617+Datos_Limpios!$J617</f>
        <v>60</v>
      </c>
      <c r="N617" s="9" t="str">
        <f>IF(Datos_Limpios!$M617&lt;35,"Menor a 35",IF(Datos_Limpios!$M617&lt;=48,"Menor a 48",IF(Datos_Limpios!$M617&lt;=60,"Menor a 60","Mayor a 60")))</f>
        <v>Menor a 60</v>
      </c>
      <c r="O617" s="9" t="str">
        <f>IF(Datos_Limpios!$L617="True",Datos_Limpios!$F617,Datos_Limpios!$H617)</f>
        <v>Young Dumb</v>
      </c>
      <c r="P617" s="9"/>
      <c r="Q617" s="9">
        <v>9870</v>
      </c>
      <c r="R617" s="9" t="s">
        <v>80</v>
      </c>
    </row>
    <row r="618" spans="1:18" x14ac:dyDescent="0.3">
      <c r="A618" s="7">
        <v>3962007207</v>
      </c>
      <c r="B618" s="7">
        <v>2020</v>
      </c>
      <c r="C618" s="8">
        <f>Datos_Limpios!$B618/(24*60*60)</f>
        <v>2.3379629629629629E-2</v>
      </c>
      <c r="D618" s="8" t="str">
        <f t="shared" si="18"/>
        <v>Early Game</v>
      </c>
      <c r="E618" s="7">
        <v>67</v>
      </c>
      <c r="F618" s="7" t="s">
        <v>84</v>
      </c>
      <c r="G618" s="7">
        <v>5065748</v>
      </c>
      <c r="H618" s="7" t="s">
        <v>103</v>
      </c>
      <c r="I618" s="7">
        <v>36</v>
      </c>
      <c r="J618" s="7">
        <v>17</v>
      </c>
      <c r="K618" s="7" t="str">
        <f t="shared" si="19"/>
        <v>Radiant</v>
      </c>
      <c r="L618" s="7" t="s">
        <v>18</v>
      </c>
      <c r="M618" s="7">
        <f>Datos_Limpios!$I618+Datos_Limpios!$J618</f>
        <v>53</v>
      </c>
      <c r="N618" s="7" t="str">
        <f>IF(Datos_Limpios!$M618&lt;35,"Menor a 35",IF(Datos_Limpios!$M618&lt;=48,"Menor a 48",IF(Datos_Limpios!$M618&lt;=60,"Menor a 60","Mayor a 60")))</f>
        <v>Menor a 60</v>
      </c>
      <c r="O618" s="7" t="str">
        <f>IF(Datos_Limpios!$L618="True",Datos_Limpios!$F618,Datos_Limpios!$H618)</f>
        <v>paiN Gaming</v>
      </c>
      <c r="P618" s="7"/>
      <c r="Q618" s="7">
        <v>9870</v>
      </c>
      <c r="R618" s="7" t="s">
        <v>80</v>
      </c>
    </row>
    <row r="619" spans="1:18" x14ac:dyDescent="0.3">
      <c r="A619" s="9">
        <v>3970333065</v>
      </c>
      <c r="B619" s="9">
        <v>1939</v>
      </c>
      <c r="C619" s="10">
        <f>Datos_Limpios!$B619/(24*60*60)</f>
        <v>2.2442129629629631E-2</v>
      </c>
      <c r="D619" s="8" t="str">
        <f t="shared" si="18"/>
        <v>Early Game</v>
      </c>
      <c r="E619" s="9">
        <v>2586976</v>
      </c>
      <c r="F619" s="9" t="s">
        <v>64</v>
      </c>
      <c r="G619" s="9">
        <v>5039050</v>
      </c>
      <c r="H619" s="9" t="s">
        <v>97</v>
      </c>
      <c r="I619" s="9">
        <v>35</v>
      </c>
      <c r="J619" s="9">
        <v>15</v>
      </c>
      <c r="K619" s="9" t="str">
        <f t="shared" si="19"/>
        <v>Radiant</v>
      </c>
      <c r="L619" s="9" t="s">
        <v>18</v>
      </c>
      <c r="M619" s="9">
        <f>Datos_Limpios!$I619+Datos_Limpios!$J619</f>
        <v>50</v>
      </c>
      <c r="N619" s="9" t="str">
        <f>IF(Datos_Limpios!$M619&lt;35,"Menor a 35",IF(Datos_Limpios!$M619&lt;=48,"Menor a 48",IF(Datos_Limpios!$M619&lt;=60,"Menor a 60","Mayor a 60")))</f>
        <v>Menor a 60</v>
      </c>
      <c r="O619" s="9" t="str">
        <f>IF(Datos_Limpios!$L619="True",Datos_Limpios!$F619,Datos_Limpios!$H619)</f>
        <v>OG</v>
      </c>
      <c r="P619" s="9"/>
      <c r="Q619" s="9">
        <v>9870</v>
      </c>
      <c r="R619" s="9" t="s">
        <v>80</v>
      </c>
    </row>
    <row r="620" spans="1:18" x14ac:dyDescent="0.3">
      <c r="A620" s="7">
        <v>4078412913</v>
      </c>
      <c r="B620" s="7">
        <v>3489</v>
      </c>
      <c r="C620" s="8">
        <f>Datos_Limpios!$B620/(24*60*60)</f>
        <v>4.0381944444444443E-2</v>
      </c>
      <c r="D620" s="8" t="str">
        <f t="shared" si="18"/>
        <v>Mid Game</v>
      </c>
      <c r="E620" s="7">
        <v>2586976</v>
      </c>
      <c r="F620" s="7" t="s">
        <v>64</v>
      </c>
      <c r="G620" s="7">
        <v>15</v>
      </c>
      <c r="H620" s="7" t="s">
        <v>12</v>
      </c>
      <c r="I620" s="7">
        <v>33</v>
      </c>
      <c r="J620" s="7">
        <v>40</v>
      </c>
      <c r="K620" s="7" t="str">
        <f t="shared" si="19"/>
        <v>Radiant</v>
      </c>
      <c r="L620" s="7" t="s">
        <v>18</v>
      </c>
      <c r="M620" s="7">
        <f>Datos_Limpios!$I620+Datos_Limpios!$J620</f>
        <v>73</v>
      </c>
      <c r="N620" s="7" t="str">
        <f>IF(Datos_Limpios!$M620&lt;35,"Menor a 35",IF(Datos_Limpios!$M620&lt;=48,"Menor a 48",IF(Datos_Limpios!$M620&lt;=60,"Menor a 60","Mayor a 60")))</f>
        <v>Mayor a 60</v>
      </c>
      <c r="O620" s="7" t="str">
        <f>IF(Datos_Limpios!$L620="True",Datos_Limpios!$F620,Datos_Limpios!$H620)</f>
        <v>OG</v>
      </c>
      <c r="P620" s="7"/>
      <c r="Q620" s="7">
        <v>9870</v>
      </c>
      <c r="R620" s="7" t="s">
        <v>80</v>
      </c>
    </row>
    <row r="621" spans="1:18" x14ac:dyDescent="0.3">
      <c r="A621" s="9">
        <v>4067049273</v>
      </c>
      <c r="B621" s="9">
        <v>1632</v>
      </c>
      <c r="C621" s="10">
        <f>Datos_Limpios!$B621/(24*60*60)</f>
        <v>1.8888888888888889E-2</v>
      </c>
      <c r="D621" s="8" t="str">
        <f t="shared" si="18"/>
        <v>Early Game</v>
      </c>
      <c r="E621" s="9">
        <v>5229127</v>
      </c>
      <c r="F621" s="9" t="s">
        <v>83</v>
      </c>
      <c r="G621" s="9">
        <v>5</v>
      </c>
      <c r="H621" s="9" t="s">
        <v>62</v>
      </c>
      <c r="I621" s="9">
        <v>18</v>
      </c>
      <c r="J621" s="9">
        <v>15</v>
      </c>
      <c r="K621" s="9" t="str">
        <f t="shared" si="19"/>
        <v>Radiant</v>
      </c>
      <c r="L621" s="9" t="s">
        <v>18</v>
      </c>
      <c r="M621" s="9">
        <f>Datos_Limpios!$I621+Datos_Limpios!$J621</f>
        <v>33</v>
      </c>
      <c r="N621" s="9" t="str">
        <f>IF(Datos_Limpios!$M621&lt;35,"Menor a 35",IF(Datos_Limpios!$M621&lt;=48,"Menor a 48",IF(Datos_Limpios!$M621&lt;=60,"Menor a 60","Mayor a 60")))</f>
        <v>Menor a 35</v>
      </c>
      <c r="O621" s="9" t="str">
        <f>IF(Datos_Limpios!$L621="True",Datos_Limpios!$F621,Datos_Limpios!$H621)</f>
        <v>Winstrike</v>
      </c>
      <c r="P621" s="9"/>
      <c r="Q621" s="9">
        <v>9870</v>
      </c>
      <c r="R621" s="9" t="s">
        <v>80</v>
      </c>
    </row>
    <row r="622" spans="1:18" x14ac:dyDescent="0.3">
      <c r="A622" s="7">
        <v>4063439681</v>
      </c>
      <c r="B622" s="7">
        <v>2063</v>
      </c>
      <c r="C622" s="8">
        <f>Datos_Limpios!$B622/(24*60*60)</f>
        <v>2.3877314814814816E-2</v>
      </c>
      <c r="D622" s="8" t="str">
        <f t="shared" si="18"/>
        <v>Early Game</v>
      </c>
      <c r="E622" s="7">
        <v>726228</v>
      </c>
      <c r="F622" s="7" t="s">
        <v>55</v>
      </c>
      <c r="G622" s="7">
        <v>5066616</v>
      </c>
      <c r="H622" s="7" t="s">
        <v>82</v>
      </c>
      <c r="I622" s="7">
        <v>33</v>
      </c>
      <c r="J622" s="7">
        <v>29</v>
      </c>
      <c r="K622" s="7" t="str">
        <f t="shared" si="19"/>
        <v>Radiant</v>
      </c>
      <c r="L622" s="7" t="s">
        <v>18</v>
      </c>
      <c r="M622" s="7">
        <f>Datos_Limpios!$I622+Datos_Limpios!$J622</f>
        <v>62</v>
      </c>
      <c r="N622" s="7" t="str">
        <f>IF(Datos_Limpios!$M622&lt;35,"Menor a 35",IF(Datos_Limpios!$M622&lt;=48,"Menor a 48",IF(Datos_Limpios!$M622&lt;=60,"Menor a 60","Mayor a 60")))</f>
        <v>Mayor a 60</v>
      </c>
      <c r="O622" s="7" t="str">
        <f>IF(Datos_Limpios!$L622="True",Datos_Limpios!$F622,Datos_Limpios!$H622)</f>
        <v>Vici Gaming</v>
      </c>
      <c r="P622" s="7"/>
      <c r="Q622" s="7">
        <v>9870</v>
      </c>
      <c r="R622" s="7" t="s">
        <v>80</v>
      </c>
    </row>
    <row r="623" spans="1:18" x14ac:dyDescent="0.3">
      <c r="A623" s="9">
        <v>3970112306</v>
      </c>
      <c r="B623" s="9">
        <v>3312</v>
      </c>
      <c r="C623" s="10">
        <f>Datos_Limpios!$B623/(24*60*60)</f>
        <v>3.833333333333333E-2</v>
      </c>
      <c r="D623" s="8" t="str">
        <f t="shared" si="18"/>
        <v>Mid Game</v>
      </c>
      <c r="E623" s="9">
        <v>5407259</v>
      </c>
      <c r="F623" s="9" t="s">
        <v>90</v>
      </c>
      <c r="G623" s="9">
        <v>350190</v>
      </c>
      <c r="H623" s="9" t="s">
        <v>16</v>
      </c>
      <c r="I623" s="9">
        <v>20</v>
      </c>
      <c r="J623" s="9">
        <v>45</v>
      </c>
      <c r="K623" s="9" t="str">
        <f t="shared" si="19"/>
        <v>Dire</v>
      </c>
      <c r="L623" s="9" t="s">
        <v>14</v>
      </c>
      <c r="M623" s="9">
        <f>Datos_Limpios!$I623+Datos_Limpios!$J623</f>
        <v>65</v>
      </c>
      <c r="N623" s="9" t="str">
        <f>IF(Datos_Limpios!$M623&lt;35,"Menor a 35",IF(Datos_Limpios!$M623&lt;=48,"Menor a 48",IF(Datos_Limpios!$M623&lt;=60,"Menor a 60","Mayor a 60")))</f>
        <v>Mayor a 60</v>
      </c>
      <c r="O623" s="9" t="str">
        <f>IF(Datos_Limpios!$L623="True",Datos_Limpios!$F623,Datos_Limpios!$H623)</f>
        <v>Ascent Esports</v>
      </c>
      <c r="P623" s="9"/>
      <c r="Q623" s="9">
        <v>9870</v>
      </c>
      <c r="R623" s="9" t="s">
        <v>80</v>
      </c>
    </row>
    <row r="624" spans="1:18" x14ac:dyDescent="0.3">
      <c r="A624" s="7">
        <v>3966487370</v>
      </c>
      <c r="B624" s="7">
        <v>2621</v>
      </c>
      <c r="C624" s="8">
        <f>Datos_Limpios!$B624/(24*60*60)</f>
        <v>3.033564814814815E-2</v>
      </c>
      <c r="D624" s="8" t="str">
        <f t="shared" si="18"/>
        <v>Mid Game</v>
      </c>
      <c r="E624" s="7">
        <v>5896956</v>
      </c>
      <c r="F624" s="7" t="s">
        <v>88</v>
      </c>
      <c r="G624" s="7">
        <v>3785359</v>
      </c>
      <c r="H624" s="7" t="s">
        <v>93</v>
      </c>
      <c r="I624" s="7">
        <v>41</v>
      </c>
      <c r="J624" s="7">
        <v>26</v>
      </c>
      <c r="K624" s="7" t="str">
        <f t="shared" si="19"/>
        <v>Radiant</v>
      </c>
      <c r="L624" s="7" t="s">
        <v>18</v>
      </c>
      <c r="M624" s="7">
        <f>Datos_Limpios!$I624+Datos_Limpios!$J624</f>
        <v>67</v>
      </c>
      <c r="N624" s="7" t="str">
        <f>IF(Datos_Limpios!$M624&lt;35,"Menor a 35",IF(Datos_Limpios!$M624&lt;=48,"Menor a 48",IF(Datos_Limpios!$M624&lt;=60,"Menor a 60","Mayor a 60")))</f>
        <v>Mayor a 60</v>
      </c>
      <c r="O624" s="7" t="str">
        <f>IF(Datos_Limpios!$L624="True",Datos_Limpios!$F624,Datos_Limpios!$H624)</f>
        <v>Battle Arena Elites</v>
      </c>
      <c r="P624" s="7"/>
      <c r="Q624" s="7">
        <v>9870</v>
      </c>
      <c r="R624" s="7" t="s">
        <v>80</v>
      </c>
    </row>
    <row r="625" spans="1:18" x14ac:dyDescent="0.3">
      <c r="A625" s="9">
        <v>3962092993</v>
      </c>
      <c r="B625" s="9">
        <v>1930</v>
      </c>
      <c r="C625" s="10">
        <f>Datos_Limpios!$B625/(24*60*60)</f>
        <v>2.2337962962962962E-2</v>
      </c>
      <c r="D625" s="8" t="str">
        <f t="shared" si="18"/>
        <v>Early Game</v>
      </c>
      <c r="E625" s="9">
        <v>3715574</v>
      </c>
      <c r="F625" s="9" t="s">
        <v>29</v>
      </c>
      <c r="G625" s="9">
        <v>3477208</v>
      </c>
      <c r="H625" s="9" t="s">
        <v>24</v>
      </c>
      <c r="I625" s="9">
        <v>25</v>
      </c>
      <c r="J625" s="9">
        <v>10</v>
      </c>
      <c r="K625" s="9" t="str">
        <f t="shared" si="19"/>
        <v>Radiant</v>
      </c>
      <c r="L625" s="9" t="s">
        <v>18</v>
      </c>
      <c r="M625" s="9">
        <f>Datos_Limpios!$I625+Datos_Limpios!$J625</f>
        <v>35</v>
      </c>
      <c r="N625" s="9" t="str">
        <f>IF(Datos_Limpios!$M625&lt;35,"Menor a 35",IF(Datos_Limpios!$M625&lt;=48,"Menor a 48",IF(Datos_Limpios!$M625&lt;=60,"Menor a 60","Mayor a 60")))</f>
        <v>Menor a 48</v>
      </c>
      <c r="O625" s="9" t="str">
        <f>IF(Datos_Limpios!$L625="True",Datos_Limpios!$F625,Datos_Limpios!$H625)</f>
        <v>SG e-sports team</v>
      </c>
      <c r="P625" s="9"/>
      <c r="Q625" s="9">
        <v>9870</v>
      </c>
      <c r="R625" s="9" t="s">
        <v>80</v>
      </c>
    </row>
    <row r="626" spans="1:18" x14ac:dyDescent="0.3">
      <c r="A626" s="7">
        <v>4062098361</v>
      </c>
      <c r="B626" s="7">
        <v>2468</v>
      </c>
      <c r="C626" s="8">
        <f>Datos_Limpios!$B626/(24*60*60)</f>
        <v>2.8564814814814814E-2</v>
      </c>
      <c r="D626" s="8" t="str">
        <f t="shared" si="18"/>
        <v>Mid Game</v>
      </c>
      <c r="E626" s="7">
        <v>5228654</v>
      </c>
      <c r="F626" s="7" t="s">
        <v>101</v>
      </c>
      <c r="G626" s="7">
        <v>1838315</v>
      </c>
      <c r="H626" s="7" t="s">
        <v>21</v>
      </c>
      <c r="I626" s="7">
        <v>34</v>
      </c>
      <c r="J626" s="7">
        <v>20</v>
      </c>
      <c r="K626" s="7" t="str">
        <f t="shared" si="19"/>
        <v>Radiant</v>
      </c>
      <c r="L626" s="7" t="s">
        <v>18</v>
      </c>
      <c r="M626" s="7">
        <f>Datos_Limpios!$I626+Datos_Limpios!$J626</f>
        <v>54</v>
      </c>
      <c r="N626" s="7" t="str">
        <f>IF(Datos_Limpios!$M626&lt;35,"Menor a 35",IF(Datos_Limpios!$M626&lt;=48,"Menor a 48",IF(Datos_Limpios!$M626&lt;=60,"Menor a 60","Mayor a 60")))</f>
        <v>Menor a 60</v>
      </c>
      <c r="O626" s="7" t="str">
        <f>IF(Datos_Limpios!$L626="True",Datos_Limpios!$F626,Datos_Limpios!$H626)</f>
        <v>VGJ Storm</v>
      </c>
      <c r="P626" s="7"/>
      <c r="Q626" s="7">
        <v>9870</v>
      </c>
      <c r="R626" s="7" t="s">
        <v>80</v>
      </c>
    </row>
    <row r="627" spans="1:18" x14ac:dyDescent="0.3">
      <c r="A627" s="9">
        <v>3970279887</v>
      </c>
      <c r="B627" s="9">
        <v>4179</v>
      </c>
      <c r="C627" s="10">
        <f>Datos_Limpios!$B627/(24*60*60)</f>
        <v>4.8368055555555553E-2</v>
      </c>
      <c r="D627" s="8" t="str">
        <f t="shared" si="18"/>
        <v>Late Game</v>
      </c>
      <c r="E627" s="9">
        <v>2108395</v>
      </c>
      <c r="F627" s="9" t="s">
        <v>34</v>
      </c>
      <c r="G627" s="9">
        <v>350190</v>
      </c>
      <c r="H627" s="9" t="s">
        <v>16</v>
      </c>
      <c r="I627" s="9">
        <v>25</v>
      </c>
      <c r="J627" s="9">
        <v>41</v>
      </c>
      <c r="K627" s="9" t="str">
        <f t="shared" si="19"/>
        <v>Dire</v>
      </c>
      <c r="L627" s="9" t="s">
        <v>14</v>
      </c>
      <c r="M627" s="9">
        <f>Datos_Limpios!$I627+Datos_Limpios!$J627</f>
        <v>66</v>
      </c>
      <c r="N627" s="9" t="str">
        <f>IF(Datos_Limpios!$M627&lt;35,"Menor a 35",IF(Datos_Limpios!$M627&lt;=48,"Menor a 48",IF(Datos_Limpios!$M627&lt;=60,"Menor a 60","Mayor a 60")))</f>
        <v>Mayor a 60</v>
      </c>
      <c r="O627" s="9" t="str">
        <f>IF(Datos_Limpios!$L627="True",Datos_Limpios!$F627,Datos_Limpios!$H627)</f>
        <v>Ascent Esports</v>
      </c>
      <c r="P627" s="9"/>
      <c r="Q627" s="9">
        <v>9870</v>
      </c>
      <c r="R627" s="9" t="s">
        <v>80</v>
      </c>
    </row>
    <row r="628" spans="1:18" x14ac:dyDescent="0.3">
      <c r="A628" s="7">
        <v>3968470278</v>
      </c>
      <c r="B628" s="7">
        <v>1974</v>
      </c>
      <c r="C628" s="8">
        <f>Datos_Limpios!$B628/(24*60*60)</f>
        <v>2.2847222222222224E-2</v>
      </c>
      <c r="D628" s="8" t="str">
        <f t="shared" si="18"/>
        <v>Early Game</v>
      </c>
      <c r="E628" s="7">
        <v>5059375</v>
      </c>
      <c r="F628" s="7" t="s">
        <v>95</v>
      </c>
      <c r="G628" s="7">
        <v>111474</v>
      </c>
      <c r="H628" s="7" t="s">
        <v>20</v>
      </c>
      <c r="I628" s="7">
        <v>7</v>
      </c>
      <c r="J628" s="7">
        <v>24</v>
      </c>
      <c r="K628" s="7" t="str">
        <f t="shared" si="19"/>
        <v>Dire</v>
      </c>
      <c r="L628" s="7" t="s">
        <v>14</v>
      </c>
      <c r="M628" s="7">
        <f>Datos_Limpios!$I628+Datos_Limpios!$J628</f>
        <v>31</v>
      </c>
      <c r="N628" s="7" t="str">
        <f>IF(Datos_Limpios!$M628&lt;35,"Menor a 35",IF(Datos_Limpios!$M628&lt;=48,"Menor a 48",IF(Datos_Limpios!$M628&lt;=60,"Menor a 60","Mayor a 60")))</f>
        <v>Menor a 35</v>
      </c>
      <c r="O628" s="7" t="str">
        <f>IF(Datos_Limpios!$L628="True",Datos_Limpios!$F628,Datos_Limpios!$H628)</f>
        <v>Alliance</v>
      </c>
      <c r="P628" s="7"/>
      <c r="Q628" s="7">
        <v>9870</v>
      </c>
      <c r="R628" s="7" t="s">
        <v>80</v>
      </c>
    </row>
    <row r="629" spans="1:18" x14ac:dyDescent="0.3">
      <c r="A629" s="9">
        <v>3968238268</v>
      </c>
      <c r="B629" s="9">
        <v>1644</v>
      </c>
      <c r="C629" s="10">
        <f>Datos_Limpios!$B629/(24*60*60)</f>
        <v>1.9027777777777779E-2</v>
      </c>
      <c r="D629" s="8" t="str">
        <f t="shared" si="18"/>
        <v>Early Game</v>
      </c>
      <c r="E629" s="9">
        <v>4369633</v>
      </c>
      <c r="F629" s="9" t="s">
        <v>91</v>
      </c>
      <c r="G629" s="9">
        <v>5896956</v>
      </c>
      <c r="H629" s="9" t="s">
        <v>88</v>
      </c>
      <c r="I629" s="9">
        <v>27</v>
      </c>
      <c r="J629" s="9">
        <v>11</v>
      </c>
      <c r="K629" s="9" t="str">
        <f t="shared" si="19"/>
        <v>Radiant</v>
      </c>
      <c r="L629" s="9" t="s">
        <v>18</v>
      </c>
      <c r="M629" s="9">
        <f>Datos_Limpios!$I629+Datos_Limpios!$J629</f>
        <v>38</v>
      </c>
      <c r="N629" s="9" t="str">
        <f>IF(Datos_Limpios!$M629&lt;35,"Menor a 35",IF(Datos_Limpios!$M629&lt;=48,"Menor a 48",IF(Datos_Limpios!$M629&lt;=60,"Menor a 60","Mayor a 60")))</f>
        <v>Menor a 48</v>
      </c>
      <c r="O629" s="9" t="str">
        <f>IF(Datos_Limpios!$L629="True",Datos_Limpios!$F629,Datos_Limpios!$H629)</f>
        <v>Entity Gaming</v>
      </c>
      <c r="P629" s="9"/>
      <c r="Q629" s="9">
        <v>9870</v>
      </c>
      <c r="R629" s="9" t="s">
        <v>80</v>
      </c>
    </row>
    <row r="630" spans="1:18" x14ac:dyDescent="0.3">
      <c r="A630" s="7">
        <v>3967271411</v>
      </c>
      <c r="B630" s="7">
        <v>2908</v>
      </c>
      <c r="C630" s="8">
        <f>Datos_Limpios!$B630/(24*60*60)</f>
        <v>3.3657407407407407E-2</v>
      </c>
      <c r="D630" s="8" t="str">
        <f t="shared" si="18"/>
        <v>Mid Game</v>
      </c>
      <c r="E630" s="7">
        <v>5059375</v>
      </c>
      <c r="F630" s="7" t="s">
        <v>95</v>
      </c>
      <c r="G630" s="7">
        <v>5039050</v>
      </c>
      <c r="H630" s="7" t="s">
        <v>97</v>
      </c>
      <c r="I630" s="7">
        <v>30</v>
      </c>
      <c r="J630" s="7">
        <v>49</v>
      </c>
      <c r="K630" s="7" t="str">
        <f t="shared" si="19"/>
        <v>Dire</v>
      </c>
      <c r="L630" s="7" t="s">
        <v>14</v>
      </c>
      <c r="M630" s="7">
        <f>Datos_Limpios!$I630+Datos_Limpios!$J630</f>
        <v>79</v>
      </c>
      <c r="N630" s="7" t="str">
        <f>IF(Datos_Limpios!$M630&lt;35,"Menor a 35",IF(Datos_Limpios!$M630&lt;=48,"Menor a 48",IF(Datos_Limpios!$M630&lt;=60,"Menor a 60","Mayor a 60")))</f>
        <v>Mayor a 60</v>
      </c>
      <c r="O630" s="7" t="str">
        <f>IF(Datos_Limpios!$L630="True",Datos_Limpios!$F630,Datos_Limpios!$H630)</f>
        <v>Team Kinguin</v>
      </c>
      <c r="P630" s="7"/>
      <c r="Q630" s="7">
        <v>9870</v>
      </c>
      <c r="R630" s="7" t="s">
        <v>80</v>
      </c>
    </row>
    <row r="631" spans="1:18" x14ac:dyDescent="0.3">
      <c r="A631" s="9">
        <v>4076485641</v>
      </c>
      <c r="B631" s="9">
        <v>2801</v>
      </c>
      <c r="C631" s="10">
        <f>Datos_Limpios!$B631/(24*60*60)</f>
        <v>3.2418981481481479E-2</v>
      </c>
      <c r="D631" s="8" t="str">
        <f t="shared" si="18"/>
        <v>Mid Game</v>
      </c>
      <c r="E631" s="9">
        <v>39</v>
      </c>
      <c r="F631" s="9" t="s">
        <v>60</v>
      </c>
      <c r="G631" s="9">
        <v>1883502</v>
      </c>
      <c r="H631" s="9" t="s">
        <v>61</v>
      </c>
      <c r="I631" s="9">
        <v>38</v>
      </c>
      <c r="J631" s="9">
        <v>34</v>
      </c>
      <c r="K631" s="9" t="str">
        <f t="shared" si="19"/>
        <v>Radiant</v>
      </c>
      <c r="L631" s="9" t="s">
        <v>18</v>
      </c>
      <c r="M631" s="9">
        <f>Datos_Limpios!$I631+Datos_Limpios!$J631</f>
        <v>72</v>
      </c>
      <c r="N631" s="9" t="str">
        <f>IF(Datos_Limpios!$M631&lt;35,"Menor a 35",IF(Datos_Limpios!$M631&lt;=48,"Menor a 48",IF(Datos_Limpios!$M631&lt;=60,"Menor a 60","Mayor a 60")))</f>
        <v>Mayor a 60</v>
      </c>
      <c r="O631" s="9" t="str">
        <f>IF(Datos_Limpios!$L631="True",Datos_Limpios!$F631,Datos_Limpios!$H631)</f>
        <v>Shopify Rebellion</v>
      </c>
      <c r="P631" s="9"/>
      <c r="Q631" s="9">
        <v>9870</v>
      </c>
      <c r="R631" s="9" t="s">
        <v>80</v>
      </c>
    </row>
    <row r="632" spans="1:18" x14ac:dyDescent="0.3">
      <c r="A632" s="7">
        <v>4066760701</v>
      </c>
      <c r="B632" s="7">
        <v>1957</v>
      </c>
      <c r="C632" s="8">
        <f>Datos_Limpios!$B632/(24*60*60)</f>
        <v>2.2650462962962963E-2</v>
      </c>
      <c r="D632" s="8" t="str">
        <f t="shared" si="18"/>
        <v>Early Game</v>
      </c>
      <c r="E632" s="7">
        <v>543897</v>
      </c>
      <c r="F632" s="7" t="s">
        <v>35</v>
      </c>
      <c r="G632" s="7">
        <v>15</v>
      </c>
      <c r="H632" s="7" t="s">
        <v>12</v>
      </c>
      <c r="I632" s="7">
        <v>21</v>
      </c>
      <c r="J632" s="7">
        <v>37</v>
      </c>
      <c r="K632" s="7" t="str">
        <f t="shared" si="19"/>
        <v>Dire</v>
      </c>
      <c r="L632" s="7" t="s">
        <v>14</v>
      </c>
      <c r="M632" s="7">
        <f>Datos_Limpios!$I632+Datos_Limpios!$J632</f>
        <v>58</v>
      </c>
      <c r="N632" s="7" t="str">
        <f>IF(Datos_Limpios!$M632&lt;35,"Menor a 35",IF(Datos_Limpios!$M632&lt;=48,"Menor a 48",IF(Datos_Limpios!$M632&lt;=60,"Menor a 60","Mayor a 60")))</f>
        <v>Menor a 60</v>
      </c>
      <c r="O632" s="7" t="str">
        <f>IF(Datos_Limpios!$L632="True",Datos_Limpios!$F632,Datos_Limpios!$H632)</f>
        <v>LGD Gaming</v>
      </c>
      <c r="P632" s="7"/>
      <c r="Q632" s="7">
        <v>9870</v>
      </c>
      <c r="R632" s="7" t="s">
        <v>80</v>
      </c>
    </row>
    <row r="633" spans="1:18" x14ac:dyDescent="0.3">
      <c r="A633" s="9">
        <v>4066598139</v>
      </c>
      <c r="B633" s="9">
        <v>1543</v>
      </c>
      <c r="C633" s="10">
        <f>Datos_Limpios!$B633/(24*60*60)</f>
        <v>1.7858796296296296E-2</v>
      </c>
      <c r="D633" s="8" t="str">
        <f t="shared" si="18"/>
        <v>Early Game</v>
      </c>
      <c r="E633" s="9">
        <v>5228654</v>
      </c>
      <c r="F633" s="9" t="s">
        <v>101</v>
      </c>
      <c r="G633" s="9">
        <v>5066616</v>
      </c>
      <c r="H633" s="9" t="s">
        <v>82</v>
      </c>
      <c r="I633" s="9">
        <v>35</v>
      </c>
      <c r="J633" s="9">
        <v>10</v>
      </c>
      <c r="K633" s="9" t="str">
        <f t="shared" si="19"/>
        <v>Radiant</v>
      </c>
      <c r="L633" s="9" t="s">
        <v>18</v>
      </c>
      <c r="M633" s="9">
        <f>Datos_Limpios!$I633+Datos_Limpios!$J633</f>
        <v>45</v>
      </c>
      <c r="N633" s="9" t="str">
        <f>IF(Datos_Limpios!$M633&lt;35,"Menor a 35",IF(Datos_Limpios!$M633&lt;=48,"Menor a 48",IF(Datos_Limpios!$M633&lt;=60,"Menor a 60","Mayor a 60")))</f>
        <v>Menor a 48</v>
      </c>
      <c r="O633" s="9" t="str">
        <f>IF(Datos_Limpios!$L633="True",Datos_Limpios!$F633,Datos_Limpios!$H633)</f>
        <v>VGJ Storm</v>
      </c>
      <c r="P633" s="9"/>
      <c r="Q633" s="9">
        <v>9870</v>
      </c>
      <c r="R633" s="9" t="s">
        <v>80</v>
      </c>
    </row>
    <row r="634" spans="1:18" x14ac:dyDescent="0.3">
      <c r="A634" s="7">
        <v>4066822873</v>
      </c>
      <c r="B634" s="7">
        <v>4748</v>
      </c>
      <c r="C634" s="8">
        <f>Datos_Limpios!$B634/(24*60*60)</f>
        <v>5.4953703703703706E-2</v>
      </c>
      <c r="D634" s="8" t="str">
        <f t="shared" si="18"/>
        <v>Late Game</v>
      </c>
      <c r="E634" s="7">
        <v>1838315</v>
      </c>
      <c r="F634" s="7" t="s">
        <v>21</v>
      </c>
      <c r="G634" s="7">
        <v>1375614</v>
      </c>
      <c r="H634" s="7" t="s">
        <v>63</v>
      </c>
      <c r="I634" s="7">
        <v>36</v>
      </c>
      <c r="J634" s="7">
        <v>48</v>
      </c>
      <c r="K634" s="7" t="str">
        <f t="shared" si="19"/>
        <v>Dire</v>
      </c>
      <c r="L634" s="7" t="s">
        <v>14</v>
      </c>
      <c r="M634" s="7">
        <f>Datos_Limpios!$I634+Datos_Limpios!$J634</f>
        <v>84</v>
      </c>
      <c r="N634" s="7" t="str">
        <f>IF(Datos_Limpios!$M634&lt;35,"Menor a 35",IF(Datos_Limpios!$M634&lt;=48,"Menor a 48",IF(Datos_Limpios!$M634&lt;=60,"Menor a 60","Mayor a 60")))</f>
        <v>Mayor a 60</v>
      </c>
      <c r="O634" s="7" t="str">
        <f>IF(Datos_Limpios!$L634="True",Datos_Limpios!$F634,Datos_Limpios!$H634)</f>
        <v>Newbee</v>
      </c>
      <c r="P634" s="7"/>
      <c r="Q634" s="7">
        <v>9870</v>
      </c>
      <c r="R634" s="7" t="s">
        <v>80</v>
      </c>
    </row>
    <row r="635" spans="1:18" x14ac:dyDescent="0.3">
      <c r="A635" s="9">
        <v>3967727113</v>
      </c>
      <c r="B635" s="9">
        <v>3965</v>
      </c>
      <c r="C635" s="10">
        <f>Datos_Limpios!$B635/(24*60*60)</f>
        <v>4.5891203703703705E-2</v>
      </c>
      <c r="D635" s="8" t="str">
        <f t="shared" si="18"/>
        <v>Late Game</v>
      </c>
      <c r="E635" s="9">
        <v>5465317</v>
      </c>
      <c r="F635" s="9" t="s">
        <v>98</v>
      </c>
      <c r="G635" s="9">
        <v>5051765</v>
      </c>
      <c r="H635" s="9" t="s">
        <v>100</v>
      </c>
      <c r="I635" s="9">
        <v>36</v>
      </c>
      <c r="J635" s="9">
        <v>47</v>
      </c>
      <c r="K635" s="9" t="str">
        <f t="shared" si="19"/>
        <v>Dire</v>
      </c>
      <c r="L635" s="9" t="s">
        <v>14</v>
      </c>
      <c r="M635" s="9">
        <f>Datos_Limpios!$I635+Datos_Limpios!$J635</f>
        <v>83</v>
      </c>
      <c r="N635" s="9" t="str">
        <f>IF(Datos_Limpios!$M635&lt;35,"Menor a 35",IF(Datos_Limpios!$M635&lt;=48,"Menor a 48",IF(Datos_Limpios!$M635&lt;=60,"Menor a 60","Mayor a 60")))</f>
        <v>Mayor a 60</v>
      </c>
      <c r="O635" s="9" t="str">
        <f>IF(Datos_Limpios!$L635="True",Datos_Limpios!$F635,Datos_Limpios!$H635)</f>
        <v>Team Leviathan</v>
      </c>
      <c r="P635" s="9"/>
      <c r="Q635" s="9">
        <v>9870</v>
      </c>
      <c r="R635" s="9" t="s">
        <v>80</v>
      </c>
    </row>
    <row r="636" spans="1:18" x14ac:dyDescent="0.3">
      <c r="A636" s="7">
        <v>4080778303</v>
      </c>
      <c r="B636" s="7">
        <v>3921</v>
      </c>
      <c r="C636" s="8">
        <f>Datos_Limpios!$B636/(24*60*60)</f>
        <v>4.5381944444444447E-2</v>
      </c>
      <c r="D636" s="8" t="str">
        <f t="shared" si="18"/>
        <v>Late Game</v>
      </c>
      <c r="E636" s="7">
        <v>15</v>
      </c>
      <c r="F636" s="7" t="s">
        <v>12</v>
      </c>
      <c r="G636" s="7">
        <v>2586976</v>
      </c>
      <c r="H636" s="7" t="s">
        <v>64</v>
      </c>
      <c r="I636" s="7">
        <v>58</v>
      </c>
      <c r="J636" s="7">
        <v>49</v>
      </c>
      <c r="K636" s="7" t="str">
        <f t="shared" si="19"/>
        <v>Dire</v>
      </c>
      <c r="L636" s="7" t="s">
        <v>14</v>
      </c>
      <c r="M636" s="7">
        <f>Datos_Limpios!$I636+Datos_Limpios!$J636</f>
        <v>107</v>
      </c>
      <c r="N636" s="7" t="str">
        <f>IF(Datos_Limpios!$M636&lt;35,"Menor a 35",IF(Datos_Limpios!$M636&lt;=48,"Menor a 48",IF(Datos_Limpios!$M636&lt;=60,"Menor a 60","Mayor a 60")))</f>
        <v>Mayor a 60</v>
      </c>
      <c r="O636" s="7" t="str">
        <f>IF(Datos_Limpios!$L636="True",Datos_Limpios!$F636,Datos_Limpios!$H636)</f>
        <v>OG</v>
      </c>
      <c r="P636" s="7"/>
      <c r="Q636" s="7">
        <v>9870</v>
      </c>
      <c r="R636" s="7" t="s">
        <v>80</v>
      </c>
    </row>
    <row r="637" spans="1:18" x14ac:dyDescent="0.3">
      <c r="A637" s="9">
        <v>4063490254</v>
      </c>
      <c r="B637" s="9">
        <v>1558</v>
      </c>
      <c r="C637" s="10">
        <f>Datos_Limpios!$B637/(24*60*60)</f>
        <v>1.8032407407407407E-2</v>
      </c>
      <c r="D637" s="8" t="str">
        <f t="shared" si="18"/>
        <v>Early Game</v>
      </c>
      <c r="E637" s="9">
        <v>5066616</v>
      </c>
      <c r="F637" s="9" t="s">
        <v>82</v>
      </c>
      <c r="G637" s="9">
        <v>726228</v>
      </c>
      <c r="H637" s="9" t="s">
        <v>55</v>
      </c>
      <c r="I637" s="9">
        <v>24</v>
      </c>
      <c r="J637" s="9">
        <v>6</v>
      </c>
      <c r="K637" s="9" t="str">
        <f t="shared" si="19"/>
        <v>Radiant</v>
      </c>
      <c r="L637" s="9" t="s">
        <v>18</v>
      </c>
      <c r="M637" s="9">
        <f>Datos_Limpios!$I637+Datos_Limpios!$J637</f>
        <v>30</v>
      </c>
      <c r="N637" s="9" t="str">
        <f>IF(Datos_Limpios!$M637&lt;35,"Menor a 35",IF(Datos_Limpios!$M637&lt;=48,"Menor a 48",IF(Datos_Limpios!$M637&lt;=60,"Menor a 60","Mayor a 60")))</f>
        <v>Menor a 35</v>
      </c>
      <c r="O637" s="9" t="str">
        <f>IF(Datos_Limpios!$L637="True",Datos_Limpios!$F637,Datos_Limpios!$H637)</f>
        <v>Team Serenity</v>
      </c>
      <c r="P637" s="9"/>
      <c r="Q637" s="9">
        <v>9870</v>
      </c>
      <c r="R637" s="9" t="s">
        <v>80</v>
      </c>
    </row>
    <row r="638" spans="1:18" x14ac:dyDescent="0.3">
      <c r="A638" s="7">
        <v>4065268827</v>
      </c>
      <c r="B638" s="7">
        <v>1019</v>
      </c>
      <c r="C638" s="8">
        <f>Datos_Limpios!$B638/(24*60*60)</f>
        <v>1.1793981481481482E-2</v>
      </c>
      <c r="D638" s="8" t="str">
        <f t="shared" si="18"/>
        <v>Turbo Game</v>
      </c>
      <c r="E638" s="7">
        <v>2586976</v>
      </c>
      <c r="F638" s="7" t="s">
        <v>64</v>
      </c>
      <c r="G638" s="7">
        <v>5027210</v>
      </c>
      <c r="H638" s="7" t="s">
        <v>102</v>
      </c>
      <c r="I638" s="7">
        <v>28</v>
      </c>
      <c r="J638" s="7">
        <v>6</v>
      </c>
      <c r="K638" s="7" t="str">
        <f t="shared" si="19"/>
        <v>Radiant</v>
      </c>
      <c r="L638" s="7" t="s">
        <v>18</v>
      </c>
      <c r="M638" s="7">
        <f>Datos_Limpios!$I638+Datos_Limpios!$J638</f>
        <v>34</v>
      </c>
      <c r="N638" s="7" t="str">
        <f>IF(Datos_Limpios!$M638&lt;35,"Menor a 35",IF(Datos_Limpios!$M638&lt;=48,"Menor a 48",IF(Datos_Limpios!$M638&lt;=60,"Menor a 60","Mayor a 60")))</f>
        <v>Menor a 35</v>
      </c>
      <c r="O638" s="7" t="str">
        <f>IF(Datos_Limpios!$L638="True",Datos_Limpios!$F638,Datos_Limpios!$H638)</f>
        <v>OG</v>
      </c>
      <c r="P638" s="7"/>
      <c r="Q638" s="7">
        <v>9870</v>
      </c>
      <c r="R638" s="7" t="s">
        <v>80</v>
      </c>
    </row>
    <row r="639" spans="1:18" x14ac:dyDescent="0.3">
      <c r="A639" s="9">
        <v>4080420268</v>
      </c>
      <c r="B639" s="9">
        <v>1944</v>
      </c>
      <c r="C639" s="10">
        <f>Datos_Limpios!$B639/(24*60*60)</f>
        <v>2.2499999999999999E-2</v>
      </c>
      <c r="D639" s="8" t="str">
        <f t="shared" si="18"/>
        <v>Early Game</v>
      </c>
      <c r="E639" s="9">
        <v>15</v>
      </c>
      <c r="F639" s="9" t="s">
        <v>12</v>
      </c>
      <c r="G639" s="9">
        <v>39</v>
      </c>
      <c r="H639" s="9" t="s">
        <v>60</v>
      </c>
      <c r="I639" s="9">
        <v>32</v>
      </c>
      <c r="J639" s="9">
        <v>18</v>
      </c>
      <c r="K639" s="9" t="str">
        <f t="shared" si="19"/>
        <v>Radiant</v>
      </c>
      <c r="L639" s="9" t="s">
        <v>18</v>
      </c>
      <c r="M639" s="9">
        <f>Datos_Limpios!$I639+Datos_Limpios!$J639</f>
        <v>50</v>
      </c>
      <c r="N639" s="9" t="str">
        <f>IF(Datos_Limpios!$M639&lt;35,"Menor a 35",IF(Datos_Limpios!$M639&lt;=48,"Menor a 48",IF(Datos_Limpios!$M639&lt;=60,"Menor a 60","Mayor a 60")))</f>
        <v>Menor a 60</v>
      </c>
      <c r="O639" s="9" t="str">
        <f>IF(Datos_Limpios!$L639="True",Datos_Limpios!$F639,Datos_Limpios!$H639)</f>
        <v>LGD Gaming</v>
      </c>
      <c r="P639" s="9"/>
      <c r="Q639" s="9">
        <v>9870</v>
      </c>
      <c r="R639" s="9" t="s">
        <v>80</v>
      </c>
    </row>
    <row r="640" spans="1:18" x14ac:dyDescent="0.3">
      <c r="A640" s="7">
        <v>4078478649</v>
      </c>
      <c r="B640" s="7">
        <v>3857</v>
      </c>
      <c r="C640" s="8">
        <f>Datos_Limpios!$B640/(24*60*60)</f>
        <v>4.4641203703703704E-2</v>
      </c>
      <c r="D640" s="8" t="str">
        <f t="shared" si="18"/>
        <v>Late Game</v>
      </c>
      <c r="E640" s="7">
        <v>39</v>
      </c>
      <c r="F640" s="7" t="s">
        <v>60</v>
      </c>
      <c r="G640" s="7">
        <v>2163</v>
      </c>
      <c r="H640" s="7" t="s">
        <v>66</v>
      </c>
      <c r="I640" s="7">
        <v>53</v>
      </c>
      <c r="J640" s="7">
        <v>40</v>
      </c>
      <c r="K640" s="7" t="str">
        <f t="shared" si="19"/>
        <v>Radiant</v>
      </c>
      <c r="L640" s="7" t="s">
        <v>18</v>
      </c>
      <c r="M640" s="7">
        <f>Datos_Limpios!$I640+Datos_Limpios!$J640</f>
        <v>93</v>
      </c>
      <c r="N640" s="7" t="str">
        <f>IF(Datos_Limpios!$M640&lt;35,"Menor a 35",IF(Datos_Limpios!$M640&lt;=48,"Menor a 48",IF(Datos_Limpios!$M640&lt;=60,"Menor a 60","Mayor a 60")))</f>
        <v>Mayor a 60</v>
      </c>
      <c r="O640" s="7" t="str">
        <f>IF(Datos_Limpios!$L640="True",Datos_Limpios!$F640,Datos_Limpios!$H640)</f>
        <v>Shopify Rebellion</v>
      </c>
      <c r="P640" s="7"/>
      <c r="Q640" s="7">
        <v>9870</v>
      </c>
      <c r="R640" s="7" t="s">
        <v>80</v>
      </c>
    </row>
    <row r="641" spans="1:18" x14ac:dyDescent="0.3">
      <c r="A641" s="9">
        <v>4078079157</v>
      </c>
      <c r="B641" s="9">
        <v>3098</v>
      </c>
      <c r="C641" s="10">
        <f>Datos_Limpios!$B641/(24*60*60)</f>
        <v>3.5856481481481482E-2</v>
      </c>
      <c r="D641" s="8" t="str">
        <f t="shared" si="18"/>
        <v>Mid Game</v>
      </c>
      <c r="E641" s="9">
        <v>1838315</v>
      </c>
      <c r="F641" s="9" t="s">
        <v>21</v>
      </c>
      <c r="G641" s="9">
        <v>2163</v>
      </c>
      <c r="H641" s="9" t="s">
        <v>66</v>
      </c>
      <c r="I641" s="9">
        <v>27</v>
      </c>
      <c r="J641" s="9">
        <v>40</v>
      </c>
      <c r="K641" s="9" t="str">
        <f t="shared" si="19"/>
        <v>Dire</v>
      </c>
      <c r="L641" s="9" t="s">
        <v>14</v>
      </c>
      <c r="M641" s="9">
        <f>Datos_Limpios!$I641+Datos_Limpios!$J641</f>
        <v>67</v>
      </c>
      <c r="N641" s="9" t="str">
        <f>IF(Datos_Limpios!$M641&lt;35,"Menor a 35",IF(Datos_Limpios!$M641&lt;=48,"Menor a 48",IF(Datos_Limpios!$M641&lt;=60,"Menor a 60","Mayor a 60")))</f>
        <v>Mayor a 60</v>
      </c>
      <c r="O641" s="9" t="str">
        <f>IF(Datos_Limpios!$L641="True",Datos_Limpios!$F641,Datos_Limpios!$H641)</f>
        <v>Team Liquid</v>
      </c>
      <c r="P641" s="9"/>
      <c r="Q641" s="9">
        <v>9870</v>
      </c>
      <c r="R641" s="9" t="s">
        <v>80</v>
      </c>
    </row>
    <row r="642" spans="1:18" x14ac:dyDescent="0.3">
      <c r="A642" s="7">
        <v>4078363316</v>
      </c>
      <c r="B642" s="7">
        <v>2222</v>
      </c>
      <c r="C642" s="8">
        <f>Datos_Limpios!$B642/(24*60*60)</f>
        <v>2.5717592592592594E-2</v>
      </c>
      <c r="D642" s="8" t="str">
        <f t="shared" ref="D642:D705" si="20">IF(B642/60&lt;20,"Turbo Game",IF((20&lt;=B642/60)*AND(B642/60&lt;=40),"Early Game",IF((40&lt;B642/60)*AND(B642/60&lt;=60),"Mid Game","Late Game")))</f>
        <v>Early Game</v>
      </c>
      <c r="E642" s="7">
        <v>2586976</v>
      </c>
      <c r="F642" s="7" t="s">
        <v>64</v>
      </c>
      <c r="G642" s="7">
        <v>15</v>
      </c>
      <c r="H642" s="7" t="s">
        <v>12</v>
      </c>
      <c r="I642" s="7">
        <v>26</v>
      </c>
      <c r="J642" s="7">
        <v>45</v>
      </c>
      <c r="K642" s="7" t="str">
        <f t="shared" ref="K642:K705" si="21">IF(L642="True","Radiant","Dire")</f>
        <v>Dire</v>
      </c>
      <c r="L642" s="7" t="s">
        <v>14</v>
      </c>
      <c r="M642" s="7">
        <f>Datos_Limpios!$I642+Datos_Limpios!$J642</f>
        <v>71</v>
      </c>
      <c r="N642" s="7" t="str">
        <f>IF(Datos_Limpios!$M642&lt;35,"Menor a 35",IF(Datos_Limpios!$M642&lt;=48,"Menor a 48",IF(Datos_Limpios!$M642&lt;=60,"Menor a 60","Mayor a 60")))</f>
        <v>Mayor a 60</v>
      </c>
      <c r="O642" s="7" t="str">
        <f>IF(Datos_Limpios!$L642="True",Datos_Limpios!$F642,Datos_Limpios!$H642)</f>
        <v>LGD Gaming</v>
      </c>
      <c r="P642" s="7"/>
      <c r="Q642" s="7">
        <v>9870</v>
      </c>
      <c r="R642" s="7" t="s">
        <v>80</v>
      </c>
    </row>
    <row r="643" spans="1:18" x14ac:dyDescent="0.3">
      <c r="A643" s="9">
        <v>4076314248</v>
      </c>
      <c r="B643" s="9">
        <v>3320</v>
      </c>
      <c r="C643" s="10">
        <f>Datos_Limpios!$B643/(24*60*60)</f>
        <v>3.8425925925925926E-2</v>
      </c>
      <c r="D643" s="8" t="str">
        <f t="shared" si="20"/>
        <v>Mid Game</v>
      </c>
      <c r="E643" s="9">
        <v>1838315</v>
      </c>
      <c r="F643" s="9" t="s">
        <v>21</v>
      </c>
      <c r="G643" s="9">
        <v>5228654</v>
      </c>
      <c r="H643" s="9" t="s">
        <v>101</v>
      </c>
      <c r="I643" s="9">
        <v>40</v>
      </c>
      <c r="J643" s="9">
        <v>35</v>
      </c>
      <c r="K643" s="9" t="str">
        <f t="shared" si="21"/>
        <v>Radiant</v>
      </c>
      <c r="L643" s="9" t="s">
        <v>18</v>
      </c>
      <c r="M643" s="9">
        <f>Datos_Limpios!$I643+Datos_Limpios!$J643</f>
        <v>75</v>
      </c>
      <c r="N643" s="9" t="str">
        <f>IF(Datos_Limpios!$M643&lt;35,"Menor a 35",IF(Datos_Limpios!$M643&lt;=48,"Menor a 48",IF(Datos_Limpios!$M643&lt;=60,"Menor a 60","Mayor a 60")))</f>
        <v>Mayor a 60</v>
      </c>
      <c r="O643" s="9" t="str">
        <f>IF(Datos_Limpios!$L643="True",Datos_Limpios!$F643,Datos_Limpios!$H643)</f>
        <v>Team Secret</v>
      </c>
      <c r="P643" s="9"/>
      <c r="Q643" s="9">
        <v>9870</v>
      </c>
      <c r="R643" s="9" t="s">
        <v>80</v>
      </c>
    </row>
    <row r="644" spans="1:18" x14ac:dyDescent="0.3">
      <c r="A644" s="7">
        <v>4063619584</v>
      </c>
      <c r="B644" s="7">
        <v>2304</v>
      </c>
      <c r="C644" s="8">
        <f>Datos_Limpios!$B644/(24*60*60)</f>
        <v>2.6666666666666668E-2</v>
      </c>
      <c r="D644" s="8" t="str">
        <f t="shared" si="20"/>
        <v>Early Game</v>
      </c>
      <c r="E644" s="7">
        <v>5066616</v>
      </c>
      <c r="F644" s="7" t="s">
        <v>82</v>
      </c>
      <c r="G644" s="7">
        <v>1375614</v>
      </c>
      <c r="H644" s="7" t="s">
        <v>63</v>
      </c>
      <c r="I644" s="7">
        <v>17</v>
      </c>
      <c r="J644" s="7">
        <v>32</v>
      </c>
      <c r="K644" s="7" t="str">
        <f t="shared" si="21"/>
        <v>Dire</v>
      </c>
      <c r="L644" s="7" t="s">
        <v>14</v>
      </c>
      <c r="M644" s="7">
        <f>Datos_Limpios!$I644+Datos_Limpios!$J644</f>
        <v>49</v>
      </c>
      <c r="N644" s="7" t="str">
        <f>IF(Datos_Limpios!$M644&lt;35,"Menor a 35",IF(Datos_Limpios!$M644&lt;=48,"Menor a 48",IF(Datos_Limpios!$M644&lt;=60,"Menor a 60","Mayor a 60")))</f>
        <v>Menor a 60</v>
      </c>
      <c r="O644" s="7" t="str">
        <f>IF(Datos_Limpios!$L644="True",Datos_Limpios!$F644,Datos_Limpios!$H644)</f>
        <v>Newbee</v>
      </c>
      <c r="P644" s="7"/>
      <c r="Q644" s="7">
        <v>9870</v>
      </c>
      <c r="R644" s="7" t="s">
        <v>80</v>
      </c>
    </row>
    <row r="645" spans="1:18" x14ac:dyDescent="0.3">
      <c r="A645" s="9">
        <v>4063600107</v>
      </c>
      <c r="B645" s="9">
        <v>2110</v>
      </c>
      <c r="C645" s="10">
        <f>Datos_Limpios!$B645/(24*60*60)</f>
        <v>2.4421296296296295E-2</v>
      </c>
      <c r="D645" s="8" t="str">
        <f t="shared" si="20"/>
        <v>Early Game</v>
      </c>
      <c r="E645" s="9">
        <v>5228654</v>
      </c>
      <c r="F645" s="9" t="s">
        <v>101</v>
      </c>
      <c r="G645" s="9">
        <v>67</v>
      </c>
      <c r="H645" s="9" t="s">
        <v>84</v>
      </c>
      <c r="I645" s="9">
        <v>45</v>
      </c>
      <c r="J645" s="9">
        <v>17</v>
      </c>
      <c r="K645" s="9" t="str">
        <f t="shared" si="21"/>
        <v>Radiant</v>
      </c>
      <c r="L645" s="9" t="s">
        <v>18</v>
      </c>
      <c r="M645" s="9">
        <f>Datos_Limpios!$I645+Datos_Limpios!$J645</f>
        <v>62</v>
      </c>
      <c r="N645" s="9" t="str">
        <f>IF(Datos_Limpios!$M645&lt;35,"Menor a 35",IF(Datos_Limpios!$M645&lt;=48,"Menor a 48",IF(Datos_Limpios!$M645&lt;=60,"Menor a 60","Mayor a 60")))</f>
        <v>Mayor a 60</v>
      </c>
      <c r="O645" s="9" t="str">
        <f>IF(Datos_Limpios!$L645="True",Datos_Limpios!$F645,Datos_Limpios!$H645)</f>
        <v>VGJ Storm</v>
      </c>
      <c r="P645" s="9"/>
      <c r="Q645" s="9">
        <v>9870</v>
      </c>
      <c r="R645" s="9" t="s">
        <v>80</v>
      </c>
    </row>
    <row r="646" spans="1:18" x14ac:dyDescent="0.3">
      <c r="A646" s="7">
        <v>4063571098</v>
      </c>
      <c r="B646" s="7">
        <v>3195</v>
      </c>
      <c r="C646" s="8">
        <f>Datos_Limpios!$B646/(24*60*60)</f>
        <v>3.6979166666666667E-2</v>
      </c>
      <c r="D646" s="8" t="str">
        <f t="shared" si="20"/>
        <v>Mid Game</v>
      </c>
      <c r="E646" s="7">
        <v>5</v>
      </c>
      <c r="F646" s="7" t="s">
        <v>62</v>
      </c>
      <c r="G646" s="7">
        <v>350190</v>
      </c>
      <c r="H646" s="7" t="s">
        <v>16</v>
      </c>
      <c r="I646" s="7">
        <v>38</v>
      </c>
      <c r="J646" s="7">
        <v>9</v>
      </c>
      <c r="K646" s="7" t="str">
        <f t="shared" si="21"/>
        <v>Radiant</v>
      </c>
      <c r="L646" s="7" t="s">
        <v>18</v>
      </c>
      <c r="M646" s="7">
        <f>Datos_Limpios!$I646+Datos_Limpios!$J646</f>
        <v>47</v>
      </c>
      <c r="N646" s="7" t="str">
        <f>IF(Datos_Limpios!$M646&lt;35,"Menor a 35",IF(Datos_Limpios!$M646&lt;=48,"Menor a 48",IF(Datos_Limpios!$M646&lt;=60,"Menor a 60","Mayor a 60")))</f>
        <v>Menor a 48</v>
      </c>
      <c r="O646" s="7" t="str">
        <f>IF(Datos_Limpios!$L646="True",Datos_Limpios!$F646,Datos_Limpios!$H646)</f>
        <v>Invictus Gaming</v>
      </c>
      <c r="P646" s="7"/>
      <c r="Q646" s="7">
        <v>9870</v>
      </c>
      <c r="R646" s="7" t="s">
        <v>80</v>
      </c>
    </row>
    <row r="647" spans="1:18" x14ac:dyDescent="0.3">
      <c r="A647" s="9">
        <v>4063563567</v>
      </c>
      <c r="B647" s="9">
        <v>2206</v>
      </c>
      <c r="C647" s="10">
        <f>Datos_Limpios!$B647/(24*60*60)</f>
        <v>2.5532407407407406E-2</v>
      </c>
      <c r="D647" s="8" t="str">
        <f t="shared" si="20"/>
        <v>Early Game</v>
      </c>
      <c r="E647" s="9">
        <v>5027210</v>
      </c>
      <c r="F647" s="9" t="s">
        <v>102</v>
      </c>
      <c r="G647" s="9">
        <v>5229127</v>
      </c>
      <c r="H647" s="9" t="s">
        <v>83</v>
      </c>
      <c r="I647" s="9">
        <v>34</v>
      </c>
      <c r="J647" s="9">
        <v>11</v>
      </c>
      <c r="K647" s="9" t="str">
        <f t="shared" si="21"/>
        <v>Radiant</v>
      </c>
      <c r="L647" s="9" t="s">
        <v>18</v>
      </c>
      <c r="M647" s="9">
        <f>Datos_Limpios!$I647+Datos_Limpios!$J647</f>
        <v>45</v>
      </c>
      <c r="N647" s="9" t="str">
        <f>IF(Datos_Limpios!$M647&lt;35,"Menor a 35",IF(Datos_Limpios!$M647&lt;=48,"Menor a 48",IF(Datos_Limpios!$M647&lt;=60,"Menor a 60","Mayor a 60")))</f>
        <v>Menor a 48</v>
      </c>
      <c r="O647" s="9" t="str">
        <f>IF(Datos_Limpios!$L647="True",Datos_Limpios!$F647,Datos_Limpios!$H647)</f>
        <v>VGJ Thunder</v>
      </c>
      <c r="P647" s="9"/>
      <c r="Q647" s="9">
        <v>9870</v>
      </c>
      <c r="R647" s="9" t="s">
        <v>80</v>
      </c>
    </row>
    <row r="648" spans="1:18" x14ac:dyDescent="0.3">
      <c r="A648" s="7">
        <v>4063611898</v>
      </c>
      <c r="B648" s="7">
        <v>2137</v>
      </c>
      <c r="C648" s="8">
        <f>Datos_Limpios!$B648/(24*60*60)</f>
        <v>2.4733796296296295E-2</v>
      </c>
      <c r="D648" s="8" t="str">
        <f t="shared" si="20"/>
        <v>Early Game</v>
      </c>
      <c r="E648" s="7">
        <v>726228</v>
      </c>
      <c r="F648" s="7" t="s">
        <v>55</v>
      </c>
      <c r="G648" s="7">
        <v>1838315</v>
      </c>
      <c r="H648" s="7" t="s">
        <v>21</v>
      </c>
      <c r="I648" s="7">
        <v>37</v>
      </c>
      <c r="J648" s="7">
        <v>15</v>
      </c>
      <c r="K648" s="7" t="str">
        <f t="shared" si="21"/>
        <v>Radiant</v>
      </c>
      <c r="L648" s="7" t="s">
        <v>18</v>
      </c>
      <c r="M648" s="7">
        <f>Datos_Limpios!$I648+Datos_Limpios!$J648</f>
        <v>52</v>
      </c>
      <c r="N648" s="7" t="str">
        <f>IF(Datos_Limpios!$M648&lt;35,"Menor a 35",IF(Datos_Limpios!$M648&lt;=48,"Menor a 48",IF(Datos_Limpios!$M648&lt;=60,"Menor a 60","Mayor a 60")))</f>
        <v>Menor a 60</v>
      </c>
      <c r="O648" s="7" t="str">
        <f>IF(Datos_Limpios!$L648="True",Datos_Limpios!$F648,Datos_Limpios!$H648)</f>
        <v>Vici Gaming</v>
      </c>
      <c r="P648" s="7"/>
      <c r="Q648" s="7">
        <v>9870</v>
      </c>
      <c r="R648" s="7" t="s">
        <v>80</v>
      </c>
    </row>
    <row r="649" spans="1:18" x14ac:dyDescent="0.3">
      <c r="A649" s="9">
        <v>4063518923</v>
      </c>
      <c r="B649" s="9">
        <v>1675</v>
      </c>
      <c r="C649" s="10">
        <f>Datos_Limpios!$B649/(24*60*60)</f>
        <v>1.9386574074074073E-2</v>
      </c>
      <c r="D649" s="8" t="str">
        <f t="shared" si="20"/>
        <v>Early Game</v>
      </c>
      <c r="E649" s="9">
        <v>2586976</v>
      </c>
      <c r="F649" s="9" t="s">
        <v>64</v>
      </c>
      <c r="G649" s="9">
        <v>543897</v>
      </c>
      <c r="H649" s="9" t="s">
        <v>35</v>
      </c>
      <c r="I649" s="9">
        <v>22</v>
      </c>
      <c r="J649" s="9">
        <v>15</v>
      </c>
      <c r="K649" s="9" t="str">
        <f t="shared" si="21"/>
        <v>Radiant</v>
      </c>
      <c r="L649" s="9" t="s">
        <v>18</v>
      </c>
      <c r="M649" s="9">
        <f>Datos_Limpios!$I649+Datos_Limpios!$J649</f>
        <v>37</v>
      </c>
      <c r="N649" s="9" t="str">
        <f>IF(Datos_Limpios!$M649&lt;35,"Menor a 35",IF(Datos_Limpios!$M649&lt;=48,"Menor a 48",IF(Datos_Limpios!$M649&lt;=60,"Menor a 60","Mayor a 60")))</f>
        <v>Menor a 48</v>
      </c>
      <c r="O649" s="9" t="str">
        <f>IF(Datos_Limpios!$L649="True",Datos_Limpios!$F649,Datos_Limpios!$H649)</f>
        <v>OG</v>
      </c>
      <c r="P649" s="9"/>
      <c r="Q649" s="9">
        <v>9870</v>
      </c>
      <c r="R649" s="9" t="s">
        <v>80</v>
      </c>
    </row>
    <row r="650" spans="1:18" x14ac:dyDescent="0.3">
      <c r="A650" s="7">
        <v>4063532336</v>
      </c>
      <c r="B650" s="7">
        <v>1926</v>
      </c>
      <c r="C650" s="8">
        <f>Datos_Limpios!$B650/(24*60*60)</f>
        <v>2.2291666666666668E-2</v>
      </c>
      <c r="D650" s="8" t="str">
        <f t="shared" si="20"/>
        <v>Early Game</v>
      </c>
      <c r="E650" s="7">
        <v>15</v>
      </c>
      <c r="F650" s="7" t="s">
        <v>12</v>
      </c>
      <c r="G650" s="7">
        <v>39</v>
      </c>
      <c r="H650" s="7" t="s">
        <v>60</v>
      </c>
      <c r="I650" s="7">
        <v>18</v>
      </c>
      <c r="J650" s="7">
        <v>37</v>
      </c>
      <c r="K650" s="7" t="str">
        <f t="shared" si="21"/>
        <v>Dire</v>
      </c>
      <c r="L650" s="7" t="s">
        <v>14</v>
      </c>
      <c r="M650" s="7">
        <f>Datos_Limpios!$I650+Datos_Limpios!$J650</f>
        <v>55</v>
      </c>
      <c r="N650" s="7" t="str">
        <f>IF(Datos_Limpios!$M650&lt;35,"Menor a 35",IF(Datos_Limpios!$M650&lt;=48,"Menor a 48",IF(Datos_Limpios!$M650&lt;=60,"Menor a 60","Mayor a 60")))</f>
        <v>Menor a 60</v>
      </c>
      <c r="O650" s="7" t="str">
        <f>IF(Datos_Limpios!$L650="True",Datos_Limpios!$F650,Datos_Limpios!$H650)</f>
        <v>Shopify Rebellion</v>
      </c>
      <c r="P650" s="7"/>
      <c r="Q650" s="7">
        <v>9870</v>
      </c>
      <c r="R650" s="7" t="s">
        <v>80</v>
      </c>
    </row>
    <row r="651" spans="1:18" x14ac:dyDescent="0.3">
      <c r="A651" s="9">
        <v>4063477071</v>
      </c>
      <c r="B651" s="9">
        <v>2972</v>
      </c>
      <c r="C651" s="10">
        <f>Datos_Limpios!$B651/(24*60*60)</f>
        <v>3.439814814814815E-2</v>
      </c>
      <c r="D651" s="8" t="str">
        <f t="shared" si="20"/>
        <v>Mid Game</v>
      </c>
      <c r="E651" s="9">
        <v>1883502</v>
      </c>
      <c r="F651" s="9" t="s">
        <v>61</v>
      </c>
      <c r="G651" s="9">
        <v>2108395</v>
      </c>
      <c r="H651" s="9" t="s">
        <v>34</v>
      </c>
      <c r="I651" s="9">
        <v>32</v>
      </c>
      <c r="J651" s="9">
        <v>40</v>
      </c>
      <c r="K651" s="9" t="str">
        <f t="shared" si="21"/>
        <v>Dire</v>
      </c>
      <c r="L651" s="9" t="s">
        <v>14</v>
      </c>
      <c r="M651" s="9">
        <f>Datos_Limpios!$I651+Datos_Limpios!$J651</f>
        <v>72</v>
      </c>
      <c r="N651" s="9" t="str">
        <f>IF(Datos_Limpios!$M651&lt;35,"Menor a 35",IF(Datos_Limpios!$M651&lt;=48,"Menor a 48",IF(Datos_Limpios!$M651&lt;=60,"Menor a 60","Mayor a 60")))</f>
        <v>Mayor a 60</v>
      </c>
      <c r="O651" s="9" t="str">
        <f>IF(Datos_Limpios!$L651="True",Datos_Limpios!$F651,Datos_Limpios!$H651)</f>
        <v>TNC Predator</v>
      </c>
      <c r="P651" s="9"/>
      <c r="Q651" s="9">
        <v>9870</v>
      </c>
      <c r="R651" s="9" t="s">
        <v>80</v>
      </c>
    </row>
    <row r="652" spans="1:18" x14ac:dyDescent="0.3">
      <c r="A652" s="7">
        <v>4063465788</v>
      </c>
      <c r="B652" s="7">
        <v>2634</v>
      </c>
      <c r="C652" s="8">
        <f>Datos_Limpios!$B652/(24*60*60)</f>
        <v>3.048611111111111E-2</v>
      </c>
      <c r="D652" s="8" t="str">
        <f t="shared" si="20"/>
        <v>Mid Game</v>
      </c>
      <c r="E652" s="7">
        <v>67</v>
      </c>
      <c r="F652" s="7" t="s">
        <v>84</v>
      </c>
      <c r="G652" s="7">
        <v>1838315</v>
      </c>
      <c r="H652" s="7" t="s">
        <v>21</v>
      </c>
      <c r="I652" s="7">
        <v>38</v>
      </c>
      <c r="J652" s="7">
        <v>39</v>
      </c>
      <c r="K652" s="7" t="str">
        <f t="shared" si="21"/>
        <v>Radiant</v>
      </c>
      <c r="L652" s="7" t="s">
        <v>18</v>
      </c>
      <c r="M652" s="7">
        <f>Datos_Limpios!$I652+Datos_Limpios!$J652</f>
        <v>77</v>
      </c>
      <c r="N652" s="7" t="str">
        <f>IF(Datos_Limpios!$M652&lt;35,"Menor a 35",IF(Datos_Limpios!$M652&lt;=48,"Menor a 48",IF(Datos_Limpios!$M652&lt;=60,"Menor a 60","Mayor a 60")))</f>
        <v>Mayor a 60</v>
      </c>
      <c r="O652" s="7" t="str">
        <f>IF(Datos_Limpios!$L652="True",Datos_Limpios!$F652,Datos_Limpios!$H652)</f>
        <v>paiN Gaming</v>
      </c>
      <c r="P652" s="7"/>
      <c r="Q652" s="7">
        <v>9870</v>
      </c>
      <c r="R652" s="7" t="s">
        <v>80</v>
      </c>
    </row>
    <row r="653" spans="1:18" x14ac:dyDescent="0.3">
      <c r="A653" s="9">
        <v>4063402142</v>
      </c>
      <c r="B653" s="9">
        <v>2046</v>
      </c>
      <c r="C653" s="10">
        <f>Datos_Limpios!$B653/(24*60*60)</f>
        <v>2.3680555555555555E-2</v>
      </c>
      <c r="D653" s="8" t="str">
        <f t="shared" si="20"/>
        <v>Early Game</v>
      </c>
      <c r="E653" s="9">
        <v>1838315</v>
      </c>
      <c r="F653" s="9" t="s">
        <v>21</v>
      </c>
      <c r="G653" s="9">
        <v>67</v>
      </c>
      <c r="H653" s="9" t="s">
        <v>84</v>
      </c>
      <c r="I653" s="9">
        <v>41</v>
      </c>
      <c r="J653" s="9">
        <v>17</v>
      </c>
      <c r="K653" s="9" t="str">
        <f t="shared" si="21"/>
        <v>Radiant</v>
      </c>
      <c r="L653" s="9" t="s">
        <v>18</v>
      </c>
      <c r="M653" s="9">
        <f>Datos_Limpios!$I653+Datos_Limpios!$J653</f>
        <v>58</v>
      </c>
      <c r="N653" s="9" t="str">
        <f>IF(Datos_Limpios!$M653&lt;35,"Menor a 35",IF(Datos_Limpios!$M653&lt;=48,"Menor a 48",IF(Datos_Limpios!$M653&lt;=60,"Menor a 60","Mayor a 60")))</f>
        <v>Menor a 60</v>
      </c>
      <c r="O653" s="9" t="str">
        <f>IF(Datos_Limpios!$L653="True",Datos_Limpios!$F653,Datos_Limpios!$H653)</f>
        <v>Team Secret</v>
      </c>
      <c r="P653" s="9"/>
      <c r="Q653" s="9">
        <v>9870</v>
      </c>
      <c r="R653" s="9" t="s">
        <v>80</v>
      </c>
    </row>
    <row r="654" spans="1:18" x14ac:dyDescent="0.3">
      <c r="A654" s="7">
        <v>4063289036</v>
      </c>
      <c r="B654" s="7">
        <v>3042</v>
      </c>
      <c r="C654" s="8">
        <f>Datos_Limpios!$B654/(24*60*60)</f>
        <v>3.5208333333333335E-2</v>
      </c>
      <c r="D654" s="8" t="str">
        <f t="shared" si="20"/>
        <v>Mid Game</v>
      </c>
      <c r="E654" s="7">
        <v>2163</v>
      </c>
      <c r="F654" s="7" t="s">
        <v>66</v>
      </c>
      <c r="G654" s="7">
        <v>5</v>
      </c>
      <c r="H654" s="7" t="s">
        <v>62</v>
      </c>
      <c r="I654" s="7">
        <v>24</v>
      </c>
      <c r="J654" s="7">
        <v>39</v>
      </c>
      <c r="K654" s="7" t="str">
        <f t="shared" si="21"/>
        <v>Dire</v>
      </c>
      <c r="L654" s="7" t="s">
        <v>14</v>
      </c>
      <c r="M654" s="7">
        <f>Datos_Limpios!$I654+Datos_Limpios!$J654</f>
        <v>63</v>
      </c>
      <c r="N654" s="7" t="str">
        <f>IF(Datos_Limpios!$M654&lt;35,"Menor a 35",IF(Datos_Limpios!$M654&lt;=48,"Menor a 48",IF(Datos_Limpios!$M654&lt;=60,"Menor a 60","Mayor a 60")))</f>
        <v>Mayor a 60</v>
      </c>
      <c r="O654" s="7" t="str">
        <f>IF(Datos_Limpios!$L654="True",Datos_Limpios!$F654,Datos_Limpios!$H654)</f>
        <v>Invictus Gaming</v>
      </c>
      <c r="P654" s="7"/>
      <c r="Q654" s="7">
        <v>9870</v>
      </c>
      <c r="R654" s="7" t="s">
        <v>80</v>
      </c>
    </row>
    <row r="655" spans="1:18" x14ac:dyDescent="0.3">
      <c r="A655" s="9">
        <v>4063359785</v>
      </c>
      <c r="B655" s="9">
        <v>2021</v>
      </c>
      <c r="C655" s="10">
        <f>Datos_Limpios!$B655/(24*60*60)</f>
        <v>2.3391203703703702E-2</v>
      </c>
      <c r="D655" s="8" t="str">
        <f t="shared" si="20"/>
        <v>Early Game</v>
      </c>
      <c r="E655" s="9">
        <v>2586976</v>
      </c>
      <c r="F655" s="9" t="s">
        <v>64</v>
      </c>
      <c r="G655" s="9">
        <v>39</v>
      </c>
      <c r="H655" s="9" t="s">
        <v>60</v>
      </c>
      <c r="I655" s="9">
        <v>25</v>
      </c>
      <c r="J655" s="9">
        <v>34</v>
      </c>
      <c r="K655" s="9" t="str">
        <f t="shared" si="21"/>
        <v>Dire</v>
      </c>
      <c r="L655" s="9" t="s">
        <v>14</v>
      </c>
      <c r="M655" s="9">
        <f>Datos_Limpios!$I655+Datos_Limpios!$J655</f>
        <v>59</v>
      </c>
      <c r="N655" s="9" t="str">
        <f>IF(Datos_Limpios!$M655&lt;35,"Menor a 35",IF(Datos_Limpios!$M655&lt;=48,"Menor a 48",IF(Datos_Limpios!$M655&lt;=60,"Menor a 60","Mayor a 60")))</f>
        <v>Menor a 60</v>
      </c>
      <c r="O655" s="9" t="str">
        <f>IF(Datos_Limpios!$L655="True",Datos_Limpios!$F655,Datos_Limpios!$H655)</f>
        <v>Shopify Rebellion</v>
      </c>
      <c r="P655" s="9"/>
      <c r="Q655" s="9">
        <v>9870</v>
      </c>
      <c r="R655" s="9" t="s">
        <v>80</v>
      </c>
    </row>
    <row r="656" spans="1:18" x14ac:dyDescent="0.3">
      <c r="A656" s="7">
        <v>4063225719</v>
      </c>
      <c r="B656" s="7">
        <v>1732</v>
      </c>
      <c r="C656" s="8">
        <f>Datos_Limpios!$B656/(24*60*60)</f>
        <v>2.0046296296296295E-2</v>
      </c>
      <c r="D656" s="8" t="str">
        <f t="shared" si="20"/>
        <v>Early Game</v>
      </c>
      <c r="E656" s="7">
        <v>2108395</v>
      </c>
      <c r="F656" s="7" t="s">
        <v>34</v>
      </c>
      <c r="G656" s="7">
        <v>67</v>
      </c>
      <c r="H656" s="7" t="s">
        <v>84</v>
      </c>
      <c r="I656" s="7">
        <v>30</v>
      </c>
      <c r="J656" s="7">
        <v>11</v>
      </c>
      <c r="K656" s="7" t="str">
        <f t="shared" si="21"/>
        <v>Radiant</v>
      </c>
      <c r="L656" s="7" t="s">
        <v>18</v>
      </c>
      <c r="M656" s="7">
        <f>Datos_Limpios!$I656+Datos_Limpios!$J656</f>
        <v>41</v>
      </c>
      <c r="N656" s="7" t="str">
        <f>IF(Datos_Limpios!$M656&lt;35,"Menor a 35",IF(Datos_Limpios!$M656&lt;=48,"Menor a 48",IF(Datos_Limpios!$M656&lt;=60,"Menor a 60","Mayor a 60")))</f>
        <v>Menor a 48</v>
      </c>
      <c r="O656" s="7" t="str">
        <f>IF(Datos_Limpios!$L656="True",Datos_Limpios!$F656,Datos_Limpios!$H656)</f>
        <v>TNC Predator</v>
      </c>
      <c r="P656" s="7"/>
      <c r="Q656" s="7">
        <v>9870</v>
      </c>
      <c r="R656" s="7" t="s">
        <v>80</v>
      </c>
    </row>
    <row r="657" spans="1:18" x14ac:dyDescent="0.3">
      <c r="A657" s="9">
        <v>4063378608</v>
      </c>
      <c r="B657" s="9">
        <v>2574</v>
      </c>
      <c r="C657" s="10">
        <f>Datos_Limpios!$B657/(24*60*60)</f>
        <v>2.9791666666666668E-2</v>
      </c>
      <c r="D657" s="8" t="str">
        <f t="shared" si="20"/>
        <v>Mid Game</v>
      </c>
      <c r="E657" s="9">
        <v>543897</v>
      </c>
      <c r="F657" s="9" t="s">
        <v>35</v>
      </c>
      <c r="G657" s="9">
        <v>350190</v>
      </c>
      <c r="H657" s="9" t="s">
        <v>16</v>
      </c>
      <c r="I657" s="9">
        <v>16</v>
      </c>
      <c r="J657" s="9">
        <v>33</v>
      </c>
      <c r="K657" s="9" t="str">
        <f t="shared" si="21"/>
        <v>Dire</v>
      </c>
      <c r="L657" s="9" t="s">
        <v>14</v>
      </c>
      <c r="M657" s="9">
        <f>Datos_Limpios!$I657+Datos_Limpios!$J657</f>
        <v>49</v>
      </c>
      <c r="N657" s="9" t="str">
        <f>IF(Datos_Limpios!$M657&lt;35,"Menor a 35",IF(Datos_Limpios!$M657&lt;=48,"Menor a 48",IF(Datos_Limpios!$M657&lt;=60,"Menor a 60","Mayor a 60")))</f>
        <v>Menor a 60</v>
      </c>
      <c r="O657" s="9" t="str">
        <f>IF(Datos_Limpios!$L657="True",Datos_Limpios!$F657,Datos_Limpios!$H657)</f>
        <v>Ascent Esports</v>
      </c>
      <c r="P657" s="9"/>
      <c r="Q657" s="9">
        <v>9870</v>
      </c>
      <c r="R657" s="9" t="s">
        <v>80</v>
      </c>
    </row>
    <row r="658" spans="1:18" x14ac:dyDescent="0.3">
      <c r="A658" s="7">
        <v>4063266100</v>
      </c>
      <c r="B658" s="7">
        <v>4912</v>
      </c>
      <c r="C658" s="8">
        <f>Datos_Limpios!$B658/(24*60*60)</f>
        <v>5.6851851851851855E-2</v>
      </c>
      <c r="D658" s="8" t="str">
        <f t="shared" si="20"/>
        <v>Late Game</v>
      </c>
      <c r="E658" s="7">
        <v>350190</v>
      </c>
      <c r="F658" s="7" t="s">
        <v>16</v>
      </c>
      <c r="G658" s="7">
        <v>543897</v>
      </c>
      <c r="H658" s="7" t="s">
        <v>35</v>
      </c>
      <c r="I658" s="7">
        <v>51</v>
      </c>
      <c r="J658" s="7">
        <v>44</v>
      </c>
      <c r="K658" s="7" t="str">
        <f t="shared" si="21"/>
        <v>Dire</v>
      </c>
      <c r="L658" s="7" t="s">
        <v>14</v>
      </c>
      <c r="M658" s="7">
        <f>Datos_Limpios!$I658+Datos_Limpios!$J658</f>
        <v>95</v>
      </c>
      <c r="N658" s="7" t="str">
        <f>IF(Datos_Limpios!$M658&lt;35,"Menor a 35",IF(Datos_Limpios!$M658&lt;=48,"Menor a 48",IF(Datos_Limpios!$M658&lt;=60,"Menor a 60","Mayor a 60")))</f>
        <v>Mayor a 60</v>
      </c>
      <c r="O658" s="7" t="str">
        <f>IF(Datos_Limpios!$L658="True",Datos_Limpios!$F658,Datos_Limpios!$H658)</f>
        <v>Mineski</v>
      </c>
      <c r="P658" s="7"/>
      <c r="Q658" s="7">
        <v>9870</v>
      </c>
      <c r="R658" s="7" t="s">
        <v>80</v>
      </c>
    </row>
    <row r="659" spans="1:18" x14ac:dyDescent="0.3">
      <c r="A659" s="9">
        <v>4063131437</v>
      </c>
      <c r="B659" s="9">
        <v>1989</v>
      </c>
      <c r="C659" s="10">
        <f>Datos_Limpios!$B659/(24*60*60)</f>
        <v>2.3020833333333334E-2</v>
      </c>
      <c r="D659" s="8" t="str">
        <f t="shared" si="20"/>
        <v>Early Game</v>
      </c>
      <c r="E659" s="9">
        <v>1838315</v>
      </c>
      <c r="F659" s="9" t="s">
        <v>21</v>
      </c>
      <c r="G659" s="9">
        <v>1883502</v>
      </c>
      <c r="H659" s="9" t="s">
        <v>61</v>
      </c>
      <c r="I659" s="9">
        <v>11</v>
      </c>
      <c r="J659" s="9">
        <v>31</v>
      </c>
      <c r="K659" s="9" t="str">
        <f t="shared" si="21"/>
        <v>Dire</v>
      </c>
      <c r="L659" s="9" t="s">
        <v>14</v>
      </c>
      <c r="M659" s="9">
        <f>Datos_Limpios!$I659+Datos_Limpios!$J659</f>
        <v>42</v>
      </c>
      <c r="N659" s="9" t="str">
        <f>IF(Datos_Limpios!$M659&lt;35,"Menor a 35",IF(Datos_Limpios!$M659&lt;=48,"Menor a 48",IF(Datos_Limpios!$M659&lt;=60,"Menor a 60","Mayor a 60")))</f>
        <v>Menor a 48</v>
      </c>
      <c r="O659" s="9" t="str">
        <f>IF(Datos_Limpios!$L659="True",Datos_Limpios!$F659,Datos_Limpios!$H659)</f>
        <v>Virtus.pro</v>
      </c>
      <c r="P659" s="9"/>
      <c r="Q659" s="9">
        <v>9870</v>
      </c>
      <c r="R659" s="9" t="s">
        <v>80</v>
      </c>
    </row>
    <row r="660" spans="1:18" x14ac:dyDescent="0.3">
      <c r="A660" s="7">
        <v>4062142571</v>
      </c>
      <c r="B660" s="7">
        <v>2513</v>
      </c>
      <c r="C660" s="8">
        <f>Datos_Limpios!$B660/(24*60*60)</f>
        <v>2.9085648148148149E-2</v>
      </c>
      <c r="D660" s="8" t="str">
        <f t="shared" si="20"/>
        <v>Mid Game</v>
      </c>
      <c r="E660" s="7">
        <v>39</v>
      </c>
      <c r="F660" s="7" t="s">
        <v>60</v>
      </c>
      <c r="G660" s="7">
        <v>543897</v>
      </c>
      <c r="H660" s="7" t="s">
        <v>35</v>
      </c>
      <c r="I660" s="7">
        <v>30</v>
      </c>
      <c r="J660" s="7">
        <v>33</v>
      </c>
      <c r="K660" s="7" t="str">
        <f t="shared" si="21"/>
        <v>Radiant</v>
      </c>
      <c r="L660" s="7" t="s">
        <v>18</v>
      </c>
      <c r="M660" s="7">
        <f>Datos_Limpios!$I660+Datos_Limpios!$J660</f>
        <v>63</v>
      </c>
      <c r="N660" s="7" t="str">
        <f>IF(Datos_Limpios!$M660&lt;35,"Menor a 35",IF(Datos_Limpios!$M660&lt;=48,"Menor a 48",IF(Datos_Limpios!$M660&lt;=60,"Menor a 60","Mayor a 60")))</f>
        <v>Mayor a 60</v>
      </c>
      <c r="O660" s="7" t="str">
        <f>IF(Datos_Limpios!$L660="True",Datos_Limpios!$F660,Datos_Limpios!$H660)</f>
        <v>Shopify Rebellion</v>
      </c>
      <c r="P660" s="7"/>
      <c r="Q660" s="7">
        <v>9870</v>
      </c>
      <c r="R660" s="7" t="s">
        <v>80</v>
      </c>
    </row>
    <row r="661" spans="1:18" x14ac:dyDescent="0.3">
      <c r="A661" s="9">
        <v>4062143387</v>
      </c>
      <c r="B661" s="9">
        <v>1959</v>
      </c>
      <c r="C661" s="10">
        <f>Datos_Limpios!$B661/(24*60*60)</f>
        <v>2.267361111111111E-2</v>
      </c>
      <c r="D661" s="8" t="str">
        <f t="shared" si="20"/>
        <v>Early Game</v>
      </c>
      <c r="E661" s="9">
        <v>350190</v>
      </c>
      <c r="F661" s="9" t="s">
        <v>16</v>
      </c>
      <c r="G661" s="9">
        <v>5027210</v>
      </c>
      <c r="H661" s="9" t="s">
        <v>102</v>
      </c>
      <c r="I661" s="9">
        <v>30</v>
      </c>
      <c r="J661" s="9">
        <v>12</v>
      </c>
      <c r="K661" s="9" t="str">
        <f t="shared" si="21"/>
        <v>Radiant</v>
      </c>
      <c r="L661" s="9" t="s">
        <v>18</v>
      </c>
      <c r="M661" s="9">
        <f>Datos_Limpios!$I661+Datos_Limpios!$J661</f>
        <v>42</v>
      </c>
      <c r="N661" s="9" t="str">
        <f>IF(Datos_Limpios!$M661&lt;35,"Menor a 35",IF(Datos_Limpios!$M661&lt;=48,"Menor a 48",IF(Datos_Limpios!$M661&lt;=60,"Menor a 60","Mayor a 60")))</f>
        <v>Menor a 48</v>
      </c>
      <c r="O661" s="9" t="str">
        <f>IF(Datos_Limpios!$L661="True",Datos_Limpios!$F661,Datos_Limpios!$H661)</f>
        <v>Ascent Esports</v>
      </c>
      <c r="P661" s="9"/>
      <c r="Q661" s="9">
        <v>9870</v>
      </c>
      <c r="R661" s="9" t="s">
        <v>80</v>
      </c>
    </row>
    <row r="662" spans="1:18" x14ac:dyDescent="0.3">
      <c r="A662" s="7">
        <v>4062099038</v>
      </c>
      <c r="B662" s="7">
        <v>2361</v>
      </c>
      <c r="C662" s="8">
        <f>Datos_Limpios!$B662/(24*60*60)</f>
        <v>2.732638888888889E-2</v>
      </c>
      <c r="D662" s="8" t="str">
        <f t="shared" si="20"/>
        <v>Early Game</v>
      </c>
      <c r="E662" s="7">
        <v>543897</v>
      </c>
      <c r="F662" s="7" t="s">
        <v>35</v>
      </c>
      <c r="G662" s="7">
        <v>39</v>
      </c>
      <c r="H662" s="7" t="s">
        <v>60</v>
      </c>
      <c r="I662" s="7">
        <v>22</v>
      </c>
      <c r="J662" s="7">
        <v>36</v>
      </c>
      <c r="K662" s="7" t="str">
        <f t="shared" si="21"/>
        <v>Dire</v>
      </c>
      <c r="L662" s="7" t="s">
        <v>14</v>
      </c>
      <c r="M662" s="7">
        <f>Datos_Limpios!$I662+Datos_Limpios!$J662</f>
        <v>58</v>
      </c>
      <c r="N662" s="7" t="str">
        <f>IF(Datos_Limpios!$M662&lt;35,"Menor a 35",IF(Datos_Limpios!$M662&lt;=48,"Menor a 48",IF(Datos_Limpios!$M662&lt;=60,"Menor a 60","Mayor a 60")))</f>
        <v>Menor a 60</v>
      </c>
      <c r="O662" s="7" t="str">
        <f>IF(Datos_Limpios!$L662="True",Datos_Limpios!$F662,Datos_Limpios!$H662)</f>
        <v>Shopify Rebellion</v>
      </c>
      <c r="P662" s="7"/>
      <c r="Q662" s="7">
        <v>9870</v>
      </c>
      <c r="R662" s="7" t="s">
        <v>80</v>
      </c>
    </row>
    <row r="663" spans="1:18" x14ac:dyDescent="0.3">
      <c r="A663" s="9">
        <v>4062151757</v>
      </c>
      <c r="B663" s="9">
        <v>1600</v>
      </c>
      <c r="C663" s="10">
        <f>Datos_Limpios!$B663/(24*60*60)</f>
        <v>1.8518518518518517E-2</v>
      </c>
      <c r="D663" s="8" t="str">
        <f t="shared" si="20"/>
        <v>Early Game</v>
      </c>
      <c r="E663" s="9">
        <v>2163</v>
      </c>
      <c r="F663" s="9" t="s">
        <v>66</v>
      </c>
      <c r="G663" s="9">
        <v>15</v>
      </c>
      <c r="H663" s="9" t="s">
        <v>12</v>
      </c>
      <c r="I663" s="9">
        <v>30</v>
      </c>
      <c r="J663" s="9">
        <v>16</v>
      </c>
      <c r="K663" s="9" t="str">
        <f t="shared" si="21"/>
        <v>Radiant</v>
      </c>
      <c r="L663" s="9" t="s">
        <v>18</v>
      </c>
      <c r="M663" s="9">
        <f>Datos_Limpios!$I663+Datos_Limpios!$J663</f>
        <v>46</v>
      </c>
      <c r="N663" s="9" t="str">
        <f>IF(Datos_Limpios!$M663&lt;35,"Menor a 35",IF(Datos_Limpios!$M663&lt;=48,"Menor a 48",IF(Datos_Limpios!$M663&lt;=60,"Menor a 60","Mayor a 60")))</f>
        <v>Menor a 48</v>
      </c>
      <c r="O663" s="9" t="str">
        <f>IF(Datos_Limpios!$L663="True",Datos_Limpios!$F663,Datos_Limpios!$H663)</f>
        <v>Team Liquid</v>
      </c>
      <c r="P663" s="9"/>
      <c r="Q663" s="9">
        <v>9870</v>
      </c>
      <c r="R663" s="9" t="s">
        <v>80</v>
      </c>
    </row>
    <row r="664" spans="1:18" x14ac:dyDescent="0.3">
      <c r="A664" s="7">
        <v>4062062147</v>
      </c>
      <c r="B664" s="7">
        <v>2314</v>
      </c>
      <c r="C664" s="8">
        <f>Datos_Limpios!$B664/(24*60*60)</f>
        <v>2.6782407407407408E-2</v>
      </c>
      <c r="D664" s="8" t="str">
        <f t="shared" si="20"/>
        <v>Early Game</v>
      </c>
      <c r="E664" s="7">
        <v>67</v>
      </c>
      <c r="F664" s="7" t="s">
        <v>84</v>
      </c>
      <c r="G664" s="7">
        <v>1375614</v>
      </c>
      <c r="H664" s="7" t="s">
        <v>63</v>
      </c>
      <c r="I664" s="7">
        <v>29</v>
      </c>
      <c r="J664" s="7">
        <v>23</v>
      </c>
      <c r="K664" s="7" t="str">
        <f t="shared" si="21"/>
        <v>Radiant</v>
      </c>
      <c r="L664" s="7" t="s">
        <v>18</v>
      </c>
      <c r="M664" s="7">
        <f>Datos_Limpios!$I664+Datos_Limpios!$J664</f>
        <v>52</v>
      </c>
      <c r="N664" s="7" t="str">
        <f>IF(Datos_Limpios!$M664&lt;35,"Menor a 35",IF(Datos_Limpios!$M664&lt;=48,"Menor a 48",IF(Datos_Limpios!$M664&lt;=60,"Menor a 60","Mayor a 60")))</f>
        <v>Menor a 60</v>
      </c>
      <c r="O664" s="7" t="str">
        <f>IF(Datos_Limpios!$L664="True",Datos_Limpios!$F664,Datos_Limpios!$H664)</f>
        <v>paiN Gaming</v>
      </c>
      <c r="P664" s="7"/>
      <c r="Q664" s="7">
        <v>9870</v>
      </c>
      <c r="R664" s="7" t="s">
        <v>80</v>
      </c>
    </row>
    <row r="665" spans="1:18" x14ac:dyDescent="0.3">
      <c r="A665" s="9">
        <v>4062016236</v>
      </c>
      <c r="B665" s="9">
        <v>3253</v>
      </c>
      <c r="C665" s="10">
        <f>Datos_Limpios!$B665/(24*60*60)</f>
        <v>3.7650462962962962E-2</v>
      </c>
      <c r="D665" s="8" t="str">
        <f t="shared" si="20"/>
        <v>Mid Game</v>
      </c>
      <c r="E665" s="9">
        <v>67</v>
      </c>
      <c r="F665" s="9" t="s">
        <v>84</v>
      </c>
      <c r="G665" s="9">
        <v>1375614</v>
      </c>
      <c r="H665" s="9" t="s">
        <v>63</v>
      </c>
      <c r="I665" s="9">
        <v>30</v>
      </c>
      <c r="J665" s="9">
        <v>45</v>
      </c>
      <c r="K665" s="9" t="str">
        <f t="shared" si="21"/>
        <v>Dire</v>
      </c>
      <c r="L665" s="9" t="s">
        <v>14</v>
      </c>
      <c r="M665" s="9">
        <f>Datos_Limpios!$I665+Datos_Limpios!$J665</f>
        <v>75</v>
      </c>
      <c r="N665" s="9" t="str">
        <f>IF(Datos_Limpios!$M665&lt;35,"Menor a 35",IF(Datos_Limpios!$M665&lt;=48,"Menor a 48",IF(Datos_Limpios!$M665&lt;=60,"Menor a 60","Mayor a 60")))</f>
        <v>Mayor a 60</v>
      </c>
      <c r="O665" s="9" t="str">
        <f>IF(Datos_Limpios!$L665="True",Datos_Limpios!$F665,Datos_Limpios!$H665)</f>
        <v>Newbee</v>
      </c>
      <c r="P665" s="9"/>
      <c r="Q665" s="9">
        <v>9870</v>
      </c>
      <c r="R665" s="9" t="s">
        <v>80</v>
      </c>
    </row>
    <row r="666" spans="1:18" x14ac:dyDescent="0.3">
      <c r="A666" s="7">
        <v>4062017242</v>
      </c>
      <c r="B666" s="7">
        <v>1636</v>
      </c>
      <c r="C666" s="8">
        <f>Datos_Limpios!$B666/(24*60*60)</f>
        <v>1.8935185185185187E-2</v>
      </c>
      <c r="D666" s="8" t="str">
        <f t="shared" si="20"/>
        <v>Early Game</v>
      </c>
      <c r="E666" s="7">
        <v>2108395</v>
      </c>
      <c r="F666" s="7" t="s">
        <v>34</v>
      </c>
      <c r="G666" s="7">
        <v>726228</v>
      </c>
      <c r="H666" s="7" t="s">
        <v>55</v>
      </c>
      <c r="I666" s="7">
        <v>26</v>
      </c>
      <c r="J666" s="7">
        <v>11</v>
      </c>
      <c r="K666" s="7" t="str">
        <f t="shared" si="21"/>
        <v>Radiant</v>
      </c>
      <c r="L666" s="7" t="s">
        <v>18</v>
      </c>
      <c r="M666" s="7">
        <f>Datos_Limpios!$I666+Datos_Limpios!$J666</f>
        <v>37</v>
      </c>
      <c r="N666" s="7" t="str">
        <f>IF(Datos_Limpios!$M666&lt;35,"Menor a 35",IF(Datos_Limpios!$M666&lt;=48,"Menor a 48",IF(Datos_Limpios!$M666&lt;=60,"Menor a 60","Mayor a 60")))</f>
        <v>Menor a 48</v>
      </c>
      <c r="O666" s="7" t="str">
        <f>IF(Datos_Limpios!$L666="True",Datos_Limpios!$F666,Datos_Limpios!$H666)</f>
        <v>TNC Predator</v>
      </c>
      <c r="P666" s="7"/>
      <c r="Q666" s="7">
        <v>9870</v>
      </c>
      <c r="R666" s="7" t="s">
        <v>80</v>
      </c>
    </row>
    <row r="667" spans="1:18" x14ac:dyDescent="0.3">
      <c r="A667" s="9">
        <v>4061984521</v>
      </c>
      <c r="B667" s="9">
        <v>2902</v>
      </c>
      <c r="C667" s="10">
        <f>Datos_Limpios!$B667/(24*60*60)</f>
        <v>3.3587962962962965E-2</v>
      </c>
      <c r="D667" s="8" t="str">
        <f t="shared" si="20"/>
        <v>Mid Game</v>
      </c>
      <c r="E667" s="9">
        <v>5027210</v>
      </c>
      <c r="F667" s="9" t="s">
        <v>102</v>
      </c>
      <c r="G667" s="9">
        <v>15</v>
      </c>
      <c r="H667" s="9" t="s">
        <v>12</v>
      </c>
      <c r="I667" s="9">
        <v>40</v>
      </c>
      <c r="J667" s="9">
        <v>29</v>
      </c>
      <c r="K667" s="9" t="str">
        <f t="shared" si="21"/>
        <v>Dire</v>
      </c>
      <c r="L667" s="9" t="s">
        <v>14</v>
      </c>
      <c r="M667" s="9">
        <f>Datos_Limpios!$I667+Datos_Limpios!$J667</f>
        <v>69</v>
      </c>
      <c r="N667" s="9" t="str">
        <f>IF(Datos_Limpios!$M667&lt;35,"Menor a 35",IF(Datos_Limpios!$M667&lt;=48,"Menor a 48",IF(Datos_Limpios!$M667&lt;=60,"Menor a 60","Mayor a 60")))</f>
        <v>Mayor a 60</v>
      </c>
      <c r="O667" s="9" t="str">
        <f>IF(Datos_Limpios!$L667="True",Datos_Limpios!$F667,Datos_Limpios!$H667)</f>
        <v>LGD Gaming</v>
      </c>
      <c r="P667" s="9"/>
      <c r="Q667" s="9">
        <v>9870</v>
      </c>
      <c r="R667" s="9" t="s">
        <v>80</v>
      </c>
    </row>
    <row r="668" spans="1:18" x14ac:dyDescent="0.3">
      <c r="A668" s="7">
        <v>4062061780</v>
      </c>
      <c r="B668" s="7">
        <v>2168</v>
      </c>
      <c r="C668" s="8">
        <f>Datos_Limpios!$B668/(24*60*60)</f>
        <v>2.5092592592592593E-2</v>
      </c>
      <c r="D668" s="8" t="str">
        <f t="shared" si="20"/>
        <v>Early Game</v>
      </c>
      <c r="E668" s="7">
        <v>1883502</v>
      </c>
      <c r="F668" s="7" t="s">
        <v>61</v>
      </c>
      <c r="G668" s="7">
        <v>5066616</v>
      </c>
      <c r="H668" s="7" t="s">
        <v>82</v>
      </c>
      <c r="I668" s="7">
        <v>19</v>
      </c>
      <c r="J668" s="7">
        <v>34</v>
      </c>
      <c r="K668" s="7" t="str">
        <f t="shared" si="21"/>
        <v>Dire</v>
      </c>
      <c r="L668" s="7" t="s">
        <v>14</v>
      </c>
      <c r="M668" s="7">
        <f>Datos_Limpios!$I668+Datos_Limpios!$J668</f>
        <v>53</v>
      </c>
      <c r="N668" s="7" t="str">
        <f>IF(Datos_Limpios!$M668&lt;35,"Menor a 35",IF(Datos_Limpios!$M668&lt;=48,"Menor a 48",IF(Datos_Limpios!$M668&lt;=60,"Menor a 60","Mayor a 60")))</f>
        <v>Menor a 60</v>
      </c>
      <c r="O668" s="7" t="str">
        <f>IF(Datos_Limpios!$L668="True",Datos_Limpios!$F668,Datos_Limpios!$H668)</f>
        <v>Team Serenity</v>
      </c>
      <c r="P668" s="7"/>
      <c r="Q668" s="7">
        <v>9870</v>
      </c>
      <c r="R668" s="7" t="s">
        <v>80</v>
      </c>
    </row>
    <row r="669" spans="1:18" x14ac:dyDescent="0.3">
      <c r="A669" s="9">
        <v>4061952570</v>
      </c>
      <c r="B669" s="9">
        <v>3477</v>
      </c>
      <c r="C669" s="10">
        <f>Datos_Limpios!$B669/(24*60*60)</f>
        <v>4.0243055555555553E-2</v>
      </c>
      <c r="D669" s="8" t="str">
        <f t="shared" si="20"/>
        <v>Mid Game</v>
      </c>
      <c r="E669" s="9">
        <v>2586976</v>
      </c>
      <c r="F669" s="9" t="s">
        <v>64</v>
      </c>
      <c r="G669" s="9">
        <v>2163</v>
      </c>
      <c r="H669" s="9" t="s">
        <v>66</v>
      </c>
      <c r="I669" s="9">
        <v>48</v>
      </c>
      <c r="J669" s="9">
        <v>60</v>
      </c>
      <c r="K669" s="9" t="str">
        <f t="shared" si="21"/>
        <v>Dire</v>
      </c>
      <c r="L669" s="9" t="s">
        <v>14</v>
      </c>
      <c r="M669" s="9">
        <f>Datos_Limpios!$I669+Datos_Limpios!$J669</f>
        <v>108</v>
      </c>
      <c r="N669" s="9" t="str">
        <f>IF(Datos_Limpios!$M669&lt;35,"Menor a 35",IF(Datos_Limpios!$M669&lt;=48,"Menor a 48",IF(Datos_Limpios!$M669&lt;=60,"Menor a 60","Mayor a 60")))</f>
        <v>Mayor a 60</v>
      </c>
      <c r="O669" s="9" t="str">
        <f>IF(Datos_Limpios!$L669="True",Datos_Limpios!$F669,Datos_Limpios!$H669)</f>
        <v>Team Liquid</v>
      </c>
      <c r="P669" s="9"/>
      <c r="Q669" s="9">
        <v>9870</v>
      </c>
      <c r="R669" s="9" t="s">
        <v>80</v>
      </c>
    </row>
    <row r="670" spans="1:18" x14ac:dyDescent="0.3">
      <c r="A670" s="7">
        <v>4062098446</v>
      </c>
      <c r="B670" s="7">
        <v>3280</v>
      </c>
      <c r="C670" s="8">
        <f>Datos_Limpios!$B670/(24*60*60)</f>
        <v>3.7962962962962962E-2</v>
      </c>
      <c r="D670" s="8" t="str">
        <f t="shared" si="20"/>
        <v>Mid Game</v>
      </c>
      <c r="E670" s="7">
        <v>2163</v>
      </c>
      <c r="F670" s="7" t="s">
        <v>66</v>
      </c>
      <c r="G670" s="7">
        <v>15</v>
      </c>
      <c r="H670" s="7" t="s">
        <v>12</v>
      </c>
      <c r="I670" s="7">
        <v>35</v>
      </c>
      <c r="J670" s="7">
        <v>56</v>
      </c>
      <c r="K670" s="7" t="str">
        <f t="shared" si="21"/>
        <v>Dire</v>
      </c>
      <c r="L670" s="7" t="s">
        <v>14</v>
      </c>
      <c r="M670" s="7">
        <f>Datos_Limpios!$I670+Datos_Limpios!$J670</f>
        <v>91</v>
      </c>
      <c r="N670" s="7" t="str">
        <f>IF(Datos_Limpios!$M670&lt;35,"Menor a 35",IF(Datos_Limpios!$M670&lt;=48,"Menor a 48",IF(Datos_Limpios!$M670&lt;=60,"Menor a 60","Mayor a 60")))</f>
        <v>Mayor a 60</v>
      </c>
      <c r="O670" s="7" t="str">
        <f>IF(Datos_Limpios!$L670="True",Datos_Limpios!$F670,Datos_Limpios!$H670)</f>
        <v>LGD Gaming</v>
      </c>
      <c r="P670" s="7"/>
      <c r="Q670" s="7">
        <v>9870</v>
      </c>
      <c r="R670" s="7" t="s">
        <v>80</v>
      </c>
    </row>
    <row r="671" spans="1:18" x14ac:dyDescent="0.3">
      <c r="A671" s="9">
        <v>4061924528</v>
      </c>
      <c r="B671" s="9">
        <v>2738</v>
      </c>
      <c r="C671" s="10">
        <f>Datos_Limpios!$B671/(24*60*60)</f>
        <v>3.1689814814814816E-2</v>
      </c>
      <c r="D671" s="8" t="str">
        <f t="shared" si="20"/>
        <v>Mid Game</v>
      </c>
      <c r="E671" s="9">
        <v>15</v>
      </c>
      <c r="F671" s="9" t="s">
        <v>12</v>
      </c>
      <c r="G671" s="9">
        <v>5027210</v>
      </c>
      <c r="H671" s="9" t="s">
        <v>102</v>
      </c>
      <c r="I671" s="9">
        <v>28</v>
      </c>
      <c r="J671" s="9">
        <v>40</v>
      </c>
      <c r="K671" s="9" t="str">
        <f t="shared" si="21"/>
        <v>Dire</v>
      </c>
      <c r="L671" s="9" t="s">
        <v>14</v>
      </c>
      <c r="M671" s="9">
        <f>Datos_Limpios!$I671+Datos_Limpios!$J671</f>
        <v>68</v>
      </c>
      <c r="N671" s="9" t="str">
        <f>IF(Datos_Limpios!$M671&lt;35,"Menor a 35",IF(Datos_Limpios!$M671&lt;=48,"Menor a 48",IF(Datos_Limpios!$M671&lt;=60,"Menor a 60","Mayor a 60")))</f>
        <v>Mayor a 60</v>
      </c>
      <c r="O671" s="9" t="str">
        <f>IF(Datos_Limpios!$L671="True",Datos_Limpios!$F671,Datos_Limpios!$H671)</f>
        <v>VGJ Thunder</v>
      </c>
      <c r="P671" s="9"/>
      <c r="Q671" s="9">
        <v>9870</v>
      </c>
      <c r="R671" s="9" t="s">
        <v>80</v>
      </c>
    </row>
    <row r="672" spans="1:18" x14ac:dyDescent="0.3">
      <c r="A672" s="7">
        <v>4062103539</v>
      </c>
      <c r="B672" s="7">
        <v>1827</v>
      </c>
      <c r="C672" s="8">
        <f>Datos_Limpios!$B672/(24*60*60)</f>
        <v>2.1145833333333332E-2</v>
      </c>
      <c r="D672" s="8" t="str">
        <f t="shared" si="20"/>
        <v>Early Game</v>
      </c>
      <c r="E672" s="7">
        <v>5027210</v>
      </c>
      <c r="F672" s="7" t="s">
        <v>102</v>
      </c>
      <c r="G672" s="7">
        <v>350190</v>
      </c>
      <c r="H672" s="7" t="s">
        <v>16</v>
      </c>
      <c r="I672" s="7">
        <v>11</v>
      </c>
      <c r="J672" s="7">
        <v>24</v>
      </c>
      <c r="K672" s="7" t="str">
        <f t="shared" si="21"/>
        <v>Dire</v>
      </c>
      <c r="L672" s="7" t="s">
        <v>14</v>
      </c>
      <c r="M672" s="7">
        <f>Datos_Limpios!$I672+Datos_Limpios!$J672</f>
        <v>35</v>
      </c>
      <c r="N672" s="7" t="str">
        <f>IF(Datos_Limpios!$M672&lt;35,"Menor a 35",IF(Datos_Limpios!$M672&lt;=48,"Menor a 48",IF(Datos_Limpios!$M672&lt;=60,"Menor a 60","Mayor a 60")))</f>
        <v>Menor a 48</v>
      </c>
      <c r="O672" s="7" t="str">
        <f>IF(Datos_Limpios!$L672="True",Datos_Limpios!$F672,Datos_Limpios!$H672)</f>
        <v>Ascent Esports</v>
      </c>
      <c r="P672" s="7"/>
      <c r="Q672" s="7">
        <v>9870</v>
      </c>
      <c r="R672" s="7" t="s">
        <v>80</v>
      </c>
    </row>
    <row r="673" spans="1:18" x14ac:dyDescent="0.3">
      <c r="A673" s="9">
        <v>4061880066</v>
      </c>
      <c r="B673" s="9">
        <v>1104</v>
      </c>
      <c r="C673" s="10">
        <f>Datos_Limpios!$B673/(24*60*60)</f>
        <v>1.2777777777777779E-2</v>
      </c>
      <c r="D673" s="8" t="str">
        <f t="shared" si="20"/>
        <v>Turbo Game</v>
      </c>
      <c r="E673" s="9">
        <v>1838315</v>
      </c>
      <c r="F673" s="9" t="s">
        <v>21</v>
      </c>
      <c r="G673" s="9">
        <v>5066616</v>
      </c>
      <c r="H673" s="9" t="s">
        <v>82</v>
      </c>
      <c r="I673" s="9">
        <v>22</v>
      </c>
      <c r="J673" s="9">
        <v>2</v>
      </c>
      <c r="K673" s="9" t="str">
        <f t="shared" si="21"/>
        <v>Radiant</v>
      </c>
      <c r="L673" s="9" t="s">
        <v>18</v>
      </c>
      <c r="M673" s="9">
        <f>Datos_Limpios!$I673+Datos_Limpios!$J673</f>
        <v>24</v>
      </c>
      <c r="N673" s="9" t="str">
        <f>IF(Datos_Limpios!$M673&lt;35,"Menor a 35",IF(Datos_Limpios!$M673&lt;=48,"Menor a 48",IF(Datos_Limpios!$M673&lt;=60,"Menor a 60","Mayor a 60")))</f>
        <v>Menor a 35</v>
      </c>
      <c r="O673" s="9" t="str">
        <f>IF(Datos_Limpios!$L673="True",Datos_Limpios!$F673,Datos_Limpios!$H673)</f>
        <v>Team Secret</v>
      </c>
      <c r="P673" s="9"/>
      <c r="Q673" s="9">
        <v>9870</v>
      </c>
      <c r="R673" s="9" t="s">
        <v>80</v>
      </c>
    </row>
    <row r="674" spans="1:18" x14ac:dyDescent="0.3">
      <c r="A674" s="7">
        <v>4061903681</v>
      </c>
      <c r="B674" s="7">
        <v>1982</v>
      </c>
      <c r="C674" s="8">
        <f>Datos_Limpios!$B674/(24*60*60)</f>
        <v>2.2939814814814816E-2</v>
      </c>
      <c r="D674" s="8" t="str">
        <f t="shared" si="20"/>
        <v>Early Game</v>
      </c>
      <c r="E674" s="7">
        <v>2108395</v>
      </c>
      <c r="F674" s="7" t="s">
        <v>34</v>
      </c>
      <c r="G674" s="7">
        <v>1375614</v>
      </c>
      <c r="H674" s="7" t="s">
        <v>63</v>
      </c>
      <c r="I674" s="7">
        <v>16</v>
      </c>
      <c r="J674" s="7">
        <v>36</v>
      </c>
      <c r="K674" s="7" t="str">
        <f t="shared" si="21"/>
        <v>Dire</v>
      </c>
      <c r="L674" s="7" t="s">
        <v>14</v>
      </c>
      <c r="M674" s="7">
        <f>Datos_Limpios!$I674+Datos_Limpios!$J674</f>
        <v>52</v>
      </c>
      <c r="N674" s="7" t="str">
        <f>IF(Datos_Limpios!$M674&lt;35,"Menor a 35",IF(Datos_Limpios!$M674&lt;=48,"Menor a 48",IF(Datos_Limpios!$M674&lt;=60,"Menor a 60","Mayor a 60")))</f>
        <v>Menor a 60</v>
      </c>
      <c r="O674" s="7" t="str">
        <f>IF(Datos_Limpios!$L674="True",Datos_Limpios!$F674,Datos_Limpios!$H674)</f>
        <v>Newbee</v>
      </c>
      <c r="P674" s="7"/>
      <c r="Q674" s="7">
        <v>9870</v>
      </c>
      <c r="R674" s="7" t="s">
        <v>80</v>
      </c>
    </row>
    <row r="675" spans="1:18" x14ac:dyDescent="0.3">
      <c r="A675" s="9">
        <v>4061921764</v>
      </c>
      <c r="B675" s="9">
        <v>2052</v>
      </c>
      <c r="C675" s="10">
        <f>Datos_Limpios!$B675/(24*60*60)</f>
        <v>2.375E-2</v>
      </c>
      <c r="D675" s="8" t="str">
        <f t="shared" si="20"/>
        <v>Early Game</v>
      </c>
      <c r="E675" s="9">
        <v>5</v>
      </c>
      <c r="F675" s="9" t="s">
        <v>62</v>
      </c>
      <c r="G675" s="9">
        <v>39</v>
      </c>
      <c r="H675" s="9" t="s">
        <v>60</v>
      </c>
      <c r="I675" s="9">
        <v>10</v>
      </c>
      <c r="J675" s="9">
        <v>30</v>
      </c>
      <c r="K675" s="9" t="str">
        <f t="shared" si="21"/>
        <v>Dire</v>
      </c>
      <c r="L675" s="9" t="s">
        <v>14</v>
      </c>
      <c r="M675" s="9">
        <f>Datos_Limpios!$I675+Datos_Limpios!$J675</f>
        <v>40</v>
      </c>
      <c r="N675" s="9" t="str">
        <f>IF(Datos_Limpios!$M675&lt;35,"Menor a 35",IF(Datos_Limpios!$M675&lt;=48,"Menor a 48",IF(Datos_Limpios!$M675&lt;=60,"Menor a 60","Mayor a 60")))</f>
        <v>Menor a 48</v>
      </c>
      <c r="O675" s="9" t="str">
        <f>IF(Datos_Limpios!$L675="True",Datos_Limpios!$F675,Datos_Limpios!$H675)</f>
        <v>Shopify Rebellion</v>
      </c>
      <c r="P675" s="9"/>
      <c r="Q675" s="9">
        <v>9870</v>
      </c>
      <c r="R675" s="9" t="s">
        <v>80</v>
      </c>
    </row>
    <row r="676" spans="1:18" x14ac:dyDescent="0.3">
      <c r="A676" s="7">
        <v>4063299885</v>
      </c>
      <c r="B676" s="7">
        <v>1893</v>
      </c>
      <c r="C676" s="8">
        <f>Datos_Limpios!$B676/(24*60*60)</f>
        <v>2.1909722222222223E-2</v>
      </c>
      <c r="D676" s="8" t="str">
        <f t="shared" si="20"/>
        <v>Early Game</v>
      </c>
      <c r="E676" s="7">
        <v>39</v>
      </c>
      <c r="F676" s="7" t="s">
        <v>60</v>
      </c>
      <c r="G676" s="7">
        <v>2586976</v>
      </c>
      <c r="H676" s="7" t="s">
        <v>64</v>
      </c>
      <c r="I676" s="7">
        <v>41</v>
      </c>
      <c r="J676" s="7">
        <v>15</v>
      </c>
      <c r="K676" s="7" t="str">
        <f t="shared" si="21"/>
        <v>Radiant</v>
      </c>
      <c r="L676" s="7" t="s">
        <v>18</v>
      </c>
      <c r="M676" s="7">
        <f>Datos_Limpios!$I676+Datos_Limpios!$J676</f>
        <v>56</v>
      </c>
      <c r="N676" s="7" t="str">
        <f>IF(Datos_Limpios!$M676&lt;35,"Menor a 35",IF(Datos_Limpios!$M676&lt;=48,"Menor a 48",IF(Datos_Limpios!$M676&lt;=60,"Menor a 60","Mayor a 60")))</f>
        <v>Menor a 60</v>
      </c>
      <c r="O676" s="7" t="str">
        <f>IF(Datos_Limpios!$L676="True",Datos_Limpios!$F676,Datos_Limpios!$H676)</f>
        <v>Shopify Rebellion</v>
      </c>
      <c r="P676" s="7"/>
      <c r="Q676" s="7">
        <v>9870</v>
      </c>
      <c r="R676" s="7" t="s">
        <v>80</v>
      </c>
    </row>
    <row r="677" spans="1:18" x14ac:dyDescent="0.3">
      <c r="A677" s="9">
        <v>4061848287</v>
      </c>
      <c r="B677" s="9">
        <v>2197</v>
      </c>
      <c r="C677" s="10">
        <f>Datos_Limpios!$B677/(24*60*60)</f>
        <v>2.5428240740740741E-2</v>
      </c>
      <c r="D677" s="8" t="str">
        <f t="shared" si="20"/>
        <v>Early Game</v>
      </c>
      <c r="E677" s="9">
        <v>2108395</v>
      </c>
      <c r="F677" s="9" t="s">
        <v>34</v>
      </c>
      <c r="G677" s="9">
        <v>1375614</v>
      </c>
      <c r="H677" s="9" t="s">
        <v>63</v>
      </c>
      <c r="I677" s="9">
        <v>14</v>
      </c>
      <c r="J677" s="9">
        <v>28</v>
      </c>
      <c r="K677" s="9" t="str">
        <f t="shared" si="21"/>
        <v>Dire</v>
      </c>
      <c r="L677" s="9" t="s">
        <v>14</v>
      </c>
      <c r="M677" s="9">
        <f>Datos_Limpios!$I677+Datos_Limpios!$J677</f>
        <v>42</v>
      </c>
      <c r="N677" s="9" t="str">
        <f>IF(Datos_Limpios!$M677&lt;35,"Menor a 35",IF(Datos_Limpios!$M677&lt;=48,"Menor a 48",IF(Datos_Limpios!$M677&lt;=60,"Menor a 60","Mayor a 60")))</f>
        <v>Menor a 48</v>
      </c>
      <c r="O677" s="9" t="str">
        <f>IF(Datos_Limpios!$L677="True",Datos_Limpios!$F677,Datos_Limpios!$H677)</f>
        <v>Newbee</v>
      </c>
      <c r="P677" s="9"/>
      <c r="Q677" s="9">
        <v>9870</v>
      </c>
      <c r="R677" s="9" t="s">
        <v>80</v>
      </c>
    </row>
    <row r="678" spans="1:18" x14ac:dyDescent="0.3">
      <c r="A678" s="7">
        <v>4061694810</v>
      </c>
      <c r="B678" s="7">
        <v>2528</v>
      </c>
      <c r="C678" s="8">
        <f>Datos_Limpios!$B678/(24*60*60)</f>
        <v>2.9259259259259259E-2</v>
      </c>
      <c r="D678" s="8" t="str">
        <f t="shared" si="20"/>
        <v>Mid Game</v>
      </c>
      <c r="E678" s="7">
        <v>543897</v>
      </c>
      <c r="F678" s="7" t="s">
        <v>35</v>
      </c>
      <c r="G678" s="7">
        <v>5</v>
      </c>
      <c r="H678" s="7" t="s">
        <v>62</v>
      </c>
      <c r="I678" s="7">
        <v>17</v>
      </c>
      <c r="J678" s="7">
        <v>23</v>
      </c>
      <c r="K678" s="7" t="str">
        <f t="shared" si="21"/>
        <v>Dire</v>
      </c>
      <c r="L678" s="7" t="s">
        <v>14</v>
      </c>
      <c r="M678" s="7">
        <f>Datos_Limpios!$I678+Datos_Limpios!$J678</f>
        <v>40</v>
      </c>
      <c r="N678" s="7" t="str">
        <f>IF(Datos_Limpios!$M678&lt;35,"Menor a 35",IF(Datos_Limpios!$M678&lt;=48,"Menor a 48",IF(Datos_Limpios!$M678&lt;=60,"Menor a 60","Mayor a 60")))</f>
        <v>Menor a 48</v>
      </c>
      <c r="O678" s="7" t="str">
        <f>IF(Datos_Limpios!$L678="True",Datos_Limpios!$F678,Datos_Limpios!$H678)</f>
        <v>Invictus Gaming</v>
      </c>
      <c r="P678" s="7"/>
      <c r="Q678" s="7">
        <v>9870</v>
      </c>
      <c r="R678" s="7" t="s">
        <v>80</v>
      </c>
    </row>
    <row r="679" spans="1:18" x14ac:dyDescent="0.3">
      <c r="A679" s="9">
        <v>4061971770</v>
      </c>
      <c r="B679" s="9">
        <v>2621</v>
      </c>
      <c r="C679" s="10">
        <f>Datos_Limpios!$B679/(24*60*60)</f>
        <v>3.033564814814815E-2</v>
      </c>
      <c r="D679" s="8" t="str">
        <f t="shared" si="20"/>
        <v>Mid Game</v>
      </c>
      <c r="E679" s="9">
        <v>39</v>
      </c>
      <c r="F679" s="9" t="s">
        <v>60</v>
      </c>
      <c r="G679" s="9">
        <v>5</v>
      </c>
      <c r="H679" s="9" t="s">
        <v>62</v>
      </c>
      <c r="I679" s="9">
        <v>25</v>
      </c>
      <c r="J679" s="9">
        <v>38</v>
      </c>
      <c r="K679" s="9" t="str">
        <f t="shared" si="21"/>
        <v>Dire</v>
      </c>
      <c r="L679" s="9" t="s">
        <v>14</v>
      </c>
      <c r="M679" s="9">
        <f>Datos_Limpios!$I679+Datos_Limpios!$J679</f>
        <v>63</v>
      </c>
      <c r="N679" s="9" t="str">
        <f>IF(Datos_Limpios!$M679&lt;35,"Menor a 35",IF(Datos_Limpios!$M679&lt;=48,"Menor a 48",IF(Datos_Limpios!$M679&lt;=60,"Menor a 60","Mayor a 60")))</f>
        <v>Mayor a 60</v>
      </c>
      <c r="O679" s="9" t="str">
        <f>IF(Datos_Limpios!$L679="True",Datos_Limpios!$F679,Datos_Limpios!$H679)</f>
        <v>Invictus Gaming</v>
      </c>
      <c r="P679" s="9"/>
      <c r="Q679" s="9">
        <v>9870</v>
      </c>
      <c r="R679" s="9" t="s">
        <v>80</v>
      </c>
    </row>
    <row r="680" spans="1:18" x14ac:dyDescent="0.3">
      <c r="A680" s="7">
        <v>4061977166</v>
      </c>
      <c r="B680" s="7">
        <v>1840</v>
      </c>
      <c r="C680" s="8">
        <f>Datos_Limpios!$B680/(24*60*60)</f>
        <v>2.1296296296296296E-2</v>
      </c>
      <c r="D680" s="8" t="str">
        <f t="shared" si="20"/>
        <v>Early Game</v>
      </c>
      <c r="E680" s="7">
        <v>543897</v>
      </c>
      <c r="F680" s="7" t="s">
        <v>35</v>
      </c>
      <c r="G680" s="7">
        <v>5229127</v>
      </c>
      <c r="H680" s="7" t="s">
        <v>83</v>
      </c>
      <c r="I680" s="7">
        <v>34</v>
      </c>
      <c r="J680" s="7">
        <v>13</v>
      </c>
      <c r="K680" s="7" t="str">
        <f t="shared" si="21"/>
        <v>Radiant</v>
      </c>
      <c r="L680" s="7" t="s">
        <v>18</v>
      </c>
      <c r="M680" s="7">
        <f>Datos_Limpios!$I680+Datos_Limpios!$J680</f>
        <v>47</v>
      </c>
      <c r="N680" s="7" t="str">
        <f>IF(Datos_Limpios!$M680&lt;35,"Menor a 35",IF(Datos_Limpios!$M680&lt;=48,"Menor a 48",IF(Datos_Limpios!$M680&lt;=60,"Menor a 60","Mayor a 60")))</f>
        <v>Menor a 48</v>
      </c>
      <c r="O680" s="7" t="str">
        <f>IF(Datos_Limpios!$L680="True",Datos_Limpios!$F680,Datos_Limpios!$H680)</f>
        <v>Mineski</v>
      </c>
      <c r="P680" s="7"/>
      <c r="Q680" s="7">
        <v>9870</v>
      </c>
      <c r="R680" s="7" t="s">
        <v>80</v>
      </c>
    </row>
    <row r="681" spans="1:18" x14ac:dyDescent="0.3">
      <c r="A681" s="9">
        <v>4064706272</v>
      </c>
      <c r="B681" s="9">
        <v>3052</v>
      </c>
      <c r="C681" s="10">
        <f>Datos_Limpios!$B681/(24*60*60)</f>
        <v>3.5324074074074077E-2</v>
      </c>
      <c r="D681" s="8" t="str">
        <f t="shared" si="20"/>
        <v>Mid Game</v>
      </c>
      <c r="E681" s="9">
        <v>5</v>
      </c>
      <c r="F681" s="9" t="s">
        <v>62</v>
      </c>
      <c r="G681" s="9">
        <v>5027210</v>
      </c>
      <c r="H681" s="9" t="s">
        <v>102</v>
      </c>
      <c r="I681" s="9">
        <v>28</v>
      </c>
      <c r="J681" s="9">
        <v>44</v>
      </c>
      <c r="K681" s="9" t="str">
        <f t="shared" si="21"/>
        <v>Dire</v>
      </c>
      <c r="L681" s="9" t="s">
        <v>14</v>
      </c>
      <c r="M681" s="9">
        <f>Datos_Limpios!$I681+Datos_Limpios!$J681</f>
        <v>72</v>
      </c>
      <c r="N681" s="9" t="str">
        <f>IF(Datos_Limpios!$M681&lt;35,"Menor a 35",IF(Datos_Limpios!$M681&lt;=48,"Menor a 48",IF(Datos_Limpios!$M681&lt;=60,"Menor a 60","Mayor a 60")))</f>
        <v>Mayor a 60</v>
      </c>
      <c r="O681" s="9" t="str">
        <f>IF(Datos_Limpios!$L681="True",Datos_Limpios!$F681,Datos_Limpios!$H681)</f>
        <v>VGJ Thunder</v>
      </c>
      <c r="P681" s="9"/>
      <c r="Q681" s="9">
        <v>9870</v>
      </c>
      <c r="R681" s="9" t="s">
        <v>80</v>
      </c>
    </row>
    <row r="682" spans="1:18" x14ac:dyDescent="0.3">
      <c r="A682" s="7">
        <v>4064812973</v>
      </c>
      <c r="B682" s="7">
        <v>1526</v>
      </c>
      <c r="C682" s="8">
        <f>Datos_Limpios!$B682/(24*60*60)</f>
        <v>1.7662037037037039E-2</v>
      </c>
      <c r="D682" s="8" t="str">
        <f t="shared" si="20"/>
        <v>Early Game</v>
      </c>
      <c r="E682" s="7">
        <v>5027210</v>
      </c>
      <c r="F682" s="7" t="s">
        <v>102</v>
      </c>
      <c r="G682" s="7">
        <v>5</v>
      </c>
      <c r="H682" s="7" t="s">
        <v>62</v>
      </c>
      <c r="I682" s="7">
        <v>17</v>
      </c>
      <c r="J682" s="7">
        <v>7</v>
      </c>
      <c r="K682" s="7" t="str">
        <f t="shared" si="21"/>
        <v>Radiant</v>
      </c>
      <c r="L682" s="7" t="s">
        <v>18</v>
      </c>
      <c r="M682" s="7">
        <f>Datos_Limpios!$I682+Datos_Limpios!$J682</f>
        <v>24</v>
      </c>
      <c r="N682" s="7" t="str">
        <f>IF(Datos_Limpios!$M682&lt;35,"Menor a 35",IF(Datos_Limpios!$M682&lt;=48,"Menor a 48",IF(Datos_Limpios!$M682&lt;=60,"Menor a 60","Mayor a 60")))</f>
        <v>Menor a 35</v>
      </c>
      <c r="O682" s="7" t="str">
        <f>IF(Datos_Limpios!$L682="True",Datos_Limpios!$F682,Datos_Limpios!$H682)</f>
        <v>VGJ Thunder</v>
      </c>
      <c r="P682" s="7"/>
      <c r="Q682" s="7">
        <v>9870</v>
      </c>
      <c r="R682" s="7" t="s">
        <v>80</v>
      </c>
    </row>
    <row r="683" spans="1:18" x14ac:dyDescent="0.3">
      <c r="A683" s="9">
        <v>3972154535</v>
      </c>
      <c r="B683" s="9">
        <v>4483</v>
      </c>
      <c r="C683" s="10">
        <f>Datos_Limpios!$B683/(24*60*60)</f>
        <v>5.1886574074074071E-2</v>
      </c>
      <c r="D683" s="8" t="str">
        <f t="shared" si="20"/>
        <v>Late Game</v>
      </c>
      <c r="E683" s="9">
        <v>5407259</v>
      </c>
      <c r="F683" s="9" t="s">
        <v>90</v>
      </c>
      <c r="G683" s="9">
        <v>2108395</v>
      </c>
      <c r="H683" s="9" t="s">
        <v>34</v>
      </c>
      <c r="I683" s="9">
        <v>29</v>
      </c>
      <c r="J683" s="9">
        <v>32</v>
      </c>
      <c r="K683" s="9" t="str">
        <f t="shared" si="21"/>
        <v>Dire</v>
      </c>
      <c r="L683" s="9" t="s">
        <v>14</v>
      </c>
      <c r="M683" s="9">
        <f>Datos_Limpios!$I683+Datos_Limpios!$J683</f>
        <v>61</v>
      </c>
      <c r="N683" s="9" t="str">
        <f>IF(Datos_Limpios!$M683&lt;35,"Menor a 35",IF(Datos_Limpios!$M683&lt;=48,"Menor a 48",IF(Datos_Limpios!$M683&lt;=60,"Menor a 60","Mayor a 60")))</f>
        <v>Mayor a 60</v>
      </c>
      <c r="O683" s="9" t="str">
        <f>IF(Datos_Limpios!$L683="True",Datos_Limpios!$F683,Datos_Limpios!$H683)</f>
        <v>TNC Predator</v>
      </c>
      <c r="P683" s="9"/>
      <c r="Q683" s="9">
        <v>9870</v>
      </c>
      <c r="R683" s="9" t="s">
        <v>80</v>
      </c>
    </row>
    <row r="684" spans="1:18" x14ac:dyDescent="0.3">
      <c r="A684" s="7">
        <v>4074440208</v>
      </c>
      <c r="B684" s="7">
        <v>1935</v>
      </c>
      <c r="C684" s="8">
        <f>Datos_Limpios!$B684/(24*60*60)</f>
        <v>2.2395833333333334E-2</v>
      </c>
      <c r="D684" s="8" t="str">
        <f t="shared" si="20"/>
        <v>Early Game</v>
      </c>
      <c r="E684" s="7">
        <v>1838315</v>
      </c>
      <c r="F684" s="7" t="s">
        <v>21</v>
      </c>
      <c r="G684" s="7">
        <v>726228</v>
      </c>
      <c r="H684" s="7" t="s">
        <v>55</v>
      </c>
      <c r="I684" s="7">
        <v>31</v>
      </c>
      <c r="J684" s="7">
        <v>11</v>
      </c>
      <c r="K684" s="7" t="str">
        <f t="shared" si="21"/>
        <v>Radiant</v>
      </c>
      <c r="L684" s="7" t="s">
        <v>18</v>
      </c>
      <c r="M684" s="7">
        <f>Datos_Limpios!$I684+Datos_Limpios!$J684</f>
        <v>42</v>
      </c>
      <c r="N684" s="7" t="str">
        <f>IF(Datos_Limpios!$M684&lt;35,"Menor a 35",IF(Datos_Limpios!$M684&lt;=48,"Menor a 48",IF(Datos_Limpios!$M684&lt;=60,"Menor a 60","Mayor a 60")))</f>
        <v>Menor a 48</v>
      </c>
      <c r="O684" s="7" t="str">
        <f>IF(Datos_Limpios!$L684="True",Datos_Limpios!$F684,Datos_Limpios!$H684)</f>
        <v>Team Secret</v>
      </c>
      <c r="P684" s="7"/>
      <c r="Q684" s="7">
        <v>9870</v>
      </c>
      <c r="R684" s="7" t="s">
        <v>80</v>
      </c>
    </row>
    <row r="685" spans="1:18" x14ac:dyDescent="0.3">
      <c r="A685" s="9">
        <v>3973023989</v>
      </c>
      <c r="B685" s="9">
        <v>2829</v>
      </c>
      <c r="C685" s="10">
        <f>Datos_Limpios!$B685/(24*60*60)</f>
        <v>3.2743055555555553E-2</v>
      </c>
      <c r="D685" s="8" t="str">
        <f t="shared" si="20"/>
        <v>Mid Game</v>
      </c>
      <c r="E685" s="9">
        <v>5725202</v>
      </c>
      <c r="F685" s="9" t="s">
        <v>94</v>
      </c>
      <c r="G685" s="9">
        <v>2586976</v>
      </c>
      <c r="H685" s="9" t="s">
        <v>64</v>
      </c>
      <c r="I685" s="9">
        <v>52</v>
      </c>
      <c r="J685" s="9">
        <v>25</v>
      </c>
      <c r="K685" s="9" t="str">
        <f t="shared" si="21"/>
        <v>Radiant</v>
      </c>
      <c r="L685" s="9" t="s">
        <v>18</v>
      </c>
      <c r="M685" s="9">
        <f>Datos_Limpios!$I685+Datos_Limpios!$J685</f>
        <v>77</v>
      </c>
      <c r="N685" s="9" t="str">
        <f>IF(Datos_Limpios!$M685&lt;35,"Menor a 35",IF(Datos_Limpios!$M685&lt;=48,"Menor a 48",IF(Datos_Limpios!$M685&lt;=60,"Menor a 60","Mayor a 60")))</f>
        <v>Mayor a 60</v>
      </c>
      <c r="O685" s="9" t="str">
        <f>IF(Datos_Limpios!$L685="True",Datos_Limpios!$F685,Datos_Limpios!$H685)</f>
        <v>Wind and Rain</v>
      </c>
      <c r="P685" s="9"/>
      <c r="Q685" s="9">
        <v>9870</v>
      </c>
      <c r="R685" s="9" t="s">
        <v>80</v>
      </c>
    </row>
    <row r="686" spans="1:18" x14ac:dyDescent="0.3">
      <c r="A686" s="7">
        <v>3972055233</v>
      </c>
      <c r="B686" s="7">
        <v>2926</v>
      </c>
      <c r="C686" s="8">
        <f>Datos_Limpios!$B686/(24*60*60)</f>
        <v>3.3865740740740738E-2</v>
      </c>
      <c r="D686" s="8" t="str">
        <f t="shared" si="20"/>
        <v>Mid Game</v>
      </c>
      <c r="E686" s="7">
        <v>5407259</v>
      </c>
      <c r="F686" s="7" t="s">
        <v>90</v>
      </c>
      <c r="G686" s="7">
        <v>2108395</v>
      </c>
      <c r="H686" s="7" t="s">
        <v>34</v>
      </c>
      <c r="I686" s="7">
        <v>20</v>
      </c>
      <c r="J686" s="7">
        <v>30</v>
      </c>
      <c r="K686" s="7" t="str">
        <f t="shared" si="21"/>
        <v>Dire</v>
      </c>
      <c r="L686" s="7" t="s">
        <v>14</v>
      </c>
      <c r="M686" s="7">
        <f>Datos_Limpios!$I686+Datos_Limpios!$J686</f>
        <v>50</v>
      </c>
      <c r="N686" s="7" t="str">
        <f>IF(Datos_Limpios!$M686&lt;35,"Menor a 35",IF(Datos_Limpios!$M686&lt;=48,"Menor a 48",IF(Datos_Limpios!$M686&lt;=60,"Menor a 60","Mayor a 60")))</f>
        <v>Menor a 60</v>
      </c>
      <c r="O686" s="7" t="str">
        <f>IF(Datos_Limpios!$L686="True",Datos_Limpios!$F686,Datos_Limpios!$H686)</f>
        <v>TNC Predator</v>
      </c>
      <c r="P686" s="7"/>
      <c r="Q686" s="7">
        <v>9870</v>
      </c>
      <c r="R686" s="7" t="s">
        <v>80</v>
      </c>
    </row>
    <row r="687" spans="1:18" x14ac:dyDescent="0.3">
      <c r="A687" s="9">
        <v>3971976818</v>
      </c>
      <c r="B687" s="9">
        <v>2562</v>
      </c>
      <c r="C687" s="10">
        <f>Datos_Limpios!$B687/(24*60*60)</f>
        <v>2.9652777777777778E-2</v>
      </c>
      <c r="D687" s="8" t="str">
        <f t="shared" si="20"/>
        <v>Mid Game</v>
      </c>
      <c r="E687" s="9">
        <v>5407259</v>
      </c>
      <c r="F687" s="9" t="s">
        <v>90</v>
      </c>
      <c r="G687" s="9">
        <v>2108395</v>
      </c>
      <c r="H687" s="9" t="s">
        <v>34</v>
      </c>
      <c r="I687" s="9">
        <v>24</v>
      </c>
      <c r="J687" s="9">
        <v>18</v>
      </c>
      <c r="K687" s="9" t="str">
        <f t="shared" si="21"/>
        <v>Radiant</v>
      </c>
      <c r="L687" s="9" t="s">
        <v>18</v>
      </c>
      <c r="M687" s="9">
        <f>Datos_Limpios!$I687+Datos_Limpios!$J687</f>
        <v>42</v>
      </c>
      <c r="N687" s="9" t="str">
        <f>IF(Datos_Limpios!$M687&lt;35,"Menor a 35",IF(Datos_Limpios!$M687&lt;=48,"Menor a 48",IF(Datos_Limpios!$M687&lt;=60,"Menor a 60","Mayor a 60")))</f>
        <v>Menor a 48</v>
      </c>
      <c r="O687" s="9" t="str">
        <f>IF(Datos_Limpios!$L687="True",Datos_Limpios!$F687,Datos_Limpios!$H687)</f>
        <v>TNC Tigers</v>
      </c>
      <c r="P687" s="9"/>
      <c r="Q687" s="9">
        <v>9870</v>
      </c>
      <c r="R687" s="9" t="s">
        <v>80</v>
      </c>
    </row>
    <row r="688" spans="1:18" x14ac:dyDescent="0.3">
      <c r="A688" s="7">
        <v>3971583578</v>
      </c>
      <c r="B688" s="7">
        <v>4916</v>
      </c>
      <c r="C688" s="8">
        <f>Datos_Limpios!$B688/(24*60*60)</f>
        <v>5.6898148148148149E-2</v>
      </c>
      <c r="D688" s="8" t="str">
        <f t="shared" si="20"/>
        <v>Late Game</v>
      </c>
      <c r="E688" s="7">
        <v>3</v>
      </c>
      <c r="F688" s="7" t="s">
        <v>50</v>
      </c>
      <c r="G688" s="7">
        <v>39</v>
      </c>
      <c r="H688" s="7" t="s">
        <v>60</v>
      </c>
      <c r="I688" s="7">
        <v>54</v>
      </c>
      <c r="J688" s="7">
        <v>45</v>
      </c>
      <c r="K688" s="7" t="str">
        <f t="shared" si="21"/>
        <v>Dire</v>
      </c>
      <c r="L688" s="7" t="s">
        <v>14</v>
      </c>
      <c r="M688" s="7">
        <f>Datos_Limpios!$I688+Datos_Limpios!$J688</f>
        <v>99</v>
      </c>
      <c r="N688" s="7" t="str">
        <f>IF(Datos_Limpios!$M688&lt;35,"Menor a 35",IF(Datos_Limpios!$M688&lt;=48,"Menor a 48",IF(Datos_Limpios!$M688&lt;=60,"Menor a 60","Mayor a 60")))</f>
        <v>Mayor a 60</v>
      </c>
      <c r="O688" s="7" t="str">
        <f>IF(Datos_Limpios!$L688="True",Datos_Limpios!$F688,Datos_Limpios!$H688)</f>
        <v>Shopify Rebellion</v>
      </c>
      <c r="P688" s="7"/>
      <c r="Q688" s="7">
        <v>9870</v>
      </c>
      <c r="R688" s="7" t="s">
        <v>80</v>
      </c>
    </row>
    <row r="689" spans="1:18" x14ac:dyDescent="0.3">
      <c r="A689" s="9">
        <v>3971717222</v>
      </c>
      <c r="B689" s="9">
        <v>1073</v>
      </c>
      <c r="C689" s="10">
        <f>Datos_Limpios!$B689/(24*60*60)</f>
        <v>1.2418981481481482E-2</v>
      </c>
      <c r="D689" s="8" t="str">
        <f t="shared" si="20"/>
        <v>Turbo Game</v>
      </c>
      <c r="E689" s="9">
        <v>5051649</v>
      </c>
      <c r="F689" s="9" t="s">
        <v>79</v>
      </c>
      <c r="G689" s="9">
        <v>39</v>
      </c>
      <c r="H689" s="9" t="s">
        <v>60</v>
      </c>
      <c r="I689" s="9">
        <v>8</v>
      </c>
      <c r="J689" s="9">
        <v>20</v>
      </c>
      <c r="K689" s="9" t="str">
        <f t="shared" si="21"/>
        <v>Dire</v>
      </c>
      <c r="L689" s="9" t="s">
        <v>14</v>
      </c>
      <c r="M689" s="9">
        <f>Datos_Limpios!$I689+Datos_Limpios!$J689</f>
        <v>28</v>
      </c>
      <c r="N689" s="9" t="str">
        <f>IF(Datos_Limpios!$M689&lt;35,"Menor a 35",IF(Datos_Limpios!$M689&lt;=48,"Menor a 48",IF(Datos_Limpios!$M689&lt;=60,"Menor a 60","Mayor a 60")))</f>
        <v>Menor a 35</v>
      </c>
      <c r="O689" s="9" t="str">
        <f>IF(Datos_Limpios!$L689="True",Datos_Limpios!$F689,Datos_Limpios!$H689)</f>
        <v>Shopify Rebellion</v>
      </c>
      <c r="P689" s="9"/>
      <c r="Q689" s="9">
        <v>9870</v>
      </c>
      <c r="R689" s="9" t="s">
        <v>80</v>
      </c>
    </row>
    <row r="690" spans="1:18" x14ac:dyDescent="0.3">
      <c r="A690" s="7">
        <v>3971856001</v>
      </c>
      <c r="B690" s="7">
        <v>1471</v>
      </c>
      <c r="C690" s="8">
        <f>Datos_Limpios!$B690/(24*60*60)</f>
        <v>1.7025462962962964E-2</v>
      </c>
      <c r="D690" s="8" t="str">
        <f t="shared" si="20"/>
        <v>Early Game</v>
      </c>
      <c r="E690" s="7">
        <v>5407259</v>
      </c>
      <c r="F690" s="7" t="s">
        <v>90</v>
      </c>
      <c r="G690" s="7">
        <v>4369633</v>
      </c>
      <c r="H690" s="7" t="s">
        <v>91</v>
      </c>
      <c r="I690" s="7">
        <v>27</v>
      </c>
      <c r="J690" s="7">
        <v>12</v>
      </c>
      <c r="K690" s="7" t="str">
        <f t="shared" si="21"/>
        <v>Radiant</v>
      </c>
      <c r="L690" s="7" t="s">
        <v>18</v>
      </c>
      <c r="M690" s="7">
        <f>Datos_Limpios!$I690+Datos_Limpios!$J690</f>
        <v>39</v>
      </c>
      <c r="N690" s="7" t="str">
        <f>IF(Datos_Limpios!$M690&lt;35,"Menor a 35",IF(Datos_Limpios!$M690&lt;=48,"Menor a 48",IF(Datos_Limpios!$M690&lt;=60,"Menor a 60","Mayor a 60")))</f>
        <v>Menor a 48</v>
      </c>
      <c r="O690" s="7" t="str">
        <f>IF(Datos_Limpios!$L690="True",Datos_Limpios!$F690,Datos_Limpios!$H690)</f>
        <v>TNC Tigers</v>
      </c>
      <c r="P690" s="7"/>
      <c r="Q690" s="7">
        <v>9870</v>
      </c>
      <c r="R690" s="7" t="s">
        <v>80</v>
      </c>
    </row>
    <row r="691" spans="1:18" x14ac:dyDescent="0.3">
      <c r="A691" s="9">
        <v>3971673262</v>
      </c>
      <c r="B691" s="9">
        <v>2124</v>
      </c>
      <c r="C691" s="10">
        <f>Datos_Limpios!$B691/(24*60*60)</f>
        <v>2.4583333333333332E-2</v>
      </c>
      <c r="D691" s="8" t="str">
        <f t="shared" si="20"/>
        <v>Early Game</v>
      </c>
      <c r="E691" s="9">
        <v>39</v>
      </c>
      <c r="F691" s="9" t="s">
        <v>60</v>
      </c>
      <c r="G691" s="9">
        <v>5051649</v>
      </c>
      <c r="H691" s="9" t="s">
        <v>79</v>
      </c>
      <c r="I691" s="9">
        <v>34</v>
      </c>
      <c r="J691" s="9">
        <v>11</v>
      </c>
      <c r="K691" s="9" t="str">
        <f t="shared" si="21"/>
        <v>Radiant</v>
      </c>
      <c r="L691" s="9" t="s">
        <v>18</v>
      </c>
      <c r="M691" s="9">
        <f>Datos_Limpios!$I691+Datos_Limpios!$J691</f>
        <v>45</v>
      </c>
      <c r="N691" s="9" t="str">
        <f>IF(Datos_Limpios!$M691&lt;35,"Menor a 35",IF(Datos_Limpios!$M691&lt;=48,"Menor a 48",IF(Datos_Limpios!$M691&lt;=60,"Menor a 60","Mayor a 60")))</f>
        <v>Menor a 48</v>
      </c>
      <c r="O691" s="9" t="str">
        <f>IF(Datos_Limpios!$L691="True",Datos_Limpios!$F691,Datos_Limpios!$H691)</f>
        <v>Shopify Rebellion</v>
      </c>
      <c r="P691" s="9"/>
      <c r="Q691" s="9">
        <v>9870</v>
      </c>
      <c r="R691" s="9" t="s">
        <v>80</v>
      </c>
    </row>
    <row r="692" spans="1:18" x14ac:dyDescent="0.3">
      <c r="A692" s="7">
        <v>3971552773</v>
      </c>
      <c r="B692" s="7">
        <v>1091</v>
      </c>
      <c r="C692" s="8">
        <f>Datos_Limpios!$B692/(24*60*60)</f>
        <v>1.2627314814814815E-2</v>
      </c>
      <c r="D692" s="8" t="str">
        <f t="shared" si="20"/>
        <v>Turbo Game</v>
      </c>
      <c r="E692" s="7">
        <v>39</v>
      </c>
      <c r="F692" s="7" t="s">
        <v>60</v>
      </c>
      <c r="G692" s="7">
        <v>3</v>
      </c>
      <c r="H692" s="7" t="s">
        <v>50</v>
      </c>
      <c r="I692" s="7">
        <v>20</v>
      </c>
      <c r="J692" s="7">
        <v>2</v>
      </c>
      <c r="K692" s="7" t="str">
        <f t="shared" si="21"/>
        <v>Radiant</v>
      </c>
      <c r="L692" s="7" t="s">
        <v>18</v>
      </c>
      <c r="M692" s="7">
        <f>Datos_Limpios!$I692+Datos_Limpios!$J692</f>
        <v>22</v>
      </c>
      <c r="N692" s="7" t="str">
        <f>IF(Datos_Limpios!$M692&lt;35,"Menor a 35",IF(Datos_Limpios!$M692&lt;=48,"Menor a 48",IF(Datos_Limpios!$M692&lt;=60,"Menor a 60","Mayor a 60")))</f>
        <v>Menor a 35</v>
      </c>
      <c r="O692" s="7" t="str">
        <f>IF(Datos_Limpios!$L692="True",Datos_Limpios!$F692,Datos_Limpios!$H692)</f>
        <v>Shopify Rebellion</v>
      </c>
      <c r="P692" s="7"/>
      <c r="Q692" s="7">
        <v>9870</v>
      </c>
      <c r="R692" s="7" t="s">
        <v>80</v>
      </c>
    </row>
    <row r="693" spans="1:18" x14ac:dyDescent="0.3">
      <c r="A693" s="9">
        <v>3971263389</v>
      </c>
      <c r="B693" s="9">
        <v>2099</v>
      </c>
      <c r="C693" s="10">
        <f>Datos_Limpios!$B693/(24*60*60)</f>
        <v>2.4293981481481482E-2</v>
      </c>
      <c r="D693" s="8" t="str">
        <f t="shared" si="20"/>
        <v>Early Game</v>
      </c>
      <c r="E693" s="9">
        <v>5870144</v>
      </c>
      <c r="F693" s="9" t="s">
        <v>96</v>
      </c>
      <c r="G693" s="9">
        <v>5039050</v>
      </c>
      <c r="H693" s="9" t="s">
        <v>97</v>
      </c>
      <c r="I693" s="9">
        <v>25</v>
      </c>
      <c r="J693" s="9">
        <v>14</v>
      </c>
      <c r="K693" s="9" t="str">
        <f t="shared" si="21"/>
        <v>Radiant</v>
      </c>
      <c r="L693" s="9" t="s">
        <v>18</v>
      </c>
      <c r="M693" s="9">
        <f>Datos_Limpios!$I693+Datos_Limpios!$J693</f>
        <v>39</v>
      </c>
      <c r="N693" s="9" t="str">
        <f>IF(Datos_Limpios!$M693&lt;35,"Menor a 35",IF(Datos_Limpios!$M693&lt;=48,"Menor a 48",IF(Datos_Limpios!$M693&lt;=60,"Menor a 60","Mayor a 60")))</f>
        <v>Menor a 48</v>
      </c>
      <c r="O693" s="9" t="str">
        <f>IF(Datos_Limpios!$L693="True",Datos_Limpios!$F693,Datos_Limpios!$H693)</f>
        <v>BlinkPool</v>
      </c>
      <c r="P693" s="9"/>
      <c r="Q693" s="9">
        <v>9870</v>
      </c>
      <c r="R693" s="9" t="s">
        <v>80</v>
      </c>
    </row>
    <row r="694" spans="1:18" x14ac:dyDescent="0.3">
      <c r="A694" s="7">
        <v>3971176821</v>
      </c>
      <c r="B694" s="7">
        <v>1598</v>
      </c>
      <c r="C694" s="8">
        <f>Datos_Limpios!$B694/(24*60*60)</f>
        <v>1.849537037037037E-2</v>
      </c>
      <c r="D694" s="8" t="str">
        <f t="shared" si="20"/>
        <v>Early Game</v>
      </c>
      <c r="E694" s="7">
        <v>5725202</v>
      </c>
      <c r="F694" s="7" t="s">
        <v>94</v>
      </c>
      <c r="G694" s="7">
        <v>2586976</v>
      </c>
      <c r="H694" s="7" t="s">
        <v>64</v>
      </c>
      <c r="I694" s="7">
        <v>18</v>
      </c>
      <c r="J694" s="7">
        <v>17</v>
      </c>
      <c r="K694" s="7" t="str">
        <f t="shared" si="21"/>
        <v>Dire</v>
      </c>
      <c r="L694" s="7" t="s">
        <v>14</v>
      </c>
      <c r="M694" s="7">
        <f>Datos_Limpios!$I694+Datos_Limpios!$J694</f>
        <v>35</v>
      </c>
      <c r="N694" s="7" t="str">
        <f>IF(Datos_Limpios!$M694&lt;35,"Menor a 35",IF(Datos_Limpios!$M694&lt;=48,"Menor a 48",IF(Datos_Limpios!$M694&lt;=60,"Menor a 60","Mayor a 60")))</f>
        <v>Menor a 48</v>
      </c>
      <c r="O694" s="7" t="str">
        <f>IF(Datos_Limpios!$L694="True",Datos_Limpios!$F694,Datos_Limpios!$H694)</f>
        <v>OG</v>
      </c>
      <c r="P694" s="7"/>
      <c r="Q694" s="7">
        <v>9870</v>
      </c>
      <c r="R694" s="7" t="s">
        <v>80</v>
      </c>
    </row>
    <row r="695" spans="1:18" x14ac:dyDescent="0.3">
      <c r="A695" s="9">
        <v>3970990054</v>
      </c>
      <c r="B695" s="9">
        <v>1399</v>
      </c>
      <c r="C695" s="10">
        <f>Datos_Limpios!$B695/(24*60*60)</f>
        <v>1.6192129629629629E-2</v>
      </c>
      <c r="D695" s="8" t="str">
        <f t="shared" si="20"/>
        <v>Early Game</v>
      </c>
      <c r="E695" s="9">
        <v>5725202</v>
      </c>
      <c r="F695" s="9" t="s">
        <v>94</v>
      </c>
      <c r="G695" s="9">
        <v>2586976</v>
      </c>
      <c r="H695" s="9" t="s">
        <v>64</v>
      </c>
      <c r="I695" s="9">
        <v>32</v>
      </c>
      <c r="J695" s="9">
        <v>8</v>
      </c>
      <c r="K695" s="9" t="str">
        <f t="shared" si="21"/>
        <v>Radiant</v>
      </c>
      <c r="L695" s="9" t="s">
        <v>18</v>
      </c>
      <c r="M695" s="9">
        <f>Datos_Limpios!$I695+Datos_Limpios!$J695</f>
        <v>40</v>
      </c>
      <c r="N695" s="9" t="str">
        <f>IF(Datos_Limpios!$M695&lt;35,"Menor a 35",IF(Datos_Limpios!$M695&lt;=48,"Menor a 48",IF(Datos_Limpios!$M695&lt;=60,"Menor a 60","Mayor a 60")))</f>
        <v>Menor a 48</v>
      </c>
      <c r="O695" s="9" t="str">
        <f>IF(Datos_Limpios!$L695="True",Datos_Limpios!$F695,Datos_Limpios!$H695)</f>
        <v>Wind and Rain</v>
      </c>
      <c r="P695" s="9"/>
      <c r="Q695" s="9">
        <v>9870</v>
      </c>
      <c r="R695" s="9" t="s">
        <v>80</v>
      </c>
    </row>
    <row r="696" spans="1:18" x14ac:dyDescent="0.3">
      <c r="A696" s="7">
        <v>3971089692</v>
      </c>
      <c r="B696" s="7">
        <v>1020</v>
      </c>
      <c r="C696" s="8">
        <f>Datos_Limpios!$B696/(24*60*60)</f>
        <v>1.1805555555555555E-2</v>
      </c>
      <c r="D696" s="8" t="str">
        <f t="shared" si="20"/>
        <v>Turbo Game</v>
      </c>
      <c r="E696" s="7">
        <v>2586976</v>
      </c>
      <c r="F696" s="7" t="s">
        <v>64</v>
      </c>
      <c r="G696" s="7">
        <v>5725202</v>
      </c>
      <c r="H696" s="7" t="s">
        <v>94</v>
      </c>
      <c r="I696" s="7">
        <v>17</v>
      </c>
      <c r="J696" s="7">
        <v>2</v>
      </c>
      <c r="K696" s="7" t="str">
        <f t="shared" si="21"/>
        <v>Radiant</v>
      </c>
      <c r="L696" s="7" t="s">
        <v>18</v>
      </c>
      <c r="M696" s="7">
        <f>Datos_Limpios!$I696+Datos_Limpios!$J696</f>
        <v>19</v>
      </c>
      <c r="N696" s="7" t="str">
        <f>IF(Datos_Limpios!$M696&lt;35,"Menor a 35",IF(Datos_Limpios!$M696&lt;=48,"Menor a 48",IF(Datos_Limpios!$M696&lt;=60,"Menor a 60","Mayor a 60")))</f>
        <v>Menor a 35</v>
      </c>
      <c r="O696" s="7" t="str">
        <f>IF(Datos_Limpios!$L696="True",Datos_Limpios!$F696,Datos_Limpios!$H696)</f>
        <v>OG</v>
      </c>
      <c r="P696" s="7"/>
      <c r="Q696" s="7">
        <v>9870</v>
      </c>
      <c r="R696" s="7" t="s">
        <v>80</v>
      </c>
    </row>
    <row r="697" spans="1:18" x14ac:dyDescent="0.3">
      <c r="A697" s="9">
        <v>3970792027</v>
      </c>
      <c r="B697" s="9">
        <v>2314</v>
      </c>
      <c r="C697" s="10">
        <f>Datos_Limpios!$B697/(24*60*60)</f>
        <v>2.6782407407407408E-2</v>
      </c>
      <c r="D697" s="8" t="str">
        <f t="shared" si="20"/>
        <v>Early Game</v>
      </c>
      <c r="E697" s="9">
        <v>5870144</v>
      </c>
      <c r="F697" s="9" t="s">
        <v>96</v>
      </c>
      <c r="G697" s="9">
        <v>5725202</v>
      </c>
      <c r="H697" s="9" t="s">
        <v>94</v>
      </c>
      <c r="I697" s="9">
        <v>11</v>
      </c>
      <c r="J697" s="9">
        <v>50</v>
      </c>
      <c r="K697" s="9" t="str">
        <f t="shared" si="21"/>
        <v>Dire</v>
      </c>
      <c r="L697" s="9" t="s">
        <v>14</v>
      </c>
      <c r="M697" s="9">
        <f>Datos_Limpios!$I697+Datos_Limpios!$J697</f>
        <v>61</v>
      </c>
      <c r="N697" s="9" t="str">
        <f>IF(Datos_Limpios!$M697&lt;35,"Menor a 35",IF(Datos_Limpios!$M697&lt;=48,"Menor a 48",IF(Datos_Limpios!$M697&lt;=60,"Menor a 60","Mayor a 60")))</f>
        <v>Mayor a 60</v>
      </c>
      <c r="O697" s="9" t="str">
        <f>IF(Datos_Limpios!$L697="True",Datos_Limpios!$F697,Datos_Limpios!$H697)</f>
        <v>Wind and Rain</v>
      </c>
      <c r="P697" s="9"/>
      <c r="Q697" s="9">
        <v>9870</v>
      </c>
      <c r="R697" s="9" t="s">
        <v>80</v>
      </c>
    </row>
    <row r="698" spans="1:18" x14ac:dyDescent="0.3">
      <c r="A698" s="7">
        <v>3972375830</v>
      </c>
      <c r="B698" s="7">
        <v>2635</v>
      </c>
      <c r="C698" s="8">
        <f>Datos_Limpios!$B698/(24*60*60)</f>
        <v>3.0497685185185187E-2</v>
      </c>
      <c r="D698" s="8" t="str">
        <f t="shared" si="20"/>
        <v>Mid Game</v>
      </c>
      <c r="E698" s="7">
        <v>5725202</v>
      </c>
      <c r="F698" s="7" t="s">
        <v>94</v>
      </c>
      <c r="G698" s="7">
        <v>5870144</v>
      </c>
      <c r="H698" s="7" t="s">
        <v>96</v>
      </c>
      <c r="I698" s="7">
        <v>15</v>
      </c>
      <c r="J698" s="7">
        <v>35</v>
      </c>
      <c r="K698" s="7" t="str">
        <f t="shared" si="21"/>
        <v>Dire</v>
      </c>
      <c r="L698" s="7" t="s">
        <v>14</v>
      </c>
      <c r="M698" s="7">
        <f>Datos_Limpios!$I698+Datos_Limpios!$J698</f>
        <v>50</v>
      </c>
      <c r="N698" s="7" t="str">
        <f>IF(Datos_Limpios!$M698&lt;35,"Menor a 35",IF(Datos_Limpios!$M698&lt;=48,"Menor a 48",IF(Datos_Limpios!$M698&lt;=60,"Menor a 60","Mayor a 60")))</f>
        <v>Menor a 60</v>
      </c>
      <c r="O698" s="7" t="str">
        <f>IF(Datos_Limpios!$L698="True",Datos_Limpios!$F698,Datos_Limpios!$H698)</f>
        <v>BlinkPool</v>
      </c>
      <c r="P698" s="7"/>
      <c r="Q698" s="7">
        <v>9870</v>
      </c>
      <c r="R698" s="7" t="s">
        <v>80</v>
      </c>
    </row>
    <row r="699" spans="1:18" x14ac:dyDescent="0.3">
      <c r="A699" s="9">
        <v>3970663686</v>
      </c>
      <c r="B699" s="9">
        <v>2219</v>
      </c>
      <c r="C699" s="10">
        <f>Datos_Limpios!$B699/(24*60*60)</f>
        <v>2.568287037037037E-2</v>
      </c>
      <c r="D699" s="8" t="str">
        <f t="shared" si="20"/>
        <v>Early Game</v>
      </c>
      <c r="E699" s="9">
        <v>5870144</v>
      </c>
      <c r="F699" s="9" t="s">
        <v>96</v>
      </c>
      <c r="G699" s="9">
        <v>5725202</v>
      </c>
      <c r="H699" s="9" t="s">
        <v>94</v>
      </c>
      <c r="I699" s="9">
        <v>12</v>
      </c>
      <c r="J699" s="9">
        <v>33</v>
      </c>
      <c r="K699" s="9" t="str">
        <f t="shared" si="21"/>
        <v>Dire</v>
      </c>
      <c r="L699" s="9" t="s">
        <v>14</v>
      </c>
      <c r="M699" s="9">
        <f>Datos_Limpios!$I699+Datos_Limpios!$J699</f>
        <v>45</v>
      </c>
      <c r="N699" s="9" t="str">
        <f>IF(Datos_Limpios!$M699&lt;35,"Menor a 35",IF(Datos_Limpios!$M699&lt;=48,"Menor a 48",IF(Datos_Limpios!$M699&lt;=60,"Menor a 60","Mayor a 60")))</f>
        <v>Menor a 48</v>
      </c>
      <c r="O699" s="9" t="str">
        <f>IF(Datos_Limpios!$L699="True",Datos_Limpios!$F699,Datos_Limpios!$H699)</f>
        <v>Wind and Rain</v>
      </c>
      <c r="P699" s="9"/>
      <c r="Q699" s="9">
        <v>9870</v>
      </c>
      <c r="R699" s="9" t="s">
        <v>80</v>
      </c>
    </row>
    <row r="700" spans="1:18" x14ac:dyDescent="0.3">
      <c r="A700" s="7">
        <v>3970514314</v>
      </c>
      <c r="B700" s="7">
        <v>2671</v>
      </c>
      <c r="C700" s="8">
        <f>Datos_Limpios!$B700/(24*60*60)</f>
        <v>3.0914351851851853E-2</v>
      </c>
      <c r="D700" s="8" t="str">
        <f t="shared" si="20"/>
        <v>Mid Game</v>
      </c>
      <c r="E700" s="7">
        <v>5725202</v>
      </c>
      <c r="F700" s="7" t="s">
        <v>94</v>
      </c>
      <c r="G700" s="7">
        <v>5870144</v>
      </c>
      <c r="H700" s="7" t="s">
        <v>96</v>
      </c>
      <c r="I700" s="7">
        <v>34</v>
      </c>
      <c r="J700" s="7">
        <v>36</v>
      </c>
      <c r="K700" s="7" t="str">
        <f t="shared" si="21"/>
        <v>Dire</v>
      </c>
      <c r="L700" s="7" t="s">
        <v>14</v>
      </c>
      <c r="M700" s="7">
        <f>Datos_Limpios!$I700+Datos_Limpios!$J700</f>
        <v>70</v>
      </c>
      <c r="N700" s="7" t="str">
        <f>IF(Datos_Limpios!$M700&lt;35,"Menor a 35",IF(Datos_Limpios!$M700&lt;=48,"Menor a 48",IF(Datos_Limpios!$M700&lt;=60,"Menor a 60","Mayor a 60")))</f>
        <v>Mayor a 60</v>
      </c>
      <c r="O700" s="7" t="str">
        <f>IF(Datos_Limpios!$L700="True",Datos_Limpios!$F700,Datos_Limpios!$H700)</f>
        <v>BlinkPool</v>
      </c>
      <c r="P700" s="7"/>
      <c r="Q700" s="7">
        <v>9870</v>
      </c>
      <c r="R700" s="7" t="s">
        <v>80</v>
      </c>
    </row>
    <row r="701" spans="1:18" x14ac:dyDescent="0.3">
      <c r="A701" s="9">
        <v>3970454002</v>
      </c>
      <c r="B701" s="9">
        <v>1812</v>
      </c>
      <c r="C701" s="10">
        <f>Datos_Limpios!$B701/(24*60*60)</f>
        <v>2.0972222222222222E-2</v>
      </c>
      <c r="D701" s="8" t="str">
        <f t="shared" si="20"/>
        <v>Early Game</v>
      </c>
      <c r="E701" s="9">
        <v>350190</v>
      </c>
      <c r="F701" s="9" t="s">
        <v>16</v>
      </c>
      <c r="G701" s="9">
        <v>2108395</v>
      </c>
      <c r="H701" s="9" t="s">
        <v>34</v>
      </c>
      <c r="I701" s="9">
        <v>22</v>
      </c>
      <c r="J701" s="9">
        <v>9</v>
      </c>
      <c r="K701" s="9" t="str">
        <f t="shared" si="21"/>
        <v>Radiant</v>
      </c>
      <c r="L701" s="9" t="s">
        <v>18</v>
      </c>
      <c r="M701" s="9">
        <f>Datos_Limpios!$I701+Datos_Limpios!$J701</f>
        <v>31</v>
      </c>
      <c r="N701" s="9" t="str">
        <f>IF(Datos_Limpios!$M701&lt;35,"Menor a 35",IF(Datos_Limpios!$M701&lt;=48,"Menor a 48",IF(Datos_Limpios!$M701&lt;=60,"Menor a 60","Mayor a 60")))</f>
        <v>Menor a 35</v>
      </c>
      <c r="O701" s="9" t="str">
        <f>IF(Datos_Limpios!$L701="True",Datos_Limpios!$F701,Datos_Limpios!$H701)</f>
        <v>Ascent Esports</v>
      </c>
      <c r="P701" s="9"/>
      <c r="Q701" s="9">
        <v>9870</v>
      </c>
      <c r="R701" s="9" t="s">
        <v>80</v>
      </c>
    </row>
    <row r="702" spans="1:18" x14ac:dyDescent="0.3">
      <c r="A702" s="7">
        <v>3969955414</v>
      </c>
      <c r="B702" s="7">
        <v>1869</v>
      </c>
      <c r="C702" s="8">
        <f>Datos_Limpios!$B702/(24*60*60)</f>
        <v>2.1631944444444443E-2</v>
      </c>
      <c r="D702" s="8" t="str">
        <f t="shared" si="20"/>
        <v>Early Game</v>
      </c>
      <c r="E702" s="7">
        <v>4369633</v>
      </c>
      <c r="F702" s="7" t="s">
        <v>91</v>
      </c>
      <c r="G702" s="7">
        <v>2108395</v>
      </c>
      <c r="H702" s="7" t="s">
        <v>34</v>
      </c>
      <c r="I702" s="7">
        <v>23</v>
      </c>
      <c r="J702" s="7">
        <v>39</v>
      </c>
      <c r="K702" s="7" t="str">
        <f t="shared" si="21"/>
        <v>Dire</v>
      </c>
      <c r="L702" s="7" t="s">
        <v>14</v>
      </c>
      <c r="M702" s="7">
        <f>Datos_Limpios!$I702+Datos_Limpios!$J702</f>
        <v>62</v>
      </c>
      <c r="N702" s="7" t="str">
        <f>IF(Datos_Limpios!$M702&lt;35,"Menor a 35",IF(Datos_Limpios!$M702&lt;=48,"Menor a 48",IF(Datos_Limpios!$M702&lt;=60,"Menor a 60","Mayor a 60")))</f>
        <v>Mayor a 60</v>
      </c>
      <c r="O702" s="7" t="str">
        <f>IF(Datos_Limpios!$L702="True",Datos_Limpios!$F702,Datos_Limpios!$H702)</f>
        <v>TNC Predator</v>
      </c>
      <c r="P702" s="7"/>
      <c r="Q702" s="7">
        <v>9870</v>
      </c>
      <c r="R702" s="7" t="s">
        <v>80</v>
      </c>
    </row>
    <row r="703" spans="1:18" x14ac:dyDescent="0.3">
      <c r="A703" s="9">
        <v>3969720897</v>
      </c>
      <c r="B703" s="9">
        <v>1663</v>
      </c>
      <c r="C703" s="10">
        <f>Datos_Limpios!$B703/(24*60*60)</f>
        <v>1.9247685185185184E-2</v>
      </c>
      <c r="D703" s="8" t="str">
        <f t="shared" si="20"/>
        <v>Early Game</v>
      </c>
      <c r="E703" s="9">
        <v>5228654</v>
      </c>
      <c r="F703" s="9" t="s">
        <v>101</v>
      </c>
      <c r="G703" s="9">
        <v>3</v>
      </c>
      <c r="H703" s="9" t="s">
        <v>50</v>
      </c>
      <c r="I703" s="9">
        <v>22</v>
      </c>
      <c r="J703" s="9">
        <v>2</v>
      </c>
      <c r="K703" s="9" t="str">
        <f t="shared" si="21"/>
        <v>Radiant</v>
      </c>
      <c r="L703" s="9" t="s">
        <v>18</v>
      </c>
      <c r="M703" s="9">
        <f>Datos_Limpios!$I703+Datos_Limpios!$J703</f>
        <v>24</v>
      </c>
      <c r="N703" s="9" t="str">
        <f>IF(Datos_Limpios!$M703&lt;35,"Menor a 35",IF(Datos_Limpios!$M703&lt;=48,"Menor a 48",IF(Datos_Limpios!$M703&lt;=60,"Menor a 60","Mayor a 60")))</f>
        <v>Menor a 35</v>
      </c>
      <c r="O703" s="9" t="str">
        <f>IF(Datos_Limpios!$L703="True",Datos_Limpios!$F703,Datos_Limpios!$H703)</f>
        <v>VGJ Storm</v>
      </c>
      <c r="P703" s="9"/>
      <c r="Q703" s="9">
        <v>9870</v>
      </c>
      <c r="R703" s="9" t="s">
        <v>80</v>
      </c>
    </row>
    <row r="704" spans="1:18" x14ac:dyDescent="0.3">
      <c r="A704" s="7">
        <v>3969876442</v>
      </c>
      <c r="B704" s="7">
        <v>2566</v>
      </c>
      <c r="C704" s="8">
        <f>Datos_Limpios!$B704/(24*60*60)</f>
        <v>2.9699074074074076E-2</v>
      </c>
      <c r="D704" s="8" t="str">
        <f t="shared" si="20"/>
        <v>Mid Game</v>
      </c>
      <c r="E704" s="7">
        <v>4369633</v>
      </c>
      <c r="F704" s="7" t="s">
        <v>91</v>
      </c>
      <c r="G704" s="7">
        <v>2108395</v>
      </c>
      <c r="H704" s="7" t="s">
        <v>34</v>
      </c>
      <c r="I704" s="7">
        <v>23</v>
      </c>
      <c r="J704" s="7">
        <v>28</v>
      </c>
      <c r="K704" s="7" t="str">
        <f t="shared" si="21"/>
        <v>Dire</v>
      </c>
      <c r="L704" s="7" t="s">
        <v>14</v>
      </c>
      <c r="M704" s="7">
        <f>Datos_Limpios!$I704+Datos_Limpios!$J704</f>
        <v>51</v>
      </c>
      <c r="N704" s="7" t="str">
        <f>IF(Datos_Limpios!$M704&lt;35,"Menor a 35",IF(Datos_Limpios!$M704&lt;=48,"Menor a 48",IF(Datos_Limpios!$M704&lt;=60,"Menor a 60","Mayor a 60")))</f>
        <v>Menor a 60</v>
      </c>
      <c r="O704" s="7" t="str">
        <f>IF(Datos_Limpios!$L704="True",Datos_Limpios!$F704,Datos_Limpios!$H704)</f>
        <v>TNC Predator</v>
      </c>
      <c r="P704" s="7"/>
      <c r="Q704" s="7">
        <v>9870</v>
      </c>
      <c r="R704" s="7" t="s">
        <v>80</v>
      </c>
    </row>
    <row r="705" spans="1:18" x14ac:dyDescent="0.3">
      <c r="A705" s="9">
        <v>3969620539</v>
      </c>
      <c r="B705" s="9">
        <v>2829</v>
      </c>
      <c r="C705" s="10">
        <f>Datos_Limpios!$B705/(24*60*60)</f>
        <v>3.2743055555555553E-2</v>
      </c>
      <c r="D705" s="8" t="str">
        <f t="shared" si="20"/>
        <v>Mid Game</v>
      </c>
      <c r="E705" s="9">
        <v>67</v>
      </c>
      <c r="F705" s="9" t="s">
        <v>84</v>
      </c>
      <c r="G705" s="9">
        <v>3715574</v>
      </c>
      <c r="H705" s="9" t="s">
        <v>29</v>
      </c>
      <c r="I705" s="9">
        <v>45</v>
      </c>
      <c r="J705" s="9">
        <v>31</v>
      </c>
      <c r="K705" s="9" t="str">
        <f t="shared" si="21"/>
        <v>Radiant</v>
      </c>
      <c r="L705" s="9" t="s">
        <v>18</v>
      </c>
      <c r="M705" s="9">
        <f>Datos_Limpios!$I705+Datos_Limpios!$J705</f>
        <v>76</v>
      </c>
      <c r="N705" s="9" t="str">
        <f>IF(Datos_Limpios!$M705&lt;35,"Menor a 35",IF(Datos_Limpios!$M705&lt;=48,"Menor a 48",IF(Datos_Limpios!$M705&lt;=60,"Menor a 60","Mayor a 60")))</f>
        <v>Mayor a 60</v>
      </c>
      <c r="O705" s="9" t="str">
        <f>IF(Datos_Limpios!$L705="True",Datos_Limpios!$F705,Datos_Limpios!$H705)</f>
        <v>paiN Gaming</v>
      </c>
      <c r="P705" s="9"/>
      <c r="Q705" s="9">
        <v>9870</v>
      </c>
      <c r="R705" s="9" t="s">
        <v>80</v>
      </c>
    </row>
    <row r="706" spans="1:18" x14ac:dyDescent="0.3">
      <c r="A706" s="7">
        <v>3969556326</v>
      </c>
      <c r="B706" s="7">
        <v>2993</v>
      </c>
      <c r="C706" s="8">
        <f>Datos_Limpios!$B706/(24*60*60)</f>
        <v>3.4641203703703702E-2</v>
      </c>
      <c r="D706" s="8" t="str">
        <f t="shared" ref="D706:D769" si="22">IF(B706/60&lt;20,"Turbo Game",IF((20&lt;=B706/60)*AND(B706/60&lt;=40),"Early Game",IF((40&lt;B706/60)*AND(B706/60&lt;=60),"Mid Game","Late Game")))</f>
        <v>Mid Game</v>
      </c>
      <c r="E706" s="7">
        <v>67</v>
      </c>
      <c r="F706" s="7" t="s">
        <v>84</v>
      </c>
      <c r="G706" s="7">
        <v>3715574</v>
      </c>
      <c r="H706" s="7" t="s">
        <v>29</v>
      </c>
      <c r="I706" s="7">
        <v>39</v>
      </c>
      <c r="J706" s="7">
        <v>41</v>
      </c>
      <c r="K706" s="7" t="str">
        <f t="shared" ref="K706:K769" si="23">IF(L706="True","Radiant","Dire")</f>
        <v>Dire</v>
      </c>
      <c r="L706" s="7" t="s">
        <v>14</v>
      </c>
      <c r="M706" s="7">
        <f>Datos_Limpios!$I706+Datos_Limpios!$J706</f>
        <v>80</v>
      </c>
      <c r="N706" s="7" t="str">
        <f>IF(Datos_Limpios!$M706&lt;35,"Menor a 35",IF(Datos_Limpios!$M706&lt;=48,"Menor a 48",IF(Datos_Limpios!$M706&lt;=60,"Menor a 60","Mayor a 60")))</f>
        <v>Mayor a 60</v>
      </c>
      <c r="O706" s="7" t="str">
        <f>IF(Datos_Limpios!$L706="True",Datos_Limpios!$F706,Datos_Limpios!$H706)</f>
        <v>SG e-sports team</v>
      </c>
      <c r="P706" s="7"/>
      <c r="Q706" s="7">
        <v>9870</v>
      </c>
      <c r="R706" s="7" t="s">
        <v>80</v>
      </c>
    </row>
    <row r="707" spans="1:18" x14ac:dyDescent="0.3">
      <c r="A707" s="9">
        <v>3969557308</v>
      </c>
      <c r="B707" s="9">
        <v>1721</v>
      </c>
      <c r="C707" s="10">
        <f>Datos_Limpios!$B707/(24*60*60)</f>
        <v>1.9918981481481482E-2</v>
      </c>
      <c r="D707" s="8" t="str">
        <f t="shared" si="22"/>
        <v>Early Game</v>
      </c>
      <c r="E707" s="9">
        <v>5228654</v>
      </c>
      <c r="F707" s="9" t="s">
        <v>101</v>
      </c>
      <c r="G707" s="9">
        <v>5465317</v>
      </c>
      <c r="H707" s="9" t="s">
        <v>98</v>
      </c>
      <c r="I707" s="9">
        <v>41</v>
      </c>
      <c r="J707" s="9">
        <v>11</v>
      </c>
      <c r="K707" s="9" t="str">
        <f t="shared" si="23"/>
        <v>Radiant</v>
      </c>
      <c r="L707" s="9" t="s">
        <v>18</v>
      </c>
      <c r="M707" s="9">
        <f>Datos_Limpios!$I707+Datos_Limpios!$J707</f>
        <v>52</v>
      </c>
      <c r="N707" s="9" t="str">
        <f>IF(Datos_Limpios!$M707&lt;35,"Menor a 35",IF(Datos_Limpios!$M707&lt;=48,"Menor a 48",IF(Datos_Limpios!$M707&lt;=60,"Menor a 60","Mayor a 60")))</f>
        <v>Menor a 60</v>
      </c>
      <c r="O707" s="9" t="str">
        <f>IF(Datos_Limpios!$L707="True",Datos_Limpios!$F707,Datos_Limpios!$H707)</f>
        <v>VGJ Storm</v>
      </c>
      <c r="P707" s="9"/>
      <c r="Q707" s="9">
        <v>9870</v>
      </c>
      <c r="R707" s="9" t="s">
        <v>80</v>
      </c>
    </row>
    <row r="708" spans="1:18" x14ac:dyDescent="0.3">
      <c r="A708" s="7">
        <v>3969510492</v>
      </c>
      <c r="B708" s="7">
        <v>1332</v>
      </c>
      <c r="C708" s="8">
        <f>Datos_Limpios!$B708/(24*60*60)</f>
        <v>1.5416666666666667E-2</v>
      </c>
      <c r="D708" s="8" t="str">
        <f t="shared" si="22"/>
        <v>Early Game</v>
      </c>
      <c r="E708" s="7">
        <v>39</v>
      </c>
      <c r="F708" s="7" t="s">
        <v>60</v>
      </c>
      <c r="G708" s="7">
        <v>5051765</v>
      </c>
      <c r="H708" s="7" t="s">
        <v>100</v>
      </c>
      <c r="I708" s="7">
        <v>42</v>
      </c>
      <c r="J708" s="7">
        <v>9</v>
      </c>
      <c r="K708" s="7" t="str">
        <f t="shared" si="23"/>
        <v>Radiant</v>
      </c>
      <c r="L708" s="7" t="s">
        <v>18</v>
      </c>
      <c r="M708" s="7">
        <f>Datos_Limpios!$I708+Datos_Limpios!$J708</f>
        <v>51</v>
      </c>
      <c r="N708" s="7" t="str">
        <f>IF(Datos_Limpios!$M708&lt;35,"Menor a 35",IF(Datos_Limpios!$M708&lt;=48,"Menor a 48",IF(Datos_Limpios!$M708&lt;=60,"Menor a 60","Mayor a 60")))</f>
        <v>Menor a 60</v>
      </c>
      <c r="O708" s="7" t="str">
        <f>IF(Datos_Limpios!$L708="True",Datos_Limpios!$F708,Datos_Limpios!$H708)</f>
        <v>Shopify Rebellion</v>
      </c>
      <c r="P708" s="7"/>
      <c r="Q708" s="7">
        <v>9870</v>
      </c>
      <c r="R708" s="7" t="s">
        <v>80</v>
      </c>
    </row>
    <row r="709" spans="1:18" x14ac:dyDescent="0.3">
      <c r="A709" s="9">
        <v>3969496101</v>
      </c>
      <c r="B709" s="9">
        <v>1940</v>
      </c>
      <c r="C709" s="10">
        <f>Datos_Limpios!$B709/(24*60*60)</f>
        <v>2.2453703703703705E-2</v>
      </c>
      <c r="D709" s="8" t="str">
        <f t="shared" si="22"/>
        <v>Early Game</v>
      </c>
      <c r="E709" s="9">
        <v>3715574</v>
      </c>
      <c r="F709" s="9" t="s">
        <v>29</v>
      </c>
      <c r="G709" s="9">
        <v>67</v>
      </c>
      <c r="H709" s="9" t="s">
        <v>84</v>
      </c>
      <c r="I709" s="9">
        <v>15</v>
      </c>
      <c r="J709" s="9">
        <v>22</v>
      </c>
      <c r="K709" s="9" t="str">
        <f t="shared" si="23"/>
        <v>Dire</v>
      </c>
      <c r="L709" s="9" t="s">
        <v>14</v>
      </c>
      <c r="M709" s="9">
        <f>Datos_Limpios!$I709+Datos_Limpios!$J709</f>
        <v>37</v>
      </c>
      <c r="N709" s="9" t="str">
        <f>IF(Datos_Limpios!$M709&lt;35,"Menor a 35",IF(Datos_Limpios!$M709&lt;=48,"Menor a 48",IF(Datos_Limpios!$M709&lt;=60,"Menor a 60","Mayor a 60")))</f>
        <v>Menor a 48</v>
      </c>
      <c r="O709" s="9" t="str">
        <f>IF(Datos_Limpios!$L709="True",Datos_Limpios!$F709,Datos_Limpios!$H709)</f>
        <v>paiN Gaming</v>
      </c>
      <c r="P709" s="9"/>
      <c r="Q709" s="9">
        <v>9870</v>
      </c>
      <c r="R709" s="9" t="s">
        <v>80</v>
      </c>
    </row>
    <row r="710" spans="1:18" x14ac:dyDescent="0.3">
      <c r="A710" s="7">
        <v>3969427809</v>
      </c>
      <c r="B710" s="7">
        <v>2029</v>
      </c>
      <c r="C710" s="8">
        <f>Datos_Limpios!$B710/(24*60*60)</f>
        <v>2.3483796296296298E-2</v>
      </c>
      <c r="D710" s="8" t="str">
        <f t="shared" si="22"/>
        <v>Early Game</v>
      </c>
      <c r="E710" s="7">
        <v>67</v>
      </c>
      <c r="F710" s="7" t="s">
        <v>84</v>
      </c>
      <c r="G710" s="7">
        <v>3715574</v>
      </c>
      <c r="H710" s="7" t="s">
        <v>29</v>
      </c>
      <c r="I710" s="7">
        <v>13</v>
      </c>
      <c r="J710" s="7">
        <v>34</v>
      </c>
      <c r="K710" s="7" t="str">
        <f t="shared" si="23"/>
        <v>Dire</v>
      </c>
      <c r="L710" s="7" t="s">
        <v>14</v>
      </c>
      <c r="M710" s="7">
        <f>Datos_Limpios!$I710+Datos_Limpios!$J710</f>
        <v>47</v>
      </c>
      <c r="N710" s="7" t="str">
        <f>IF(Datos_Limpios!$M710&lt;35,"Menor a 35",IF(Datos_Limpios!$M710&lt;=48,"Menor a 48",IF(Datos_Limpios!$M710&lt;=60,"Menor a 60","Mayor a 60")))</f>
        <v>Menor a 48</v>
      </c>
      <c r="O710" s="7" t="str">
        <f>IF(Datos_Limpios!$L710="True",Datos_Limpios!$F710,Datos_Limpios!$H710)</f>
        <v>SG e-sports team</v>
      </c>
      <c r="P710" s="7"/>
      <c r="Q710" s="7">
        <v>9870</v>
      </c>
      <c r="R710" s="7" t="s">
        <v>80</v>
      </c>
    </row>
    <row r="711" spans="1:18" x14ac:dyDescent="0.3">
      <c r="A711" s="9">
        <v>3969003873</v>
      </c>
      <c r="B711" s="9">
        <v>1391</v>
      </c>
      <c r="C711" s="10">
        <f>Datos_Limpios!$B711/(24*60*60)</f>
        <v>1.6099537037037037E-2</v>
      </c>
      <c r="D711" s="8" t="str">
        <f t="shared" si="22"/>
        <v>Early Game</v>
      </c>
      <c r="E711" s="9">
        <v>111474</v>
      </c>
      <c r="F711" s="9" t="s">
        <v>20</v>
      </c>
      <c r="G711" s="9">
        <v>4541043</v>
      </c>
      <c r="H711" s="9" t="s">
        <v>42</v>
      </c>
      <c r="I711" s="9">
        <v>37</v>
      </c>
      <c r="J711" s="9">
        <v>17</v>
      </c>
      <c r="K711" s="9" t="str">
        <f t="shared" si="23"/>
        <v>Radiant</v>
      </c>
      <c r="L711" s="9" t="s">
        <v>18</v>
      </c>
      <c r="M711" s="9">
        <f>Datos_Limpios!$I711+Datos_Limpios!$J711</f>
        <v>54</v>
      </c>
      <c r="N711" s="9" t="str">
        <f>IF(Datos_Limpios!$M711&lt;35,"Menor a 35",IF(Datos_Limpios!$M711&lt;=48,"Menor a 48",IF(Datos_Limpios!$M711&lt;=60,"Menor a 60","Mayor a 60")))</f>
        <v>Menor a 60</v>
      </c>
      <c r="O711" s="9" t="str">
        <f>IF(Datos_Limpios!$L711="True",Datos_Limpios!$F711,Datos_Limpios!$H711)</f>
        <v>Alliance</v>
      </c>
      <c r="P711" s="9"/>
      <c r="Q711" s="9">
        <v>9870</v>
      </c>
      <c r="R711" s="9" t="s">
        <v>80</v>
      </c>
    </row>
    <row r="712" spans="1:18" x14ac:dyDescent="0.3">
      <c r="A712" s="7">
        <v>3969180038</v>
      </c>
      <c r="B712" s="7">
        <v>3512</v>
      </c>
      <c r="C712" s="8">
        <f>Datos_Limpios!$B712/(24*60*60)</f>
        <v>4.0648148148148149E-2</v>
      </c>
      <c r="D712" s="8" t="str">
        <f t="shared" si="22"/>
        <v>Mid Game</v>
      </c>
      <c r="E712" s="7">
        <v>3</v>
      </c>
      <c r="F712" s="7" t="s">
        <v>50</v>
      </c>
      <c r="G712" s="7">
        <v>5228654</v>
      </c>
      <c r="H712" s="7" t="s">
        <v>101</v>
      </c>
      <c r="I712" s="7">
        <v>40</v>
      </c>
      <c r="J712" s="7">
        <v>18</v>
      </c>
      <c r="K712" s="7" t="str">
        <f t="shared" si="23"/>
        <v>Radiant</v>
      </c>
      <c r="L712" s="7" t="s">
        <v>18</v>
      </c>
      <c r="M712" s="7">
        <f>Datos_Limpios!$I712+Datos_Limpios!$J712</f>
        <v>58</v>
      </c>
      <c r="N712" s="7" t="str">
        <f>IF(Datos_Limpios!$M712&lt;35,"Menor a 35",IF(Datos_Limpios!$M712&lt;=48,"Menor a 48",IF(Datos_Limpios!$M712&lt;=60,"Menor a 60","Mayor a 60")))</f>
        <v>Menor a 60</v>
      </c>
      <c r="O712" s="7" t="str">
        <f>IF(Datos_Limpios!$L712="True",Datos_Limpios!$F712,Datos_Limpios!$H712)</f>
        <v>compLexity Gaming</v>
      </c>
      <c r="P712" s="7"/>
      <c r="Q712" s="7">
        <v>9870</v>
      </c>
      <c r="R712" s="7" t="s">
        <v>80</v>
      </c>
    </row>
    <row r="713" spans="1:18" x14ac:dyDescent="0.3">
      <c r="A713" s="9">
        <v>3968380074</v>
      </c>
      <c r="B713" s="9">
        <v>1838</v>
      </c>
      <c r="C713" s="10">
        <f>Datos_Limpios!$B713/(24*60*60)</f>
        <v>2.1273148148148149E-2</v>
      </c>
      <c r="D713" s="8" t="str">
        <f t="shared" si="22"/>
        <v>Early Game</v>
      </c>
      <c r="E713" s="9">
        <v>2586976</v>
      </c>
      <c r="F713" s="9" t="s">
        <v>64</v>
      </c>
      <c r="G713" s="9">
        <v>5725202</v>
      </c>
      <c r="H713" s="9" t="s">
        <v>94</v>
      </c>
      <c r="I713" s="9">
        <v>41</v>
      </c>
      <c r="J713" s="9">
        <v>24</v>
      </c>
      <c r="K713" s="9" t="str">
        <f t="shared" si="23"/>
        <v>Radiant</v>
      </c>
      <c r="L713" s="9" t="s">
        <v>18</v>
      </c>
      <c r="M713" s="9">
        <f>Datos_Limpios!$I713+Datos_Limpios!$J713</f>
        <v>65</v>
      </c>
      <c r="N713" s="9" t="str">
        <f>IF(Datos_Limpios!$M713&lt;35,"Menor a 35",IF(Datos_Limpios!$M713&lt;=48,"Menor a 48",IF(Datos_Limpios!$M713&lt;=60,"Menor a 60","Mayor a 60")))</f>
        <v>Mayor a 60</v>
      </c>
      <c r="O713" s="9" t="str">
        <f>IF(Datos_Limpios!$L713="True",Datos_Limpios!$F713,Datos_Limpios!$H713)</f>
        <v>OG</v>
      </c>
      <c r="P713" s="9"/>
      <c r="Q713" s="9">
        <v>9870</v>
      </c>
      <c r="R713" s="9" t="s">
        <v>80</v>
      </c>
    </row>
    <row r="714" spans="1:18" x14ac:dyDescent="0.3">
      <c r="A714" s="7">
        <v>3968073382</v>
      </c>
      <c r="B714" s="7">
        <v>2858</v>
      </c>
      <c r="C714" s="8">
        <f>Datos_Limpios!$B714/(24*60*60)</f>
        <v>3.30787037037037E-2</v>
      </c>
      <c r="D714" s="8" t="str">
        <f t="shared" si="22"/>
        <v>Mid Game</v>
      </c>
      <c r="E714" s="7">
        <v>350190</v>
      </c>
      <c r="F714" s="7" t="s">
        <v>16</v>
      </c>
      <c r="G714" s="7">
        <v>5896332</v>
      </c>
      <c r="H714" s="7" t="s">
        <v>89</v>
      </c>
      <c r="I714" s="7">
        <v>35</v>
      </c>
      <c r="J714" s="7">
        <v>34</v>
      </c>
      <c r="K714" s="7" t="str">
        <f t="shared" si="23"/>
        <v>Dire</v>
      </c>
      <c r="L714" s="7" t="s">
        <v>14</v>
      </c>
      <c r="M714" s="7">
        <f>Datos_Limpios!$I714+Datos_Limpios!$J714</f>
        <v>69</v>
      </c>
      <c r="N714" s="7" t="str">
        <f>IF(Datos_Limpios!$M714&lt;35,"Menor a 35",IF(Datos_Limpios!$M714&lt;=48,"Menor a 48",IF(Datos_Limpios!$M714&lt;=60,"Menor a 60","Mayor a 60")))</f>
        <v>Mayor a 60</v>
      </c>
      <c r="O714" s="7" t="str">
        <f>IF(Datos_Limpios!$L714="True",Datos_Limpios!$F714,Datos_Limpios!$H714)</f>
        <v>Sterling Global Dragons</v>
      </c>
      <c r="P714" s="7"/>
      <c r="Q714" s="7">
        <v>9870</v>
      </c>
      <c r="R714" s="7" t="s">
        <v>80</v>
      </c>
    </row>
    <row r="715" spans="1:18" x14ac:dyDescent="0.3">
      <c r="A715" s="9">
        <v>3967996227</v>
      </c>
      <c r="B715" s="9">
        <v>1519</v>
      </c>
      <c r="C715" s="10">
        <f>Datos_Limpios!$B715/(24*60*60)</f>
        <v>1.758101851851852E-2</v>
      </c>
      <c r="D715" s="8" t="str">
        <f t="shared" si="22"/>
        <v>Early Game</v>
      </c>
      <c r="E715" s="9">
        <v>5407259</v>
      </c>
      <c r="F715" s="9" t="s">
        <v>90</v>
      </c>
      <c r="G715" s="9">
        <v>5031582</v>
      </c>
      <c r="H715" s="9" t="s">
        <v>105</v>
      </c>
      <c r="I715" s="9">
        <v>22</v>
      </c>
      <c r="J715" s="9">
        <v>9</v>
      </c>
      <c r="K715" s="9" t="str">
        <f t="shared" si="23"/>
        <v>Radiant</v>
      </c>
      <c r="L715" s="9" t="s">
        <v>18</v>
      </c>
      <c r="M715" s="9">
        <f>Datos_Limpios!$I715+Datos_Limpios!$J715</f>
        <v>31</v>
      </c>
      <c r="N715" s="9" t="str">
        <f>IF(Datos_Limpios!$M715&lt;35,"Menor a 35",IF(Datos_Limpios!$M715&lt;=48,"Menor a 48",IF(Datos_Limpios!$M715&lt;=60,"Menor a 60","Mayor a 60")))</f>
        <v>Menor a 35</v>
      </c>
      <c r="O715" s="9" t="str">
        <f>IF(Datos_Limpios!$L715="True",Datos_Limpios!$F715,Datos_Limpios!$H715)</f>
        <v>TNC Tigers</v>
      </c>
      <c r="P715" s="9"/>
      <c r="Q715" s="9">
        <v>9870</v>
      </c>
      <c r="R715" s="9" t="s">
        <v>80</v>
      </c>
    </row>
    <row r="716" spans="1:18" x14ac:dyDescent="0.3">
      <c r="A716" s="7">
        <v>3967809253</v>
      </c>
      <c r="B716" s="7">
        <v>2966</v>
      </c>
      <c r="C716" s="8">
        <f>Datos_Limpios!$B716/(24*60*60)</f>
        <v>3.4328703703703702E-2</v>
      </c>
      <c r="D716" s="8" t="str">
        <f t="shared" si="22"/>
        <v>Mid Game</v>
      </c>
      <c r="E716" s="7">
        <v>3</v>
      </c>
      <c r="F716" s="7" t="s">
        <v>50</v>
      </c>
      <c r="G716" s="7">
        <v>39</v>
      </c>
      <c r="H716" s="7" t="s">
        <v>60</v>
      </c>
      <c r="I716" s="7">
        <v>42</v>
      </c>
      <c r="J716" s="7">
        <v>19</v>
      </c>
      <c r="K716" s="7" t="str">
        <f t="shared" si="23"/>
        <v>Radiant</v>
      </c>
      <c r="L716" s="7" t="s">
        <v>18</v>
      </c>
      <c r="M716" s="7">
        <f>Datos_Limpios!$I716+Datos_Limpios!$J716</f>
        <v>61</v>
      </c>
      <c r="N716" s="7" t="str">
        <f>IF(Datos_Limpios!$M716&lt;35,"Menor a 35",IF(Datos_Limpios!$M716&lt;=48,"Menor a 48",IF(Datos_Limpios!$M716&lt;=60,"Menor a 60","Mayor a 60")))</f>
        <v>Mayor a 60</v>
      </c>
      <c r="O716" s="7" t="str">
        <f>IF(Datos_Limpios!$L716="True",Datos_Limpios!$F716,Datos_Limpios!$H716)</f>
        <v>compLexity Gaming</v>
      </c>
      <c r="P716" s="7"/>
      <c r="Q716" s="7">
        <v>9870</v>
      </c>
      <c r="R716" s="7" t="s">
        <v>80</v>
      </c>
    </row>
    <row r="717" spans="1:18" x14ac:dyDescent="0.3">
      <c r="A717" s="9">
        <v>3967891613</v>
      </c>
      <c r="B717" s="9">
        <v>1479</v>
      </c>
      <c r="C717" s="10">
        <f>Datos_Limpios!$B717/(24*60*60)</f>
        <v>1.7118055555555556E-2</v>
      </c>
      <c r="D717" s="8" t="str">
        <f t="shared" si="22"/>
        <v>Early Game</v>
      </c>
      <c r="E717" s="9">
        <v>5465317</v>
      </c>
      <c r="F717" s="9" t="s">
        <v>98</v>
      </c>
      <c r="G717" s="9">
        <v>39</v>
      </c>
      <c r="H717" s="9" t="s">
        <v>60</v>
      </c>
      <c r="I717" s="9">
        <v>13</v>
      </c>
      <c r="J717" s="9">
        <v>30</v>
      </c>
      <c r="K717" s="9" t="str">
        <f t="shared" si="23"/>
        <v>Dire</v>
      </c>
      <c r="L717" s="9" t="s">
        <v>14</v>
      </c>
      <c r="M717" s="9">
        <f>Datos_Limpios!$I717+Datos_Limpios!$J717</f>
        <v>43</v>
      </c>
      <c r="N717" s="9" t="str">
        <f>IF(Datos_Limpios!$M717&lt;35,"Menor a 35",IF(Datos_Limpios!$M717&lt;=48,"Menor a 48",IF(Datos_Limpios!$M717&lt;=60,"Menor a 60","Mayor a 60")))</f>
        <v>Menor a 48</v>
      </c>
      <c r="O717" s="9" t="str">
        <f>IF(Datos_Limpios!$L717="True",Datos_Limpios!$F717,Datos_Limpios!$H717)</f>
        <v>Shopify Rebellion</v>
      </c>
      <c r="P717" s="9"/>
      <c r="Q717" s="9">
        <v>9870</v>
      </c>
      <c r="R717" s="9" t="s">
        <v>80</v>
      </c>
    </row>
    <row r="718" spans="1:18" x14ac:dyDescent="0.3">
      <c r="A718" s="7">
        <v>3967908532</v>
      </c>
      <c r="B718" s="7">
        <v>2098</v>
      </c>
      <c r="C718" s="8">
        <f>Datos_Limpios!$B718/(24*60*60)</f>
        <v>2.4282407407407409E-2</v>
      </c>
      <c r="D718" s="8" t="str">
        <f t="shared" si="22"/>
        <v>Early Game</v>
      </c>
      <c r="E718" s="7">
        <v>3785359</v>
      </c>
      <c r="F718" s="7" t="s">
        <v>93</v>
      </c>
      <c r="G718" s="7">
        <v>350190</v>
      </c>
      <c r="H718" s="7" t="s">
        <v>16</v>
      </c>
      <c r="I718" s="7">
        <v>14</v>
      </c>
      <c r="J718" s="7">
        <v>40</v>
      </c>
      <c r="K718" s="7" t="str">
        <f t="shared" si="23"/>
        <v>Dire</v>
      </c>
      <c r="L718" s="7" t="s">
        <v>14</v>
      </c>
      <c r="M718" s="7">
        <f>Datos_Limpios!$I718+Datos_Limpios!$J718</f>
        <v>54</v>
      </c>
      <c r="N718" s="7" t="str">
        <f>IF(Datos_Limpios!$M718&lt;35,"Menor a 35",IF(Datos_Limpios!$M718&lt;=48,"Menor a 48",IF(Datos_Limpios!$M718&lt;=60,"Menor a 60","Mayor a 60")))</f>
        <v>Menor a 60</v>
      </c>
      <c r="O718" s="7" t="str">
        <f>IF(Datos_Limpios!$L718="True",Datos_Limpios!$F718,Datos_Limpios!$H718)</f>
        <v>Ascent Esports</v>
      </c>
      <c r="P718" s="7"/>
      <c r="Q718" s="7">
        <v>9870</v>
      </c>
      <c r="R718" s="7" t="s">
        <v>80</v>
      </c>
    </row>
    <row r="719" spans="1:18" x14ac:dyDescent="0.3">
      <c r="A719" s="9">
        <v>3967858418</v>
      </c>
      <c r="B719" s="9">
        <v>1541</v>
      </c>
      <c r="C719" s="10">
        <f>Datos_Limpios!$B719/(24*60*60)</f>
        <v>1.7835648148148149E-2</v>
      </c>
      <c r="D719" s="8" t="str">
        <f t="shared" si="22"/>
        <v>Early Game</v>
      </c>
      <c r="E719" s="9">
        <v>4369633</v>
      </c>
      <c r="F719" s="9" t="s">
        <v>91</v>
      </c>
      <c r="G719" s="9">
        <v>2108395</v>
      </c>
      <c r="H719" s="9" t="s">
        <v>34</v>
      </c>
      <c r="I719" s="9">
        <v>12</v>
      </c>
      <c r="J719" s="9">
        <v>36</v>
      </c>
      <c r="K719" s="9" t="str">
        <f t="shared" si="23"/>
        <v>Dire</v>
      </c>
      <c r="L719" s="9" t="s">
        <v>14</v>
      </c>
      <c r="M719" s="9">
        <f>Datos_Limpios!$I719+Datos_Limpios!$J719</f>
        <v>48</v>
      </c>
      <c r="N719" s="9" t="str">
        <f>IF(Datos_Limpios!$M719&lt;35,"Menor a 35",IF(Datos_Limpios!$M719&lt;=48,"Menor a 48",IF(Datos_Limpios!$M719&lt;=60,"Menor a 60","Mayor a 60")))</f>
        <v>Menor a 48</v>
      </c>
      <c r="O719" s="9" t="str">
        <f>IF(Datos_Limpios!$L719="True",Datos_Limpios!$F719,Datos_Limpios!$H719)</f>
        <v>TNC Predator</v>
      </c>
      <c r="P719" s="9"/>
      <c r="Q719" s="9">
        <v>9870</v>
      </c>
      <c r="R719" s="9" t="s">
        <v>80</v>
      </c>
    </row>
    <row r="720" spans="1:18" x14ac:dyDescent="0.3">
      <c r="A720" s="7">
        <v>3969357638</v>
      </c>
      <c r="B720" s="7">
        <v>1976</v>
      </c>
      <c r="C720" s="8">
        <f>Datos_Limpios!$B720/(24*60*60)</f>
        <v>2.2870370370370371E-2</v>
      </c>
      <c r="D720" s="8" t="str">
        <f t="shared" si="22"/>
        <v>Early Game</v>
      </c>
      <c r="E720" s="7">
        <v>67</v>
      </c>
      <c r="F720" s="7" t="s">
        <v>84</v>
      </c>
      <c r="G720" s="7">
        <v>3715574</v>
      </c>
      <c r="H720" s="7" t="s">
        <v>29</v>
      </c>
      <c r="I720" s="7">
        <v>21</v>
      </c>
      <c r="J720" s="7">
        <v>13</v>
      </c>
      <c r="K720" s="7" t="str">
        <f t="shared" si="23"/>
        <v>Radiant</v>
      </c>
      <c r="L720" s="7" t="s">
        <v>18</v>
      </c>
      <c r="M720" s="7">
        <f>Datos_Limpios!$I720+Datos_Limpios!$J720</f>
        <v>34</v>
      </c>
      <c r="N720" s="7" t="str">
        <f>IF(Datos_Limpios!$M720&lt;35,"Menor a 35",IF(Datos_Limpios!$M720&lt;=48,"Menor a 48",IF(Datos_Limpios!$M720&lt;=60,"Menor a 60","Mayor a 60")))</f>
        <v>Menor a 35</v>
      </c>
      <c r="O720" s="7" t="str">
        <f>IF(Datos_Limpios!$L720="True",Datos_Limpios!$F720,Datos_Limpios!$H720)</f>
        <v>paiN Gaming</v>
      </c>
      <c r="P720" s="7"/>
      <c r="Q720" s="7">
        <v>9870</v>
      </c>
      <c r="R720" s="7" t="s">
        <v>80</v>
      </c>
    </row>
    <row r="721" spans="1:18" x14ac:dyDescent="0.3">
      <c r="A721" s="9">
        <v>3967792394</v>
      </c>
      <c r="B721" s="9">
        <v>2199</v>
      </c>
      <c r="C721" s="10">
        <f>Datos_Limpios!$B721/(24*60*60)</f>
        <v>2.5451388888888888E-2</v>
      </c>
      <c r="D721" s="8" t="str">
        <f t="shared" si="22"/>
        <v>Early Game</v>
      </c>
      <c r="E721" s="9">
        <v>5896956</v>
      </c>
      <c r="F721" s="9" t="s">
        <v>88</v>
      </c>
      <c r="G721" s="9">
        <v>5031582</v>
      </c>
      <c r="H721" s="9" t="s">
        <v>105</v>
      </c>
      <c r="I721" s="9">
        <v>22</v>
      </c>
      <c r="J721" s="9">
        <v>32</v>
      </c>
      <c r="K721" s="9" t="str">
        <f t="shared" si="23"/>
        <v>Dire</v>
      </c>
      <c r="L721" s="9" t="s">
        <v>14</v>
      </c>
      <c r="M721" s="9">
        <f>Datos_Limpios!$I721+Datos_Limpios!$J721</f>
        <v>54</v>
      </c>
      <c r="N721" s="9" t="str">
        <f>IF(Datos_Limpios!$M721&lt;35,"Menor a 35",IF(Datos_Limpios!$M721&lt;=48,"Menor a 48",IF(Datos_Limpios!$M721&lt;=60,"Menor a 60","Mayor a 60")))</f>
        <v>Menor a 60</v>
      </c>
      <c r="O721" s="9" t="str">
        <f>IF(Datos_Limpios!$L721="True",Datos_Limpios!$F721,Datos_Limpios!$H721)</f>
        <v>2Be.Dota2</v>
      </c>
      <c r="P721" s="9"/>
      <c r="Q721" s="9">
        <v>9870</v>
      </c>
      <c r="R721" s="9" t="s">
        <v>80</v>
      </c>
    </row>
    <row r="722" spans="1:18" x14ac:dyDescent="0.3">
      <c r="A722" s="7">
        <v>3967718821</v>
      </c>
      <c r="B722" s="7">
        <v>3275</v>
      </c>
      <c r="C722" s="8">
        <f>Datos_Limpios!$B722/(24*60*60)</f>
        <v>3.7905092592592594E-2</v>
      </c>
      <c r="D722" s="8" t="str">
        <f t="shared" si="22"/>
        <v>Mid Game</v>
      </c>
      <c r="E722" s="7">
        <v>39</v>
      </c>
      <c r="F722" s="7" t="s">
        <v>60</v>
      </c>
      <c r="G722" s="7">
        <v>5228654</v>
      </c>
      <c r="H722" s="7" t="s">
        <v>101</v>
      </c>
      <c r="I722" s="7">
        <v>24</v>
      </c>
      <c r="J722" s="7">
        <v>44</v>
      </c>
      <c r="K722" s="7" t="str">
        <f t="shared" si="23"/>
        <v>Dire</v>
      </c>
      <c r="L722" s="7" t="s">
        <v>14</v>
      </c>
      <c r="M722" s="7">
        <f>Datos_Limpios!$I722+Datos_Limpios!$J722</f>
        <v>68</v>
      </c>
      <c r="N722" s="7" t="str">
        <f>IF(Datos_Limpios!$M722&lt;35,"Menor a 35",IF(Datos_Limpios!$M722&lt;=48,"Menor a 48",IF(Datos_Limpios!$M722&lt;=60,"Menor a 60","Mayor a 60")))</f>
        <v>Mayor a 60</v>
      </c>
      <c r="O722" s="7" t="str">
        <f>IF(Datos_Limpios!$L722="True",Datos_Limpios!$F722,Datos_Limpios!$H722)</f>
        <v>VGJ Storm</v>
      </c>
      <c r="P722" s="7"/>
      <c r="Q722" s="7">
        <v>9870</v>
      </c>
      <c r="R722" s="7" t="s">
        <v>80</v>
      </c>
    </row>
    <row r="723" spans="1:18" x14ac:dyDescent="0.3">
      <c r="A723" s="9">
        <v>3967645548</v>
      </c>
      <c r="B723" s="9">
        <v>1350</v>
      </c>
      <c r="C723" s="10">
        <f>Datos_Limpios!$B723/(24*60*60)</f>
        <v>1.5625E-2</v>
      </c>
      <c r="D723" s="8" t="str">
        <f t="shared" si="22"/>
        <v>Early Game</v>
      </c>
      <c r="E723" s="9">
        <v>5228654</v>
      </c>
      <c r="F723" s="9" t="s">
        <v>101</v>
      </c>
      <c r="G723" s="9">
        <v>5051765</v>
      </c>
      <c r="H723" s="9" t="s">
        <v>100</v>
      </c>
      <c r="I723" s="9">
        <v>28</v>
      </c>
      <c r="J723" s="9">
        <v>9</v>
      </c>
      <c r="K723" s="9" t="str">
        <f t="shared" si="23"/>
        <v>Radiant</v>
      </c>
      <c r="L723" s="9" t="s">
        <v>18</v>
      </c>
      <c r="M723" s="9">
        <f>Datos_Limpios!$I723+Datos_Limpios!$J723</f>
        <v>37</v>
      </c>
      <c r="N723" s="9" t="str">
        <f>IF(Datos_Limpios!$M723&lt;35,"Menor a 35",IF(Datos_Limpios!$M723&lt;=48,"Menor a 48",IF(Datos_Limpios!$M723&lt;=60,"Menor a 60","Mayor a 60")))</f>
        <v>Menor a 48</v>
      </c>
      <c r="O723" s="9" t="str">
        <f>IF(Datos_Limpios!$L723="True",Datos_Limpios!$F723,Datos_Limpios!$H723)</f>
        <v>VGJ Storm</v>
      </c>
      <c r="P723" s="9"/>
      <c r="Q723" s="9">
        <v>9870</v>
      </c>
      <c r="R723" s="9" t="s">
        <v>80</v>
      </c>
    </row>
    <row r="724" spans="1:18" x14ac:dyDescent="0.3">
      <c r="A724" s="7">
        <v>3968327522</v>
      </c>
      <c r="B724" s="7">
        <v>1855</v>
      </c>
      <c r="C724" s="8">
        <f>Datos_Limpios!$B724/(24*60*60)</f>
        <v>2.1469907407407406E-2</v>
      </c>
      <c r="D724" s="8" t="str">
        <f t="shared" si="22"/>
        <v>Early Game</v>
      </c>
      <c r="E724" s="7">
        <v>2108395</v>
      </c>
      <c r="F724" s="7" t="s">
        <v>34</v>
      </c>
      <c r="G724" s="7">
        <v>5896332</v>
      </c>
      <c r="H724" s="7" t="s">
        <v>89</v>
      </c>
      <c r="I724" s="7">
        <v>33</v>
      </c>
      <c r="J724" s="7">
        <v>21</v>
      </c>
      <c r="K724" s="7" t="str">
        <f t="shared" si="23"/>
        <v>Radiant</v>
      </c>
      <c r="L724" s="7" t="s">
        <v>18</v>
      </c>
      <c r="M724" s="7">
        <f>Datos_Limpios!$I724+Datos_Limpios!$J724</f>
        <v>54</v>
      </c>
      <c r="N724" s="7" t="str">
        <f>IF(Datos_Limpios!$M724&lt;35,"Menor a 35",IF(Datos_Limpios!$M724&lt;=48,"Menor a 48",IF(Datos_Limpios!$M724&lt;=60,"Menor a 60","Mayor a 60")))</f>
        <v>Menor a 60</v>
      </c>
      <c r="O724" s="7" t="str">
        <f>IF(Datos_Limpios!$L724="True",Datos_Limpios!$F724,Datos_Limpios!$H724)</f>
        <v>TNC Predator</v>
      </c>
      <c r="P724" s="7"/>
      <c r="Q724" s="7">
        <v>9870</v>
      </c>
      <c r="R724" s="7" t="s">
        <v>80</v>
      </c>
    </row>
    <row r="725" spans="1:18" x14ac:dyDescent="0.3">
      <c r="A725" s="9">
        <v>3967576585</v>
      </c>
      <c r="B725" s="9">
        <v>2232</v>
      </c>
      <c r="C725" s="10">
        <f>Datos_Limpios!$B725/(24*60*60)</f>
        <v>2.5833333333333333E-2</v>
      </c>
      <c r="D725" s="8" t="str">
        <f t="shared" si="22"/>
        <v>Early Game</v>
      </c>
      <c r="E725" s="9">
        <v>5051765</v>
      </c>
      <c r="F725" s="9" t="s">
        <v>100</v>
      </c>
      <c r="G725" s="9">
        <v>3</v>
      </c>
      <c r="H725" s="9" t="s">
        <v>50</v>
      </c>
      <c r="I725" s="9">
        <v>21</v>
      </c>
      <c r="J725" s="9">
        <v>48</v>
      </c>
      <c r="K725" s="9" t="str">
        <f t="shared" si="23"/>
        <v>Dire</v>
      </c>
      <c r="L725" s="9" t="s">
        <v>14</v>
      </c>
      <c r="M725" s="9">
        <f>Datos_Limpios!$I725+Datos_Limpios!$J725</f>
        <v>69</v>
      </c>
      <c r="N725" s="9" t="str">
        <f>IF(Datos_Limpios!$M725&lt;35,"Menor a 35",IF(Datos_Limpios!$M725&lt;=48,"Menor a 48",IF(Datos_Limpios!$M725&lt;=60,"Menor a 60","Mayor a 60")))</f>
        <v>Mayor a 60</v>
      </c>
      <c r="O725" s="9" t="str">
        <f>IF(Datos_Limpios!$L725="True",Datos_Limpios!$F725,Datos_Limpios!$H725)</f>
        <v>compLexity Gaming</v>
      </c>
      <c r="P725" s="9"/>
      <c r="Q725" s="9">
        <v>9870</v>
      </c>
      <c r="R725" s="9" t="s">
        <v>80</v>
      </c>
    </row>
    <row r="726" spans="1:18" x14ac:dyDescent="0.3">
      <c r="A726" s="7">
        <v>3967480317</v>
      </c>
      <c r="B726" s="7">
        <v>3709</v>
      </c>
      <c r="C726" s="8">
        <f>Datos_Limpios!$B726/(24*60*60)</f>
        <v>4.2928240740740739E-2</v>
      </c>
      <c r="D726" s="8" t="str">
        <f t="shared" si="22"/>
        <v>Late Game</v>
      </c>
      <c r="E726" s="7">
        <v>3320810</v>
      </c>
      <c r="F726" s="7" t="s">
        <v>86</v>
      </c>
      <c r="G726" s="7">
        <v>3715574</v>
      </c>
      <c r="H726" s="7" t="s">
        <v>29</v>
      </c>
      <c r="I726" s="7">
        <v>50</v>
      </c>
      <c r="J726" s="7">
        <v>47</v>
      </c>
      <c r="K726" s="7" t="str">
        <f t="shared" si="23"/>
        <v>Dire</v>
      </c>
      <c r="L726" s="7" t="s">
        <v>14</v>
      </c>
      <c r="M726" s="7">
        <f>Datos_Limpios!$I726+Datos_Limpios!$J726</f>
        <v>97</v>
      </c>
      <c r="N726" s="7" t="str">
        <f>IF(Datos_Limpios!$M726&lt;35,"Menor a 35",IF(Datos_Limpios!$M726&lt;=48,"Menor a 48",IF(Datos_Limpios!$M726&lt;=60,"Menor a 60","Mayor a 60")))</f>
        <v>Mayor a 60</v>
      </c>
      <c r="O726" s="7" t="str">
        <f>IF(Datos_Limpios!$L726="True",Datos_Limpios!$F726,Datos_Limpios!$H726)</f>
        <v>SG e-sports team</v>
      </c>
      <c r="P726" s="7"/>
      <c r="Q726" s="7">
        <v>9870</v>
      </c>
      <c r="R726" s="7" t="s">
        <v>80</v>
      </c>
    </row>
    <row r="727" spans="1:18" x14ac:dyDescent="0.3">
      <c r="A727" s="9">
        <v>3967501317</v>
      </c>
      <c r="B727" s="9">
        <v>1839</v>
      </c>
      <c r="C727" s="10">
        <f>Datos_Limpios!$B727/(24*60*60)</f>
        <v>2.1284722222222222E-2</v>
      </c>
      <c r="D727" s="8" t="str">
        <f t="shared" si="22"/>
        <v>Early Game</v>
      </c>
      <c r="E727" s="9">
        <v>5870144</v>
      </c>
      <c r="F727" s="9" t="s">
        <v>96</v>
      </c>
      <c r="G727" s="9">
        <v>2786652</v>
      </c>
      <c r="H727" s="9" t="s">
        <v>92</v>
      </c>
      <c r="I727" s="9">
        <v>24</v>
      </c>
      <c r="J727" s="9">
        <v>15</v>
      </c>
      <c r="K727" s="9" t="str">
        <f t="shared" si="23"/>
        <v>Radiant</v>
      </c>
      <c r="L727" s="9" t="s">
        <v>18</v>
      </c>
      <c r="M727" s="9">
        <f>Datos_Limpios!$I727+Datos_Limpios!$J727</f>
        <v>39</v>
      </c>
      <c r="N727" s="9" t="str">
        <f>IF(Datos_Limpios!$M727&lt;35,"Menor a 35",IF(Datos_Limpios!$M727&lt;=48,"Menor a 48",IF(Datos_Limpios!$M727&lt;=60,"Menor a 60","Mayor a 60")))</f>
        <v>Menor a 48</v>
      </c>
      <c r="O727" s="9" t="str">
        <f>IF(Datos_Limpios!$L727="True",Datos_Limpios!$F727,Datos_Limpios!$H727)</f>
        <v>BlinkPool</v>
      </c>
      <c r="P727" s="9"/>
      <c r="Q727" s="9">
        <v>9870</v>
      </c>
      <c r="R727" s="9" t="s">
        <v>80</v>
      </c>
    </row>
    <row r="728" spans="1:18" x14ac:dyDescent="0.3">
      <c r="A728" s="7">
        <v>3967679468</v>
      </c>
      <c r="B728" s="7">
        <v>873</v>
      </c>
      <c r="C728" s="8">
        <f>Datos_Limpios!$B728/(24*60*60)</f>
        <v>1.0104166666666666E-2</v>
      </c>
      <c r="D728" s="8" t="str">
        <f t="shared" si="22"/>
        <v>Turbo Game</v>
      </c>
      <c r="E728" s="7">
        <v>39</v>
      </c>
      <c r="F728" s="7" t="s">
        <v>60</v>
      </c>
      <c r="G728" s="7">
        <v>5466110</v>
      </c>
      <c r="H728" s="7" t="s">
        <v>99</v>
      </c>
      <c r="I728" s="7">
        <v>25</v>
      </c>
      <c r="J728" s="7">
        <v>4</v>
      </c>
      <c r="K728" s="7" t="str">
        <f t="shared" si="23"/>
        <v>Radiant</v>
      </c>
      <c r="L728" s="7" t="s">
        <v>18</v>
      </c>
      <c r="M728" s="7">
        <f>Datos_Limpios!$I728+Datos_Limpios!$J728</f>
        <v>29</v>
      </c>
      <c r="N728" s="7" t="str">
        <f>IF(Datos_Limpios!$M728&lt;35,"Menor a 35",IF(Datos_Limpios!$M728&lt;=48,"Menor a 48",IF(Datos_Limpios!$M728&lt;=60,"Menor a 60","Mayor a 60")))</f>
        <v>Menor a 35</v>
      </c>
      <c r="O728" s="7" t="str">
        <f>IF(Datos_Limpios!$L728="True",Datos_Limpios!$F728,Datos_Limpios!$H728)</f>
        <v>Shopify Rebellion</v>
      </c>
      <c r="P728" s="7"/>
      <c r="Q728" s="7">
        <v>9870</v>
      </c>
      <c r="R728" s="7" t="s">
        <v>80</v>
      </c>
    </row>
    <row r="729" spans="1:18" x14ac:dyDescent="0.3">
      <c r="A729" s="9">
        <v>3967364495</v>
      </c>
      <c r="B729" s="9">
        <v>1876</v>
      </c>
      <c r="C729" s="10">
        <f>Datos_Limpios!$B729/(24*60*60)</f>
        <v>2.1712962962962962E-2</v>
      </c>
      <c r="D729" s="8" t="str">
        <f t="shared" si="22"/>
        <v>Early Game</v>
      </c>
      <c r="E729" s="9">
        <v>5725202</v>
      </c>
      <c r="F729" s="9" t="s">
        <v>94</v>
      </c>
      <c r="G729" s="9">
        <v>111474</v>
      </c>
      <c r="H729" s="9" t="s">
        <v>20</v>
      </c>
      <c r="I729" s="9">
        <v>33</v>
      </c>
      <c r="J729" s="9">
        <v>7</v>
      </c>
      <c r="K729" s="9" t="str">
        <f t="shared" si="23"/>
        <v>Radiant</v>
      </c>
      <c r="L729" s="9" t="s">
        <v>18</v>
      </c>
      <c r="M729" s="9">
        <f>Datos_Limpios!$I729+Datos_Limpios!$J729</f>
        <v>40</v>
      </c>
      <c r="N729" s="9" t="str">
        <f>IF(Datos_Limpios!$M729&lt;35,"Menor a 35",IF(Datos_Limpios!$M729&lt;=48,"Menor a 48",IF(Datos_Limpios!$M729&lt;=60,"Menor a 60","Mayor a 60")))</f>
        <v>Menor a 48</v>
      </c>
      <c r="O729" s="9" t="str">
        <f>IF(Datos_Limpios!$L729="True",Datos_Limpios!$F729,Datos_Limpios!$H729)</f>
        <v>Wind and Rain</v>
      </c>
      <c r="P729" s="9"/>
      <c r="Q729" s="9">
        <v>9870</v>
      </c>
      <c r="R729" s="9" t="s">
        <v>80</v>
      </c>
    </row>
    <row r="730" spans="1:18" x14ac:dyDescent="0.3">
      <c r="A730" s="7">
        <v>3967369181</v>
      </c>
      <c r="B730" s="7">
        <v>2145</v>
      </c>
      <c r="C730" s="8">
        <f>Datos_Limpios!$B730/(24*60*60)</f>
        <v>2.4826388888888887E-2</v>
      </c>
      <c r="D730" s="8" t="str">
        <f t="shared" si="22"/>
        <v>Early Game</v>
      </c>
      <c r="E730" s="7">
        <v>2786652</v>
      </c>
      <c r="F730" s="7" t="s">
        <v>92</v>
      </c>
      <c r="G730" s="7">
        <v>5059375</v>
      </c>
      <c r="H730" s="7" t="s">
        <v>95</v>
      </c>
      <c r="I730" s="7">
        <v>34</v>
      </c>
      <c r="J730" s="7">
        <v>18</v>
      </c>
      <c r="K730" s="7" t="str">
        <f t="shared" si="23"/>
        <v>Radiant</v>
      </c>
      <c r="L730" s="7" t="s">
        <v>18</v>
      </c>
      <c r="M730" s="7">
        <f>Datos_Limpios!$I730+Datos_Limpios!$J730</f>
        <v>52</v>
      </c>
      <c r="N730" s="7" t="str">
        <f>IF(Datos_Limpios!$M730&lt;35,"Menor a 35",IF(Datos_Limpios!$M730&lt;=48,"Menor a 48",IF(Datos_Limpios!$M730&lt;=60,"Menor a 60","Mayor a 60")))</f>
        <v>Menor a 60</v>
      </c>
      <c r="O730" s="7" t="str">
        <f>IF(Datos_Limpios!$L730="True",Datos_Limpios!$F730,Datos_Limpios!$H730)</f>
        <v>Kingdra</v>
      </c>
      <c r="P730" s="7"/>
      <c r="Q730" s="7">
        <v>9870</v>
      </c>
      <c r="R730" s="7" t="s">
        <v>80</v>
      </c>
    </row>
    <row r="731" spans="1:18" x14ac:dyDescent="0.3">
      <c r="A731" s="9">
        <v>3967214219</v>
      </c>
      <c r="B731" s="9">
        <v>2367</v>
      </c>
      <c r="C731" s="10">
        <f>Datos_Limpios!$B731/(24*60*60)</f>
        <v>2.7395833333333335E-2</v>
      </c>
      <c r="D731" s="8" t="str">
        <f t="shared" si="22"/>
        <v>Early Game</v>
      </c>
      <c r="E731" s="9">
        <v>3715574</v>
      </c>
      <c r="F731" s="9" t="s">
        <v>29</v>
      </c>
      <c r="G731" s="9">
        <v>67</v>
      </c>
      <c r="H731" s="9" t="s">
        <v>84</v>
      </c>
      <c r="I731" s="9">
        <v>33</v>
      </c>
      <c r="J731" s="9">
        <v>21</v>
      </c>
      <c r="K731" s="9" t="str">
        <f t="shared" si="23"/>
        <v>Radiant</v>
      </c>
      <c r="L731" s="9" t="s">
        <v>18</v>
      </c>
      <c r="M731" s="9">
        <f>Datos_Limpios!$I731+Datos_Limpios!$J731</f>
        <v>54</v>
      </c>
      <c r="N731" s="9" t="str">
        <f>IF(Datos_Limpios!$M731&lt;35,"Menor a 35",IF(Datos_Limpios!$M731&lt;=48,"Menor a 48",IF(Datos_Limpios!$M731&lt;=60,"Menor a 60","Mayor a 60")))</f>
        <v>Menor a 60</v>
      </c>
      <c r="O731" s="9" t="str">
        <f>IF(Datos_Limpios!$L731="True",Datos_Limpios!$F731,Datos_Limpios!$H731)</f>
        <v>SG e-sports team</v>
      </c>
      <c r="P731" s="9"/>
      <c r="Q731" s="9">
        <v>9870</v>
      </c>
      <c r="R731" s="9" t="s">
        <v>80</v>
      </c>
    </row>
    <row r="732" spans="1:18" x14ac:dyDescent="0.3">
      <c r="A732" s="7">
        <v>3965779077</v>
      </c>
      <c r="B732" s="7">
        <v>3767</v>
      </c>
      <c r="C732" s="8">
        <f>Datos_Limpios!$B732/(24*60*60)</f>
        <v>4.3599537037037034E-2</v>
      </c>
      <c r="D732" s="8" t="str">
        <f t="shared" si="22"/>
        <v>Late Game</v>
      </c>
      <c r="E732" s="7">
        <v>5327206</v>
      </c>
      <c r="F732" s="7" t="s">
        <v>87</v>
      </c>
      <c r="G732" s="7">
        <v>67</v>
      </c>
      <c r="H732" s="7" t="s">
        <v>84</v>
      </c>
      <c r="I732" s="7">
        <v>43</v>
      </c>
      <c r="J732" s="7">
        <v>46</v>
      </c>
      <c r="K732" s="7" t="str">
        <f t="shared" si="23"/>
        <v>Radiant</v>
      </c>
      <c r="L732" s="7" t="s">
        <v>18</v>
      </c>
      <c r="M732" s="7">
        <f>Datos_Limpios!$I732+Datos_Limpios!$J732</f>
        <v>89</v>
      </c>
      <c r="N732" s="7" t="str">
        <f>IF(Datos_Limpios!$M732&lt;35,"Menor a 35",IF(Datos_Limpios!$M732&lt;=48,"Menor a 48",IF(Datos_Limpios!$M732&lt;=60,"Menor a 60","Mayor a 60")))</f>
        <v>Mayor a 60</v>
      </c>
      <c r="O732" s="7" t="str">
        <f>IF(Datos_Limpios!$L732="True",Datos_Limpios!$F732,Datos_Limpios!$H732)</f>
        <v>Thunder Predator</v>
      </c>
      <c r="P732" s="7"/>
      <c r="Q732" s="7">
        <v>9870</v>
      </c>
      <c r="R732" s="7" t="s">
        <v>80</v>
      </c>
    </row>
    <row r="733" spans="1:18" x14ac:dyDescent="0.3">
      <c r="A733" s="9">
        <v>3967303905</v>
      </c>
      <c r="B733" s="9">
        <v>2151</v>
      </c>
      <c r="C733" s="10">
        <f>Datos_Limpios!$B733/(24*60*60)</f>
        <v>2.4895833333333332E-2</v>
      </c>
      <c r="D733" s="8" t="str">
        <f t="shared" si="22"/>
        <v>Early Game</v>
      </c>
      <c r="E733" s="9">
        <v>67</v>
      </c>
      <c r="F733" s="9" t="s">
        <v>84</v>
      </c>
      <c r="G733" s="9">
        <v>3715574</v>
      </c>
      <c r="H733" s="9" t="s">
        <v>29</v>
      </c>
      <c r="I733" s="9">
        <v>33</v>
      </c>
      <c r="J733" s="9">
        <v>19</v>
      </c>
      <c r="K733" s="9" t="str">
        <f t="shared" si="23"/>
        <v>Radiant</v>
      </c>
      <c r="L733" s="9" t="s">
        <v>18</v>
      </c>
      <c r="M733" s="9">
        <f>Datos_Limpios!$I733+Datos_Limpios!$J733</f>
        <v>52</v>
      </c>
      <c r="N733" s="9" t="str">
        <f>IF(Datos_Limpios!$M733&lt;35,"Menor a 35",IF(Datos_Limpios!$M733&lt;=48,"Menor a 48",IF(Datos_Limpios!$M733&lt;=60,"Menor a 60","Mayor a 60")))</f>
        <v>Menor a 60</v>
      </c>
      <c r="O733" s="9" t="str">
        <f>IF(Datos_Limpios!$L733="True",Datos_Limpios!$F733,Datos_Limpios!$H733)</f>
        <v>paiN Gaming</v>
      </c>
      <c r="P733" s="9"/>
      <c r="Q733" s="9">
        <v>9870</v>
      </c>
      <c r="R733" s="9" t="s">
        <v>80</v>
      </c>
    </row>
    <row r="734" spans="1:18" x14ac:dyDescent="0.3">
      <c r="A734" s="7">
        <v>3969431394</v>
      </c>
      <c r="B734" s="7">
        <v>2660</v>
      </c>
      <c r="C734" s="8">
        <f>Datos_Limpios!$B734/(24*60*60)</f>
        <v>3.0787037037037036E-2</v>
      </c>
      <c r="D734" s="8" t="str">
        <f t="shared" si="22"/>
        <v>Mid Game</v>
      </c>
      <c r="E734" s="7">
        <v>5051649</v>
      </c>
      <c r="F734" s="7" t="s">
        <v>79</v>
      </c>
      <c r="G734" s="7">
        <v>5465317</v>
      </c>
      <c r="H734" s="7" t="s">
        <v>98</v>
      </c>
      <c r="I734" s="7">
        <v>35</v>
      </c>
      <c r="J734" s="7">
        <v>37</v>
      </c>
      <c r="K734" s="7" t="str">
        <f t="shared" si="23"/>
        <v>Dire</v>
      </c>
      <c r="L734" s="7" t="s">
        <v>14</v>
      </c>
      <c r="M734" s="7">
        <f>Datos_Limpios!$I734+Datos_Limpios!$J734</f>
        <v>72</v>
      </c>
      <c r="N734" s="7" t="str">
        <f>IF(Datos_Limpios!$M734&lt;35,"Menor a 35",IF(Datos_Limpios!$M734&lt;=48,"Menor a 48",IF(Datos_Limpios!$M734&lt;=60,"Menor a 60","Mayor a 60")))</f>
        <v>Mayor a 60</v>
      </c>
      <c r="O734" s="7" t="str">
        <f>IF(Datos_Limpios!$L734="True",Datos_Limpios!$F734,Datos_Limpios!$H734)</f>
        <v>TEAM Baidu</v>
      </c>
      <c r="P734" s="7"/>
      <c r="Q734" s="7">
        <v>9870</v>
      </c>
      <c r="R734" s="7" t="s">
        <v>80</v>
      </c>
    </row>
    <row r="735" spans="1:18" x14ac:dyDescent="0.3">
      <c r="A735" s="9">
        <v>3967002678</v>
      </c>
      <c r="B735" s="9">
        <v>2365</v>
      </c>
      <c r="C735" s="10">
        <f>Datos_Limpios!$B735/(24*60*60)</f>
        <v>2.7372685185185184E-2</v>
      </c>
      <c r="D735" s="8" t="str">
        <f t="shared" si="22"/>
        <v>Early Game</v>
      </c>
      <c r="E735" s="9">
        <v>5896332</v>
      </c>
      <c r="F735" s="9" t="s">
        <v>89</v>
      </c>
      <c r="G735" s="9">
        <v>3785359</v>
      </c>
      <c r="H735" s="9" t="s">
        <v>93</v>
      </c>
      <c r="I735" s="9">
        <v>16</v>
      </c>
      <c r="J735" s="9">
        <v>37</v>
      </c>
      <c r="K735" s="9" t="str">
        <f t="shared" si="23"/>
        <v>Dire</v>
      </c>
      <c r="L735" s="9" t="s">
        <v>14</v>
      </c>
      <c r="M735" s="9">
        <f>Datos_Limpios!$I735+Datos_Limpios!$J735</f>
        <v>53</v>
      </c>
      <c r="N735" s="9" t="str">
        <f>IF(Datos_Limpios!$M735&lt;35,"Menor a 35",IF(Datos_Limpios!$M735&lt;=48,"Menor a 48",IF(Datos_Limpios!$M735&lt;=60,"Menor a 60","Mayor a 60")))</f>
        <v>Menor a 60</v>
      </c>
      <c r="O735" s="9" t="str">
        <f>IF(Datos_Limpios!$L735="True",Datos_Limpios!$F735,Datos_Limpios!$H735)</f>
        <v>BOOM ID</v>
      </c>
      <c r="P735" s="9"/>
      <c r="Q735" s="9">
        <v>9870</v>
      </c>
      <c r="R735" s="9" t="s">
        <v>80</v>
      </c>
    </row>
    <row r="736" spans="1:18" x14ac:dyDescent="0.3">
      <c r="A736" s="7">
        <v>3967207226</v>
      </c>
      <c r="B736" s="7">
        <v>1667</v>
      </c>
      <c r="C736" s="8">
        <f>Datos_Limpios!$B736/(24*60*60)</f>
        <v>1.9293981481481481E-2</v>
      </c>
      <c r="D736" s="8" t="str">
        <f t="shared" si="22"/>
        <v>Early Game</v>
      </c>
      <c r="E736" s="7">
        <v>5870144</v>
      </c>
      <c r="F736" s="7" t="s">
        <v>96</v>
      </c>
      <c r="G736" s="7">
        <v>5725202</v>
      </c>
      <c r="H736" s="7" t="s">
        <v>94</v>
      </c>
      <c r="I736" s="7">
        <v>25</v>
      </c>
      <c r="J736" s="7">
        <v>11</v>
      </c>
      <c r="K736" s="7" t="str">
        <f t="shared" si="23"/>
        <v>Radiant</v>
      </c>
      <c r="L736" s="7" t="s">
        <v>18</v>
      </c>
      <c r="M736" s="7">
        <f>Datos_Limpios!$I736+Datos_Limpios!$J736</f>
        <v>36</v>
      </c>
      <c r="N736" s="7" t="str">
        <f>IF(Datos_Limpios!$M736&lt;35,"Menor a 35",IF(Datos_Limpios!$M736&lt;=48,"Menor a 48",IF(Datos_Limpios!$M736&lt;=60,"Menor a 60","Mayor a 60")))</f>
        <v>Menor a 48</v>
      </c>
      <c r="O736" s="7" t="str">
        <f>IF(Datos_Limpios!$L736="True",Datos_Limpios!$F736,Datos_Limpios!$H736)</f>
        <v>BlinkPool</v>
      </c>
      <c r="P736" s="7"/>
      <c r="Q736" s="7">
        <v>9870</v>
      </c>
      <c r="R736" s="7" t="s">
        <v>80</v>
      </c>
    </row>
    <row r="737" spans="1:18" x14ac:dyDescent="0.3">
      <c r="A737" s="9">
        <v>3967146931</v>
      </c>
      <c r="B737" s="9">
        <v>3221</v>
      </c>
      <c r="C737" s="10">
        <f>Datos_Limpios!$B737/(24*60*60)</f>
        <v>3.7280092592592594E-2</v>
      </c>
      <c r="D737" s="8" t="str">
        <f t="shared" si="22"/>
        <v>Mid Game</v>
      </c>
      <c r="E737" s="9">
        <v>4541043</v>
      </c>
      <c r="F737" s="9" t="s">
        <v>42</v>
      </c>
      <c r="G737" s="9">
        <v>2786652</v>
      </c>
      <c r="H737" s="9" t="s">
        <v>92</v>
      </c>
      <c r="I737" s="9">
        <v>34</v>
      </c>
      <c r="J737" s="9">
        <v>20</v>
      </c>
      <c r="K737" s="9" t="str">
        <f t="shared" si="23"/>
        <v>Radiant</v>
      </c>
      <c r="L737" s="9" t="s">
        <v>18</v>
      </c>
      <c r="M737" s="9">
        <f>Datos_Limpios!$I737+Datos_Limpios!$J737</f>
        <v>54</v>
      </c>
      <c r="N737" s="9" t="str">
        <f>IF(Datos_Limpios!$M737&lt;35,"Menor a 35",IF(Datos_Limpios!$M737&lt;=48,"Menor a 48",IF(Datos_Limpios!$M737&lt;=60,"Menor a 60","Mayor a 60")))</f>
        <v>Menor a 60</v>
      </c>
      <c r="O737" s="9" t="str">
        <f>IF(Datos_Limpios!$L737="True",Datos_Limpios!$F737,Datos_Limpios!$H737)</f>
        <v>Team Singularity</v>
      </c>
      <c r="P737" s="9"/>
      <c r="Q737" s="9">
        <v>9870</v>
      </c>
      <c r="R737" s="9" t="s">
        <v>80</v>
      </c>
    </row>
    <row r="738" spans="1:18" x14ac:dyDescent="0.3">
      <c r="A738" s="7">
        <v>3966744778</v>
      </c>
      <c r="B738" s="7">
        <v>2389</v>
      </c>
      <c r="C738" s="8">
        <f>Datos_Limpios!$B738/(24*60*60)</f>
        <v>2.7650462962962963E-2</v>
      </c>
      <c r="D738" s="8" t="str">
        <f t="shared" si="22"/>
        <v>Early Game</v>
      </c>
      <c r="E738" s="7">
        <v>4369633</v>
      </c>
      <c r="F738" s="7" t="s">
        <v>91</v>
      </c>
      <c r="G738" s="7">
        <v>5031582</v>
      </c>
      <c r="H738" s="7" t="s">
        <v>105</v>
      </c>
      <c r="I738" s="7">
        <v>38</v>
      </c>
      <c r="J738" s="7">
        <v>23</v>
      </c>
      <c r="K738" s="7" t="str">
        <f t="shared" si="23"/>
        <v>Radiant</v>
      </c>
      <c r="L738" s="7" t="s">
        <v>18</v>
      </c>
      <c r="M738" s="7">
        <f>Datos_Limpios!$I738+Datos_Limpios!$J738</f>
        <v>61</v>
      </c>
      <c r="N738" s="7" t="str">
        <f>IF(Datos_Limpios!$M738&lt;35,"Menor a 35",IF(Datos_Limpios!$M738&lt;=48,"Menor a 48",IF(Datos_Limpios!$M738&lt;=60,"Menor a 60","Mayor a 60")))</f>
        <v>Mayor a 60</v>
      </c>
      <c r="O738" s="7" t="str">
        <f>IF(Datos_Limpios!$L738="True",Datos_Limpios!$F738,Datos_Limpios!$H738)</f>
        <v>Entity Gaming</v>
      </c>
      <c r="P738" s="7"/>
      <c r="Q738" s="7">
        <v>9870</v>
      </c>
      <c r="R738" s="7" t="s">
        <v>80</v>
      </c>
    </row>
    <row r="739" spans="1:18" x14ac:dyDescent="0.3">
      <c r="A739" s="9">
        <v>3966884585</v>
      </c>
      <c r="B739" s="9">
        <v>2205</v>
      </c>
      <c r="C739" s="10">
        <f>Datos_Limpios!$B739/(24*60*60)</f>
        <v>2.5520833333333333E-2</v>
      </c>
      <c r="D739" s="8" t="str">
        <f t="shared" si="22"/>
        <v>Early Game</v>
      </c>
      <c r="E739" s="9">
        <v>4369633</v>
      </c>
      <c r="F739" s="9" t="s">
        <v>91</v>
      </c>
      <c r="G739" s="9">
        <v>5407259</v>
      </c>
      <c r="H739" s="9" t="s">
        <v>90</v>
      </c>
      <c r="I739" s="9">
        <v>34</v>
      </c>
      <c r="J739" s="9">
        <v>15</v>
      </c>
      <c r="K739" s="9" t="str">
        <f t="shared" si="23"/>
        <v>Radiant</v>
      </c>
      <c r="L739" s="9" t="s">
        <v>18</v>
      </c>
      <c r="M739" s="9">
        <f>Datos_Limpios!$I739+Datos_Limpios!$J739</f>
        <v>49</v>
      </c>
      <c r="N739" s="9" t="str">
        <f>IF(Datos_Limpios!$M739&lt;35,"Menor a 35",IF(Datos_Limpios!$M739&lt;=48,"Menor a 48",IF(Datos_Limpios!$M739&lt;=60,"Menor a 60","Mayor a 60")))</f>
        <v>Menor a 60</v>
      </c>
      <c r="O739" s="9" t="str">
        <f>IF(Datos_Limpios!$L739="True",Datos_Limpios!$F739,Datos_Limpios!$H739)</f>
        <v>Entity Gaming</v>
      </c>
      <c r="P739" s="9"/>
      <c r="Q739" s="9">
        <v>9870</v>
      </c>
      <c r="R739" s="9" t="s">
        <v>80</v>
      </c>
    </row>
    <row r="740" spans="1:18" x14ac:dyDescent="0.3">
      <c r="A740" s="7">
        <v>3967872144</v>
      </c>
      <c r="B740" s="7">
        <v>3113</v>
      </c>
      <c r="C740" s="8">
        <f>Datos_Limpios!$B740/(24*60*60)</f>
        <v>3.6030092592592593E-2</v>
      </c>
      <c r="D740" s="8" t="str">
        <f t="shared" si="22"/>
        <v>Mid Game</v>
      </c>
      <c r="E740" s="7">
        <v>5051765</v>
      </c>
      <c r="F740" s="7" t="s">
        <v>100</v>
      </c>
      <c r="G740" s="7">
        <v>5051649</v>
      </c>
      <c r="H740" s="7" t="s">
        <v>79</v>
      </c>
      <c r="I740" s="7">
        <v>28</v>
      </c>
      <c r="J740" s="7">
        <v>46</v>
      </c>
      <c r="K740" s="7" t="str">
        <f t="shared" si="23"/>
        <v>Dire</v>
      </c>
      <c r="L740" s="7" t="s">
        <v>14</v>
      </c>
      <c r="M740" s="7">
        <f>Datos_Limpios!$I740+Datos_Limpios!$J740</f>
        <v>74</v>
      </c>
      <c r="N740" s="7" t="str">
        <f>IF(Datos_Limpios!$M740&lt;35,"Menor a 35",IF(Datos_Limpios!$M740&lt;=48,"Menor a 48",IF(Datos_Limpios!$M740&lt;=60,"Menor a 60","Mayor a 60")))</f>
        <v>Mayor a 60</v>
      </c>
      <c r="O740" s="7" t="str">
        <f>IF(Datos_Limpios!$L740="True",Datos_Limpios!$F740,Datos_Limpios!$H740)</f>
        <v>Immortals</v>
      </c>
      <c r="P740" s="7"/>
      <c r="Q740" s="7">
        <v>9870</v>
      </c>
      <c r="R740" s="7" t="s">
        <v>80</v>
      </c>
    </row>
    <row r="741" spans="1:18" x14ac:dyDescent="0.3">
      <c r="A741" s="9">
        <v>3966654369</v>
      </c>
      <c r="B741" s="9">
        <v>1559</v>
      </c>
      <c r="C741" s="10">
        <f>Datos_Limpios!$B741/(24*60*60)</f>
        <v>1.804398148148148E-2</v>
      </c>
      <c r="D741" s="8" t="str">
        <f t="shared" si="22"/>
        <v>Early Game</v>
      </c>
      <c r="E741" s="9">
        <v>5870144</v>
      </c>
      <c r="F741" s="9" t="s">
        <v>96</v>
      </c>
      <c r="G741" s="9">
        <v>2586976</v>
      </c>
      <c r="H741" s="9" t="s">
        <v>64</v>
      </c>
      <c r="I741" s="9">
        <v>6</v>
      </c>
      <c r="J741" s="9">
        <v>24</v>
      </c>
      <c r="K741" s="9" t="str">
        <f t="shared" si="23"/>
        <v>Dire</v>
      </c>
      <c r="L741" s="9" t="s">
        <v>14</v>
      </c>
      <c r="M741" s="9">
        <f>Datos_Limpios!$I741+Datos_Limpios!$J741</f>
        <v>30</v>
      </c>
      <c r="N741" s="9" t="str">
        <f>IF(Datos_Limpios!$M741&lt;35,"Menor a 35",IF(Datos_Limpios!$M741&lt;=48,"Menor a 48",IF(Datos_Limpios!$M741&lt;=60,"Menor a 60","Mayor a 60")))</f>
        <v>Menor a 35</v>
      </c>
      <c r="O741" s="9" t="str">
        <f>IF(Datos_Limpios!$L741="True",Datos_Limpios!$F741,Datos_Limpios!$H741)</f>
        <v>OG</v>
      </c>
      <c r="P741" s="9"/>
      <c r="Q741" s="9">
        <v>9870</v>
      </c>
      <c r="R741" s="9" t="s">
        <v>80</v>
      </c>
    </row>
    <row r="742" spans="1:18" x14ac:dyDescent="0.3">
      <c r="A742" s="7">
        <v>3966619151</v>
      </c>
      <c r="B742" s="7">
        <v>3123</v>
      </c>
      <c r="C742" s="8">
        <f>Datos_Limpios!$B742/(24*60*60)</f>
        <v>3.6145833333333335E-2</v>
      </c>
      <c r="D742" s="8" t="str">
        <f t="shared" si="22"/>
        <v>Mid Game</v>
      </c>
      <c r="E742" s="7">
        <v>5059375</v>
      </c>
      <c r="F742" s="7" t="s">
        <v>95</v>
      </c>
      <c r="G742" s="7">
        <v>4541043</v>
      </c>
      <c r="H742" s="7" t="s">
        <v>42</v>
      </c>
      <c r="I742" s="7">
        <v>35</v>
      </c>
      <c r="J742" s="7">
        <v>27</v>
      </c>
      <c r="K742" s="7" t="str">
        <f t="shared" si="23"/>
        <v>Radiant</v>
      </c>
      <c r="L742" s="7" t="s">
        <v>18</v>
      </c>
      <c r="M742" s="7">
        <f>Datos_Limpios!$I742+Datos_Limpios!$J742</f>
        <v>62</v>
      </c>
      <c r="N742" s="7" t="str">
        <f>IF(Datos_Limpios!$M742&lt;35,"Menor a 35",IF(Datos_Limpios!$M742&lt;=48,"Menor a 48",IF(Datos_Limpios!$M742&lt;=60,"Menor a 60","Mayor a 60")))</f>
        <v>Mayor a 60</v>
      </c>
      <c r="O742" s="7" t="str">
        <f>IF(Datos_Limpios!$L742="True",Datos_Limpios!$F742,Datos_Limpios!$H742)</f>
        <v>The Final Tribe</v>
      </c>
      <c r="P742" s="7"/>
      <c r="Q742" s="7">
        <v>9870</v>
      </c>
      <c r="R742" s="7" t="s">
        <v>80</v>
      </c>
    </row>
    <row r="743" spans="1:18" x14ac:dyDescent="0.3">
      <c r="A743" s="9">
        <v>3966570394</v>
      </c>
      <c r="B743" s="9">
        <v>1332</v>
      </c>
      <c r="C743" s="10">
        <f>Datos_Limpios!$B743/(24*60*60)</f>
        <v>1.5416666666666667E-2</v>
      </c>
      <c r="D743" s="8" t="str">
        <f t="shared" si="22"/>
        <v>Early Game</v>
      </c>
      <c r="E743" s="9">
        <v>5725202</v>
      </c>
      <c r="F743" s="9" t="s">
        <v>94</v>
      </c>
      <c r="G743" s="9">
        <v>2786652</v>
      </c>
      <c r="H743" s="9" t="s">
        <v>92</v>
      </c>
      <c r="I743" s="9">
        <v>18</v>
      </c>
      <c r="J743" s="9">
        <v>3</v>
      </c>
      <c r="K743" s="9" t="str">
        <f t="shared" si="23"/>
        <v>Radiant</v>
      </c>
      <c r="L743" s="9" t="s">
        <v>18</v>
      </c>
      <c r="M743" s="9">
        <f>Datos_Limpios!$I743+Datos_Limpios!$J743</f>
        <v>21</v>
      </c>
      <c r="N743" s="9" t="str">
        <f>IF(Datos_Limpios!$M743&lt;35,"Menor a 35",IF(Datos_Limpios!$M743&lt;=48,"Menor a 48",IF(Datos_Limpios!$M743&lt;=60,"Menor a 60","Mayor a 60")))</f>
        <v>Menor a 35</v>
      </c>
      <c r="O743" s="9" t="str">
        <f>IF(Datos_Limpios!$L743="True",Datos_Limpios!$F743,Datos_Limpios!$H743)</f>
        <v>Wind and Rain</v>
      </c>
      <c r="P743" s="9"/>
      <c r="Q743" s="9">
        <v>9870</v>
      </c>
      <c r="R743" s="9" t="s">
        <v>80</v>
      </c>
    </row>
    <row r="744" spans="1:18" x14ac:dyDescent="0.3">
      <c r="A744" s="7">
        <v>3966529435</v>
      </c>
      <c r="B744" s="7">
        <v>1831</v>
      </c>
      <c r="C744" s="8">
        <f>Datos_Limpios!$B744/(24*60*60)</f>
        <v>2.119212962962963E-2</v>
      </c>
      <c r="D744" s="8" t="str">
        <f t="shared" si="22"/>
        <v>Early Game</v>
      </c>
      <c r="E744" s="7">
        <v>4541043</v>
      </c>
      <c r="F744" s="7" t="s">
        <v>42</v>
      </c>
      <c r="G744" s="7">
        <v>5870144</v>
      </c>
      <c r="H744" s="7" t="s">
        <v>96</v>
      </c>
      <c r="I744" s="7">
        <v>36</v>
      </c>
      <c r="J744" s="7">
        <v>11</v>
      </c>
      <c r="K744" s="7" t="str">
        <f t="shared" si="23"/>
        <v>Radiant</v>
      </c>
      <c r="L744" s="7" t="s">
        <v>18</v>
      </c>
      <c r="M744" s="7">
        <f>Datos_Limpios!$I744+Datos_Limpios!$J744</f>
        <v>47</v>
      </c>
      <c r="N744" s="7" t="str">
        <f>IF(Datos_Limpios!$M744&lt;35,"Menor a 35",IF(Datos_Limpios!$M744&lt;=48,"Menor a 48",IF(Datos_Limpios!$M744&lt;=60,"Menor a 60","Mayor a 60")))</f>
        <v>Menor a 48</v>
      </c>
      <c r="O744" s="7" t="str">
        <f>IF(Datos_Limpios!$L744="True",Datos_Limpios!$F744,Datos_Limpios!$H744)</f>
        <v>Team Singularity</v>
      </c>
      <c r="P744" s="7"/>
      <c r="Q744" s="7">
        <v>9870</v>
      </c>
      <c r="R744" s="7" t="s">
        <v>80</v>
      </c>
    </row>
    <row r="745" spans="1:18" x14ac:dyDescent="0.3">
      <c r="A745" s="9">
        <v>3966510320</v>
      </c>
      <c r="B745" s="9">
        <v>2601</v>
      </c>
      <c r="C745" s="10">
        <f>Datos_Limpios!$B745/(24*60*60)</f>
        <v>3.0104166666666668E-2</v>
      </c>
      <c r="D745" s="8" t="str">
        <f t="shared" si="22"/>
        <v>Mid Game</v>
      </c>
      <c r="E745" s="9">
        <v>5031582</v>
      </c>
      <c r="F745" s="9" t="s">
        <v>105</v>
      </c>
      <c r="G745" s="9">
        <v>5896332</v>
      </c>
      <c r="H745" s="9" t="s">
        <v>89</v>
      </c>
      <c r="I745" s="9">
        <v>36</v>
      </c>
      <c r="J745" s="9">
        <v>15</v>
      </c>
      <c r="K745" s="9" t="str">
        <f t="shared" si="23"/>
        <v>Radiant</v>
      </c>
      <c r="L745" s="9" t="s">
        <v>18</v>
      </c>
      <c r="M745" s="9">
        <f>Datos_Limpios!$I745+Datos_Limpios!$J745</f>
        <v>51</v>
      </c>
      <c r="N745" s="9" t="str">
        <f>IF(Datos_Limpios!$M745&lt;35,"Menor a 35",IF(Datos_Limpios!$M745&lt;=48,"Menor a 48",IF(Datos_Limpios!$M745&lt;=60,"Menor a 60","Mayor a 60")))</f>
        <v>Menor a 60</v>
      </c>
      <c r="O745" s="9" t="str">
        <f>IF(Datos_Limpios!$L745="True",Datos_Limpios!$F745,Datos_Limpios!$H745)</f>
        <v>2Be.Dota2</v>
      </c>
      <c r="P745" s="9"/>
      <c r="Q745" s="9">
        <v>9870</v>
      </c>
      <c r="R745" s="9" t="s">
        <v>80</v>
      </c>
    </row>
    <row r="746" spans="1:18" x14ac:dyDescent="0.3">
      <c r="A746" s="7">
        <v>3966442144</v>
      </c>
      <c r="B746" s="7">
        <v>2343</v>
      </c>
      <c r="C746" s="8">
        <f>Datos_Limpios!$B746/(24*60*60)</f>
        <v>2.7118055555555555E-2</v>
      </c>
      <c r="D746" s="8" t="str">
        <f t="shared" si="22"/>
        <v>Early Game</v>
      </c>
      <c r="E746" s="7">
        <v>5725202</v>
      </c>
      <c r="F746" s="7" t="s">
        <v>94</v>
      </c>
      <c r="G746" s="7">
        <v>5039050</v>
      </c>
      <c r="H746" s="7" t="s">
        <v>97</v>
      </c>
      <c r="I746" s="7">
        <v>29</v>
      </c>
      <c r="J746" s="7">
        <v>27</v>
      </c>
      <c r="K746" s="7" t="str">
        <f t="shared" si="23"/>
        <v>Radiant</v>
      </c>
      <c r="L746" s="7" t="s">
        <v>18</v>
      </c>
      <c r="M746" s="7">
        <f>Datos_Limpios!$I746+Datos_Limpios!$J746</f>
        <v>56</v>
      </c>
      <c r="N746" s="7" t="str">
        <f>IF(Datos_Limpios!$M746&lt;35,"Menor a 35",IF(Datos_Limpios!$M746&lt;=48,"Menor a 48",IF(Datos_Limpios!$M746&lt;=60,"Menor a 60","Mayor a 60")))</f>
        <v>Menor a 60</v>
      </c>
      <c r="O746" s="7" t="str">
        <f>IF(Datos_Limpios!$L746="True",Datos_Limpios!$F746,Datos_Limpios!$H746)</f>
        <v>Wind and Rain</v>
      </c>
      <c r="P746" s="7"/>
      <c r="Q746" s="7">
        <v>9870</v>
      </c>
      <c r="R746" s="7" t="s">
        <v>80</v>
      </c>
    </row>
    <row r="747" spans="1:18" x14ac:dyDescent="0.3">
      <c r="A747" s="9">
        <v>3966313873</v>
      </c>
      <c r="B747" s="9">
        <v>1268</v>
      </c>
      <c r="C747" s="10">
        <f>Datos_Limpios!$B747/(24*60*60)</f>
        <v>1.4675925925925926E-2</v>
      </c>
      <c r="D747" s="8" t="str">
        <f t="shared" si="22"/>
        <v>Early Game</v>
      </c>
      <c r="E747" s="9">
        <v>2108395</v>
      </c>
      <c r="F747" s="9" t="s">
        <v>34</v>
      </c>
      <c r="G747" s="9">
        <v>5031582</v>
      </c>
      <c r="H747" s="9" t="s">
        <v>105</v>
      </c>
      <c r="I747" s="9">
        <v>33</v>
      </c>
      <c r="J747" s="9">
        <v>9</v>
      </c>
      <c r="K747" s="9" t="str">
        <f t="shared" si="23"/>
        <v>Radiant</v>
      </c>
      <c r="L747" s="9" t="s">
        <v>18</v>
      </c>
      <c r="M747" s="9">
        <f>Datos_Limpios!$I747+Datos_Limpios!$J747</f>
        <v>42</v>
      </c>
      <c r="N747" s="9" t="str">
        <f>IF(Datos_Limpios!$M747&lt;35,"Menor a 35",IF(Datos_Limpios!$M747&lt;=48,"Menor a 48",IF(Datos_Limpios!$M747&lt;=60,"Menor a 60","Mayor a 60")))</f>
        <v>Menor a 48</v>
      </c>
      <c r="O747" s="9" t="str">
        <f>IF(Datos_Limpios!$L747="True",Datos_Limpios!$F747,Datos_Limpios!$H747)</f>
        <v>TNC Predator</v>
      </c>
      <c r="P747" s="9"/>
      <c r="Q747" s="9">
        <v>9870</v>
      </c>
      <c r="R747" s="9" t="s">
        <v>80</v>
      </c>
    </row>
    <row r="748" spans="1:18" x14ac:dyDescent="0.3">
      <c r="A748" s="7">
        <v>3966401120</v>
      </c>
      <c r="B748" s="7">
        <v>1895</v>
      </c>
      <c r="C748" s="8">
        <f>Datos_Limpios!$B748/(24*60*60)</f>
        <v>2.193287037037037E-2</v>
      </c>
      <c r="D748" s="8" t="str">
        <f t="shared" si="22"/>
        <v>Early Game</v>
      </c>
      <c r="E748" s="7">
        <v>5059375</v>
      </c>
      <c r="F748" s="7" t="s">
        <v>95</v>
      </c>
      <c r="G748" s="7">
        <v>2586976</v>
      </c>
      <c r="H748" s="7" t="s">
        <v>64</v>
      </c>
      <c r="I748" s="7">
        <v>14</v>
      </c>
      <c r="J748" s="7">
        <v>29</v>
      </c>
      <c r="K748" s="7" t="str">
        <f t="shared" si="23"/>
        <v>Dire</v>
      </c>
      <c r="L748" s="7" t="s">
        <v>14</v>
      </c>
      <c r="M748" s="7">
        <f>Datos_Limpios!$I748+Datos_Limpios!$J748</f>
        <v>43</v>
      </c>
      <c r="N748" s="7" t="str">
        <f>IF(Datos_Limpios!$M748&lt;35,"Menor a 35",IF(Datos_Limpios!$M748&lt;=48,"Menor a 48",IF(Datos_Limpios!$M748&lt;=60,"Menor a 60","Mayor a 60")))</f>
        <v>Menor a 48</v>
      </c>
      <c r="O748" s="7" t="str">
        <f>IF(Datos_Limpios!$L748="True",Datos_Limpios!$F748,Datos_Limpios!$H748)</f>
        <v>OG</v>
      </c>
      <c r="P748" s="7"/>
      <c r="Q748" s="7">
        <v>9870</v>
      </c>
      <c r="R748" s="7" t="s">
        <v>80</v>
      </c>
    </row>
    <row r="749" spans="1:18" x14ac:dyDescent="0.3">
      <c r="A749" s="9">
        <v>3966226885</v>
      </c>
      <c r="B749" s="9">
        <v>1592</v>
      </c>
      <c r="C749" s="10">
        <f>Datos_Limpios!$B749/(24*60*60)</f>
        <v>1.8425925925925925E-2</v>
      </c>
      <c r="D749" s="8" t="str">
        <f t="shared" si="22"/>
        <v>Early Game</v>
      </c>
      <c r="E749" s="9">
        <v>5896332</v>
      </c>
      <c r="F749" s="9" t="s">
        <v>89</v>
      </c>
      <c r="G749" s="9">
        <v>5407259</v>
      </c>
      <c r="H749" s="9" t="s">
        <v>90</v>
      </c>
      <c r="I749" s="9">
        <v>13</v>
      </c>
      <c r="J749" s="9">
        <v>27</v>
      </c>
      <c r="K749" s="9" t="str">
        <f t="shared" si="23"/>
        <v>Dire</v>
      </c>
      <c r="L749" s="9" t="s">
        <v>14</v>
      </c>
      <c r="M749" s="9">
        <f>Datos_Limpios!$I749+Datos_Limpios!$J749</f>
        <v>40</v>
      </c>
      <c r="N749" s="9" t="str">
        <f>IF(Datos_Limpios!$M749&lt;35,"Menor a 35",IF(Datos_Limpios!$M749&lt;=48,"Menor a 48",IF(Datos_Limpios!$M749&lt;=60,"Menor a 60","Mayor a 60")))</f>
        <v>Menor a 48</v>
      </c>
      <c r="O749" s="9" t="str">
        <f>IF(Datos_Limpios!$L749="True",Datos_Limpios!$F749,Datos_Limpios!$H749)</f>
        <v>TNC Tigers</v>
      </c>
      <c r="P749" s="9"/>
      <c r="Q749" s="9">
        <v>9870</v>
      </c>
      <c r="R749" s="9" t="s">
        <v>80</v>
      </c>
    </row>
    <row r="750" spans="1:18" x14ac:dyDescent="0.3">
      <c r="A750" s="7">
        <v>3966077573</v>
      </c>
      <c r="B750" s="7">
        <v>2829</v>
      </c>
      <c r="C750" s="8">
        <f>Datos_Limpios!$B750/(24*60*60)</f>
        <v>3.2743055555555553E-2</v>
      </c>
      <c r="D750" s="8" t="str">
        <f t="shared" si="22"/>
        <v>Mid Game</v>
      </c>
      <c r="E750" s="7">
        <v>3785359</v>
      </c>
      <c r="F750" s="7" t="s">
        <v>93</v>
      </c>
      <c r="G750" s="7">
        <v>4369633</v>
      </c>
      <c r="H750" s="7" t="s">
        <v>91</v>
      </c>
      <c r="I750" s="7">
        <v>37</v>
      </c>
      <c r="J750" s="7">
        <v>25</v>
      </c>
      <c r="K750" s="7" t="str">
        <f t="shared" si="23"/>
        <v>Radiant</v>
      </c>
      <c r="L750" s="7" t="s">
        <v>18</v>
      </c>
      <c r="M750" s="7">
        <f>Datos_Limpios!$I750+Datos_Limpios!$J750</f>
        <v>62</v>
      </c>
      <c r="N750" s="7" t="str">
        <f>IF(Datos_Limpios!$M750&lt;35,"Menor a 35",IF(Datos_Limpios!$M750&lt;=48,"Menor a 48",IF(Datos_Limpios!$M750&lt;=60,"Menor a 60","Mayor a 60")))</f>
        <v>Mayor a 60</v>
      </c>
      <c r="O750" s="7" t="str">
        <f>IF(Datos_Limpios!$L750="True",Datos_Limpios!$F750,Datos_Limpios!$H750)</f>
        <v>BOOM ID</v>
      </c>
      <c r="P750" s="7"/>
      <c r="Q750" s="7">
        <v>9870</v>
      </c>
      <c r="R750" s="7" t="s">
        <v>80</v>
      </c>
    </row>
    <row r="751" spans="1:18" x14ac:dyDescent="0.3">
      <c r="A751" s="9">
        <v>3966150350</v>
      </c>
      <c r="B751" s="9">
        <v>2571</v>
      </c>
      <c r="C751" s="10">
        <f>Datos_Limpios!$B751/(24*60*60)</f>
        <v>2.9756944444444444E-2</v>
      </c>
      <c r="D751" s="8" t="str">
        <f t="shared" si="22"/>
        <v>Mid Game</v>
      </c>
      <c r="E751" s="9">
        <v>3785359</v>
      </c>
      <c r="F751" s="9" t="s">
        <v>93</v>
      </c>
      <c r="G751" s="9">
        <v>5031582</v>
      </c>
      <c r="H751" s="9" t="s">
        <v>105</v>
      </c>
      <c r="I751" s="9">
        <v>36</v>
      </c>
      <c r="J751" s="9">
        <v>19</v>
      </c>
      <c r="K751" s="9" t="str">
        <f t="shared" si="23"/>
        <v>Radiant</v>
      </c>
      <c r="L751" s="9" t="s">
        <v>18</v>
      </c>
      <c r="M751" s="9">
        <f>Datos_Limpios!$I751+Datos_Limpios!$J751</f>
        <v>55</v>
      </c>
      <c r="N751" s="9" t="str">
        <f>IF(Datos_Limpios!$M751&lt;35,"Menor a 35",IF(Datos_Limpios!$M751&lt;=48,"Menor a 48",IF(Datos_Limpios!$M751&lt;=60,"Menor a 60","Mayor a 60")))</f>
        <v>Menor a 60</v>
      </c>
      <c r="O751" s="9" t="str">
        <f>IF(Datos_Limpios!$L751="True",Datos_Limpios!$F751,Datos_Limpios!$H751)</f>
        <v>BOOM ID</v>
      </c>
      <c r="P751" s="9"/>
      <c r="Q751" s="9">
        <v>9870</v>
      </c>
      <c r="R751" s="9" t="s">
        <v>80</v>
      </c>
    </row>
    <row r="752" spans="1:18" x14ac:dyDescent="0.3">
      <c r="A752" s="7">
        <v>3966020533</v>
      </c>
      <c r="B752" s="7">
        <v>2513</v>
      </c>
      <c r="C752" s="8">
        <f>Datos_Limpios!$B752/(24*60*60)</f>
        <v>2.9085648148148149E-2</v>
      </c>
      <c r="D752" s="8" t="str">
        <f t="shared" si="22"/>
        <v>Mid Game</v>
      </c>
      <c r="E752" s="7">
        <v>5407259</v>
      </c>
      <c r="F752" s="7" t="s">
        <v>90</v>
      </c>
      <c r="G752" s="7">
        <v>2108395</v>
      </c>
      <c r="H752" s="7" t="s">
        <v>34</v>
      </c>
      <c r="I752" s="7">
        <v>15</v>
      </c>
      <c r="J752" s="7">
        <v>33</v>
      </c>
      <c r="K752" s="7" t="str">
        <f t="shared" si="23"/>
        <v>Dire</v>
      </c>
      <c r="L752" s="7" t="s">
        <v>14</v>
      </c>
      <c r="M752" s="7">
        <f>Datos_Limpios!$I752+Datos_Limpios!$J752</f>
        <v>48</v>
      </c>
      <c r="N752" s="7" t="str">
        <f>IF(Datos_Limpios!$M752&lt;35,"Menor a 35",IF(Datos_Limpios!$M752&lt;=48,"Menor a 48",IF(Datos_Limpios!$M752&lt;=60,"Menor a 60","Mayor a 60")))</f>
        <v>Menor a 48</v>
      </c>
      <c r="O752" s="7" t="str">
        <f>IF(Datos_Limpios!$L752="True",Datos_Limpios!$F752,Datos_Limpios!$H752)</f>
        <v>TNC Predator</v>
      </c>
      <c r="P752" s="7"/>
      <c r="Q752" s="7">
        <v>9870</v>
      </c>
      <c r="R752" s="7" t="s">
        <v>80</v>
      </c>
    </row>
    <row r="753" spans="1:18" x14ac:dyDescent="0.3">
      <c r="A753" s="9">
        <v>3965927990</v>
      </c>
      <c r="B753" s="9">
        <v>3108</v>
      </c>
      <c r="C753" s="10">
        <f>Datos_Limpios!$B753/(24*60*60)</f>
        <v>3.5972222222222225E-2</v>
      </c>
      <c r="D753" s="8" t="str">
        <f t="shared" si="22"/>
        <v>Mid Game</v>
      </c>
      <c r="E753" s="9">
        <v>5327206</v>
      </c>
      <c r="F753" s="9" t="s">
        <v>87</v>
      </c>
      <c r="G753" s="9">
        <v>3715574</v>
      </c>
      <c r="H753" s="9" t="s">
        <v>29</v>
      </c>
      <c r="I753" s="9">
        <v>45</v>
      </c>
      <c r="J753" s="9">
        <v>24</v>
      </c>
      <c r="K753" s="9" t="str">
        <f t="shared" si="23"/>
        <v>Radiant</v>
      </c>
      <c r="L753" s="9" t="s">
        <v>18</v>
      </c>
      <c r="M753" s="9">
        <f>Datos_Limpios!$I753+Datos_Limpios!$J753</f>
        <v>69</v>
      </c>
      <c r="N753" s="9" t="str">
        <f>IF(Datos_Limpios!$M753&lt;35,"Menor a 35",IF(Datos_Limpios!$M753&lt;=48,"Menor a 48",IF(Datos_Limpios!$M753&lt;=60,"Menor a 60","Mayor a 60")))</f>
        <v>Mayor a 60</v>
      </c>
      <c r="O753" s="9" t="str">
        <f>IF(Datos_Limpios!$L753="True",Datos_Limpios!$F753,Datos_Limpios!$H753)</f>
        <v>Thunder Predator</v>
      </c>
      <c r="P753" s="9"/>
      <c r="Q753" s="9">
        <v>9870</v>
      </c>
      <c r="R753" s="9" t="s">
        <v>80</v>
      </c>
    </row>
    <row r="754" spans="1:18" x14ac:dyDescent="0.3">
      <c r="A754" s="7">
        <v>3966036899</v>
      </c>
      <c r="B754" s="7">
        <v>1788</v>
      </c>
      <c r="C754" s="8">
        <f>Datos_Limpios!$B754/(24*60*60)</f>
        <v>2.0694444444444446E-2</v>
      </c>
      <c r="D754" s="8" t="str">
        <f t="shared" si="22"/>
        <v>Early Game</v>
      </c>
      <c r="E754" s="7">
        <v>350190</v>
      </c>
      <c r="F754" s="7" t="s">
        <v>16</v>
      </c>
      <c r="G754" s="7">
        <v>5031582</v>
      </c>
      <c r="H754" s="7" t="s">
        <v>105</v>
      </c>
      <c r="I754" s="7">
        <v>18</v>
      </c>
      <c r="J754" s="7">
        <v>11</v>
      </c>
      <c r="K754" s="7" t="str">
        <f t="shared" si="23"/>
        <v>Radiant</v>
      </c>
      <c r="L754" s="7" t="s">
        <v>18</v>
      </c>
      <c r="M754" s="7">
        <f>Datos_Limpios!$I754+Datos_Limpios!$J754</f>
        <v>29</v>
      </c>
      <c r="N754" s="7" t="str">
        <f>IF(Datos_Limpios!$M754&lt;35,"Menor a 35",IF(Datos_Limpios!$M754&lt;=48,"Menor a 48",IF(Datos_Limpios!$M754&lt;=60,"Menor a 60","Mayor a 60")))</f>
        <v>Menor a 35</v>
      </c>
      <c r="O754" s="7" t="str">
        <f>IF(Datos_Limpios!$L754="True",Datos_Limpios!$F754,Datos_Limpios!$H754)</f>
        <v>Ascent Esports</v>
      </c>
      <c r="P754" s="7"/>
      <c r="Q754" s="7">
        <v>9870</v>
      </c>
      <c r="R754" s="7" t="s">
        <v>80</v>
      </c>
    </row>
    <row r="755" spans="1:18" x14ac:dyDescent="0.3">
      <c r="A755" s="9">
        <v>3965525689</v>
      </c>
      <c r="B755" s="9">
        <v>3489</v>
      </c>
      <c r="C755" s="10">
        <f>Datos_Limpios!$B755/(24*60*60)</f>
        <v>4.0381944444444443E-2</v>
      </c>
      <c r="D755" s="8" t="str">
        <f t="shared" si="22"/>
        <v>Mid Game</v>
      </c>
      <c r="E755" s="9">
        <v>5680524</v>
      </c>
      <c r="F755" s="9" t="s">
        <v>81</v>
      </c>
      <c r="G755" s="9">
        <v>5229127</v>
      </c>
      <c r="H755" s="9" t="s">
        <v>83</v>
      </c>
      <c r="I755" s="9">
        <v>43</v>
      </c>
      <c r="J755" s="9">
        <v>38</v>
      </c>
      <c r="K755" s="9" t="str">
        <f t="shared" si="23"/>
        <v>Dire</v>
      </c>
      <c r="L755" s="9" t="s">
        <v>14</v>
      </c>
      <c r="M755" s="9">
        <f>Datos_Limpios!$I755+Datos_Limpios!$J755</f>
        <v>81</v>
      </c>
      <c r="N755" s="9" t="str">
        <f>IF(Datos_Limpios!$M755&lt;35,"Menor a 35",IF(Datos_Limpios!$M755&lt;=48,"Menor a 48",IF(Datos_Limpios!$M755&lt;=60,"Menor a 60","Mayor a 60")))</f>
        <v>Mayor a 60</v>
      </c>
      <c r="O755" s="9" t="str">
        <f>IF(Datos_Limpios!$L755="True",Datos_Limpios!$F755,Datos_Limpios!$H755)</f>
        <v>Winstrike</v>
      </c>
      <c r="P755" s="9"/>
      <c r="Q755" s="9">
        <v>9870</v>
      </c>
      <c r="R755" s="9" t="s">
        <v>80</v>
      </c>
    </row>
    <row r="756" spans="1:18" x14ac:dyDescent="0.3">
      <c r="A756" s="7">
        <v>3965702859</v>
      </c>
      <c r="B756" s="7">
        <v>3334</v>
      </c>
      <c r="C756" s="8">
        <f>Datos_Limpios!$B756/(24*60*60)</f>
        <v>3.8587962962962963E-2</v>
      </c>
      <c r="D756" s="8" t="str">
        <f t="shared" si="22"/>
        <v>Mid Game</v>
      </c>
      <c r="E756" s="7">
        <v>67</v>
      </c>
      <c r="F756" s="7" t="s">
        <v>84</v>
      </c>
      <c r="G756" s="7">
        <v>5327206</v>
      </c>
      <c r="H756" s="7" t="s">
        <v>87</v>
      </c>
      <c r="I756" s="7">
        <v>55</v>
      </c>
      <c r="J756" s="7">
        <v>45</v>
      </c>
      <c r="K756" s="7" t="str">
        <f t="shared" si="23"/>
        <v>Dire</v>
      </c>
      <c r="L756" s="7" t="s">
        <v>14</v>
      </c>
      <c r="M756" s="7">
        <f>Datos_Limpios!$I756+Datos_Limpios!$J756</f>
        <v>100</v>
      </c>
      <c r="N756" s="7" t="str">
        <f>IF(Datos_Limpios!$M756&lt;35,"Menor a 35",IF(Datos_Limpios!$M756&lt;=48,"Menor a 48",IF(Datos_Limpios!$M756&lt;=60,"Menor a 60","Mayor a 60")))</f>
        <v>Mayor a 60</v>
      </c>
      <c r="O756" s="7" t="str">
        <f>IF(Datos_Limpios!$L756="True",Datos_Limpios!$F756,Datos_Limpios!$H756)</f>
        <v>Thunder Predator</v>
      </c>
      <c r="P756" s="7"/>
      <c r="Q756" s="7">
        <v>9870</v>
      </c>
      <c r="R756" s="7" t="s">
        <v>80</v>
      </c>
    </row>
    <row r="757" spans="1:18" x14ac:dyDescent="0.3">
      <c r="A757" s="9">
        <v>3965633377</v>
      </c>
      <c r="B757" s="9">
        <v>2372</v>
      </c>
      <c r="C757" s="10">
        <f>Datos_Limpios!$B757/(24*60*60)</f>
        <v>2.7453703703703702E-2</v>
      </c>
      <c r="D757" s="8" t="str">
        <f t="shared" si="22"/>
        <v>Early Game</v>
      </c>
      <c r="E757" s="9">
        <v>67</v>
      </c>
      <c r="F757" s="9" t="s">
        <v>84</v>
      </c>
      <c r="G757" s="9">
        <v>5327206</v>
      </c>
      <c r="H757" s="9" t="s">
        <v>87</v>
      </c>
      <c r="I757" s="9">
        <v>35</v>
      </c>
      <c r="J757" s="9">
        <v>23</v>
      </c>
      <c r="K757" s="9" t="str">
        <f t="shared" si="23"/>
        <v>Radiant</v>
      </c>
      <c r="L757" s="9" t="s">
        <v>18</v>
      </c>
      <c r="M757" s="9">
        <f>Datos_Limpios!$I757+Datos_Limpios!$J757</f>
        <v>58</v>
      </c>
      <c r="N757" s="9" t="str">
        <f>IF(Datos_Limpios!$M757&lt;35,"Menor a 35",IF(Datos_Limpios!$M757&lt;=48,"Menor a 48",IF(Datos_Limpios!$M757&lt;=60,"Menor a 60","Mayor a 60")))</f>
        <v>Menor a 60</v>
      </c>
      <c r="O757" s="9" t="str">
        <f>IF(Datos_Limpios!$L757="True",Datos_Limpios!$F757,Datos_Limpios!$H757)</f>
        <v>paiN Gaming</v>
      </c>
      <c r="P757" s="9"/>
      <c r="Q757" s="9">
        <v>9870</v>
      </c>
      <c r="R757" s="9" t="s">
        <v>80</v>
      </c>
    </row>
    <row r="758" spans="1:18" x14ac:dyDescent="0.3">
      <c r="A758" s="7">
        <v>3965322615</v>
      </c>
      <c r="B758" s="7">
        <v>3091</v>
      </c>
      <c r="C758" s="8">
        <f>Datos_Limpios!$B758/(24*60*60)</f>
        <v>3.577546296296296E-2</v>
      </c>
      <c r="D758" s="8" t="str">
        <f t="shared" si="22"/>
        <v>Mid Game</v>
      </c>
      <c r="E758" s="7">
        <v>5680524</v>
      </c>
      <c r="F758" s="7" t="s">
        <v>81</v>
      </c>
      <c r="G758" s="7">
        <v>5229127</v>
      </c>
      <c r="H758" s="7" t="s">
        <v>83</v>
      </c>
      <c r="I758" s="7">
        <v>34</v>
      </c>
      <c r="J758" s="7">
        <v>26</v>
      </c>
      <c r="K758" s="7" t="str">
        <f t="shared" si="23"/>
        <v>Radiant</v>
      </c>
      <c r="L758" s="7" t="s">
        <v>18</v>
      </c>
      <c r="M758" s="7">
        <f>Datos_Limpios!$I758+Datos_Limpios!$J758</f>
        <v>60</v>
      </c>
      <c r="N758" s="7" t="str">
        <f>IF(Datos_Limpios!$M758&lt;35,"Menor a 35",IF(Datos_Limpios!$M758&lt;=48,"Menor a 48",IF(Datos_Limpios!$M758&lt;=60,"Menor a 60","Mayor a 60")))</f>
        <v>Menor a 60</v>
      </c>
      <c r="O758" s="7" t="str">
        <f>IF(Datos_Limpios!$L758="True",Datos_Limpios!$F758,Datos_Limpios!$H758)</f>
        <v>Espada</v>
      </c>
      <c r="P758" s="7"/>
      <c r="Q758" s="7">
        <v>9870</v>
      </c>
      <c r="R758" s="7" t="s">
        <v>80</v>
      </c>
    </row>
    <row r="759" spans="1:18" x14ac:dyDescent="0.3">
      <c r="A759" s="9">
        <v>3965138122</v>
      </c>
      <c r="B759" s="9">
        <v>2449</v>
      </c>
      <c r="C759" s="10">
        <f>Datos_Limpios!$B759/(24*60*60)</f>
        <v>2.8344907407407409E-2</v>
      </c>
      <c r="D759" s="8" t="str">
        <f t="shared" si="22"/>
        <v>Mid Game</v>
      </c>
      <c r="E759" s="9">
        <v>2621843</v>
      </c>
      <c r="F759" s="9" t="s">
        <v>43</v>
      </c>
      <c r="G759" s="9">
        <v>5680524</v>
      </c>
      <c r="H759" s="9" t="s">
        <v>81</v>
      </c>
      <c r="I759" s="9">
        <v>27</v>
      </c>
      <c r="J759" s="9">
        <v>29</v>
      </c>
      <c r="K759" s="9" t="str">
        <f t="shared" si="23"/>
        <v>Dire</v>
      </c>
      <c r="L759" s="9" t="s">
        <v>14</v>
      </c>
      <c r="M759" s="9">
        <f>Datos_Limpios!$I759+Datos_Limpios!$J759</f>
        <v>56</v>
      </c>
      <c r="N759" s="9" t="str">
        <f>IF(Datos_Limpios!$M759&lt;35,"Menor a 35",IF(Datos_Limpios!$M759&lt;=48,"Menor a 48",IF(Datos_Limpios!$M759&lt;=60,"Menor a 60","Mayor a 60")))</f>
        <v>Menor a 60</v>
      </c>
      <c r="O759" s="9" t="str">
        <f>IF(Datos_Limpios!$L759="True",Datos_Limpios!$F759,Datos_Limpios!$H759)</f>
        <v>Espada</v>
      </c>
      <c r="P759" s="9"/>
      <c r="Q759" s="9">
        <v>9870</v>
      </c>
      <c r="R759" s="9" t="s">
        <v>80</v>
      </c>
    </row>
    <row r="760" spans="1:18" x14ac:dyDescent="0.3">
      <c r="A760" s="7">
        <v>3965026783</v>
      </c>
      <c r="B760" s="7">
        <v>2152</v>
      </c>
      <c r="C760" s="8">
        <f>Datos_Limpios!$B760/(24*60*60)</f>
        <v>2.4907407407407406E-2</v>
      </c>
      <c r="D760" s="8" t="str">
        <f t="shared" si="22"/>
        <v>Early Game</v>
      </c>
      <c r="E760" s="7">
        <v>2621843</v>
      </c>
      <c r="F760" s="7" t="s">
        <v>43</v>
      </c>
      <c r="G760" s="7">
        <v>5680524</v>
      </c>
      <c r="H760" s="7" t="s">
        <v>81</v>
      </c>
      <c r="I760" s="7">
        <v>21</v>
      </c>
      <c r="J760" s="7">
        <v>27</v>
      </c>
      <c r="K760" s="7" t="str">
        <f t="shared" si="23"/>
        <v>Dire</v>
      </c>
      <c r="L760" s="7" t="s">
        <v>14</v>
      </c>
      <c r="M760" s="7">
        <f>Datos_Limpios!$I760+Datos_Limpios!$J760</f>
        <v>48</v>
      </c>
      <c r="N760" s="7" t="str">
        <f>IF(Datos_Limpios!$M760&lt;35,"Menor a 35",IF(Datos_Limpios!$M760&lt;=48,"Menor a 48",IF(Datos_Limpios!$M760&lt;=60,"Menor a 60","Mayor a 60")))</f>
        <v>Menor a 48</v>
      </c>
      <c r="O760" s="7" t="str">
        <f>IF(Datos_Limpios!$L760="True",Datos_Limpios!$F760,Datos_Limpios!$H760)</f>
        <v>Espada</v>
      </c>
      <c r="P760" s="7"/>
      <c r="Q760" s="7">
        <v>9870</v>
      </c>
      <c r="R760" s="7" t="s">
        <v>80</v>
      </c>
    </row>
    <row r="761" spans="1:18" x14ac:dyDescent="0.3">
      <c r="A761" s="9">
        <v>3966233770</v>
      </c>
      <c r="B761" s="9">
        <v>2081</v>
      </c>
      <c r="C761" s="10">
        <f>Datos_Limpios!$B761/(24*60*60)</f>
        <v>2.4085648148148148E-2</v>
      </c>
      <c r="D761" s="8" t="str">
        <f t="shared" si="22"/>
        <v>Early Game</v>
      </c>
      <c r="E761" s="9">
        <v>350190</v>
      </c>
      <c r="F761" s="9" t="s">
        <v>16</v>
      </c>
      <c r="G761" s="9">
        <v>4369633</v>
      </c>
      <c r="H761" s="9" t="s">
        <v>91</v>
      </c>
      <c r="I761" s="9">
        <v>29</v>
      </c>
      <c r="J761" s="9">
        <v>16</v>
      </c>
      <c r="K761" s="9" t="str">
        <f t="shared" si="23"/>
        <v>Radiant</v>
      </c>
      <c r="L761" s="9" t="s">
        <v>18</v>
      </c>
      <c r="M761" s="9">
        <f>Datos_Limpios!$I761+Datos_Limpios!$J761</f>
        <v>45</v>
      </c>
      <c r="N761" s="9" t="str">
        <f>IF(Datos_Limpios!$M761&lt;35,"Menor a 35",IF(Datos_Limpios!$M761&lt;=48,"Menor a 48",IF(Datos_Limpios!$M761&lt;=60,"Menor a 60","Mayor a 60")))</f>
        <v>Menor a 48</v>
      </c>
      <c r="O761" s="9" t="str">
        <f>IF(Datos_Limpios!$L761="True",Datos_Limpios!$F761,Datos_Limpios!$H761)</f>
        <v>Ascent Esports</v>
      </c>
      <c r="P761" s="9"/>
      <c r="Q761" s="9">
        <v>9870</v>
      </c>
      <c r="R761" s="9" t="s">
        <v>80</v>
      </c>
    </row>
    <row r="762" spans="1:18" x14ac:dyDescent="0.3">
      <c r="A762" s="7">
        <v>3964587511</v>
      </c>
      <c r="B762" s="7">
        <v>2542</v>
      </c>
      <c r="C762" s="8">
        <f>Datos_Limpios!$B762/(24*60*60)</f>
        <v>2.9421296296296296E-2</v>
      </c>
      <c r="D762" s="8" t="str">
        <f t="shared" si="22"/>
        <v>Mid Game</v>
      </c>
      <c r="E762" s="7">
        <v>3331948</v>
      </c>
      <c r="F762" s="7" t="s">
        <v>31</v>
      </c>
      <c r="G762" s="7">
        <v>5</v>
      </c>
      <c r="H762" s="7" t="s">
        <v>62</v>
      </c>
      <c r="I762" s="7">
        <v>20</v>
      </c>
      <c r="J762" s="7">
        <v>36</v>
      </c>
      <c r="K762" s="7" t="str">
        <f t="shared" si="23"/>
        <v>Dire</v>
      </c>
      <c r="L762" s="7" t="s">
        <v>14</v>
      </c>
      <c r="M762" s="7">
        <f>Datos_Limpios!$I762+Datos_Limpios!$J762</f>
        <v>56</v>
      </c>
      <c r="N762" s="7" t="str">
        <f>IF(Datos_Limpios!$M762&lt;35,"Menor a 35",IF(Datos_Limpios!$M762&lt;=48,"Menor a 48",IF(Datos_Limpios!$M762&lt;=60,"Menor a 60","Mayor a 60")))</f>
        <v>Menor a 60</v>
      </c>
      <c r="O762" s="7" t="str">
        <f>IF(Datos_Limpios!$L762="True",Datos_Limpios!$F762,Datos_Limpios!$H762)</f>
        <v>Invictus Gaming</v>
      </c>
      <c r="P762" s="7"/>
      <c r="Q762" s="7">
        <v>9870</v>
      </c>
      <c r="R762" s="7" t="s">
        <v>80</v>
      </c>
    </row>
    <row r="763" spans="1:18" x14ac:dyDescent="0.3">
      <c r="A763" s="9">
        <v>3964501224</v>
      </c>
      <c r="B763" s="9">
        <v>2606</v>
      </c>
      <c r="C763" s="10">
        <f>Datos_Limpios!$B763/(24*60*60)</f>
        <v>3.0162037037037036E-2</v>
      </c>
      <c r="D763" s="8" t="str">
        <f t="shared" si="22"/>
        <v>Mid Game</v>
      </c>
      <c r="E763" s="9">
        <v>3331948</v>
      </c>
      <c r="F763" s="9" t="s">
        <v>31</v>
      </c>
      <c r="G763" s="9">
        <v>5</v>
      </c>
      <c r="H763" s="9" t="s">
        <v>62</v>
      </c>
      <c r="I763" s="9">
        <v>9</v>
      </c>
      <c r="J763" s="9">
        <v>33</v>
      </c>
      <c r="K763" s="9" t="str">
        <f t="shared" si="23"/>
        <v>Dire</v>
      </c>
      <c r="L763" s="9" t="s">
        <v>14</v>
      </c>
      <c r="M763" s="9">
        <f>Datos_Limpios!$I763+Datos_Limpios!$J763</f>
        <v>42</v>
      </c>
      <c r="N763" s="9" t="str">
        <f>IF(Datos_Limpios!$M763&lt;35,"Menor a 35",IF(Datos_Limpios!$M763&lt;=48,"Menor a 48",IF(Datos_Limpios!$M763&lt;=60,"Menor a 60","Mayor a 60")))</f>
        <v>Menor a 48</v>
      </c>
      <c r="O763" s="9" t="str">
        <f>IF(Datos_Limpios!$L763="True",Datos_Limpios!$F763,Datos_Limpios!$H763)</f>
        <v>Invictus Gaming</v>
      </c>
      <c r="P763" s="9"/>
      <c r="Q763" s="9">
        <v>9870</v>
      </c>
      <c r="R763" s="9" t="s">
        <v>80</v>
      </c>
    </row>
    <row r="764" spans="1:18" x14ac:dyDescent="0.3">
      <c r="A764" s="7">
        <v>3963748898</v>
      </c>
      <c r="B764" s="7">
        <v>4301</v>
      </c>
      <c r="C764" s="8">
        <f>Datos_Limpios!$B764/(24*60*60)</f>
        <v>4.9780092592592591E-2</v>
      </c>
      <c r="D764" s="8" t="str">
        <f t="shared" si="22"/>
        <v>Late Game</v>
      </c>
      <c r="E764" s="7">
        <v>5229127</v>
      </c>
      <c r="F764" s="7" t="s">
        <v>83</v>
      </c>
      <c r="G764" s="7">
        <v>5680524</v>
      </c>
      <c r="H764" s="7" t="s">
        <v>81</v>
      </c>
      <c r="I764" s="7">
        <v>35</v>
      </c>
      <c r="J764" s="7">
        <v>41</v>
      </c>
      <c r="K764" s="7" t="str">
        <f t="shared" si="23"/>
        <v>Radiant</v>
      </c>
      <c r="L764" s="7" t="s">
        <v>18</v>
      </c>
      <c r="M764" s="7">
        <f>Datos_Limpios!$I764+Datos_Limpios!$J764</f>
        <v>76</v>
      </c>
      <c r="N764" s="7" t="str">
        <f>IF(Datos_Limpios!$M764&lt;35,"Menor a 35",IF(Datos_Limpios!$M764&lt;=48,"Menor a 48",IF(Datos_Limpios!$M764&lt;=60,"Menor a 60","Mayor a 60")))</f>
        <v>Mayor a 60</v>
      </c>
      <c r="O764" s="7" t="str">
        <f>IF(Datos_Limpios!$L764="True",Datos_Limpios!$F764,Datos_Limpios!$H764)</f>
        <v>Winstrike</v>
      </c>
      <c r="P764" s="7"/>
      <c r="Q764" s="7">
        <v>9870</v>
      </c>
      <c r="R764" s="7" t="s">
        <v>80</v>
      </c>
    </row>
    <row r="765" spans="1:18" x14ac:dyDescent="0.3">
      <c r="A765" s="9">
        <v>3963695407</v>
      </c>
      <c r="B765" s="9">
        <v>1611</v>
      </c>
      <c r="C765" s="10">
        <f>Datos_Limpios!$B765/(24*60*60)</f>
        <v>1.8645833333333334E-2</v>
      </c>
      <c r="D765" s="8" t="str">
        <f t="shared" si="22"/>
        <v>Early Game</v>
      </c>
      <c r="E765" s="9">
        <v>5327206</v>
      </c>
      <c r="F765" s="9" t="s">
        <v>87</v>
      </c>
      <c r="G765" s="9">
        <v>3320810</v>
      </c>
      <c r="H765" s="9" t="s">
        <v>86</v>
      </c>
      <c r="I765" s="9">
        <v>32</v>
      </c>
      <c r="J765" s="9">
        <v>12</v>
      </c>
      <c r="K765" s="9" t="str">
        <f t="shared" si="23"/>
        <v>Radiant</v>
      </c>
      <c r="L765" s="9" t="s">
        <v>18</v>
      </c>
      <c r="M765" s="9">
        <f>Datos_Limpios!$I765+Datos_Limpios!$J765</f>
        <v>44</v>
      </c>
      <c r="N765" s="9" t="str">
        <f>IF(Datos_Limpios!$M765&lt;35,"Menor a 35",IF(Datos_Limpios!$M765&lt;=48,"Menor a 48",IF(Datos_Limpios!$M765&lt;=60,"Menor a 60","Mayor a 60")))</f>
        <v>Menor a 48</v>
      </c>
      <c r="O765" s="9" t="str">
        <f>IF(Datos_Limpios!$L765="True",Datos_Limpios!$F765,Datos_Limpios!$H765)</f>
        <v>Thunder Predator</v>
      </c>
      <c r="P765" s="9"/>
      <c r="Q765" s="9">
        <v>9870</v>
      </c>
      <c r="R765" s="9" t="s">
        <v>80</v>
      </c>
    </row>
    <row r="766" spans="1:18" x14ac:dyDescent="0.3">
      <c r="A766" s="7">
        <v>3964015955</v>
      </c>
      <c r="B766" s="7">
        <v>1584</v>
      </c>
      <c r="C766" s="8">
        <f>Datos_Limpios!$B766/(24*60*60)</f>
        <v>1.8333333333333333E-2</v>
      </c>
      <c r="D766" s="8" t="str">
        <f t="shared" si="22"/>
        <v>Early Game</v>
      </c>
      <c r="E766" s="7">
        <v>5327206</v>
      </c>
      <c r="F766" s="7" t="s">
        <v>87</v>
      </c>
      <c r="G766" s="7">
        <v>67</v>
      </c>
      <c r="H766" s="7" t="s">
        <v>84</v>
      </c>
      <c r="I766" s="7">
        <v>21</v>
      </c>
      <c r="J766" s="7">
        <v>39</v>
      </c>
      <c r="K766" s="7" t="str">
        <f t="shared" si="23"/>
        <v>Dire</v>
      </c>
      <c r="L766" s="7" t="s">
        <v>14</v>
      </c>
      <c r="M766" s="7">
        <f>Datos_Limpios!$I766+Datos_Limpios!$J766</f>
        <v>60</v>
      </c>
      <c r="N766" s="7" t="str">
        <f>IF(Datos_Limpios!$M766&lt;35,"Menor a 35",IF(Datos_Limpios!$M766&lt;=48,"Menor a 48",IF(Datos_Limpios!$M766&lt;=60,"Menor a 60","Mayor a 60")))</f>
        <v>Menor a 60</v>
      </c>
      <c r="O766" s="7" t="str">
        <f>IF(Datos_Limpios!$L766="True",Datos_Limpios!$F766,Datos_Limpios!$H766)</f>
        <v>paiN Gaming</v>
      </c>
      <c r="P766" s="7"/>
      <c r="Q766" s="7">
        <v>9870</v>
      </c>
      <c r="R766" s="7" t="s">
        <v>80</v>
      </c>
    </row>
    <row r="767" spans="1:18" x14ac:dyDescent="0.3">
      <c r="A767" s="9">
        <v>3963622811</v>
      </c>
      <c r="B767" s="9">
        <v>3013</v>
      </c>
      <c r="C767" s="10">
        <f>Datos_Limpios!$B767/(24*60*60)</f>
        <v>3.4872685185185187E-2</v>
      </c>
      <c r="D767" s="8" t="str">
        <f t="shared" si="22"/>
        <v>Mid Game</v>
      </c>
      <c r="E767" s="9">
        <v>5229127</v>
      </c>
      <c r="F767" s="9" t="s">
        <v>83</v>
      </c>
      <c r="G767" s="9">
        <v>5680524</v>
      </c>
      <c r="H767" s="9" t="s">
        <v>81</v>
      </c>
      <c r="I767" s="9">
        <v>38</v>
      </c>
      <c r="J767" s="9">
        <v>38</v>
      </c>
      <c r="K767" s="9" t="str">
        <f t="shared" si="23"/>
        <v>Dire</v>
      </c>
      <c r="L767" s="9" t="s">
        <v>14</v>
      </c>
      <c r="M767" s="9">
        <f>Datos_Limpios!$I767+Datos_Limpios!$J767</f>
        <v>76</v>
      </c>
      <c r="N767" s="9" t="str">
        <f>IF(Datos_Limpios!$M767&lt;35,"Menor a 35",IF(Datos_Limpios!$M767&lt;=48,"Menor a 48",IF(Datos_Limpios!$M767&lt;=60,"Menor a 60","Mayor a 60")))</f>
        <v>Mayor a 60</v>
      </c>
      <c r="O767" s="9" t="str">
        <f>IF(Datos_Limpios!$L767="True",Datos_Limpios!$F767,Datos_Limpios!$H767)</f>
        <v>Espada</v>
      </c>
      <c r="P767" s="9"/>
      <c r="Q767" s="9">
        <v>9870</v>
      </c>
      <c r="R767" s="9" t="s">
        <v>80</v>
      </c>
    </row>
    <row r="768" spans="1:18" x14ac:dyDescent="0.3">
      <c r="A768" s="7">
        <v>3963951879</v>
      </c>
      <c r="B768" s="7">
        <v>1761</v>
      </c>
      <c r="C768" s="8">
        <f>Datos_Limpios!$B768/(24*60*60)</f>
        <v>2.0381944444444446E-2</v>
      </c>
      <c r="D768" s="8" t="str">
        <f t="shared" si="22"/>
        <v>Early Game</v>
      </c>
      <c r="E768" s="7">
        <v>3320810</v>
      </c>
      <c r="F768" s="7" t="s">
        <v>86</v>
      </c>
      <c r="G768" s="7">
        <v>5065748</v>
      </c>
      <c r="H768" s="7" t="s">
        <v>103</v>
      </c>
      <c r="I768" s="7">
        <v>34</v>
      </c>
      <c r="J768" s="7">
        <v>5</v>
      </c>
      <c r="K768" s="7" t="str">
        <f t="shared" si="23"/>
        <v>Radiant</v>
      </c>
      <c r="L768" s="7" t="s">
        <v>18</v>
      </c>
      <c r="M768" s="7">
        <f>Datos_Limpios!$I768+Datos_Limpios!$J768</f>
        <v>39</v>
      </c>
      <c r="N768" s="7" t="str">
        <f>IF(Datos_Limpios!$M768&lt;35,"Menor a 35",IF(Datos_Limpios!$M768&lt;=48,"Menor a 48",IF(Datos_Limpios!$M768&lt;=60,"Menor a 60","Mayor a 60")))</f>
        <v>Menor a 48</v>
      </c>
      <c r="O768" s="7" t="str">
        <f>IF(Datos_Limpios!$L768="True",Datos_Limpios!$F768,Datos_Limpios!$H768)</f>
        <v>Torus Gaming</v>
      </c>
      <c r="P768" s="7"/>
      <c r="Q768" s="7">
        <v>9870</v>
      </c>
      <c r="R768" s="7" t="s">
        <v>80</v>
      </c>
    </row>
    <row r="769" spans="1:18" x14ac:dyDescent="0.3">
      <c r="A769" s="9">
        <v>3963365795</v>
      </c>
      <c r="B769" s="9">
        <v>1192</v>
      </c>
      <c r="C769" s="10">
        <f>Datos_Limpios!$B769/(24*60*60)</f>
        <v>1.3796296296296296E-2</v>
      </c>
      <c r="D769" s="8" t="str">
        <f t="shared" si="22"/>
        <v>Turbo Game</v>
      </c>
      <c r="E769" s="9">
        <v>2621843</v>
      </c>
      <c r="F769" s="9" t="s">
        <v>43</v>
      </c>
      <c r="G769" s="9">
        <v>5680524</v>
      </c>
      <c r="H769" s="9" t="s">
        <v>81</v>
      </c>
      <c r="I769" s="9">
        <v>5</v>
      </c>
      <c r="J769" s="9">
        <v>15</v>
      </c>
      <c r="K769" s="9" t="str">
        <f t="shared" si="23"/>
        <v>Dire</v>
      </c>
      <c r="L769" s="9" t="s">
        <v>14</v>
      </c>
      <c r="M769" s="9">
        <f>Datos_Limpios!$I769+Datos_Limpios!$J769</f>
        <v>20</v>
      </c>
      <c r="N769" s="9" t="str">
        <f>IF(Datos_Limpios!$M769&lt;35,"Menor a 35",IF(Datos_Limpios!$M769&lt;=48,"Menor a 48",IF(Datos_Limpios!$M769&lt;=60,"Menor a 60","Mayor a 60")))</f>
        <v>Menor a 35</v>
      </c>
      <c r="O769" s="9" t="str">
        <f>IF(Datos_Limpios!$L769="True",Datos_Limpios!$F769,Datos_Limpios!$H769)</f>
        <v>Espada</v>
      </c>
      <c r="P769" s="9"/>
      <c r="Q769" s="9">
        <v>9870</v>
      </c>
      <c r="R769" s="9" t="s">
        <v>80</v>
      </c>
    </row>
    <row r="770" spans="1:18" x14ac:dyDescent="0.3">
      <c r="A770" s="7">
        <v>3964906211</v>
      </c>
      <c r="B770" s="7">
        <v>2283</v>
      </c>
      <c r="C770" s="8">
        <f>Datos_Limpios!$B770/(24*60*60)</f>
        <v>2.642361111111111E-2</v>
      </c>
      <c r="D770" s="8" t="str">
        <f t="shared" ref="D770:D833" si="24">IF(B770/60&lt;20,"Turbo Game",IF((20&lt;=B770/60)*AND(B770/60&lt;=40),"Early Game",IF((40&lt;B770/60)*AND(B770/60&lt;=60),"Mid Game","Late Game")))</f>
        <v>Early Game</v>
      </c>
      <c r="E770" s="7">
        <v>5680524</v>
      </c>
      <c r="F770" s="7" t="s">
        <v>81</v>
      </c>
      <c r="G770" s="7">
        <v>2621843</v>
      </c>
      <c r="H770" s="7" t="s">
        <v>43</v>
      </c>
      <c r="I770" s="7">
        <v>25</v>
      </c>
      <c r="J770" s="7">
        <v>33</v>
      </c>
      <c r="K770" s="7" t="str">
        <f t="shared" ref="K770:K833" si="25">IF(L770="True","Radiant","Dire")</f>
        <v>Dire</v>
      </c>
      <c r="L770" s="7" t="s">
        <v>14</v>
      </c>
      <c r="M770" s="7">
        <f>Datos_Limpios!$I770+Datos_Limpios!$J770</f>
        <v>58</v>
      </c>
      <c r="N770" s="7" t="str">
        <f>IF(Datos_Limpios!$M770&lt;35,"Menor a 35",IF(Datos_Limpios!$M770&lt;=48,"Menor a 48",IF(Datos_Limpios!$M770&lt;=60,"Menor a 60","Mayor a 60")))</f>
        <v>Menor a 60</v>
      </c>
      <c r="O770" s="7" t="str">
        <f>IF(Datos_Limpios!$L770="True",Datos_Limpios!$F770,Datos_Limpios!$H770)</f>
        <v>Team. Spirit</v>
      </c>
      <c r="P770" s="7"/>
      <c r="Q770" s="7">
        <v>9870</v>
      </c>
      <c r="R770" s="7" t="s">
        <v>80</v>
      </c>
    </row>
    <row r="771" spans="1:18" x14ac:dyDescent="0.3">
      <c r="A771" s="9">
        <v>3963261456</v>
      </c>
      <c r="B771" s="9">
        <v>1920</v>
      </c>
      <c r="C771" s="10">
        <f>Datos_Limpios!$B771/(24*60*60)</f>
        <v>2.2222222222222223E-2</v>
      </c>
      <c r="D771" s="8" t="str">
        <f t="shared" si="24"/>
        <v>Early Game</v>
      </c>
      <c r="E771" s="9">
        <v>5680524</v>
      </c>
      <c r="F771" s="9" t="s">
        <v>81</v>
      </c>
      <c r="G771" s="9">
        <v>2621843</v>
      </c>
      <c r="H771" s="9" t="s">
        <v>43</v>
      </c>
      <c r="I771" s="9">
        <v>27</v>
      </c>
      <c r="J771" s="9">
        <v>5</v>
      </c>
      <c r="K771" s="9" t="str">
        <f t="shared" si="25"/>
        <v>Radiant</v>
      </c>
      <c r="L771" s="9" t="s">
        <v>18</v>
      </c>
      <c r="M771" s="9">
        <f>Datos_Limpios!$I771+Datos_Limpios!$J771</f>
        <v>32</v>
      </c>
      <c r="N771" s="9" t="str">
        <f>IF(Datos_Limpios!$M771&lt;35,"Menor a 35",IF(Datos_Limpios!$M771&lt;=48,"Menor a 48",IF(Datos_Limpios!$M771&lt;=60,"Menor a 60","Mayor a 60")))</f>
        <v>Menor a 35</v>
      </c>
      <c r="O771" s="9" t="str">
        <f>IF(Datos_Limpios!$L771="True",Datos_Limpios!$F771,Datos_Limpios!$H771)</f>
        <v>Espada</v>
      </c>
      <c r="P771" s="9"/>
      <c r="Q771" s="9">
        <v>9870</v>
      </c>
      <c r="R771" s="9" t="s">
        <v>80</v>
      </c>
    </row>
    <row r="772" spans="1:18" x14ac:dyDescent="0.3">
      <c r="A772" s="7">
        <v>3962882047</v>
      </c>
      <c r="B772" s="7">
        <v>3110</v>
      </c>
      <c r="C772" s="8">
        <f>Datos_Limpios!$B772/(24*60*60)</f>
        <v>3.5995370370370372E-2</v>
      </c>
      <c r="D772" s="8" t="str">
        <f t="shared" si="24"/>
        <v>Mid Game</v>
      </c>
      <c r="E772" s="7">
        <v>5066616</v>
      </c>
      <c r="F772" s="7" t="s">
        <v>82</v>
      </c>
      <c r="G772" s="7">
        <v>3331948</v>
      </c>
      <c r="H772" s="7" t="s">
        <v>31</v>
      </c>
      <c r="I772" s="7">
        <v>49</v>
      </c>
      <c r="J772" s="7">
        <v>35</v>
      </c>
      <c r="K772" s="7" t="str">
        <f t="shared" si="25"/>
        <v>Radiant</v>
      </c>
      <c r="L772" s="7" t="s">
        <v>18</v>
      </c>
      <c r="M772" s="7">
        <f>Datos_Limpios!$I772+Datos_Limpios!$J772</f>
        <v>84</v>
      </c>
      <c r="N772" s="7" t="str">
        <f>IF(Datos_Limpios!$M772&lt;35,"Menor a 35",IF(Datos_Limpios!$M772&lt;=48,"Menor a 48",IF(Datos_Limpios!$M772&lt;=60,"Menor a 60","Mayor a 60")))</f>
        <v>Mayor a 60</v>
      </c>
      <c r="O772" s="7" t="str">
        <f>IF(Datos_Limpios!$L772="True",Datos_Limpios!$F772,Datos_Limpios!$H772)</f>
        <v>Team Serenity</v>
      </c>
      <c r="P772" s="7"/>
      <c r="Q772" s="7">
        <v>9870</v>
      </c>
      <c r="R772" s="7" t="s">
        <v>80</v>
      </c>
    </row>
    <row r="773" spans="1:18" x14ac:dyDescent="0.3">
      <c r="A773" s="9">
        <v>3962137083</v>
      </c>
      <c r="B773" s="9">
        <v>2342</v>
      </c>
      <c r="C773" s="10">
        <f>Datos_Limpios!$B773/(24*60*60)</f>
        <v>2.7106481481481481E-2</v>
      </c>
      <c r="D773" s="8" t="str">
        <f t="shared" si="24"/>
        <v>Early Game</v>
      </c>
      <c r="E773" s="9">
        <v>5327206</v>
      </c>
      <c r="F773" s="9" t="s">
        <v>87</v>
      </c>
      <c r="G773" s="9">
        <v>3320810</v>
      </c>
      <c r="H773" s="9" t="s">
        <v>86</v>
      </c>
      <c r="I773" s="9">
        <v>12</v>
      </c>
      <c r="J773" s="9">
        <v>6</v>
      </c>
      <c r="K773" s="9" t="str">
        <f t="shared" si="25"/>
        <v>Radiant</v>
      </c>
      <c r="L773" s="9" t="s">
        <v>18</v>
      </c>
      <c r="M773" s="9">
        <f>Datos_Limpios!$I773+Datos_Limpios!$J773</f>
        <v>18</v>
      </c>
      <c r="N773" s="9" t="str">
        <f>IF(Datos_Limpios!$M773&lt;35,"Menor a 35",IF(Datos_Limpios!$M773&lt;=48,"Menor a 48",IF(Datos_Limpios!$M773&lt;=60,"Menor a 60","Mayor a 60")))</f>
        <v>Menor a 35</v>
      </c>
      <c r="O773" s="9" t="str">
        <f>IF(Datos_Limpios!$L773="True",Datos_Limpios!$F773,Datos_Limpios!$H773)</f>
        <v>Thunder Predator</v>
      </c>
      <c r="P773" s="9"/>
      <c r="Q773" s="9">
        <v>9870</v>
      </c>
      <c r="R773" s="9" t="s">
        <v>80</v>
      </c>
    </row>
    <row r="774" spans="1:18" x14ac:dyDescent="0.3">
      <c r="A774" s="7">
        <v>3963510721</v>
      </c>
      <c r="B774" s="7">
        <v>1781</v>
      </c>
      <c r="C774" s="8">
        <f>Datos_Limpios!$B774/(24*60*60)</f>
        <v>2.0613425925925927E-2</v>
      </c>
      <c r="D774" s="8" t="str">
        <f t="shared" si="24"/>
        <v>Early Game</v>
      </c>
      <c r="E774" s="7">
        <v>5229127</v>
      </c>
      <c r="F774" s="7" t="s">
        <v>83</v>
      </c>
      <c r="G774" s="7">
        <v>5680524</v>
      </c>
      <c r="H774" s="7" t="s">
        <v>81</v>
      </c>
      <c r="I774" s="7">
        <v>34</v>
      </c>
      <c r="J774" s="7">
        <v>16</v>
      </c>
      <c r="K774" s="7" t="str">
        <f t="shared" si="25"/>
        <v>Radiant</v>
      </c>
      <c r="L774" s="7" t="s">
        <v>18</v>
      </c>
      <c r="M774" s="7">
        <f>Datos_Limpios!$I774+Datos_Limpios!$J774</f>
        <v>50</v>
      </c>
      <c r="N774" s="7" t="str">
        <f>IF(Datos_Limpios!$M774&lt;35,"Menor a 35",IF(Datos_Limpios!$M774&lt;=48,"Menor a 48",IF(Datos_Limpios!$M774&lt;=60,"Menor a 60","Mayor a 60")))</f>
        <v>Menor a 60</v>
      </c>
      <c r="O774" s="7" t="str">
        <f>IF(Datos_Limpios!$L774="True",Datos_Limpios!$F774,Datos_Limpios!$H774)</f>
        <v>Winstrike</v>
      </c>
      <c r="P774" s="7"/>
      <c r="Q774" s="7">
        <v>9870</v>
      </c>
      <c r="R774" s="7" t="s">
        <v>80</v>
      </c>
    </row>
    <row r="775" spans="1:18" x14ac:dyDescent="0.3">
      <c r="A775" s="9">
        <v>3961505531</v>
      </c>
      <c r="B775" s="9">
        <v>3536</v>
      </c>
      <c r="C775" s="10">
        <f>Datos_Limpios!$B775/(24*60*60)</f>
        <v>4.0925925925925928E-2</v>
      </c>
      <c r="D775" s="8" t="str">
        <f t="shared" si="24"/>
        <v>Mid Game</v>
      </c>
      <c r="E775" s="9">
        <v>2626685</v>
      </c>
      <c r="F775" s="9" t="s">
        <v>30</v>
      </c>
      <c r="G775" s="9">
        <v>5</v>
      </c>
      <c r="H775" s="9" t="s">
        <v>62</v>
      </c>
      <c r="I775" s="9">
        <v>46</v>
      </c>
      <c r="J775" s="9">
        <v>38</v>
      </c>
      <c r="K775" s="9" t="str">
        <f t="shared" si="25"/>
        <v>Dire</v>
      </c>
      <c r="L775" s="9" t="s">
        <v>14</v>
      </c>
      <c r="M775" s="9">
        <f>Datos_Limpios!$I775+Datos_Limpios!$J775</f>
        <v>84</v>
      </c>
      <c r="N775" s="9" t="str">
        <f>IF(Datos_Limpios!$M775&lt;35,"Menor a 35",IF(Datos_Limpios!$M775&lt;=48,"Menor a 48",IF(Datos_Limpios!$M775&lt;=60,"Menor a 60","Mayor a 60")))</f>
        <v>Mayor a 60</v>
      </c>
      <c r="O775" s="9" t="str">
        <f>IF(Datos_Limpios!$L775="True",Datos_Limpios!$F775,Datos_Limpios!$H775)</f>
        <v>Invictus Gaming</v>
      </c>
      <c r="P775" s="9"/>
      <c r="Q775" s="9">
        <v>9870</v>
      </c>
      <c r="R775" s="9" t="s">
        <v>80</v>
      </c>
    </row>
    <row r="776" spans="1:18" x14ac:dyDescent="0.3">
      <c r="A776" s="7">
        <v>3961646185</v>
      </c>
      <c r="B776" s="7">
        <v>1644</v>
      </c>
      <c r="C776" s="8">
        <f>Datos_Limpios!$B776/(24*60*60)</f>
        <v>1.9027777777777779E-2</v>
      </c>
      <c r="D776" s="8" t="str">
        <f t="shared" si="24"/>
        <v>Early Game</v>
      </c>
      <c r="E776" s="7">
        <v>5229127</v>
      </c>
      <c r="F776" s="7" t="s">
        <v>83</v>
      </c>
      <c r="G776" s="7">
        <v>4425117</v>
      </c>
      <c r="H776" s="7" t="s">
        <v>74</v>
      </c>
      <c r="I776" s="7">
        <v>38</v>
      </c>
      <c r="J776" s="7">
        <v>16</v>
      </c>
      <c r="K776" s="7" t="str">
        <f t="shared" si="25"/>
        <v>Radiant</v>
      </c>
      <c r="L776" s="7" t="s">
        <v>18</v>
      </c>
      <c r="M776" s="7">
        <f>Datos_Limpios!$I776+Datos_Limpios!$J776</f>
        <v>54</v>
      </c>
      <c r="N776" s="7" t="str">
        <f>IF(Datos_Limpios!$M776&lt;35,"Menor a 35",IF(Datos_Limpios!$M776&lt;=48,"Menor a 48",IF(Datos_Limpios!$M776&lt;=60,"Menor a 60","Mayor a 60")))</f>
        <v>Menor a 60</v>
      </c>
      <c r="O776" s="7" t="str">
        <f>IF(Datos_Limpios!$L776="True",Datos_Limpios!$F776,Datos_Limpios!$H776)</f>
        <v>Winstrike</v>
      </c>
      <c r="P776" s="7"/>
      <c r="Q776" s="7">
        <v>9870</v>
      </c>
      <c r="R776" s="7" t="s">
        <v>80</v>
      </c>
    </row>
    <row r="777" spans="1:18" x14ac:dyDescent="0.3">
      <c r="A777" s="9">
        <v>3961219376</v>
      </c>
      <c r="B777" s="9">
        <v>1231</v>
      </c>
      <c r="C777" s="10">
        <f>Datos_Limpios!$B777/(24*60*60)</f>
        <v>1.4247685185185184E-2</v>
      </c>
      <c r="D777" s="8" t="str">
        <f t="shared" si="24"/>
        <v>Early Game</v>
      </c>
      <c r="E777" s="9">
        <v>5921721</v>
      </c>
      <c r="F777" s="9" t="s">
        <v>104</v>
      </c>
      <c r="G777" s="9">
        <v>2626685</v>
      </c>
      <c r="H777" s="9" t="s">
        <v>30</v>
      </c>
      <c r="I777" s="9">
        <v>7</v>
      </c>
      <c r="J777" s="9">
        <v>26</v>
      </c>
      <c r="K777" s="9" t="str">
        <f t="shared" si="25"/>
        <v>Dire</v>
      </c>
      <c r="L777" s="9" t="s">
        <v>14</v>
      </c>
      <c r="M777" s="9">
        <f>Datos_Limpios!$I777+Datos_Limpios!$J777</f>
        <v>33</v>
      </c>
      <c r="N777" s="9" t="str">
        <f>IF(Datos_Limpios!$M777&lt;35,"Menor a 35",IF(Datos_Limpios!$M777&lt;=48,"Menor a 48",IF(Datos_Limpios!$M777&lt;=60,"Menor a 60","Mayor a 60")))</f>
        <v>Menor a 35</v>
      </c>
      <c r="O777" s="9" t="str">
        <f>IF(Datos_Limpios!$L777="True",Datos_Limpios!$F777,Datos_Limpios!$H777)</f>
        <v>KEEN GAMING</v>
      </c>
      <c r="P777" s="9"/>
      <c r="Q777" s="9">
        <v>9870</v>
      </c>
      <c r="R777" s="9" t="s">
        <v>80</v>
      </c>
    </row>
    <row r="778" spans="1:18" x14ac:dyDescent="0.3">
      <c r="A778" s="7">
        <v>3961142758</v>
      </c>
      <c r="B778" s="7">
        <v>2813</v>
      </c>
      <c r="C778" s="8">
        <f>Datos_Limpios!$B778/(24*60*60)</f>
        <v>3.2557870370370369E-2</v>
      </c>
      <c r="D778" s="8" t="str">
        <f t="shared" si="24"/>
        <v>Mid Game</v>
      </c>
      <c r="E778" s="7">
        <v>3331948</v>
      </c>
      <c r="F778" s="7" t="s">
        <v>31</v>
      </c>
      <c r="G778" s="7">
        <v>5</v>
      </c>
      <c r="H778" s="7" t="s">
        <v>62</v>
      </c>
      <c r="I778" s="7">
        <v>27</v>
      </c>
      <c r="J778" s="7">
        <v>24</v>
      </c>
      <c r="K778" s="7" t="str">
        <f t="shared" si="25"/>
        <v>Radiant</v>
      </c>
      <c r="L778" s="7" t="s">
        <v>18</v>
      </c>
      <c r="M778" s="7">
        <f>Datos_Limpios!$I778+Datos_Limpios!$J778</f>
        <v>51</v>
      </c>
      <c r="N778" s="7" t="str">
        <f>IF(Datos_Limpios!$M778&lt;35,"Menor a 35",IF(Datos_Limpios!$M778&lt;=48,"Menor a 48",IF(Datos_Limpios!$M778&lt;=60,"Menor a 60","Mayor a 60")))</f>
        <v>Menor a 60</v>
      </c>
      <c r="O778" s="7" t="str">
        <f>IF(Datos_Limpios!$L778="True",Datos_Limpios!$F778,Datos_Limpios!$H778)</f>
        <v>LGD.Forever Young</v>
      </c>
      <c r="P778" s="7"/>
      <c r="Q778" s="7">
        <v>9870</v>
      </c>
      <c r="R778" s="7" t="s">
        <v>80</v>
      </c>
    </row>
    <row r="779" spans="1:18" x14ac:dyDescent="0.3">
      <c r="A779" s="9">
        <v>3961061756</v>
      </c>
      <c r="B779" s="9">
        <v>2390</v>
      </c>
      <c r="C779" s="10">
        <f>Datos_Limpios!$B779/(24*60*60)</f>
        <v>2.7662037037037037E-2</v>
      </c>
      <c r="D779" s="8" t="str">
        <f t="shared" si="24"/>
        <v>Early Game</v>
      </c>
      <c r="E779" s="9">
        <v>2640025</v>
      </c>
      <c r="F779" s="9" t="s">
        <v>13</v>
      </c>
      <c r="G779" s="9">
        <v>5921721</v>
      </c>
      <c r="H779" s="9" t="s">
        <v>104</v>
      </c>
      <c r="I779" s="9">
        <v>20</v>
      </c>
      <c r="J779" s="9">
        <v>30</v>
      </c>
      <c r="K779" s="9" t="str">
        <f t="shared" si="25"/>
        <v>Dire</v>
      </c>
      <c r="L779" s="9" t="s">
        <v>14</v>
      </c>
      <c r="M779" s="9">
        <f>Datos_Limpios!$I779+Datos_Limpios!$J779</f>
        <v>50</v>
      </c>
      <c r="N779" s="9" t="str">
        <f>IF(Datos_Limpios!$M779&lt;35,"Menor a 35",IF(Datos_Limpios!$M779&lt;=48,"Menor a 48",IF(Datos_Limpios!$M779&lt;=60,"Menor a 60","Mayor a 60")))</f>
        <v>Menor a 60</v>
      </c>
      <c r="O779" s="9" t="str">
        <f>IF(Datos_Limpios!$L779="True",Datos_Limpios!$F779,Datos_Limpios!$H779)</f>
        <v>Young Dumb</v>
      </c>
      <c r="P779" s="9"/>
      <c r="Q779" s="9">
        <v>9870</v>
      </c>
      <c r="R779" s="9" t="s">
        <v>80</v>
      </c>
    </row>
    <row r="780" spans="1:18" x14ac:dyDescent="0.3">
      <c r="A780" s="7">
        <v>3960936028</v>
      </c>
      <c r="B780" s="7">
        <v>3318</v>
      </c>
      <c r="C780" s="8">
        <f>Datos_Limpios!$B780/(24*60*60)</f>
        <v>3.8402777777777779E-2</v>
      </c>
      <c r="D780" s="8" t="str">
        <f t="shared" si="24"/>
        <v>Mid Game</v>
      </c>
      <c r="E780" s="7">
        <v>5327206</v>
      </c>
      <c r="F780" s="7" t="s">
        <v>87</v>
      </c>
      <c r="G780" s="7">
        <v>3715574</v>
      </c>
      <c r="H780" s="7" t="s">
        <v>29</v>
      </c>
      <c r="I780" s="7">
        <v>13</v>
      </c>
      <c r="J780" s="7">
        <v>19</v>
      </c>
      <c r="K780" s="7" t="str">
        <f t="shared" si="25"/>
        <v>Dire</v>
      </c>
      <c r="L780" s="7" t="s">
        <v>14</v>
      </c>
      <c r="M780" s="7">
        <f>Datos_Limpios!$I780+Datos_Limpios!$J780</f>
        <v>32</v>
      </c>
      <c r="N780" s="7" t="str">
        <f>IF(Datos_Limpios!$M780&lt;35,"Menor a 35",IF(Datos_Limpios!$M780&lt;=48,"Menor a 48",IF(Datos_Limpios!$M780&lt;=60,"Menor a 60","Mayor a 60")))</f>
        <v>Menor a 35</v>
      </c>
      <c r="O780" s="7" t="str">
        <f>IF(Datos_Limpios!$L780="True",Datos_Limpios!$F780,Datos_Limpios!$H780)</f>
        <v>SG e-sports team</v>
      </c>
      <c r="P780" s="7"/>
      <c r="Q780" s="7">
        <v>9870</v>
      </c>
      <c r="R780" s="7" t="s">
        <v>80</v>
      </c>
    </row>
    <row r="781" spans="1:18" x14ac:dyDescent="0.3">
      <c r="A781" s="9">
        <v>3961146514</v>
      </c>
      <c r="B781" s="9">
        <v>2685</v>
      </c>
      <c r="C781" s="10">
        <f>Datos_Limpios!$B781/(24*60*60)</f>
        <v>3.107638888888889E-2</v>
      </c>
      <c r="D781" s="8" t="str">
        <f t="shared" si="24"/>
        <v>Mid Game</v>
      </c>
      <c r="E781" s="9">
        <v>2640025</v>
      </c>
      <c r="F781" s="9" t="s">
        <v>13</v>
      </c>
      <c r="G781" s="9">
        <v>2626685</v>
      </c>
      <c r="H781" s="9" t="s">
        <v>30</v>
      </c>
      <c r="I781" s="9">
        <v>28</v>
      </c>
      <c r="J781" s="9">
        <v>45</v>
      </c>
      <c r="K781" s="9" t="str">
        <f t="shared" si="25"/>
        <v>Dire</v>
      </c>
      <c r="L781" s="9" t="s">
        <v>14</v>
      </c>
      <c r="M781" s="9">
        <f>Datos_Limpios!$I781+Datos_Limpios!$J781</f>
        <v>73</v>
      </c>
      <c r="N781" s="9" t="str">
        <f>IF(Datos_Limpios!$M781&lt;35,"Menor a 35",IF(Datos_Limpios!$M781&lt;=48,"Menor a 48",IF(Datos_Limpios!$M781&lt;=60,"Menor a 60","Mayor a 60")))</f>
        <v>Mayor a 60</v>
      </c>
      <c r="O781" s="9" t="str">
        <f>IF(Datos_Limpios!$L781="True",Datos_Limpios!$F781,Datos_Limpios!$H781)</f>
        <v>KEEN GAMING</v>
      </c>
      <c r="P781" s="9"/>
      <c r="Q781" s="9">
        <v>9870</v>
      </c>
      <c r="R781" s="9" t="s">
        <v>80</v>
      </c>
    </row>
    <row r="782" spans="1:18" x14ac:dyDescent="0.3">
      <c r="A782" s="7">
        <v>3961102532</v>
      </c>
      <c r="B782" s="7">
        <v>1419</v>
      </c>
      <c r="C782" s="8">
        <f>Datos_Limpios!$B782/(24*60*60)</f>
        <v>1.6423611111111111E-2</v>
      </c>
      <c r="D782" s="8" t="str">
        <f t="shared" si="24"/>
        <v>Early Game</v>
      </c>
      <c r="E782" s="7">
        <v>5066616</v>
      </c>
      <c r="F782" s="7" t="s">
        <v>82</v>
      </c>
      <c r="G782" s="7">
        <v>1520578</v>
      </c>
      <c r="H782" s="7" t="s">
        <v>39</v>
      </c>
      <c r="I782" s="7">
        <v>23</v>
      </c>
      <c r="J782" s="7">
        <v>7</v>
      </c>
      <c r="K782" s="7" t="str">
        <f t="shared" si="25"/>
        <v>Radiant</v>
      </c>
      <c r="L782" s="7" t="s">
        <v>18</v>
      </c>
      <c r="M782" s="7">
        <f>Datos_Limpios!$I782+Datos_Limpios!$J782</f>
        <v>30</v>
      </c>
      <c r="N782" s="7" t="str">
        <f>IF(Datos_Limpios!$M782&lt;35,"Menor a 35",IF(Datos_Limpios!$M782&lt;=48,"Menor a 48",IF(Datos_Limpios!$M782&lt;=60,"Menor a 60","Mayor a 60")))</f>
        <v>Menor a 35</v>
      </c>
      <c r="O782" s="7" t="str">
        <f>IF(Datos_Limpios!$L782="True",Datos_Limpios!$F782,Datos_Limpios!$H782)</f>
        <v>Team Serenity</v>
      </c>
      <c r="P782" s="7"/>
      <c r="Q782" s="7">
        <v>9870</v>
      </c>
      <c r="R782" s="7" t="s">
        <v>80</v>
      </c>
    </row>
    <row r="783" spans="1:18" x14ac:dyDescent="0.3">
      <c r="A783" s="9">
        <v>3960868114</v>
      </c>
      <c r="B783" s="9">
        <v>3357</v>
      </c>
      <c r="C783" s="10">
        <f>Datos_Limpios!$B783/(24*60*60)</f>
        <v>3.8854166666666669E-2</v>
      </c>
      <c r="D783" s="8" t="str">
        <f t="shared" si="24"/>
        <v>Mid Game</v>
      </c>
      <c r="E783" s="9">
        <v>3320810</v>
      </c>
      <c r="F783" s="9" t="s">
        <v>86</v>
      </c>
      <c r="G783" s="9">
        <v>3715574</v>
      </c>
      <c r="H783" s="9" t="s">
        <v>29</v>
      </c>
      <c r="I783" s="9">
        <v>44</v>
      </c>
      <c r="J783" s="9">
        <v>30</v>
      </c>
      <c r="K783" s="9" t="str">
        <f t="shared" si="25"/>
        <v>Radiant</v>
      </c>
      <c r="L783" s="9" t="s">
        <v>18</v>
      </c>
      <c r="M783" s="9">
        <f>Datos_Limpios!$I783+Datos_Limpios!$J783</f>
        <v>74</v>
      </c>
      <c r="N783" s="9" t="str">
        <f>IF(Datos_Limpios!$M783&lt;35,"Menor a 35",IF(Datos_Limpios!$M783&lt;=48,"Menor a 48",IF(Datos_Limpios!$M783&lt;=60,"Menor a 60","Mayor a 60")))</f>
        <v>Mayor a 60</v>
      </c>
      <c r="O783" s="9" t="str">
        <f>IF(Datos_Limpios!$L783="True",Datos_Limpios!$F783,Datos_Limpios!$H783)</f>
        <v>Torus Gaming</v>
      </c>
      <c r="P783" s="9"/>
      <c r="Q783" s="9">
        <v>9870</v>
      </c>
      <c r="R783" s="9" t="s">
        <v>80</v>
      </c>
    </row>
    <row r="784" spans="1:18" x14ac:dyDescent="0.3">
      <c r="A784" s="7">
        <v>3960760412</v>
      </c>
      <c r="B784" s="7">
        <v>2574</v>
      </c>
      <c r="C784" s="8">
        <f>Datos_Limpios!$B784/(24*60*60)</f>
        <v>2.9791666666666668E-2</v>
      </c>
      <c r="D784" s="8" t="str">
        <f t="shared" si="24"/>
        <v>Mid Game</v>
      </c>
      <c r="E784" s="7">
        <v>3320810</v>
      </c>
      <c r="F784" s="7" t="s">
        <v>86</v>
      </c>
      <c r="G784" s="7">
        <v>5587909</v>
      </c>
      <c r="H784" s="7" t="s">
        <v>85</v>
      </c>
      <c r="I784" s="7">
        <v>24</v>
      </c>
      <c r="J784" s="7">
        <v>40</v>
      </c>
      <c r="K784" s="7" t="str">
        <f t="shared" si="25"/>
        <v>Dire</v>
      </c>
      <c r="L784" s="7" t="s">
        <v>14</v>
      </c>
      <c r="M784" s="7">
        <f>Datos_Limpios!$I784+Datos_Limpios!$J784</f>
        <v>64</v>
      </c>
      <c r="N784" s="7" t="str">
        <f>IF(Datos_Limpios!$M784&lt;35,"Menor a 35",IF(Datos_Limpios!$M784&lt;=48,"Menor a 48",IF(Datos_Limpios!$M784&lt;=60,"Menor a 60","Mayor a 60")))</f>
        <v>Mayor a 60</v>
      </c>
      <c r="O784" s="7" t="str">
        <f>IF(Datos_Limpios!$L784="True",Datos_Limpios!$F784,Datos_Limpios!$H784)</f>
        <v>Midas Club</v>
      </c>
      <c r="P784" s="7"/>
      <c r="Q784" s="7">
        <v>9870</v>
      </c>
      <c r="R784" s="7" t="s">
        <v>80</v>
      </c>
    </row>
    <row r="785" spans="1:18" x14ac:dyDescent="0.3">
      <c r="A785" s="9">
        <v>3960963962</v>
      </c>
      <c r="B785" s="9">
        <v>1379</v>
      </c>
      <c r="C785" s="10">
        <f>Datos_Limpios!$B785/(24*60*60)</f>
        <v>1.5960648148148147E-2</v>
      </c>
      <c r="D785" s="8" t="str">
        <f t="shared" si="24"/>
        <v>Early Game</v>
      </c>
      <c r="E785" s="9">
        <v>1520578</v>
      </c>
      <c r="F785" s="9" t="s">
        <v>39</v>
      </c>
      <c r="G785" s="9">
        <v>3331948</v>
      </c>
      <c r="H785" s="9" t="s">
        <v>31</v>
      </c>
      <c r="I785" s="9">
        <v>6</v>
      </c>
      <c r="J785" s="9">
        <v>22</v>
      </c>
      <c r="K785" s="9" t="str">
        <f t="shared" si="25"/>
        <v>Dire</v>
      </c>
      <c r="L785" s="9" t="s">
        <v>14</v>
      </c>
      <c r="M785" s="9">
        <f>Datos_Limpios!$I785+Datos_Limpios!$J785</f>
        <v>28</v>
      </c>
      <c r="N785" s="9" t="str">
        <f>IF(Datos_Limpios!$M785&lt;35,"Menor a 35",IF(Datos_Limpios!$M785&lt;=48,"Menor a 48",IF(Datos_Limpios!$M785&lt;=60,"Menor a 60","Mayor a 60")))</f>
        <v>Menor a 35</v>
      </c>
      <c r="O785" s="9" t="str">
        <f>IF(Datos_Limpios!$L785="True",Datos_Limpios!$F785,Datos_Limpios!$H785)</f>
        <v>LGD.Forever Young</v>
      </c>
      <c r="P785" s="9"/>
      <c r="Q785" s="9">
        <v>9870</v>
      </c>
      <c r="R785" s="9" t="s">
        <v>80</v>
      </c>
    </row>
    <row r="786" spans="1:18" x14ac:dyDescent="0.3">
      <c r="A786" s="7">
        <v>3960680068</v>
      </c>
      <c r="B786" s="7">
        <v>2045</v>
      </c>
      <c r="C786" s="8">
        <f>Datos_Limpios!$B786/(24*60*60)</f>
        <v>2.3668981481481482E-2</v>
      </c>
      <c r="D786" s="8" t="str">
        <f t="shared" si="24"/>
        <v>Early Game</v>
      </c>
      <c r="E786" s="7">
        <v>5327206</v>
      </c>
      <c r="F786" s="7" t="s">
        <v>87</v>
      </c>
      <c r="G786" s="7">
        <v>5065748</v>
      </c>
      <c r="H786" s="7" t="s">
        <v>103</v>
      </c>
      <c r="I786" s="7">
        <v>28</v>
      </c>
      <c r="J786" s="7">
        <v>20</v>
      </c>
      <c r="K786" s="7" t="str">
        <f t="shared" si="25"/>
        <v>Radiant</v>
      </c>
      <c r="L786" s="7" t="s">
        <v>18</v>
      </c>
      <c r="M786" s="7">
        <f>Datos_Limpios!$I786+Datos_Limpios!$J786</f>
        <v>48</v>
      </c>
      <c r="N786" s="7" t="str">
        <f>IF(Datos_Limpios!$M786&lt;35,"Menor a 35",IF(Datos_Limpios!$M786&lt;=48,"Menor a 48",IF(Datos_Limpios!$M786&lt;=60,"Menor a 60","Mayor a 60")))</f>
        <v>Menor a 48</v>
      </c>
      <c r="O786" s="7" t="str">
        <f>IF(Datos_Limpios!$L786="True",Datos_Limpios!$F786,Datos_Limpios!$H786)</f>
        <v>Thunder Predator</v>
      </c>
      <c r="P786" s="7"/>
      <c r="Q786" s="7">
        <v>9870</v>
      </c>
      <c r="R786" s="7" t="s">
        <v>80</v>
      </c>
    </row>
    <row r="787" spans="1:18" x14ac:dyDescent="0.3">
      <c r="A787" s="9">
        <v>3960600123</v>
      </c>
      <c r="B787" s="9">
        <v>2529</v>
      </c>
      <c r="C787" s="10">
        <f>Datos_Limpios!$B787/(24*60*60)</f>
        <v>2.9270833333333333E-2</v>
      </c>
      <c r="D787" s="8" t="str">
        <f t="shared" si="24"/>
        <v>Mid Game</v>
      </c>
      <c r="E787" s="9">
        <v>46</v>
      </c>
      <c r="F787" s="9" t="s">
        <v>59</v>
      </c>
      <c r="G787" s="9">
        <v>2621843</v>
      </c>
      <c r="H787" s="9" t="s">
        <v>43</v>
      </c>
      <c r="I787" s="9">
        <v>18</v>
      </c>
      <c r="J787" s="9">
        <v>31</v>
      </c>
      <c r="K787" s="9" t="str">
        <f t="shared" si="25"/>
        <v>Dire</v>
      </c>
      <c r="L787" s="9" t="s">
        <v>14</v>
      </c>
      <c r="M787" s="9">
        <f>Datos_Limpios!$I787+Datos_Limpios!$J787</f>
        <v>49</v>
      </c>
      <c r="N787" s="9" t="str">
        <f>IF(Datos_Limpios!$M787&lt;35,"Menor a 35",IF(Datos_Limpios!$M787&lt;=48,"Menor a 48",IF(Datos_Limpios!$M787&lt;=60,"Menor a 60","Mayor a 60")))</f>
        <v>Menor a 60</v>
      </c>
      <c r="O787" s="9" t="str">
        <f>IF(Datos_Limpios!$L787="True",Datos_Limpios!$F787,Datos_Limpios!$H787)</f>
        <v>Team. Spirit</v>
      </c>
      <c r="P787" s="9"/>
      <c r="Q787" s="9">
        <v>9870</v>
      </c>
      <c r="R787" s="9" t="s">
        <v>80</v>
      </c>
    </row>
    <row r="788" spans="1:18" x14ac:dyDescent="0.3">
      <c r="A788" s="7">
        <v>4061660411</v>
      </c>
      <c r="B788" s="7">
        <v>3031</v>
      </c>
      <c r="C788" s="8">
        <f>Datos_Limpios!$B788/(24*60*60)</f>
        <v>3.5081018518518518E-2</v>
      </c>
      <c r="D788" s="8" t="str">
        <f t="shared" si="24"/>
        <v>Mid Game</v>
      </c>
      <c r="E788" s="7">
        <v>350190</v>
      </c>
      <c r="F788" s="7" t="s">
        <v>16</v>
      </c>
      <c r="G788" s="7">
        <v>2163</v>
      </c>
      <c r="H788" s="7" t="s">
        <v>66</v>
      </c>
      <c r="I788" s="7">
        <v>41</v>
      </c>
      <c r="J788" s="7">
        <v>42</v>
      </c>
      <c r="K788" s="7" t="str">
        <f t="shared" si="25"/>
        <v>Dire</v>
      </c>
      <c r="L788" s="7" t="s">
        <v>14</v>
      </c>
      <c r="M788" s="7">
        <f>Datos_Limpios!$I788+Datos_Limpios!$J788</f>
        <v>83</v>
      </c>
      <c r="N788" s="7" t="str">
        <f>IF(Datos_Limpios!$M788&lt;35,"Menor a 35",IF(Datos_Limpios!$M788&lt;=48,"Menor a 48",IF(Datos_Limpios!$M788&lt;=60,"Menor a 60","Mayor a 60")))</f>
        <v>Mayor a 60</v>
      </c>
      <c r="O788" s="7" t="str">
        <f>IF(Datos_Limpios!$L788="True",Datos_Limpios!$F788,Datos_Limpios!$H788)</f>
        <v>Team Liquid</v>
      </c>
      <c r="P788" s="7"/>
      <c r="Q788" s="7">
        <v>9870</v>
      </c>
      <c r="R788" s="7" t="s">
        <v>80</v>
      </c>
    </row>
    <row r="789" spans="1:18" x14ac:dyDescent="0.3">
      <c r="A789" s="9">
        <v>4076257095</v>
      </c>
      <c r="B789" s="9">
        <v>1978</v>
      </c>
      <c r="C789" s="10">
        <f>Datos_Limpios!$B789/(24*60*60)</f>
        <v>2.2893518518518518E-2</v>
      </c>
      <c r="D789" s="8" t="str">
        <f t="shared" si="24"/>
        <v>Early Game</v>
      </c>
      <c r="E789" s="9">
        <v>1838315</v>
      </c>
      <c r="F789" s="9" t="s">
        <v>21</v>
      </c>
      <c r="G789" s="9">
        <v>5228654</v>
      </c>
      <c r="H789" s="9" t="s">
        <v>101</v>
      </c>
      <c r="I789" s="9">
        <v>25</v>
      </c>
      <c r="J789" s="9">
        <v>9</v>
      </c>
      <c r="K789" s="9" t="str">
        <f t="shared" si="25"/>
        <v>Radiant</v>
      </c>
      <c r="L789" s="9" t="s">
        <v>18</v>
      </c>
      <c r="M789" s="9">
        <f>Datos_Limpios!$I789+Datos_Limpios!$J789</f>
        <v>34</v>
      </c>
      <c r="N789" s="9" t="str">
        <f>IF(Datos_Limpios!$M789&lt;35,"Menor a 35",IF(Datos_Limpios!$M789&lt;=48,"Menor a 48",IF(Datos_Limpios!$M789&lt;=60,"Menor a 60","Mayor a 60")))</f>
        <v>Menor a 35</v>
      </c>
      <c r="O789" s="9" t="str">
        <f>IF(Datos_Limpios!$L789="True",Datos_Limpios!$F789,Datos_Limpios!$H789)</f>
        <v>Team Secret</v>
      </c>
      <c r="P789" s="9"/>
      <c r="Q789" s="9">
        <v>9870</v>
      </c>
      <c r="R789" s="9" t="s">
        <v>80</v>
      </c>
    </row>
    <row r="790" spans="1:18" x14ac:dyDescent="0.3">
      <c r="A790" s="7">
        <v>4074821374</v>
      </c>
      <c r="B790" s="7">
        <v>3207</v>
      </c>
      <c r="C790" s="8">
        <f>Datos_Limpios!$B790/(24*60*60)</f>
        <v>3.7118055555555557E-2</v>
      </c>
      <c r="D790" s="8" t="str">
        <f t="shared" si="24"/>
        <v>Mid Game</v>
      </c>
      <c r="E790" s="7">
        <v>39</v>
      </c>
      <c r="F790" s="7" t="s">
        <v>60</v>
      </c>
      <c r="G790" s="7">
        <v>2586976</v>
      </c>
      <c r="H790" s="7" t="s">
        <v>64</v>
      </c>
      <c r="I790" s="7">
        <v>47</v>
      </c>
      <c r="J790" s="7">
        <v>37</v>
      </c>
      <c r="K790" s="7" t="str">
        <f t="shared" si="25"/>
        <v>Dire</v>
      </c>
      <c r="L790" s="7" t="s">
        <v>14</v>
      </c>
      <c r="M790" s="7">
        <f>Datos_Limpios!$I790+Datos_Limpios!$J790</f>
        <v>84</v>
      </c>
      <c r="N790" s="7" t="str">
        <f>IF(Datos_Limpios!$M790&lt;35,"Menor a 35",IF(Datos_Limpios!$M790&lt;=48,"Menor a 48",IF(Datos_Limpios!$M790&lt;=60,"Menor a 60","Mayor a 60")))</f>
        <v>Mayor a 60</v>
      </c>
      <c r="O790" s="7" t="str">
        <f>IF(Datos_Limpios!$L790="True",Datos_Limpios!$F790,Datos_Limpios!$H790)</f>
        <v>OG</v>
      </c>
      <c r="P790" s="7"/>
      <c r="Q790" s="7">
        <v>9870</v>
      </c>
      <c r="R790" s="7" t="s">
        <v>80</v>
      </c>
    </row>
    <row r="791" spans="1:18" x14ac:dyDescent="0.3">
      <c r="A791" s="9">
        <v>3967666409</v>
      </c>
      <c r="B791" s="9">
        <v>2937</v>
      </c>
      <c r="C791" s="10">
        <f>Datos_Limpios!$B791/(24*60*60)</f>
        <v>3.3993055555555554E-2</v>
      </c>
      <c r="D791" s="8" t="str">
        <f t="shared" si="24"/>
        <v>Mid Game</v>
      </c>
      <c r="E791" s="9">
        <v>3</v>
      </c>
      <c r="F791" s="9" t="s">
        <v>50</v>
      </c>
      <c r="G791" s="9">
        <v>5465317</v>
      </c>
      <c r="H791" s="9" t="s">
        <v>98</v>
      </c>
      <c r="I791" s="9">
        <v>33</v>
      </c>
      <c r="J791" s="9">
        <v>18</v>
      </c>
      <c r="K791" s="9" t="str">
        <f t="shared" si="25"/>
        <v>Radiant</v>
      </c>
      <c r="L791" s="9" t="s">
        <v>18</v>
      </c>
      <c r="M791" s="9">
        <f>Datos_Limpios!$I791+Datos_Limpios!$J791</f>
        <v>51</v>
      </c>
      <c r="N791" s="9" t="str">
        <f>IF(Datos_Limpios!$M791&lt;35,"Menor a 35",IF(Datos_Limpios!$M791&lt;=48,"Menor a 48",IF(Datos_Limpios!$M791&lt;=60,"Menor a 60","Mayor a 60")))</f>
        <v>Menor a 60</v>
      </c>
      <c r="O791" s="9" t="str">
        <f>IF(Datos_Limpios!$L791="True",Datos_Limpios!$F791,Datos_Limpios!$H791)</f>
        <v>compLexity Gaming</v>
      </c>
      <c r="P791" s="9"/>
      <c r="Q791" s="9">
        <v>9870</v>
      </c>
      <c r="R791" s="9" t="s">
        <v>80</v>
      </c>
    </row>
    <row r="792" spans="1:18" x14ac:dyDescent="0.3">
      <c r="A792" s="7">
        <v>4072699199</v>
      </c>
      <c r="B792" s="7">
        <v>3097</v>
      </c>
      <c r="C792" s="8">
        <f>Datos_Limpios!$B792/(24*60*60)</f>
        <v>3.5844907407407409E-2</v>
      </c>
      <c r="D792" s="8" t="str">
        <f t="shared" si="24"/>
        <v>Mid Game</v>
      </c>
      <c r="E792" s="7">
        <v>1883502</v>
      </c>
      <c r="F792" s="7" t="s">
        <v>61</v>
      </c>
      <c r="G792" s="7">
        <v>543897</v>
      </c>
      <c r="H792" s="7" t="s">
        <v>35</v>
      </c>
      <c r="I792" s="7">
        <v>40</v>
      </c>
      <c r="J792" s="7">
        <v>27</v>
      </c>
      <c r="K792" s="7" t="str">
        <f t="shared" si="25"/>
        <v>Radiant</v>
      </c>
      <c r="L792" s="7" t="s">
        <v>18</v>
      </c>
      <c r="M792" s="7">
        <f>Datos_Limpios!$I792+Datos_Limpios!$J792</f>
        <v>67</v>
      </c>
      <c r="N792" s="7" t="str">
        <f>IF(Datos_Limpios!$M792&lt;35,"Menor a 35",IF(Datos_Limpios!$M792&lt;=48,"Menor a 48",IF(Datos_Limpios!$M792&lt;=60,"Menor a 60","Mayor a 60")))</f>
        <v>Mayor a 60</v>
      </c>
      <c r="O792" s="7" t="str">
        <f>IF(Datos_Limpios!$L792="True",Datos_Limpios!$F792,Datos_Limpios!$H792)</f>
        <v>Virtus.pro</v>
      </c>
      <c r="P792" s="7"/>
      <c r="Q792" s="7">
        <v>9870</v>
      </c>
      <c r="R792" s="7" t="s">
        <v>80</v>
      </c>
    </row>
    <row r="793" spans="1:18" x14ac:dyDescent="0.3">
      <c r="A793" s="9">
        <v>4074255285</v>
      </c>
      <c r="B793" s="9">
        <v>1660</v>
      </c>
      <c r="C793" s="10">
        <f>Datos_Limpios!$B793/(24*60*60)</f>
        <v>1.9212962962962963E-2</v>
      </c>
      <c r="D793" s="8" t="str">
        <f t="shared" si="24"/>
        <v>Early Game</v>
      </c>
      <c r="E793" s="9">
        <v>5228654</v>
      </c>
      <c r="F793" s="9" t="s">
        <v>101</v>
      </c>
      <c r="G793" s="9">
        <v>5229127</v>
      </c>
      <c r="H793" s="9" t="s">
        <v>83</v>
      </c>
      <c r="I793" s="9">
        <v>26</v>
      </c>
      <c r="J793" s="9">
        <v>13</v>
      </c>
      <c r="K793" s="9" t="str">
        <f t="shared" si="25"/>
        <v>Radiant</v>
      </c>
      <c r="L793" s="9" t="s">
        <v>18</v>
      </c>
      <c r="M793" s="9">
        <f>Datos_Limpios!$I793+Datos_Limpios!$J793</f>
        <v>39</v>
      </c>
      <c r="N793" s="9" t="str">
        <f>IF(Datos_Limpios!$M793&lt;35,"Menor a 35",IF(Datos_Limpios!$M793&lt;=48,"Menor a 48",IF(Datos_Limpios!$M793&lt;=60,"Menor a 60","Mayor a 60")))</f>
        <v>Menor a 48</v>
      </c>
      <c r="O793" s="9" t="str">
        <f>IF(Datos_Limpios!$L793="True",Datos_Limpios!$F793,Datos_Limpios!$H793)</f>
        <v>VGJ Storm</v>
      </c>
      <c r="P793" s="9"/>
      <c r="Q793" s="9">
        <v>9870</v>
      </c>
      <c r="R793" s="9" t="s">
        <v>80</v>
      </c>
    </row>
    <row r="794" spans="1:18" x14ac:dyDescent="0.3">
      <c r="A794" s="7">
        <v>4074178274</v>
      </c>
      <c r="B794" s="7">
        <v>1985</v>
      </c>
      <c r="C794" s="8">
        <f>Datos_Limpios!$B794/(24*60*60)</f>
        <v>2.2974537037037036E-2</v>
      </c>
      <c r="D794" s="8" t="str">
        <f t="shared" si="24"/>
        <v>Early Game</v>
      </c>
      <c r="E794" s="7">
        <v>5229127</v>
      </c>
      <c r="F794" s="7" t="s">
        <v>83</v>
      </c>
      <c r="G794" s="7">
        <v>5228654</v>
      </c>
      <c r="H794" s="7" t="s">
        <v>101</v>
      </c>
      <c r="I794" s="7">
        <v>12</v>
      </c>
      <c r="J794" s="7">
        <v>44</v>
      </c>
      <c r="K794" s="7" t="str">
        <f t="shared" si="25"/>
        <v>Dire</v>
      </c>
      <c r="L794" s="7" t="s">
        <v>14</v>
      </c>
      <c r="M794" s="7">
        <f>Datos_Limpios!$I794+Datos_Limpios!$J794</f>
        <v>56</v>
      </c>
      <c r="N794" s="7" t="str">
        <f>IF(Datos_Limpios!$M794&lt;35,"Menor a 35",IF(Datos_Limpios!$M794&lt;=48,"Menor a 48",IF(Datos_Limpios!$M794&lt;=60,"Menor a 60","Mayor a 60")))</f>
        <v>Menor a 60</v>
      </c>
      <c r="O794" s="7" t="str">
        <f>IF(Datos_Limpios!$L794="True",Datos_Limpios!$F794,Datos_Limpios!$H794)</f>
        <v>VGJ Storm</v>
      </c>
      <c r="P794" s="7"/>
      <c r="Q794" s="7">
        <v>9870</v>
      </c>
      <c r="R794" s="7" t="s">
        <v>80</v>
      </c>
    </row>
    <row r="795" spans="1:18" x14ac:dyDescent="0.3">
      <c r="A795" s="9">
        <v>4074356696</v>
      </c>
      <c r="B795" s="9">
        <v>3532</v>
      </c>
      <c r="C795" s="10">
        <f>Datos_Limpios!$B795/(24*60*60)</f>
        <v>4.0879629629629627E-2</v>
      </c>
      <c r="D795" s="8" t="str">
        <f t="shared" si="24"/>
        <v>Mid Game</v>
      </c>
      <c r="E795" s="9">
        <v>1838315</v>
      </c>
      <c r="F795" s="9" t="s">
        <v>21</v>
      </c>
      <c r="G795" s="9">
        <v>726228</v>
      </c>
      <c r="H795" s="9" t="s">
        <v>55</v>
      </c>
      <c r="I795" s="9">
        <v>32</v>
      </c>
      <c r="J795" s="9">
        <v>46</v>
      </c>
      <c r="K795" s="9" t="str">
        <f t="shared" si="25"/>
        <v>Dire</v>
      </c>
      <c r="L795" s="9" t="s">
        <v>14</v>
      </c>
      <c r="M795" s="9">
        <f>Datos_Limpios!$I795+Datos_Limpios!$J795</f>
        <v>78</v>
      </c>
      <c r="N795" s="9" t="str">
        <f>IF(Datos_Limpios!$M795&lt;35,"Menor a 35",IF(Datos_Limpios!$M795&lt;=48,"Menor a 48",IF(Datos_Limpios!$M795&lt;=60,"Menor a 60","Mayor a 60")))</f>
        <v>Mayor a 60</v>
      </c>
      <c r="O795" s="9" t="str">
        <f>IF(Datos_Limpios!$L795="True",Datos_Limpios!$F795,Datos_Limpios!$H795)</f>
        <v>Vici Gaming</v>
      </c>
      <c r="P795" s="9"/>
      <c r="Q795" s="9">
        <v>9870</v>
      </c>
      <c r="R795" s="9" t="s">
        <v>80</v>
      </c>
    </row>
    <row r="796" spans="1:18" x14ac:dyDescent="0.3">
      <c r="A796" s="7">
        <v>4074486307</v>
      </c>
      <c r="B796" s="7">
        <v>2021</v>
      </c>
      <c r="C796" s="8">
        <f>Datos_Limpios!$B796/(24*60*60)</f>
        <v>2.3391203703703702E-2</v>
      </c>
      <c r="D796" s="8" t="str">
        <f t="shared" si="24"/>
        <v>Early Game</v>
      </c>
      <c r="E796" s="7">
        <v>726228</v>
      </c>
      <c r="F796" s="7" t="s">
        <v>55</v>
      </c>
      <c r="G796" s="7">
        <v>1838315</v>
      </c>
      <c r="H796" s="7" t="s">
        <v>21</v>
      </c>
      <c r="I796" s="7">
        <v>19</v>
      </c>
      <c r="J796" s="7">
        <v>31</v>
      </c>
      <c r="K796" s="7" t="str">
        <f t="shared" si="25"/>
        <v>Dire</v>
      </c>
      <c r="L796" s="7" t="s">
        <v>14</v>
      </c>
      <c r="M796" s="7">
        <f>Datos_Limpios!$I796+Datos_Limpios!$J796</f>
        <v>50</v>
      </c>
      <c r="N796" s="7" t="str">
        <f>IF(Datos_Limpios!$M796&lt;35,"Menor a 35",IF(Datos_Limpios!$M796&lt;=48,"Menor a 48",IF(Datos_Limpios!$M796&lt;=60,"Menor a 60","Mayor a 60")))</f>
        <v>Menor a 60</v>
      </c>
      <c r="O796" s="7" t="str">
        <f>IF(Datos_Limpios!$L796="True",Datos_Limpios!$F796,Datos_Limpios!$H796)</f>
        <v>Team Secret</v>
      </c>
      <c r="P796" s="7"/>
      <c r="Q796" s="7">
        <v>9870</v>
      </c>
      <c r="R796" s="7" t="s">
        <v>80</v>
      </c>
    </row>
    <row r="797" spans="1:18" x14ac:dyDescent="0.3">
      <c r="A797" s="9">
        <v>4072772695</v>
      </c>
      <c r="B797" s="9">
        <v>2136</v>
      </c>
      <c r="C797" s="10">
        <f>Datos_Limpios!$B797/(24*60*60)</f>
        <v>2.4722222222222222E-2</v>
      </c>
      <c r="D797" s="8" t="str">
        <f t="shared" si="24"/>
        <v>Early Game</v>
      </c>
      <c r="E797" s="9">
        <v>1883502</v>
      </c>
      <c r="F797" s="9" t="s">
        <v>61</v>
      </c>
      <c r="G797" s="9">
        <v>543897</v>
      </c>
      <c r="H797" s="9" t="s">
        <v>35</v>
      </c>
      <c r="I797" s="9">
        <v>38</v>
      </c>
      <c r="J797" s="9">
        <v>19</v>
      </c>
      <c r="K797" s="9" t="str">
        <f t="shared" si="25"/>
        <v>Radiant</v>
      </c>
      <c r="L797" s="9" t="s">
        <v>18</v>
      </c>
      <c r="M797" s="9">
        <f>Datos_Limpios!$I797+Datos_Limpios!$J797</f>
        <v>57</v>
      </c>
      <c r="N797" s="9" t="str">
        <f>IF(Datos_Limpios!$M797&lt;35,"Menor a 35",IF(Datos_Limpios!$M797&lt;=48,"Menor a 48",IF(Datos_Limpios!$M797&lt;=60,"Menor a 60","Mayor a 60")))</f>
        <v>Menor a 60</v>
      </c>
      <c r="O797" s="9" t="str">
        <f>IF(Datos_Limpios!$L797="True",Datos_Limpios!$F797,Datos_Limpios!$H797)</f>
        <v>Virtus.pro</v>
      </c>
      <c r="P797" s="9"/>
      <c r="Q797" s="9">
        <v>9870</v>
      </c>
      <c r="R797" s="9" t="s">
        <v>80</v>
      </c>
    </row>
    <row r="798" spans="1:18" x14ac:dyDescent="0.3">
      <c r="A798" s="7">
        <v>4072441405</v>
      </c>
      <c r="B798" s="7">
        <v>2558</v>
      </c>
      <c r="C798" s="8">
        <f>Datos_Limpios!$B798/(24*60*60)</f>
        <v>2.960648148148148E-2</v>
      </c>
      <c r="D798" s="8" t="str">
        <f t="shared" si="24"/>
        <v>Mid Game</v>
      </c>
      <c r="E798" s="7">
        <v>39</v>
      </c>
      <c r="F798" s="7" t="s">
        <v>60</v>
      </c>
      <c r="G798" s="7">
        <v>1838315</v>
      </c>
      <c r="H798" s="7" t="s">
        <v>21</v>
      </c>
      <c r="I798" s="7">
        <v>34</v>
      </c>
      <c r="J798" s="7">
        <v>21</v>
      </c>
      <c r="K798" s="7" t="str">
        <f t="shared" si="25"/>
        <v>Radiant</v>
      </c>
      <c r="L798" s="7" t="s">
        <v>18</v>
      </c>
      <c r="M798" s="7">
        <f>Datos_Limpios!$I798+Datos_Limpios!$J798</f>
        <v>55</v>
      </c>
      <c r="N798" s="7" t="str">
        <f>IF(Datos_Limpios!$M798&lt;35,"Menor a 35",IF(Datos_Limpios!$M798&lt;=48,"Menor a 48",IF(Datos_Limpios!$M798&lt;=60,"Menor a 60","Mayor a 60")))</f>
        <v>Menor a 60</v>
      </c>
      <c r="O798" s="7" t="str">
        <f>IF(Datos_Limpios!$L798="True",Datos_Limpios!$F798,Datos_Limpios!$H798)</f>
        <v>Shopify Rebellion</v>
      </c>
      <c r="P798" s="7"/>
      <c r="Q798" s="7">
        <v>9870</v>
      </c>
      <c r="R798" s="7" t="s">
        <v>80</v>
      </c>
    </row>
    <row r="799" spans="1:18" x14ac:dyDescent="0.3">
      <c r="A799" s="9">
        <v>4072509593</v>
      </c>
      <c r="B799" s="9">
        <v>3489</v>
      </c>
      <c r="C799" s="10">
        <f>Datos_Limpios!$B799/(24*60*60)</f>
        <v>4.0381944444444443E-2</v>
      </c>
      <c r="D799" s="8" t="str">
        <f t="shared" si="24"/>
        <v>Mid Game</v>
      </c>
      <c r="E799" s="9">
        <v>1838315</v>
      </c>
      <c r="F799" s="9" t="s">
        <v>21</v>
      </c>
      <c r="G799" s="9">
        <v>39</v>
      </c>
      <c r="H799" s="9" t="s">
        <v>60</v>
      </c>
      <c r="I799" s="9">
        <v>37</v>
      </c>
      <c r="J799" s="9">
        <v>41</v>
      </c>
      <c r="K799" s="9" t="str">
        <f t="shared" si="25"/>
        <v>Dire</v>
      </c>
      <c r="L799" s="9" t="s">
        <v>14</v>
      </c>
      <c r="M799" s="9">
        <f>Datos_Limpios!$I799+Datos_Limpios!$J799</f>
        <v>78</v>
      </c>
      <c r="N799" s="9" t="str">
        <f>IF(Datos_Limpios!$M799&lt;35,"Menor a 35",IF(Datos_Limpios!$M799&lt;=48,"Menor a 48",IF(Datos_Limpios!$M799&lt;=60,"Menor a 60","Mayor a 60")))</f>
        <v>Mayor a 60</v>
      </c>
      <c r="O799" s="9" t="str">
        <f>IF(Datos_Limpios!$L799="True",Datos_Limpios!$F799,Datos_Limpios!$H799)</f>
        <v>Shopify Rebellion</v>
      </c>
      <c r="P799" s="9"/>
      <c r="Q799" s="9">
        <v>9870</v>
      </c>
      <c r="R799" s="9" t="s">
        <v>80</v>
      </c>
    </row>
    <row r="800" spans="1:18" x14ac:dyDescent="0.3">
      <c r="A800" s="7">
        <v>4072252473</v>
      </c>
      <c r="B800" s="7">
        <v>2670</v>
      </c>
      <c r="C800" s="8">
        <f>Datos_Limpios!$B800/(24*60*60)</f>
        <v>3.0902777777777779E-2</v>
      </c>
      <c r="D800" s="8" t="str">
        <f t="shared" si="24"/>
        <v>Mid Game</v>
      </c>
      <c r="E800" s="7">
        <v>5228654</v>
      </c>
      <c r="F800" s="7" t="s">
        <v>101</v>
      </c>
      <c r="G800" s="7">
        <v>2586976</v>
      </c>
      <c r="H800" s="7" t="s">
        <v>64</v>
      </c>
      <c r="I800" s="7">
        <v>36</v>
      </c>
      <c r="J800" s="7">
        <v>30</v>
      </c>
      <c r="K800" s="7" t="str">
        <f t="shared" si="25"/>
        <v>Dire</v>
      </c>
      <c r="L800" s="7" t="s">
        <v>14</v>
      </c>
      <c r="M800" s="7">
        <f>Datos_Limpios!$I800+Datos_Limpios!$J800</f>
        <v>66</v>
      </c>
      <c r="N800" s="7" t="str">
        <f>IF(Datos_Limpios!$M800&lt;35,"Menor a 35",IF(Datos_Limpios!$M800&lt;=48,"Menor a 48",IF(Datos_Limpios!$M800&lt;=60,"Menor a 60","Mayor a 60")))</f>
        <v>Mayor a 60</v>
      </c>
      <c r="O800" s="7" t="str">
        <f>IF(Datos_Limpios!$L800="True",Datos_Limpios!$F800,Datos_Limpios!$H800)</f>
        <v>OG</v>
      </c>
      <c r="P800" s="7"/>
      <c r="Q800" s="7">
        <v>9870</v>
      </c>
      <c r="R800" s="7" t="s">
        <v>80</v>
      </c>
    </row>
    <row r="801" spans="1:18" x14ac:dyDescent="0.3">
      <c r="A801" s="9">
        <v>4072354014</v>
      </c>
      <c r="B801" s="9">
        <v>2149</v>
      </c>
      <c r="C801" s="10">
        <f>Datos_Limpios!$B801/(24*60*60)</f>
        <v>2.4872685185185185E-2</v>
      </c>
      <c r="D801" s="8" t="str">
        <f t="shared" si="24"/>
        <v>Early Game</v>
      </c>
      <c r="E801" s="9">
        <v>2586976</v>
      </c>
      <c r="F801" s="9" t="s">
        <v>64</v>
      </c>
      <c r="G801" s="9">
        <v>5228654</v>
      </c>
      <c r="H801" s="9" t="s">
        <v>101</v>
      </c>
      <c r="I801" s="9">
        <v>36</v>
      </c>
      <c r="J801" s="9">
        <v>29</v>
      </c>
      <c r="K801" s="9" t="str">
        <f t="shared" si="25"/>
        <v>Radiant</v>
      </c>
      <c r="L801" s="9" t="s">
        <v>18</v>
      </c>
      <c r="M801" s="9">
        <f>Datos_Limpios!$I801+Datos_Limpios!$J801</f>
        <v>65</v>
      </c>
      <c r="N801" s="9" t="str">
        <f>IF(Datos_Limpios!$M801&lt;35,"Menor a 35",IF(Datos_Limpios!$M801&lt;=48,"Menor a 48",IF(Datos_Limpios!$M801&lt;=60,"Menor a 60","Mayor a 60")))</f>
        <v>Mayor a 60</v>
      </c>
      <c r="O801" s="9" t="str">
        <f>IF(Datos_Limpios!$L801="True",Datos_Limpios!$F801,Datos_Limpios!$H801)</f>
        <v>OG</v>
      </c>
      <c r="P801" s="9"/>
      <c r="Q801" s="9">
        <v>9870</v>
      </c>
      <c r="R801" s="9" t="s">
        <v>80</v>
      </c>
    </row>
    <row r="802" spans="1:18" x14ac:dyDescent="0.3">
      <c r="A802" s="7">
        <v>4070838238</v>
      </c>
      <c r="B802" s="7">
        <v>2743</v>
      </c>
      <c r="C802" s="8">
        <f>Datos_Limpios!$B802/(24*60*60)</f>
        <v>3.1747685185185184E-2</v>
      </c>
      <c r="D802" s="8" t="str">
        <f t="shared" si="24"/>
        <v>Mid Game</v>
      </c>
      <c r="E802" s="7">
        <v>5027210</v>
      </c>
      <c r="F802" s="7" t="s">
        <v>102</v>
      </c>
      <c r="G802" s="7">
        <v>726228</v>
      </c>
      <c r="H802" s="7" t="s">
        <v>55</v>
      </c>
      <c r="I802" s="7">
        <v>18</v>
      </c>
      <c r="J802" s="7">
        <v>34</v>
      </c>
      <c r="K802" s="7" t="str">
        <f t="shared" si="25"/>
        <v>Dire</v>
      </c>
      <c r="L802" s="7" t="s">
        <v>14</v>
      </c>
      <c r="M802" s="7">
        <f>Datos_Limpios!$I802+Datos_Limpios!$J802</f>
        <v>52</v>
      </c>
      <c r="N802" s="7" t="str">
        <f>IF(Datos_Limpios!$M802&lt;35,"Menor a 35",IF(Datos_Limpios!$M802&lt;=48,"Menor a 48",IF(Datos_Limpios!$M802&lt;=60,"Menor a 60","Mayor a 60")))</f>
        <v>Menor a 60</v>
      </c>
      <c r="O802" s="7" t="str">
        <f>IF(Datos_Limpios!$L802="True",Datos_Limpios!$F802,Datos_Limpios!$H802)</f>
        <v>Vici Gaming</v>
      </c>
      <c r="P802" s="7"/>
      <c r="Q802" s="7">
        <v>9870</v>
      </c>
      <c r="R802" s="7" t="s">
        <v>80</v>
      </c>
    </row>
    <row r="803" spans="1:18" x14ac:dyDescent="0.3">
      <c r="A803" s="9">
        <v>4070746269</v>
      </c>
      <c r="B803" s="9">
        <v>3322</v>
      </c>
      <c r="C803" s="10">
        <f>Datos_Limpios!$B803/(24*60*60)</f>
        <v>3.8449074074074073E-2</v>
      </c>
      <c r="D803" s="8" t="str">
        <f t="shared" si="24"/>
        <v>Mid Game</v>
      </c>
      <c r="E803" s="9">
        <v>5229127</v>
      </c>
      <c r="F803" s="9" t="s">
        <v>83</v>
      </c>
      <c r="G803" s="9">
        <v>1375614</v>
      </c>
      <c r="H803" s="9" t="s">
        <v>63</v>
      </c>
      <c r="I803" s="9">
        <v>44</v>
      </c>
      <c r="J803" s="9">
        <v>41</v>
      </c>
      <c r="K803" s="9" t="str">
        <f t="shared" si="25"/>
        <v>Radiant</v>
      </c>
      <c r="L803" s="9" t="s">
        <v>18</v>
      </c>
      <c r="M803" s="9">
        <f>Datos_Limpios!$I803+Datos_Limpios!$J803</f>
        <v>85</v>
      </c>
      <c r="N803" s="9" t="str">
        <f>IF(Datos_Limpios!$M803&lt;35,"Menor a 35",IF(Datos_Limpios!$M803&lt;=48,"Menor a 48",IF(Datos_Limpios!$M803&lt;=60,"Menor a 60","Mayor a 60")))</f>
        <v>Mayor a 60</v>
      </c>
      <c r="O803" s="9" t="str">
        <f>IF(Datos_Limpios!$L803="True",Datos_Limpios!$F803,Datos_Limpios!$H803)</f>
        <v>Winstrike</v>
      </c>
      <c r="P803" s="9"/>
      <c r="Q803" s="9">
        <v>9870</v>
      </c>
      <c r="R803" s="9" t="s">
        <v>80</v>
      </c>
    </row>
    <row r="804" spans="1:18" x14ac:dyDescent="0.3">
      <c r="A804" s="7">
        <v>4066926568</v>
      </c>
      <c r="B804" s="7">
        <v>3263</v>
      </c>
      <c r="C804" s="8">
        <f>Datos_Limpios!$B804/(24*60*60)</f>
        <v>3.7766203703703705E-2</v>
      </c>
      <c r="D804" s="8" t="str">
        <f t="shared" si="24"/>
        <v>Mid Game</v>
      </c>
      <c r="E804" s="7">
        <v>1838315</v>
      </c>
      <c r="F804" s="7" t="s">
        <v>21</v>
      </c>
      <c r="G804" s="7">
        <v>1375614</v>
      </c>
      <c r="H804" s="7" t="s">
        <v>63</v>
      </c>
      <c r="I804" s="7">
        <v>37</v>
      </c>
      <c r="J804" s="7">
        <v>33</v>
      </c>
      <c r="K804" s="7" t="str">
        <f t="shared" si="25"/>
        <v>Dire</v>
      </c>
      <c r="L804" s="7" t="s">
        <v>14</v>
      </c>
      <c r="M804" s="7">
        <f>Datos_Limpios!$I804+Datos_Limpios!$J804</f>
        <v>70</v>
      </c>
      <c r="N804" s="7" t="str">
        <f>IF(Datos_Limpios!$M804&lt;35,"Menor a 35",IF(Datos_Limpios!$M804&lt;=48,"Menor a 48",IF(Datos_Limpios!$M804&lt;=60,"Menor a 60","Mayor a 60")))</f>
        <v>Mayor a 60</v>
      </c>
      <c r="O804" s="7" t="str">
        <f>IF(Datos_Limpios!$L804="True",Datos_Limpios!$F804,Datos_Limpios!$H804)</f>
        <v>Newbee</v>
      </c>
      <c r="P804" s="7"/>
      <c r="Q804" s="7">
        <v>9870</v>
      </c>
      <c r="R804" s="7" t="s">
        <v>80</v>
      </c>
    </row>
    <row r="805" spans="1:18" x14ac:dyDescent="0.3">
      <c r="A805" s="9">
        <v>4066891298</v>
      </c>
      <c r="B805" s="9">
        <v>1613</v>
      </c>
      <c r="C805" s="10">
        <f>Datos_Limpios!$B805/(24*60*60)</f>
        <v>1.8668981481481481E-2</v>
      </c>
      <c r="D805" s="8" t="str">
        <f t="shared" si="24"/>
        <v>Early Game</v>
      </c>
      <c r="E805" s="9">
        <v>67</v>
      </c>
      <c r="F805" s="9" t="s">
        <v>84</v>
      </c>
      <c r="G805" s="9">
        <v>5066616</v>
      </c>
      <c r="H805" s="9" t="s">
        <v>82</v>
      </c>
      <c r="I805" s="9">
        <v>14</v>
      </c>
      <c r="J805" s="9">
        <v>47</v>
      </c>
      <c r="K805" s="9" t="str">
        <f t="shared" si="25"/>
        <v>Dire</v>
      </c>
      <c r="L805" s="9" t="s">
        <v>14</v>
      </c>
      <c r="M805" s="9">
        <f>Datos_Limpios!$I805+Datos_Limpios!$J805</f>
        <v>61</v>
      </c>
      <c r="N805" s="9" t="str">
        <f>IF(Datos_Limpios!$M805&lt;35,"Menor a 35",IF(Datos_Limpios!$M805&lt;=48,"Menor a 48",IF(Datos_Limpios!$M805&lt;=60,"Menor a 60","Mayor a 60")))</f>
        <v>Mayor a 60</v>
      </c>
      <c r="O805" s="9" t="str">
        <f>IF(Datos_Limpios!$L805="True",Datos_Limpios!$F805,Datos_Limpios!$H805)</f>
        <v>Team Serenity</v>
      </c>
      <c r="P805" s="9"/>
      <c r="Q805" s="9">
        <v>9870</v>
      </c>
      <c r="R805" s="9" t="s">
        <v>80</v>
      </c>
    </row>
    <row r="806" spans="1:18" x14ac:dyDescent="0.3">
      <c r="A806" s="7">
        <v>4066909869</v>
      </c>
      <c r="B806" s="7">
        <v>2225</v>
      </c>
      <c r="C806" s="8">
        <f>Datos_Limpios!$B806/(24*60*60)</f>
        <v>2.5752314814814815E-2</v>
      </c>
      <c r="D806" s="8" t="str">
        <f t="shared" si="24"/>
        <v>Early Game</v>
      </c>
      <c r="E806" s="7">
        <v>5228654</v>
      </c>
      <c r="F806" s="7" t="s">
        <v>101</v>
      </c>
      <c r="G806" s="7">
        <v>1883502</v>
      </c>
      <c r="H806" s="7" t="s">
        <v>61</v>
      </c>
      <c r="I806" s="7">
        <v>19</v>
      </c>
      <c r="J806" s="7">
        <v>43</v>
      </c>
      <c r="K806" s="7" t="str">
        <f t="shared" si="25"/>
        <v>Dire</v>
      </c>
      <c r="L806" s="7" t="s">
        <v>14</v>
      </c>
      <c r="M806" s="7">
        <f>Datos_Limpios!$I806+Datos_Limpios!$J806</f>
        <v>62</v>
      </c>
      <c r="N806" s="7" t="str">
        <f>IF(Datos_Limpios!$M806&lt;35,"Menor a 35",IF(Datos_Limpios!$M806&lt;=48,"Menor a 48",IF(Datos_Limpios!$M806&lt;=60,"Menor a 60","Mayor a 60")))</f>
        <v>Mayor a 60</v>
      </c>
      <c r="O806" s="7" t="str">
        <f>IF(Datos_Limpios!$L806="True",Datos_Limpios!$F806,Datos_Limpios!$H806)</f>
        <v>Virtus.pro</v>
      </c>
      <c r="P806" s="7"/>
      <c r="Q806" s="7">
        <v>9870</v>
      </c>
      <c r="R806" s="7" t="s">
        <v>80</v>
      </c>
    </row>
    <row r="807" spans="1:18" x14ac:dyDescent="0.3">
      <c r="A807" s="9">
        <v>4066838505</v>
      </c>
      <c r="B807" s="9">
        <v>2851</v>
      </c>
      <c r="C807" s="10">
        <f>Datos_Limpios!$B807/(24*60*60)</f>
        <v>3.2997685185185185E-2</v>
      </c>
      <c r="D807" s="8" t="str">
        <f t="shared" si="24"/>
        <v>Mid Game</v>
      </c>
      <c r="E807" s="9">
        <v>5228654</v>
      </c>
      <c r="F807" s="9" t="s">
        <v>101</v>
      </c>
      <c r="G807" s="9">
        <v>1883502</v>
      </c>
      <c r="H807" s="9" t="s">
        <v>61</v>
      </c>
      <c r="I807" s="9">
        <v>24</v>
      </c>
      <c r="J807" s="9">
        <v>37</v>
      </c>
      <c r="K807" s="9" t="str">
        <f t="shared" si="25"/>
        <v>Dire</v>
      </c>
      <c r="L807" s="9" t="s">
        <v>14</v>
      </c>
      <c r="M807" s="9">
        <f>Datos_Limpios!$I807+Datos_Limpios!$J807</f>
        <v>61</v>
      </c>
      <c r="N807" s="9" t="str">
        <f>IF(Datos_Limpios!$M807&lt;35,"Menor a 35",IF(Datos_Limpios!$M807&lt;=48,"Menor a 48",IF(Datos_Limpios!$M807&lt;=60,"Menor a 60","Mayor a 60")))</f>
        <v>Mayor a 60</v>
      </c>
      <c r="O807" s="9" t="str">
        <f>IF(Datos_Limpios!$L807="True",Datos_Limpios!$F807,Datos_Limpios!$H807)</f>
        <v>Virtus.pro</v>
      </c>
      <c r="P807" s="9"/>
      <c r="Q807" s="9">
        <v>9870</v>
      </c>
      <c r="R807" s="9" t="s">
        <v>80</v>
      </c>
    </row>
    <row r="808" spans="1:18" x14ac:dyDescent="0.3">
      <c r="A808" s="7">
        <v>4066831697</v>
      </c>
      <c r="B808" s="7">
        <v>1964</v>
      </c>
      <c r="C808" s="8">
        <f>Datos_Limpios!$B808/(24*60*60)</f>
        <v>2.2731481481481481E-2</v>
      </c>
      <c r="D808" s="8" t="str">
        <f t="shared" si="24"/>
        <v>Early Game</v>
      </c>
      <c r="E808" s="7">
        <v>67</v>
      </c>
      <c r="F808" s="7" t="s">
        <v>84</v>
      </c>
      <c r="G808" s="7">
        <v>5066616</v>
      </c>
      <c r="H808" s="7" t="s">
        <v>82</v>
      </c>
      <c r="I808" s="7">
        <v>16</v>
      </c>
      <c r="J808" s="7">
        <v>40</v>
      </c>
      <c r="K808" s="7" t="str">
        <f t="shared" si="25"/>
        <v>Dire</v>
      </c>
      <c r="L808" s="7" t="s">
        <v>14</v>
      </c>
      <c r="M808" s="7">
        <f>Datos_Limpios!$I808+Datos_Limpios!$J808</f>
        <v>56</v>
      </c>
      <c r="N808" s="7" t="str">
        <f>IF(Datos_Limpios!$M808&lt;35,"Menor a 35",IF(Datos_Limpios!$M808&lt;=48,"Menor a 48",IF(Datos_Limpios!$M808&lt;=60,"Menor a 60","Mayor a 60")))</f>
        <v>Menor a 60</v>
      </c>
      <c r="O808" s="7" t="str">
        <f>IF(Datos_Limpios!$L808="True",Datos_Limpios!$F808,Datos_Limpios!$H808)</f>
        <v>Team Serenity</v>
      </c>
      <c r="P808" s="7"/>
      <c r="Q808" s="7">
        <v>9870</v>
      </c>
      <c r="R808" s="7" t="s">
        <v>80</v>
      </c>
    </row>
    <row r="809" spans="1:18" x14ac:dyDescent="0.3">
      <c r="A809" s="9">
        <v>4066775838</v>
      </c>
      <c r="B809" s="9">
        <v>2144</v>
      </c>
      <c r="C809" s="10">
        <f>Datos_Limpios!$B809/(24*60*60)</f>
        <v>2.4814814814814814E-2</v>
      </c>
      <c r="D809" s="8" t="str">
        <f t="shared" si="24"/>
        <v>Early Game</v>
      </c>
      <c r="E809" s="9">
        <v>5027210</v>
      </c>
      <c r="F809" s="9" t="s">
        <v>102</v>
      </c>
      <c r="G809" s="9">
        <v>2163</v>
      </c>
      <c r="H809" s="9" t="s">
        <v>66</v>
      </c>
      <c r="I809" s="9">
        <v>29</v>
      </c>
      <c r="J809" s="9">
        <v>40</v>
      </c>
      <c r="K809" s="9" t="str">
        <f t="shared" si="25"/>
        <v>Dire</v>
      </c>
      <c r="L809" s="9" t="s">
        <v>14</v>
      </c>
      <c r="M809" s="9">
        <f>Datos_Limpios!$I809+Datos_Limpios!$J809</f>
        <v>69</v>
      </c>
      <c r="N809" s="9" t="str">
        <f>IF(Datos_Limpios!$M809&lt;35,"Menor a 35",IF(Datos_Limpios!$M809&lt;=48,"Menor a 48",IF(Datos_Limpios!$M809&lt;=60,"Menor a 60","Mayor a 60")))</f>
        <v>Mayor a 60</v>
      </c>
      <c r="O809" s="9" t="str">
        <f>IF(Datos_Limpios!$L809="True",Datos_Limpios!$F809,Datos_Limpios!$H809)</f>
        <v>Team Liquid</v>
      </c>
      <c r="P809" s="9"/>
      <c r="Q809" s="9">
        <v>9870</v>
      </c>
      <c r="R809" s="9" t="s">
        <v>80</v>
      </c>
    </row>
    <row r="810" spans="1:18" x14ac:dyDescent="0.3">
      <c r="A810" s="7">
        <v>4066751467</v>
      </c>
      <c r="B810" s="7">
        <v>2954</v>
      </c>
      <c r="C810" s="8">
        <f>Datos_Limpios!$B810/(24*60*60)</f>
        <v>3.4189814814814812E-2</v>
      </c>
      <c r="D810" s="8" t="str">
        <f t="shared" si="24"/>
        <v>Mid Game</v>
      </c>
      <c r="E810" s="7">
        <v>2586976</v>
      </c>
      <c r="F810" s="7" t="s">
        <v>64</v>
      </c>
      <c r="G810" s="7">
        <v>5229127</v>
      </c>
      <c r="H810" s="7" t="s">
        <v>83</v>
      </c>
      <c r="I810" s="7">
        <v>34</v>
      </c>
      <c r="J810" s="7">
        <v>44</v>
      </c>
      <c r="K810" s="7" t="str">
        <f t="shared" si="25"/>
        <v>Radiant</v>
      </c>
      <c r="L810" s="7" t="s">
        <v>18</v>
      </c>
      <c r="M810" s="7">
        <f>Datos_Limpios!$I810+Datos_Limpios!$J810</f>
        <v>78</v>
      </c>
      <c r="N810" s="7" t="str">
        <f>IF(Datos_Limpios!$M810&lt;35,"Menor a 35",IF(Datos_Limpios!$M810&lt;=48,"Menor a 48",IF(Datos_Limpios!$M810&lt;=60,"Menor a 60","Mayor a 60")))</f>
        <v>Mayor a 60</v>
      </c>
      <c r="O810" s="7" t="str">
        <f>IF(Datos_Limpios!$L810="True",Datos_Limpios!$F810,Datos_Limpios!$H810)</f>
        <v>OG</v>
      </c>
      <c r="P810" s="7"/>
      <c r="Q810" s="7">
        <v>9870</v>
      </c>
      <c r="R810" s="7" t="s">
        <v>80</v>
      </c>
    </row>
    <row r="811" spans="1:18" x14ac:dyDescent="0.3">
      <c r="A811" s="9">
        <v>4066704198</v>
      </c>
      <c r="B811" s="9">
        <v>2010</v>
      </c>
      <c r="C811" s="10">
        <f>Datos_Limpios!$B811/(24*60*60)</f>
        <v>2.326388888888889E-2</v>
      </c>
      <c r="D811" s="8" t="str">
        <f t="shared" si="24"/>
        <v>Early Game</v>
      </c>
      <c r="E811" s="9">
        <v>2163</v>
      </c>
      <c r="F811" s="9" t="s">
        <v>66</v>
      </c>
      <c r="G811" s="9">
        <v>5027210</v>
      </c>
      <c r="H811" s="9" t="s">
        <v>102</v>
      </c>
      <c r="I811" s="9">
        <v>35</v>
      </c>
      <c r="J811" s="9">
        <v>20</v>
      </c>
      <c r="K811" s="9" t="str">
        <f t="shared" si="25"/>
        <v>Radiant</v>
      </c>
      <c r="L811" s="9" t="s">
        <v>18</v>
      </c>
      <c r="M811" s="9">
        <f>Datos_Limpios!$I811+Datos_Limpios!$J811</f>
        <v>55</v>
      </c>
      <c r="N811" s="9" t="str">
        <f>IF(Datos_Limpios!$M811&lt;35,"Menor a 35",IF(Datos_Limpios!$M811&lt;=48,"Menor a 48",IF(Datos_Limpios!$M811&lt;=60,"Menor a 60","Mayor a 60")))</f>
        <v>Menor a 60</v>
      </c>
      <c r="O811" s="9" t="str">
        <f>IF(Datos_Limpios!$L811="True",Datos_Limpios!$F811,Datos_Limpios!$H811)</f>
        <v>Team Liquid</v>
      </c>
      <c r="P811" s="9"/>
      <c r="Q811" s="9">
        <v>9870</v>
      </c>
      <c r="R811" s="9" t="s">
        <v>80</v>
      </c>
    </row>
    <row r="812" spans="1:18" x14ac:dyDescent="0.3">
      <c r="A812" s="7">
        <v>4066670110</v>
      </c>
      <c r="B812" s="7">
        <v>2457</v>
      </c>
      <c r="C812" s="8">
        <f>Datos_Limpios!$B812/(24*60*60)</f>
        <v>2.8437500000000001E-2</v>
      </c>
      <c r="D812" s="8" t="str">
        <f t="shared" si="24"/>
        <v>Mid Game</v>
      </c>
      <c r="E812" s="7">
        <v>15</v>
      </c>
      <c r="F812" s="7" t="s">
        <v>12</v>
      </c>
      <c r="G812" s="7">
        <v>543897</v>
      </c>
      <c r="H812" s="7" t="s">
        <v>35</v>
      </c>
      <c r="I812" s="7">
        <v>35</v>
      </c>
      <c r="J812" s="7">
        <v>18</v>
      </c>
      <c r="K812" s="7" t="str">
        <f t="shared" si="25"/>
        <v>Radiant</v>
      </c>
      <c r="L812" s="7" t="s">
        <v>18</v>
      </c>
      <c r="M812" s="7">
        <f>Datos_Limpios!$I812+Datos_Limpios!$J812</f>
        <v>53</v>
      </c>
      <c r="N812" s="7" t="str">
        <f>IF(Datos_Limpios!$M812&lt;35,"Menor a 35",IF(Datos_Limpios!$M812&lt;=48,"Menor a 48",IF(Datos_Limpios!$M812&lt;=60,"Menor a 60","Mayor a 60")))</f>
        <v>Menor a 60</v>
      </c>
      <c r="O812" s="7" t="str">
        <f>IF(Datos_Limpios!$L812="True",Datos_Limpios!$F812,Datos_Limpios!$H812)</f>
        <v>LGD Gaming</v>
      </c>
      <c r="P812" s="7"/>
      <c r="Q812" s="7">
        <v>9870</v>
      </c>
      <c r="R812" s="7" t="s">
        <v>80</v>
      </c>
    </row>
    <row r="813" spans="1:18" x14ac:dyDescent="0.3">
      <c r="A813" s="9">
        <v>4066688247</v>
      </c>
      <c r="B813" s="9">
        <v>1488</v>
      </c>
      <c r="C813" s="10">
        <f>Datos_Limpios!$B813/(24*60*60)</f>
        <v>1.7222222222222222E-2</v>
      </c>
      <c r="D813" s="8" t="str">
        <f t="shared" si="24"/>
        <v>Early Game</v>
      </c>
      <c r="E813" s="9">
        <v>5229127</v>
      </c>
      <c r="F813" s="9" t="s">
        <v>83</v>
      </c>
      <c r="G813" s="9">
        <v>2586976</v>
      </c>
      <c r="H813" s="9" t="s">
        <v>64</v>
      </c>
      <c r="I813" s="9">
        <v>36</v>
      </c>
      <c r="J813" s="9">
        <v>9</v>
      </c>
      <c r="K813" s="9" t="str">
        <f t="shared" si="25"/>
        <v>Radiant</v>
      </c>
      <c r="L813" s="9" t="s">
        <v>18</v>
      </c>
      <c r="M813" s="9">
        <f>Datos_Limpios!$I813+Datos_Limpios!$J813</f>
        <v>45</v>
      </c>
      <c r="N813" s="9" t="str">
        <f>IF(Datos_Limpios!$M813&lt;35,"Menor a 35",IF(Datos_Limpios!$M813&lt;=48,"Menor a 48",IF(Datos_Limpios!$M813&lt;=60,"Menor a 60","Mayor a 60")))</f>
        <v>Menor a 48</v>
      </c>
      <c r="O813" s="9" t="str">
        <f>IF(Datos_Limpios!$L813="True",Datos_Limpios!$F813,Datos_Limpios!$H813)</f>
        <v>Winstrike</v>
      </c>
      <c r="P813" s="9"/>
      <c r="Q813" s="9">
        <v>9870</v>
      </c>
      <c r="R813" s="9" t="s">
        <v>80</v>
      </c>
    </row>
    <row r="814" spans="1:18" x14ac:dyDescent="0.3">
      <c r="A814" s="7">
        <v>4066666471</v>
      </c>
      <c r="B814" s="7">
        <v>2446</v>
      </c>
      <c r="C814" s="8">
        <f>Datos_Limpios!$B814/(24*60*60)</f>
        <v>2.8310185185185185E-2</v>
      </c>
      <c r="D814" s="8" t="str">
        <f t="shared" si="24"/>
        <v>Mid Game</v>
      </c>
      <c r="E814" s="7">
        <v>39</v>
      </c>
      <c r="F814" s="7" t="s">
        <v>60</v>
      </c>
      <c r="G814" s="7">
        <v>350190</v>
      </c>
      <c r="H814" s="7" t="s">
        <v>16</v>
      </c>
      <c r="I814" s="7">
        <v>37</v>
      </c>
      <c r="J814" s="7">
        <v>30</v>
      </c>
      <c r="K814" s="7" t="str">
        <f t="shared" si="25"/>
        <v>Radiant</v>
      </c>
      <c r="L814" s="7" t="s">
        <v>18</v>
      </c>
      <c r="M814" s="7">
        <f>Datos_Limpios!$I814+Datos_Limpios!$J814</f>
        <v>67</v>
      </c>
      <c r="N814" s="7" t="str">
        <f>IF(Datos_Limpios!$M814&lt;35,"Menor a 35",IF(Datos_Limpios!$M814&lt;=48,"Menor a 48",IF(Datos_Limpios!$M814&lt;=60,"Menor a 60","Mayor a 60")))</f>
        <v>Mayor a 60</v>
      </c>
      <c r="O814" s="7" t="str">
        <f>IF(Datos_Limpios!$L814="True",Datos_Limpios!$F814,Datos_Limpios!$H814)</f>
        <v>Shopify Rebellion</v>
      </c>
      <c r="P814" s="7"/>
      <c r="Q814" s="7">
        <v>9870</v>
      </c>
      <c r="R814" s="7" t="s">
        <v>80</v>
      </c>
    </row>
    <row r="815" spans="1:18" x14ac:dyDescent="0.3">
      <c r="A815" s="9">
        <v>4066608591</v>
      </c>
      <c r="B815" s="9">
        <v>2305</v>
      </c>
      <c r="C815" s="10">
        <f>Datos_Limpios!$B815/(24*60*60)</f>
        <v>2.6678240740740742E-2</v>
      </c>
      <c r="D815" s="8" t="str">
        <f t="shared" si="24"/>
        <v>Early Game</v>
      </c>
      <c r="E815" s="9">
        <v>1838315</v>
      </c>
      <c r="F815" s="9" t="s">
        <v>21</v>
      </c>
      <c r="G815" s="9">
        <v>2108395</v>
      </c>
      <c r="H815" s="9" t="s">
        <v>34</v>
      </c>
      <c r="I815" s="9">
        <v>41</v>
      </c>
      <c r="J815" s="9">
        <v>18</v>
      </c>
      <c r="K815" s="9" t="str">
        <f t="shared" si="25"/>
        <v>Radiant</v>
      </c>
      <c r="L815" s="9" t="s">
        <v>18</v>
      </c>
      <c r="M815" s="9">
        <f>Datos_Limpios!$I815+Datos_Limpios!$J815</f>
        <v>59</v>
      </c>
      <c r="N815" s="9" t="str">
        <f>IF(Datos_Limpios!$M815&lt;35,"Menor a 35",IF(Datos_Limpios!$M815&lt;=48,"Menor a 48",IF(Datos_Limpios!$M815&lt;=60,"Menor a 60","Mayor a 60")))</f>
        <v>Menor a 60</v>
      </c>
      <c r="O815" s="9" t="str">
        <f>IF(Datos_Limpios!$L815="True",Datos_Limpios!$F815,Datos_Limpios!$H815)</f>
        <v>Team Secret</v>
      </c>
      <c r="P815" s="9"/>
      <c r="Q815" s="9">
        <v>9870</v>
      </c>
      <c r="R815" s="9" t="s">
        <v>80</v>
      </c>
    </row>
    <row r="816" spans="1:18" x14ac:dyDescent="0.3">
      <c r="A816" s="7">
        <v>4070556816</v>
      </c>
      <c r="B816" s="7">
        <v>2121</v>
      </c>
      <c r="C816" s="8">
        <f>Datos_Limpios!$B816/(24*60*60)</f>
        <v>2.4548611111111111E-2</v>
      </c>
      <c r="D816" s="8" t="str">
        <f t="shared" si="24"/>
        <v>Early Game</v>
      </c>
      <c r="E816" s="7">
        <v>15</v>
      </c>
      <c r="F816" s="7" t="s">
        <v>12</v>
      </c>
      <c r="G816" s="7">
        <v>1883502</v>
      </c>
      <c r="H816" s="7" t="s">
        <v>61</v>
      </c>
      <c r="I816" s="7">
        <v>30</v>
      </c>
      <c r="J816" s="7">
        <v>13</v>
      </c>
      <c r="K816" s="7" t="str">
        <f t="shared" si="25"/>
        <v>Radiant</v>
      </c>
      <c r="L816" s="7" t="s">
        <v>18</v>
      </c>
      <c r="M816" s="7">
        <f>Datos_Limpios!$I816+Datos_Limpios!$J816</f>
        <v>43</v>
      </c>
      <c r="N816" s="7" t="str">
        <f>IF(Datos_Limpios!$M816&lt;35,"Menor a 35",IF(Datos_Limpios!$M816&lt;=48,"Menor a 48",IF(Datos_Limpios!$M816&lt;=60,"Menor a 60","Mayor a 60")))</f>
        <v>Menor a 48</v>
      </c>
      <c r="O816" s="7" t="str">
        <f>IF(Datos_Limpios!$L816="True",Datos_Limpios!$F816,Datos_Limpios!$H816)</f>
        <v>LGD Gaming</v>
      </c>
      <c r="P816" s="7"/>
      <c r="Q816" s="7">
        <v>9870</v>
      </c>
      <c r="R816" s="7" t="s">
        <v>80</v>
      </c>
    </row>
    <row r="817" spans="1:18" x14ac:dyDescent="0.3">
      <c r="A817" s="9">
        <v>4066499119</v>
      </c>
      <c r="B817" s="9">
        <v>2610</v>
      </c>
      <c r="C817" s="10">
        <f>Datos_Limpios!$B817/(24*60*60)</f>
        <v>3.0208333333333334E-2</v>
      </c>
      <c r="D817" s="8" t="str">
        <f t="shared" si="24"/>
        <v>Mid Game</v>
      </c>
      <c r="E817" s="9">
        <v>2108395</v>
      </c>
      <c r="F817" s="9" t="s">
        <v>34</v>
      </c>
      <c r="G817" s="9">
        <v>1838315</v>
      </c>
      <c r="H817" s="9" t="s">
        <v>21</v>
      </c>
      <c r="I817" s="9">
        <v>15</v>
      </c>
      <c r="J817" s="9">
        <v>30</v>
      </c>
      <c r="K817" s="9" t="str">
        <f t="shared" si="25"/>
        <v>Dire</v>
      </c>
      <c r="L817" s="9" t="s">
        <v>14</v>
      </c>
      <c r="M817" s="9">
        <f>Datos_Limpios!$I817+Datos_Limpios!$J817</f>
        <v>45</v>
      </c>
      <c r="N817" s="9" t="str">
        <f>IF(Datos_Limpios!$M817&lt;35,"Menor a 35",IF(Datos_Limpios!$M817&lt;=48,"Menor a 48",IF(Datos_Limpios!$M817&lt;=60,"Menor a 60","Mayor a 60")))</f>
        <v>Menor a 48</v>
      </c>
      <c r="O817" s="9" t="str">
        <f>IF(Datos_Limpios!$L817="True",Datos_Limpios!$F817,Datos_Limpios!$H817)</f>
        <v>Team Secret</v>
      </c>
      <c r="P817" s="9"/>
      <c r="Q817" s="9">
        <v>9870</v>
      </c>
      <c r="R817" s="9" t="s">
        <v>80</v>
      </c>
    </row>
    <row r="818" spans="1:18" x14ac:dyDescent="0.3">
      <c r="A818" s="7">
        <v>4065281130</v>
      </c>
      <c r="B818" s="7">
        <v>2347</v>
      </c>
      <c r="C818" s="8">
        <f>Datos_Limpios!$B818/(24*60*60)</f>
        <v>2.7164351851851853E-2</v>
      </c>
      <c r="D818" s="8" t="str">
        <f t="shared" si="24"/>
        <v>Early Game</v>
      </c>
      <c r="E818" s="7">
        <v>5</v>
      </c>
      <c r="F818" s="7" t="s">
        <v>62</v>
      </c>
      <c r="G818" s="7">
        <v>15</v>
      </c>
      <c r="H818" s="7" t="s">
        <v>12</v>
      </c>
      <c r="I818" s="7">
        <v>29</v>
      </c>
      <c r="J818" s="7">
        <v>26</v>
      </c>
      <c r="K818" s="7" t="str">
        <f t="shared" si="25"/>
        <v>Dire</v>
      </c>
      <c r="L818" s="7" t="s">
        <v>14</v>
      </c>
      <c r="M818" s="7">
        <f>Datos_Limpios!$I818+Datos_Limpios!$J818</f>
        <v>55</v>
      </c>
      <c r="N818" s="7" t="str">
        <f>IF(Datos_Limpios!$M818&lt;35,"Menor a 35",IF(Datos_Limpios!$M818&lt;=48,"Menor a 48",IF(Datos_Limpios!$M818&lt;=60,"Menor a 60","Mayor a 60")))</f>
        <v>Menor a 60</v>
      </c>
      <c r="O818" s="7" t="str">
        <f>IF(Datos_Limpios!$L818="True",Datos_Limpios!$F818,Datos_Limpios!$H818)</f>
        <v>LGD Gaming</v>
      </c>
      <c r="P818" s="7"/>
      <c r="Q818" s="7">
        <v>9870</v>
      </c>
      <c r="R818" s="7" t="s">
        <v>80</v>
      </c>
    </row>
    <row r="819" spans="1:18" x14ac:dyDescent="0.3">
      <c r="A819" s="9">
        <v>4065192690</v>
      </c>
      <c r="B819" s="9">
        <v>3340</v>
      </c>
      <c r="C819" s="10">
        <f>Datos_Limpios!$B819/(24*60*60)</f>
        <v>3.8657407407407404E-2</v>
      </c>
      <c r="D819" s="8" t="str">
        <f t="shared" si="24"/>
        <v>Mid Game</v>
      </c>
      <c r="E819" s="9">
        <v>5229127</v>
      </c>
      <c r="F819" s="9" t="s">
        <v>83</v>
      </c>
      <c r="G819" s="9">
        <v>350190</v>
      </c>
      <c r="H819" s="9" t="s">
        <v>16</v>
      </c>
      <c r="I819" s="9">
        <v>29</v>
      </c>
      <c r="J819" s="9">
        <v>40</v>
      </c>
      <c r="K819" s="9" t="str">
        <f t="shared" si="25"/>
        <v>Dire</v>
      </c>
      <c r="L819" s="9" t="s">
        <v>14</v>
      </c>
      <c r="M819" s="9">
        <f>Datos_Limpios!$I819+Datos_Limpios!$J819</f>
        <v>69</v>
      </c>
      <c r="N819" s="9" t="str">
        <f>IF(Datos_Limpios!$M819&lt;35,"Menor a 35",IF(Datos_Limpios!$M819&lt;=48,"Menor a 48",IF(Datos_Limpios!$M819&lt;=60,"Menor a 60","Mayor a 60")))</f>
        <v>Mayor a 60</v>
      </c>
      <c r="O819" s="9" t="str">
        <f>IF(Datos_Limpios!$L819="True",Datos_Limpios!$F819,Datos_Limpios!$H819)</f>
        <v>Ascent Esports</v>
      </c>
      <c r="P819" s="9"/>
      <c r="Q819" s="9">
        <v>9870</v>
      </c>
      <c r="R819" s="9" t="s">
        <v>80</v>
      </c>
    </row>
    <row r="820" spans="1:18" x14ac:dyDescent="0.3">
      <c r="A820" s="7">
        <v>4065260154</v>
      </c>
      <c r="B820" s="7">
        <v>1807</v>
      </c>
      <c r="C820" s="8">
        <f>Datos_Limpios!$B820/(24*60*60)</f>
        <v>2.0914351851851851E-2</v>
      </c>
      <c r="D820" s="8" t="str">
        <f t="shared" si="24"/>
        <v>Early Game</v>
      </c>
      <c r="E820" s="7">
        <v>2163</v>
      </c>
      <c r="F820" s="7" t="s">
        <v>66</v>
      </c>
      <c r="G820" s="7">
        <v>39</v>
      </c>
      <c r="H820" s="7" t="s">
        <v>60</v>
      </c>
      <c r="I820" s="7">
        <v>45</v>
      </c>
      <c r="J820" s="7">
        <v>17</v>
      </c>
      <c r="K820" s="7" t="str">
        <f t="shared" si="25"/>
        <v>Radiant</v>
      </c>
      <c r="L820" s="7" t="s">
        <v>18</v>
      </c>
      <c r="M820" s="7">
        <f>Datos_Limpios!$I820+Datos_Limpios!$J820</f>
        <v>62</v>
      </c>
      <c r="N820" s="7" t="str">
        <f>IF(Datos_Limpios!$M820&lt;35,"Menor a 35",IF(Datos_Limpios!$M820&lt;=48,"Menor a 48",IF(Datos_Limpios!$M820&lt;=60,"Menor a 60","Mayor a 60")))</f>
        <v>Mayor a 60</v>
      </c>
      <c r="O820" s="7" t="str">
        <f>IF(Datos_Limpios!$L820="True",Datos_Limpios!$F820,Datos_Limpios!$H820)</f>
        <v>Team Liquid</v>
      </c>
      <c r="P820" s="7"/>
      <c r="Q820" s="7">
        <v>9870</v>
      </c>
      <c r="R820" s="7" t="s">
        <v>80</v>
      </c>
    </row>
    <row r="821" spans="1:18" x14ac:dyDescent="0.3">
      <c r="A821" s="9">
        <v>4070612749</v>
      </c>
      <c r="B821" s="9">
        <v>2675</v>
      </c>
      <c r="C821" s="10">
        <f>Datos_Limpios!$B821/(24*60*60)</f>
        <v>3.0960648148148147E-2</v>
      </c>
      <c r="D821" s="8" t="str">
        <f t="shared" si="24"/>
        <v>Mid Game</v>
      </c>
      <c r="E821" s="9">
        <v>5066616</v>
      </c>
      <c r="F821" s="9" t="s">
        <v>82</v>
      </c>
      <c r="G821" s="9">
        <v>350190</v>
      </c>
      <c r="H821" s="9" t="s">
        <v>16</v>
      </c>
      <c r="I821" s="9">
        <v>39</v>
      </c>
      <c r="J821" s="9">
        <v>19</v>
      </c>
      <c r="K821" s="9" t="str">
        <f t="shared" si="25"/>
        <v>Radiant</v>
      </c>
      <c r="L821" s="9" t="s">
        <v>18</v>
      </c>
      <c r="M821" s="9">
        <f>Datos_Limpios!$I821+Datos_Limpios!$J821</f>
        <v>58</v>
      </c>
      <c r="N821" s="9" t="str">
        <f>IF(Datos_Limpios!$M821&lt;35,"Menor a 35",IF(Datos_Limpios!$M821&lt;=48,"Menor a 48",IF(Datos_Limpios!$M821&lt;=60,"Menor a 60","Mayor a 60")))</f>
        <v>Menor a 60</v>
      </c>
      <c r="O821" s="9" t="str">
        <f>IF(Datos_Limpios!$L821="True",Datos_Limpios!$F821,Datos_Limpios!$H821)</f>
        <v>Team Serenity</v>
      </c>
      <c r="P821" s="9"/>
      <c r="Q821" s="9">
        <v>9870</v>
      </c>
      <c r="R821" s="9" t="s">
        <v>80</v>
      </c>
    </row>
    <row r="822" spans="1:18" x14ac:dyDescent="0.3">
      <c r="A822" s="7">
        <v>4065211201</v>
      </c>
      <c r="B822" s="7">
        <v>2529</v>
      </c>
      <c r="C822" s="8">
        <f>Datos_Limpios!$B822/(24*60*60)</f>
        <v>2.9270833333333333E-2</v>
      </c>
      <c r="D822" s="8" t="str">
        <f t="shared" si="24"/>
        <v>Mid Game</v>
      </c>
      <c r="E822" s="7">
        <v>39</v>
      </c>
      <c r="F822" s="7" t="s">
        <v>60</v>
      </c>
      <c r="G822" s="7">
        <v>2163</v>
      </c>
      <c r="H822" s="7" t="s">
        <v>66</v>
      </c>
      <c r="I822" s="7">
        <v>34</v>
      </c>
      <c r="J822" s="7">
        <v>46</v>
      </c>
      <c r="K822" s="7" t="str">
        <f t="shared" si="25"/>
        <v>Dire</v>
      </c>
      <c r="L822" s="7" t="s">
        <v>14</v>
      </c>
      <c r="M822" s="7">
        <f>Datos_Limpios!$I822+Datos_Limpios!$J822</f>
        <v>80</v>
      </c>
      <c r="N822" s="7" t="str">
        <f>IF(Datos_Limpios!$M822&lt;35,"Menor a 35",IF(Datos_Limpios!$M822&lt;=48,"Menor a 48",IF(Datos_Limpios!$M822&lt;=60,"Menor a 60","Mayor a 60")))</f>
        <v>Mayor a 60</v>
      </c>
      <c r="O822" s="7" t="str">
        <f>IF(Datos_Limpios!$L822="True",Datos_Limpios!$F822,Datos_Limpios!$H822)</f>
        <v>Team Liquid</v>
      </c>
      <c r="P822" s="7"/>
      <c r="Q822" s="7">
        <v>9870</v>
      </c>
      <c r="R822" s="7" t="s">
        <v>80</v>
      </c>
    </row>
    <row r="823" spans="1:18" x14ac:dyDescent="0.3">
      <c r="A823" s="9">
        <v>4065140946</v>
      </c>
      <c r="B823" s="9">
        <v>3161</v>
      </c>
      <c r="C823" s="10">
        <f>Datos_Limpios!$B823/(24*60*60)</f>
        <v>3.6585648148148145E-2</v>
      </c>
      <c r="D823" s="8" t="str">
        <f t="shared" si="24"/>
        <v>Mid Game</v>
      </c>
      <c r="E823" s="9">
        <v>1883502</v>
      </c>
      <c r="F823" s="9" t="s">
        <v>61</v>
      </c>
      <c r="G823" s="9">
        <v>67</v>
      </c>
      <c r="H823" s="9" t="s">
        <v>84</v>
      </c>
      <c r="I823" s="9">
        <v>35</v>
      </c>
      <c r="J823" s="9">
        <v>38</v>
      </c>
      <c r="K823" s="9" t="str">
        <f t="shared" si="25"/>
        <v>Dire</v>
      </c>
      <c r="L823" s="9" t="s">
        <v>14</v>
      </c>
      <c r="M823" s="9">
        <f>Datos_Limpios!$I823+Datos_Limpios!$J823</f>
        <v>73</v>
      </c>
      <c r="N823" s="9" t="str">
        <f>IF(Datos_Limpios!$M823&lt;35,"Menor a 35",IF(Datos_Limpios!$M823&lt;=48,"Menor a 48",IF(Datos_Limpios!$M823&lt;=60,"Menor a 60","Mayor a 60")))</f>
        <v>Mayor a 60</v>
      </c>
      <c r="O823" s="9" t="str">
        <f>IF(Datos_Limpios!$L823="True",Datos_Limpios!$F823,Datos_Limpios!$H823)</f>
        <v>paiN Gaming</v>
      </c>
      <c r="P823" s="9"/>
      <c r="Q823" s="9">
        <v>9870</v>
      </c>
      <c r="R823" s="9" t="s">
        <v>80</v>
      </c>
    </row>
    <row r="824" spans="1:18" x14ac:dyDescent="0.3">
      <c r="A824" s="7">
        <v>4065178894</v>
      </c>
      <c r="B824" s="7">
        <v>3596</v>
      </c>
      <c r="C824" s="8">
        <f>Datos_Limpios!$B824/(24*60*60)</f>
        <v>4.162037037037037E-2</v>
      </c>
      <c r="D824" s="8" t="str">
        <f t="shared" si="24"/>
        <v>Mid Game</v>
      </c>
      <c r="E824" s="7">
        <v>2108395</v>
      </c>
      <c r="F824" s="7" t="s">
        <v>34</v>
      </c>
      <c r="G824" s="7">
        <v>5066616</v>
      </c>
      <c r="H824" s="7" t="s">
        <v>82</v>
      </c>
      <c r="I824" s="7">
        <v>41</v>
      </c>
      <c r="J824" s="7">
        <v>29</v>
      </c>
      <c r="K824" s="7" t="str">
        <f t="shared" si="25"/>
        <v>Radiant</v>
      </c>
      <c r="L824" s="7" t="s">
        <v>18</v>
      </c>
      <c r="M824" s="7">
        <f>Datos_Limpios!$I824+Datos_Limpios!$J824</f>
        <v>70</v>
      </c>
      <c r="N824" s="7" t="str">
        <f>IF(Datos_Limpios!$M824&lt;35,"Menor a 35",IF(Datos_Limpios!$M824&lt;=48,"Menor a 48",IF(Datos_Limpios!$M824&lt;=60,"Menor a 60","Mayor a 60")))</f>
        <v>Mayor a 60</v>
      </c>
      <c r="O824" s="7" t="str">
        <f>IF(Datos_Limpios!$L824="True",Datos_Limpios!$F824,Datos_Limpios!$H824)</f>
        <v>TNC Predator</v>
      </c>
      <c r="P824" s="7"/>
      <c r="Q824" s="7">
        <v>9870</v>
      </c>
      <c r="R824" s="7" t="s">
        <v>80</v>
      </c>
    </row>
    <row r="825" spans="1:18" x14ac:dyDescent="0.3">
      <c r="A825" s="9">
        <v>4065164937</v>
      </c>
      <c r="B825" s="9">
        <v>2709</v>
      </c>
      <c r="C825" s="10">
        <f>Datos_Limpios!$B825/(24*60*60)</f>
        <v>3.1354166666666669E-2</v>
      </c>
      <c r="D825" s="8" t="str">
        <f t="shared" si="24"/>
        <v>Mid Game</v>
      </c>
      <c r="E825" s="9">
        <v>5228654</v>
      </c>
      <c r="F825" s="9" t="s">
        <v>101</v>
      </c>
      <c r="G825" s="9">
        <v>1375614</v>
      </c>
      <c r="H825" s="9" t="s">
        <v>63</v>
      </c>
      <c r="I825" s="9">
        <v>13</v>
      </c>
      <c r="J825" s="9">
        <v>43</v>
      </c>
      <c r="K825" s="9" t="str">
        <f t="shared" si="25"/>
        <v>Dire</v>
      </c>
      <c r="L825" s="9" t="s">
        <v>14</v>
      </c>
      <c r="M825" s="9">
        <f>Datos_Limpios!$I825+Datos_Limpios!$J825</f>
        <v>56</v>
      </c>
      <c r="N825" s="9" t="str">
        <f>IF(Datos_Limpios!$M825&lt;35,"Menor a 35",IF(Datos_Limpios!$M825&lt;=48,"Menor a 48",IF(Datos_Limpios!$M825&lt;=60,"Menor a 60","Mayor a 60")))</f>
        <v>Menor a 60</v>
      </c>
      <c r="O825" s="9" t="str">
        <f>IF(Datos_Limpios!$L825="True",Datos_Limpios!$F825,Datos_Limpios!$H825)</f>
        <v>Newbee</v>
      </c>
      <c r="P825" s="9"/>
      <c r="Q825" s="9">
        <v>9870</v>
      </c>
      <c r="R825" s="9" t="s">
        <v>80</v>
      </c>
    </row>
    <row r="826" spans="1:18" x14ac:dyDescent="0.3">
      <c r="A826" s="7">
        <v>4065124105</v>
      </c>
      <c r="B826" s="7">
        <v>1908</v>
      </c>
      <c r="C826" s="8">
        <f>Datos_Limpios!$B826/(24*60*60)</f>
        <v>2.2083333333333333E-2</v>
      </c>
      <c r="D826" s="8" t="str">
        <f t="shared" si="24"/>
        <v>Early Game</v>
      </c>
      <c r="E826" s="7">
        <v>5228654</v>
      </c>
      <c r="F826" s="7" t="s">
        <v>101</v>
      </c>
      <c r="G826" s="7">
        <v>1375614</v>
      </c>
      <c r="H826" s="7" t="s">
        <v>63</v>
      </c>
      <c r="I826" s="7">
        <v>22</v>
      </c>
      <c r="J826" s="7">
        <v>13</v>
      </c>
      <c r="K826" s="7" t="str">
        <f t="shared" si="25"/>
        <v>Radiant</v>
      </c>
      <c r="L826" s="7" t="s">
        <v>18</v>
      </c>
      <c r="M826" s="7">
        <f>Datos_Limpios!$I826+Datos_Limpios!$J826</f>
        <v>35</v>
      </c>
      <c r="N826" s="7" t="str">
        <f>IF(Datos_Limpios!$M826&lt;35,"Menor a 35",IF(Datos_Limpios!$M826&lt;=48,"Menor a 48",IF(Datos_Limpios!$M826&lt;=60,"Menor a 60","Mayor a 60")))</f>
        <v>Menor a 48</v>
      </c>
      <c r="O826" s="7" t="str">
        <f>IF(Datos_Limpios!$L826="True",Datos_Limpios!$F826,Datos_Limpios!$H826)</f>
        <v>VGJ Storm</v>
      </c>
      <c r="P826" s="7"/>
      <c r="Q826" s="7">
        <v>9870</v>
      </c>
      <c r="R826" s="7" t="s">
        <v>80</v>
      </c>
    </row>
    <row r="827" spans="1:18" x14ac:dyDescent="0.3">
      <c r="A827" s="9">
        <v>4065229720</v>
      </c>
      <c r="B827" s="9">
        <v>2411</v>
      </c>
      <c r="C827" s="10">
        <f>Datos_Limpios!$B827/(24*60*60)</f>
        <v>2.7905092592592592E-2</v>
      </c>
      <c r="D827" s="8" t="str">
        <f t="shared" si="24"/>
        <v>Mid Game</v>
      </c>
      <c r="E827" s="9">
        <v>15</v>
      </c>
      <c r="F827" s="9" t="s">
        <v>12</v>
      </c>
      <c r="G827" s="9">
        <v>5</v>
      </c>
      <c r="H827" s="9" t="s">
        <v>62</v>
      </c>
      <c r="I827" s="9">
        <v>35</v>
      </c>
      <c r="J827" s="9">
        <v>18</v>
      </c>
      <c r="K827" s="9" t="str">
        <f t="shared" si="25"/>
        <v>Radiant</v>
      </c>
      <c r="L827" s="9" t="s">
        <v>18</v>
      </c>
      <c r="M827" s="9">
        <f>Datos_Limpios!$I827+Datos_Limpios!$J827</f>
        <v>53</v>
      </c>
      <c r="N827" s="9" t="str">
        <f>IF(Datos_Limpios!$M827&lt;35,"Menor a 35",IF(Datos_Limpios!$M827&lt;=48,"Menor a 48",IF(Datos_Limpios!$M827&lt;=60,"Menor a 60","Mayor a 60")))</f>
        <v>Menor a 60</v>
      </c>
      <c r="O827" s="9" t="str">
        <f>IF(Datos_Limpios!$L827="True",Datos_Limpios!$F827,Datos_Limpios!$H827)</f>
        <v>LGD Gaming</v>
      </c>
      <c r="P827" s="9"/>
      <c r="Q827" s="9">
        <v>9870</v>
      </c>
      <c r="R827" s="9" t="s">
        <v>80</v>
      </c>
    </row>
    <row r="828" spans="1:18" x14ac:dyDescent="0.3">
      <c r="A828" s="7">
        <v>4065095713</v>
      </c>
      <c r="B828" s="7">
        <v>2109</v>
      </c>
      <c r="C828" s="8">
        <f>Datos_Limpios!$B828/(24*60*60)</f>
        <v>2.4409722222222222E-2</v>
      </c>
      <c r="D828" s="8" t="str">
        <f t="shared" si="24"/>
        <v>Early Game</v>
      </c>
      <c r="E828" s="7">
        <v>67</v>
      </c>
      <c r="F828" s="7" t="s">
        <v>84</v>
      </c>
      <c r="G828" s="7">
        <v>1883502</v>
      </c>
      <c r="H828" s="7" t="s">
        <v>61</v>
      </c>
      <c r="I828" s="7">
        <v>18</v>
      </c>
      <c r="J828" s="7">
        <v>40</v>
      </c>
      <c r="K828" s="7" t="str">
        <f t="shared" si="25"/>
        <v>Dire</v>
      </c>
      <c r="L828" s="7" t="s">
        <v>14</v>
      </c>
      <c r="M828" s="7">
        <f>Datos_Limpios!$I828+Datos_Limpios!$J828</f>
        <v>58</v>
      </c>
      <c r="N828" s="7" t="str">
        <f>IF(Datos_Limpios!$M828&lt;35,"Menor a 35",IF(Datos_Limpios!$M828&lt;=48,"Menor a 48",IF(Datos_Limpios!$M828&lt;=60,"Menor a 60","Mayor a 60")))</f>
        <v>Menor a 60</v>
      </c>
      <c r="O828" s="7" t="str">
        <f>IF(Datos_Limpios!$L828="True",Datos_Limpios!$F828,Datos_Limpios!$H828)</f>
        <v>Virtus.pro</v>
      </c>
      <c r="P828" s="7"/>
      <c r="Q828" s="7">
        <v>9870</v>
      </c>
      <c r="R828" s="7" t="s">
        <v>80</v>
      </c>
    </row>
    <row r="829" spans="1:18" x14ac:dyDescent="0.3">
      <c r="A829" s="9">
        <v>4065077879</v>
      </c>
      <c r="B829" s="9">
        <v>2258</v>
      </c>
      <c r="C829" s="10">
        <f>Datos_Limpios!$B829/(24*60*60)</f>
        <v>2.613425925925926E-2</v>
      </c>
      <c r="D829" s="8" t="str">
        <f t="shared" si="24"/>
        <v>Early Game</v>
      </c>
      <c r="E829" s="9">
        <v>5027210</v>
      </c>
      <c r="F829" s="9" t="s">
        <v>102</v>
      </c>
      <c r="G829" s="9">
        <v>543897</v>
      </c>
      <c r="H829" s="9" t="s">
        <v>35</v>
      </c>
      <c r="I829" s="9">
        <v>28</v>
      </c>
      <c r="J829" s="9">
        <v>10</v>
      </c>
      <c r="K829" s="9" t="str">
        <f t="shared" si="25"/>
        <v>Radiant</v>
      </c>
      <c r="L829" s="9" t="s">
        <v>18</v>
      </c>
      <c r="M829" s="9">
        <f>Datos_Limpios!$I829+Datos_Limpios!$J829</f>
        <v>38</v>
      </c>
      <c r="N829" s="9" t="str">
        <f>IF(Datos_Limpios!$M829&lt;35,"Menor a 35",IF(Datos_Limpios!$M829&lt;=48,"Menor a 48",IF(Datos_Limpios!$M829&lt;=60,"Menor a 60","Mayor a 60")))</f>
        <v>Menor a 48</v>
      </c>
      <c r="O829" s="9" t="str">
        <f>IF(Datos_Limpios!$L829="True",Datos_Limpios!$F829,Datos_Limpios!$H829)</f>
        <v>VGJ Thunder</v>
      </c>
      <c r="P829" s="9"/>
      <c r="Q829" s="9">
        <v>9870</v>
      </c>
      <c r="R829" s="9" t="s">
        <v>80</v>
      </c>
    </row>
    <row r="830" spans="1:18" x14ac:dyDescent="0.3">
      <c r="A830" s="7">
        <v>4065042825</v>
      </c>
      <c r="B830" s="7">
        <v>2314</v>
      </c>
      <c r="C830" s="8">
        <f>Datos_Limpios!$B830/(24*60*60)</f>
        <v>2.6782407407407408E-2</v>
      </c>
      <c r="D830" s="8" t="str">
        <f t="shared" si="24"/>
        <v>Early Game</v>
      </c>
      <c r="E830" s="7">
        <v>5229127</v>
      </c>
      <c r="F830" s="7" t="s">
        <v>83</v>
      </c>
      <c r="G830" s="7">
        <v>2163</v>
      </c>
      <c r="H830" s="7" t="s">
        <v>66</v>
      </c>
      <c r="I830" s="7">
        <v>19</v>
      </c>
      <c r="J830" s="7">
        <v>25</v>
      </c>
      <c r="K830" s="7" t="str">
        <f t="shared" si="25"/>
        <v>Dire</v>
      </c>
      <c r="L830" s="7" t="s">
        <v>14</v>
      </c>
      <c r="M830" s="7">
        <f>Datos_Limpios!$I830+Datos_Limpios!$J830</f>
        <v>44</v>
      </c>
      <c r="N830" s="7" t="str">
        <f>IF(Datos_Limpios!$M830&lt;35,"Menor a 35",IF(Datos_Limpios!$M830&lt;=48,"Menor a 48",IF(Datos_Limpios!$M830&lt;=60,"Menor a 60","Mayor a 60")))</f>
        <v>Menor a 48</v>
      </c>
      <c r="O830" s="7" t="str">
        <f>IF(Datos_Limpios!$L830="True",Datos_Limpios!$F830,Datos_Limpios!$H830)</f>
        <v>Team Liquid</v>
      </c>
      <c r="P830" s="7"/>
      <c r="Q830" s="7">
        <v>9870</v>
      </c>
      <c r="R830" s="7" t="s">
        <v>80</v>
      </c>
    </row>
    <row r="831" spans="1:18" x14ac:dyDescent="0.3">
      <c r="A831" s="9">
        <v>4064996401</v>
      </c>
      <c r="B831" s="9">
        <v>3771</v>
      </c>
      <c r="C831" s="10">
        <f>Datos_Limpios!$B831/(24*60*60)</f>
        <v>4.3645833333333335E-2</v>
      </c>
      <c r="D831" s="8" t="str">
        <f t="shared" si="24"/>
        <v>Late Game</v>
      </c>
      <c r="E831" s="9">
        <v>5027210</v>
      </c>
      <c r="F831" s="9" t="s">
        <v>102</v>
      </c>
      <c r="G831" s="9">
        <v>543897</v>
      </c>
      <c r="H831" s="9" t="s">
        <v>35</v>
      </c>
      <c r="I831" s="9">
        <v>29</v>
      </c>
      <c r="J831" s="9">
        <v>38</v>
      </c>
      <c r="K831" s="9" t="str">
        <f t="shared" si="25"/>
        <v>Dire</v>
      </c>
      <c r="L831" s="9" t="s">
        <v>14</v>
      </c>
      <c r="M831" s="9">
        <f>Datos_Limpios!$I831+Datos_Limpios!$J831</f>
        <v>67</v>
      </c>
      <c r="N831" s="9" t="str">
        <f>IF(Datos_Limpios!$M831&lt;35,"Menor a 35",IF(Datos_Limpios!$M831&lt;=48,"Menor a 48",IF(Datos_Limpios!$M831&lt;=60,"Menor a 60","Mayor a 60")))</f>
        <v>Mayor a 60</v>
      </c>
      <c r="O831" s="9" t="str">
        <f>IF(Datos_Limpios!$L831="True",Datos_Limpios!$F831,Datos_Limpios!$H831)</f>
        <v>Mineski</v>
      </c>
      <c r="P831" s="9"/>
      <c r="Q831" s="9">
        <v>9870</v>
      </c>
      <c r="R831" s="9" t="s">
        <v>80</v>
      </c>
    </row>
    <row r="832" spans="1:18" x14ac:dyDescent="0.3">
      <c r="A832" s="7">
        <v>4065083072</v>
      </c>
      <c r="B832" s="7">
        <v>2334</v>
      </c>
      <c r="C832" s="8">
        <f>Datos_Limpios!$B832/(24*60*60)</f>
        <v>2.7013888888888889E-2</v>
      </c>
      <c r="D832" s="8" t="str">
        <f t="shared" si="24"/>
        <v>Early Game</v>
      </c>
      <c r="E832" s="7">
        <v>350190</v>
      </c>
      <c r="F832" s="7" t="s">
        <v>16</v>
      </c>
      <c r="G832" s="7">
        <v>15</v>
      </c>
      <c r="H832" s="7" t="s">
        <v>12</v>
      </c>
      <c r="I832" s="7">
        <v>23</v>
      </c>
      <c r="J832" s="7">
        <v>28</v>
      </c>
      <c r="K832" s="7" t="str">
        <f t="shared" si="25"/>
        <v>Dire</v>
      </c>
      <c r="L832" s="7" t="s">
        <v>14</v>
      </c>
      <c r="M832" s="7">
        <f>Datos_Limpios!$I832+Datos_Limpios!$J832</f>
        <v>51</v>
      </c>
      <c r="N832" s="7" t="str">
        <f>IF(Datos_Limpios!$M832&lt;35,"Menor a 35",IF(Datos_Limpios!$M832&lt;=48,"Menor a 48",IF(Datos_Limpios!$M832&lt;=60,"Menor a 60","Mayor a 60")))</f>
        <v>Menor a 60</v>
      </c>
      <c r="O832" s="7" t="str">
        <f>IF(Datos_Limpios!$L832="True",Datos_Limpios!$F832,Datos_Limpios!$H832)</f>
        <v>LGD Gaming</v>
      </c>
      <c r="P832" s="7"/>
      <c r="Q832" s="7">
        <v>9870</v>
      </c>
      <c r="R832" s="7" t="s">
        <v>80</v>
      </c>
    </row>
    <row r="833" spans="1:18" x14ac:dyDescent="0.3">
      <c r="A833" s="9">
        <v>4065016209</v>
      </c>
      <c r="B833" s="9">
        <v>2611</v>
      </c>
      <c r="C833" s="10">
        <f>Datos_Limpios!$B833/(24*60*60)</f>
        <v>3.0219907407407407E-2</v>
      </c>
      <c r="D833" s="8" t="str">
        <f t="shared" si="24"/>
        <v>Mid Game</v>
      </c>
      <c r="E833" s="9">
        <v>15</v>
      </c>
      <c r="F833" s="9" t="s">
        <v>12</v>
      </c>
      <c r="G833" s="9">
        <v>350190</v>
      </c>
      <c r="H833" s="9" t="s">
        <v>16</v>
      </c>
      <c r="I833" s="9">
        <v>21</v>
      </c>
      <c r="J833" s="9">
        <v>21</v>
      </c>
      <c r="K833" s="9" t="str">
        <f t="shared" si="25"/>
        <v>Radiant</v>
      </c>
      <c r="L833" s="9" t="s">
        <v>18</v>
      </c>
      <c r="M833" s="9">
        <f>Datos_Limpios!$I833+Datos_Limpios!$J833</f>
        <v>42</v>
      </c>
      <c r="N833" s="9" t="str">
        <f>IF(Datos_Limpios!$M833&lt;35,"Menor a 35",IF(Datos_Limpios!$M833&lt;=48,"Menor a 48",IF(Datos_Limpios!$M833&lt;=60,"Menor a 60","Mayor a 60")))</f>
        <v>Menor a 48</v>
      </c>
      <c r="O833" s="9" t="str">
        <f>IF(Datos_Limpios!$L833="True",Datos_Limpios!$F833,Datos_Limpios!$H833)</f>
        <v>LGD Gaming</v>
      </c>
      <c r="P833" s="9"/>
      <c r="Q833" s="9">
        <v>9870</v>
      </c>
      <c r="R833" s="9" t="s">
        <v>80</v>
      </c>
    </row>
    <row r="834" spans="1:18" x14ac:dyDescent="0.3">
      <c r="A834" s="7">
        <v>4064993264</v>
      </c>
      <c r="B834" s="7">
        <v>1364</v>
      </c>
      <c r="C834" s="8">
        <f>Datos_Limpios!$B834/(24*60*60)</f>
        <v>1.5787037037037037E-2</v>
      </c>
      <c r="D834" s="8" t="str">
        <f t="shared" ref="D834:D897" si="26">IF(B834/60&lt;20,"Turbo Game",IF((20&lt;=B834/60)*AND(B834/60&lt;=40),"Early Game",IF((40&lt;B834/60)*AND(B834/60&lt;=60),"Mid Game","Late Game")))</f>
        <v>Early Game</v>
      </c>
      <c r="E834" s="7">
        <v>2163</v>
      </c>
      <c r="F834" s="7" t="s">
        <v>66</v>
      </c>
      <c r="G834" s="7">
        <v>5229127</v>
      </c>
      <c r="H834" s="7" t="s">
        <v>83</v>
      </c>
      <c r="I834" s="7">
        <v>28</v>
      </c>
      <c r="J834" s="7">
        <v>9</v>
      </c>
      <c r="K834" s="7" t="str">
        <f t="shared" ref="K834:K897" si="27">IF(L834="True","Radiant","Dire")</f>
        <v>Radiant</v>
      </c>
      <c r="L834" s="7" t="s">
        <v>18</v>
      </c>
      <c r="M834" s="7">
        <f>Datos_Limpios!$I834+Datos_Limpios!$J834</f>
        <v>37</v>
      </c>
      <c r="N834" s="7" t="str">
        <f>IF(Datos_Limpios!$M834&lt;35,"Menor a 35",IF(Datos_Limpios!$M834&lt;=48,"Menor a 48",IF(Datos_Limpios!$M834&lt;=60,"Menor a 60","Mayor a 60")))</f>
        <v>Menor a 48</v>
      </c>
      <c r="O834" s="7" t="str">
        <f>IF(Datos_Limpios!$L834="True",Datos_Limpios!$F834,Datos_Limpios!$H834)</f>
        <v>Team Liquid</v>
      </c>
      <c r="P834" s="7"/>
      <c r="Q834" s="7">
        <v>9870</v>
      </c>
      <c r="R834" s="7" t="s">
        <v>80</v>
      </c>
    </row>
    <row r="835" spans="1:18" x14ac:dyDescent="0.3">
      <c r="A835" s="9">
        <v>4064970428</v>
      </c>
      <c r="B835" s="9">
        <v>1254</v>
      </c>
      <c r="C835" s="10">
        <f>Datos_Limpios!$B835/(24*60*60)</f>
        <v>1.4513888888888889E-2</v>
      </c>
      <c r="D835" s="8" t="str">
        <f t="shared" si="26"/>
        <v>Early Game</v>
      </c>
      <c r="E835" s="9">
        <v>5228654</v>
      </c>
      <c r="F835" s="9" t="s">
        <v>101</v>
      </c>
      <c r="G835" s="9">
        <v>2108395</v>
      </c>
      <c r="H835" s="9" t="s">
        <v>34</v>
      </c>
      <c r="I835" s="9">
        <v>19</v>
      </c>
      <c r="J835" s="9">
        <v>12</v>
      </c>
      <c r="K835" s="9" t="str">
        <f t="shared" si="27"/>
        <v>Radiant</v>
      </c>
      <c r="L835" s="9" t="s">
        <v>18</v>
      </c>
      <c r="M835" s="9">
        <f>Datos_Limpios!$I835+Datos_Limpios!$J835</f>
        <v>31</v>
      </c>
      <c r="N835" s="9" t="str">
        <f>IF(Datos_Limpios!$M835&lt;35,"Menor a 35",IF(Datos_Limpios!$M835&lt;=48,"Menor a 48",IF(Datos_Limpios!$M835&lt;=60,"Menor a 60","Mayor a 60")))</f>
        <v>Menor a 35</v>
      </c>
      <c r="O835" s="9" t="str">
        <f>IF(Datos_Limpios!$L835="True",Datos_Limpios!$F835,Datos_Limpios!$H835)</f>
        <v>VGJ Storm</v>
      </c>
      <c r="P835" s="9"/>
      <c r="Q835" s="9">
        <v>9870</v>
      </c>
      <c r="R835" s="9" t="s">
        <v>80</v>
      </c>
    </row>
    <row r="836" spans="1:18" x14ac:dyDescent="0.3">
      <c r="A836" s="7">
        <v>4064872015</v>
      </c>
      <c r="B836" s="7">
        <v>3622</v>
      </c>
      <c r="C836" s="8">
        <f>Datos_Limpios!$B836/(24*60*60)</f>
        <v>4.1921296296296297E-2</v>
      </c>
      <c r="D836" s="8" t="str">
        <f t="shared" si="26"/>
        <v>Late Game</v>
      </c>
      <c r="E836" s="7">
        <v>2108395</v>
      </c>
      <c r="F836" s="7" t="s">
        <v>34</v>
      </c>
      <c r="G836" s="7">
        <v>5228654</v>
      </c>
      <c r="H836" s="7" t="s">
        <v>101</v>
      </c>
      <c r="I836" s="7">
        <v>26</v>
      </c>
      <c r="J836" s="7">
        <v>39</v>
      </c>
      <c r="K836" s="7" t="str">
        <f t="shared" si="27"/>
        <v>Dire</v>
      </c>
      <c r="L836" s="7" t="s">
        <v>14</v>
      </c>
      <c r="M836" s="7">
        <f>Datos_Limpios!$I836+Datos_Limpios!$J836</f>
        <v>65</v>
      </c>
      <c r="N836" s="7" t="str">
        <f>IF(Datos_Limpios!$M836&lt;35,"Menor a 35",IF(Datos_Limpios!$M836&lt;=48,"Menor a 48",IF(Datos_Limpios!$M836&lt;=60,"Menor a 60","Mayor a 60")))</f>
        <v>Mayor a 60</v>
      </c>
      <c r="O836" s="7" t="str">
        <f>IF(Datos_Limpios!$L836="True",Datos_Limpios!$F836,Datos_Limpios!$H836)</f>
        <v>VGJ Storm</v>
      </c>
      <c r="P836" s="7"/>
      <c r="Q836" s="7">
        <v>9870</v>
      </c>
      <c r="R836" s="7" t="s">
        <v>80</v>
      </c>
    </row>
    <row r="837" spans="1:18" x14ac:dyDescent="0.3">
      <c r="A837" s="9">
        <v>4064796732</v>
      </c>
      <c r="B837" s="9">
        <v>2303</v>
      </c>
      <c r="C837" s="10">
        <f>Datos_Limpios!$B837/(24*60*60)</f>
        <v>2.6655092592592591E-2</v>
      </c>
      <c r="D837" s="8" t="str">
        <f t="shared" si="26"/>
        <v>Early Game</v>
      </c>
      <c r="E837" s="9">
        <v>350190</v>
      </c>
      <c r="F837" s="9" t="s">
        <v>16</v>
      </c>
      <c r="G837" s="9">
        <v>2586976</v>
      </c>
      <c r="H837" s="9" t="s">
        <v>64</v>
      </c>
      <c r="I837" s="9">
        <v>25</v>
      </c>
      <c r="J837" s="9">
        <v>13</v>
      </c>
      <c r="K837" s="9" t="str">
        <f t="shared" si="27"/>
        <v>Radiant</v>
      </c>
      <c r="L837" s="9" t="s">
        <v>18</v>
      </c>
      <c r="M837" s="9">
        <f>Datos_Limpios!$I837+Datos_Limpios!$J837</f>
        <v>38</v>
      </c>
      <c r="N837" s="9" t="str">
        <f>IF(Datos_Limpios!$M837&lt;35,"Menor a 35",IF(Datos_Limpios!$M837&lt;=48,"Menor a 48",IF(Datos_Limpios!$M837&lt;=60,"Menor a 60","Mayor a 60")))</f>
        <v>Menor a 48</v>
      </c>
      <c r="O837" s="9" t="str">
        <f>IF(Datos_Limpios!$L837="True",Datos_Limpios!$F837,Datos_Limpios!$H837)</f>
        <v>Ascent Esports</v>
      </c>
      <c r="P837" s="9"/>
      <c r="Q837" s="9">
        <v>9870</v>
      </c>
      <c r="R837" s="9" t="s">
        <v>80</v>
      </c>
    </row>
    <row r="838" spans="1:18" x14ac:dyDescent="0.3">
      <c r="A838" s="7">
        <v>4064786780</v>
      </c>
      <c r="B838" s="7">
        <v>1954</v>
      </c>
      <c r="C838" s="8">
        <f>Datos_Limpios!$B838/(24*60*60)</f>
        <v>2.2615740740740742E-2</v>
      </c>
      <c r="D838" s="8" t="str">
        <f t="shared" si="26"/>
        <v>Early Game</v>
      </c>
      <c r="E838" s="7">
        <v>5229127</v>
      </c>
      <c r="F838" s="7" t="s">
        <v>83</v>
      </c>
      <c r="G838" s="7">
        <v>39</v>
      </c>
      <c r="H838" s="7" t="s">
        <v>60</v>
      </c>
      <c r="I838" s="7">
        <v>13</v>
      </c>
      <c r="J838" s="7">
        <v>36</v>
      </c>
      <c r="K838" s="7" t="str">
        <f t="shared" si="27"/>
        <v>Dire</v>
      </c>
      <c r="L838" s="7" t="s">
        <v>14</v>
      </c>
      <c r="M838" s="7">
        <f>Datos_Limpios!$I838+Datos_Limpios!$J838</f>
        <v>49</v>
      </c>
      <c r="N838" s="7" t="str">
        <f>IF(Datos_Limpios!$M838&lt;35,"Menor a 35",IF(Datos_Limpios!$M838&lt;=48,"Menor a 48",IF(Datos_Limpios!$M838&lt;=60,"Menor a 60","Mayor a 60")))</f>
        <v>Menor a 60</v>
      </c>
      <c r="O838" s="7" t="str">
        <f>IF(Datos_Limpios!$L838="True",Datos_Limpios!$F838,Datos_Limpios!$H838)</f>
        <v>Shopify Rebellion</v>
      </c>
      <c r="P838" s="7"/>
      <c r="Q838" s="7">
        <v>9870</v>
      </c>
      <c r="R838" s="7" t="s">
        <v>80</v>
      </c>
    </row>
    <row r="839" spans="1:18" x14ac:dyDescent="0.3">
      <c r="A839" s="9">
        <v>4064721264</v>
      </c>
      <c r="B839" s="9">
        <v>1740</v>
      </c>
      <c r="C839" s="10">
        <f>Datos_Limpios!$B839/(24*60*60)</f>
        <v>2.013888888888889E-2</v>
      </c>
      <c r="D839" s="8" t="str">
        <f t="shared" si="26"/>
        <v>Early Game</v>
      </c>
      <c r="E839" s="9">
        <v>2586976</v>
      </c>
      <c r="F839" s="9" t="s">
        <v>64</v>
      </c>
      <c r="G839" s="9">
        <v>350190</v>
      </c>
      <c r="H839" s="9" t="s">
        <v>16</v>
      </c>
      <c r="I839" s="9">
        <v>23</v>
      </c>
      <c r="J839" s="9">
        <v>11</v>
      </c>
      <c r="K839" s="9" t="str">
        <f t="shared" si="27"/>
        <v>Radiant</v>
      </c>
      <c r="L839" s="9" t="s">
        <v>18</v>
      </c>
      <c r="M839" s="9">
        <f>Datos_Limpios!$I839+Datos_Limpios!$J839</f>
        <v>34</v>
      </c>
      <c r="N839" s="9" t="str">
        <f>IF(Datos_Limpios!$M839&lt;35,"Menor a 35",IF(Datos_Limpios!$M839&lt;=48,"Menor a 48",IF(Datos_Limpios!$M839&lt;=60,"Menor a 60","Mayor a 60")))</f>
        <v>Menor a 35</v>
      </c>
      <c r="O839" s="9" t="str">
        <f>IF(Datos_Limpios!$L839="True",Datos_Limpios!$F839,Datos_Limpios!$H839)</f>
        <v>OG</v>
      </c>
      <c r="P839" s="9"/>
      <c r="Q839" s="9">
        <v>9870</v>
      </c>
      <c r="R839" s="9" t="s">
        <v>80</v>
      </c>
    </row>
    <row r="840" spans="1:18" x14ac:dyDescent="0.3">
      <c r="A840" s="7">
        <v>4063643412</v>
      </c>
      <c r="B840" s="7">
        <v>2850</v>
      </c>
      <c r="C840" s="8">
        <f>Datos_Limpios!$B840/(24*60*60)</f>
        <v>3.2986111111111112E-2</v>
      </c>
      <c r="D840" s="8" t="str">
        <f t="shared" si="26"/>
        <v>Mid Game</v>
      </c>
      <c r="E840" s="7">
        <v>5228654</v>
      </c>
      <c r="F840" s="7" t="s">
        <v>101</v>
      </c>
      <c r="G840" s="7">
        <v>67</v>
      </c>
      <c r="H840" s="7" t="s">
        <v>84</v>
      </c>
      <c r="I840" s="7">
        <v>38</v>
      </c>
      <c r="J840" s="7">
        <v>35</v>
      </c>
      <c r="K840" s="7" t="str">
        <f t="shared" si="27"/>
        <v>Radiant</v>
      </c>
      <c r="L840" s="7" t="s">
        <v>18</v>
      </c>
      <c r="M840" s="7">
        <f>Datos_Limpios!$I840+Datos_Limpios!$J840</f>
        <v>73</v>
      </c>
      <c r="N840" s="7" t="str">
        <f>IF(Datos_Limpios!$M840&lt;35,"Menor a 35",IF(Datos_Limpios!$M840&lt;=48,"Menor a 48",IF(Datos_Limpios!$M840&lt;=60,"Menor a 60","Mayor a 60")))</f>
        <v>Mayor a 60</v>
      </c>
      <c r="O840" s="7" t="str">
        <f>IF(Datos_Limpios!$L840="True",Datos_Limpios!$F840,Datos_Limpios!$H840)</f>
        <v>VGJ Storm</v>
      </c>
      <c r="P840" s="7"/>
      <c r="Q840" s="7">
        <v>9870</v>
      </c>
      <c r="R840" s="7" t="s">
        <v>80</v>
      </c>
    </row>
    <row r="841" spans="1:18" x14ac:dyDescent="0.3">
      <c r="A841" s="9">
        <v>4063653342</v>
      </c>
      <c r="B841" s="9">
        <v>2042</v>
      </c>
      <c r="C841" s="10">
        <f>Datos_Limpios!$B841/(24*60*60)</f>
        <v>2.3634259259259258E-2</v>
      </c>
      <c r="D841" s="8" t="str">
        <f t="shared" si="26"/>
        <v>Early Game</v>
      </c>
      <c r="E841" s="9">
        <v>1838315</v>
      </c>
      <c r="F841" s="9" t="s">
        <v>21</v>
      </c>
      <c r="G841" s="9">
        <v>726228</v>
      </c>
      <c r="H841" s="9" t="s">
        <v>55</v>
      </c>
      <c r="I841" s="9">
        <v>47</v>
      </c>
      <c r="J841" s="9">
        <v>10</v>
      </c>
      <c r="K841" s="9" t="str">
        <f t="shared" si="27"/>
        <v>Radiant</v>
      </c>
      <c r="L841" s="9" t="s">
        <v>18</v>
      </c>
      <c r="M841" s="9">
        <f>Datos_Limpios!$I841+Datos_Limpios!$J841</f>
        <v>57</v>
      </c>
      <c r="N841" s="9" t="str">
        <f>IF(Datos_Limpios!$M841&lt;35,"Menor a 35",IF(Datos_Limpios!$M841&lt;=48,"Menor a 48",IF(Datos_Limpios!$M841&lt;=60,"Menor a 60","Mayor a 60")))</f>
        <v>Menor a 60</v>
      </c>
      <c r="O841" s="9" t="str">
        <f>IF(Datos_Limpios!$L841="True",Datos_Limpios!$F841,Datos_Limpios!$H841)</f>
        <v>Team Secret</v>
      </c>
      <c r="P841" s="9"/>
      <c r="Q841" s="9">
        <v>9870</v>
      </c>
      <c r="R841" s="9" t="s">
        <v>80</v>
      </c>
    </row>
    <row r="842" spans="1:18" x14ac:dyDescent="0.3">
      <c r="A842" s="7">
        <v>4064786062</v>
      </c>
      <c r="B842" s="7">
        <v>1891</v>
      </c>
      <c r="C842" s="8">
        <f>Datos_Limpios!$B842/(24*60*60)</f>
        <v>2.1886574074074076E-2</v>
      </c>
      <c r="D842" s="8" t="str">
        <f t="shared" si="26"/>
        <v>Early Game</v>
      </c>
      <c r="E842" s="7">
        <v>2163</v>
      </c>
      <c r="F842" s="7" t="s">
        <v>66</v>
      </c>
      <c r="G842" s="7">
        <v>543897</v>
      </c>
      <c r="H842" s="7" t="s">
        <v>35</v>
      </c>
      <c r="I842" s="7">
        <v>38</v>
      </c>
      <c r="J842" s="7">
        <v>19</v>
      </c>
      <c r="K842" s="7" t="str">
        <f t="shared" si="27"/>
        <v>Radiant</v>
      </c>
      <c r="L842" s="7" t="s">
        <v>18</v>
      </c>
      <c r="M842" s="7">
        <f>Datos_Limpios!$I842+Datos_Limpios!$J842</f>
        <v>57</v>
      </c>
      <c r="N842" s="7" t="str">
        <f>IF(Datos_Limpios!$M842&lt;35,"Menor a 35",IF(Datos_Limpios!$M842&lt;=48,"Menor a 48",IF(Datos_Limpios!$M842&lt;=60,"Menor a 60","Mayor a 60")))</f>
        <v>Menor a 60</v>
      </c>
      <c r="O842" s="7" t="str">
        <f>IF(Datos_Limpios!$L842="True",Datos_Limpios!$F842,Datos_Limpios!$H842)</f>
        <v>Team Liquid</v>
      </c>
      <c r="P842" s="7"/>
      <c r="Q842" s="7">
        <v>9870</v>
      </c>
      <c r="R842" s="7" t="s">
        <v>80</v>
      </c>
    </row>
    <row r="843" spans="1:18" x14ac:dyDescent="0.3">
      <c r="A843" s="9">
        <v>4969232153</v>
      </c>
      <c r="B843" s="9">
        <v>2147</v>
      </c>
      <c r="C843" s="10">
        <f>Datos_Limpios!$B843/(24*60*60)</f>
        <v>2.4849537037037038E-2</v>
      </c>
      <c r="D843" s="8" t="str">
        <f t="shared" si="26"/>
        <v>Early Game</v>
      </c>
      <c r="E843" s="9">
        <v>2586976</v>
      </c>
      <c r="F843" s="9" t="s">
        <v>64</v>
      </c>
      <c r="G843" s="9">
        <v>39</v>
      </c>
      <c r="H843" s="9" t="s">
        <v>60</v>
      </c>
      <c r="I843" s="9">
        <v>27</v>
      </c>
      <c r="J843" s="9">
        <v>24</v>
      </c>
      <c r="K843" s="9" t="str">
        <f t="shared" si="27"/>
        <v>Radiant</v>
      </c>
      <c r="L843" s="9" t="s">
        <v>18</v>
      </c>
      <c r="M843" s="9">
        <f>Datos_Limpios!$I843+Datos_Limpios!$J843</f>
        <v>51</v>
      </c>
      <c r="N843" s="9" t="str">
        <f>IF(Datos_Limpios!$M843&lt;35,"Menor a 35",IF(Datos_Limpios!$M843&lt;=48,"Menor a 48",IF(Datos_Limpios!$M843&lt;=60,"Menor a 60","Mayor a 60")))</f>
        <v>Menor a 60</v>
      </c>
      <c r="O843" s="9" t="str">
        <f>IF(Datos_Limpios!$L843="True",Datos_Limpios!$F843,Datos_Limpios!$H843)</f>
        <v>OG</v>
      </c>
      <c r="P843" s="9"/>
      <c r="Q843" s="9">
        <v>10749</v>
      </c>
      <c r="R843" s="9" t="s">
        <v>106</v>
      </c>
    </row>
    <row r="844" spans="1:18" x14ac:dyDescent="0.3">
      <c r="A844" s="7">
        <v>4969238891</v>
      </c>
      <c r="B844" s="7">
        <v>2471</v>
      </c>
      <c r="C844" s="8">
        <f>Datos_Limpios!$B844/(24*60*60)</f>
        <v>2.8599537037037038E-2</v>
      </c>
      <c r="D844" s="8" t="str">
        <f t="shared" si="26"/>
        <v>Mid Game</v>
      </c>
      <c r="E844" s="7">
        <v>1883502</v>
      </c>
      <c r="F844" s="7" t="s">
        <v>61</v>
      </c>
      <c r="G844" s="7">
        <v>726228</v>
      </c>
      <c r="H844" s="7" t="s">
        <v>55</v>
      </c>
      <c r="I844" s="7">
        <v>21</v>
      </c>
      <c r="J844" s="7">
        <v>28</v>
      </c>
      <c r="K844" s="7" t="str">
        <f t="shared" si="27"/>
        <v>Dire</v>
      </c>
      <c r="L844" s="7" t="s">
        <v>14</v>
      </c>
      <c r="M844" s="7">
        <f>Datos_Limpios!$I844+Datos_Limpios!$J844</f>
        <v>49</v>
      </c>
      <c r="N844" s="7" t="str">
        <f>IF(Datos_Limpios!$M844&lt;35,"Menor a 35",IF(Datos_Limpios!$M844&lt;=48,"Menor a 48",IF(Datos_Limpios!$M844&lt;=60,"Menor a 60","Mayor a 60")))</f>
        <v>Menor a 60</v>
      </c>
      <c r="O844" s="7" t="str">
        <f>IF(Datos_Limpios!$L844="True",Datos_Limpios!$F844,Datos_Limpios!$H844)</f>
        <v>Vici Gaming</v>
      </c>
      <c r="P844" s="7"/>
      <c r="Q844" s="7">
        <v>10749</v>
      </c>
      <c r="R844" s="7" t="s">
        <v>106</v>
      </c>
    </row>
    <row r="845" spans="1:18" x14ac:dyDescent="0.3">
      <c r="A845" s="9">
        <v>4969357844</v>
      </c>
      <c r="B845" s="9">
        <v>2355</v>
      </c>
      <c r="C845" s="10">
        <f>Datos_Limpios!$B845/(24*60*60)</f>
        <v>2.7256944444444445E-2</v>
      </c>
      <c r="D845" s="8" t="str">
        <f t="shared" si="26"/>
        <v>Early Game</v>
      </c>
      <c r="E845" s="9">
        <v>111474</v>
      </c>
      <c r="F845" s="9" t="s">
        <v>20</v>
      </c>
      <c r="G845" s="9">
        <v>2108395</v>
      </c>
      <c r="H845" s="9" t="s">
        <v>34</v>
      </c>
      <c r="I845" s="9">
        <v>47</v>
      </c>
      <c r="J845" s="9">
        <v>18</v>
      </c>
      <c r="K845" s="9" t="str">
        <f t="shared" si="27"/>
        <v>Radiant</v>
      </c>
      <c r="L845" s="9" t="s">
        <v>18</v>
      </c>
      <c r="M845" s="9">
        <f>Datos_Limpios!$I845+Datos_Limpios!$J845</f>
        <v>65</v>
      </c>
      <c r="N845" s="9" t="str">
        <f>IF(Datos_Limpios!$M845&lt;35,"Menor a 35",IF(Datos_Limpios!$M845&lt;=48,"Menor a 48",IF(Datos_Limpios!$M845&lt;=60,"Menor a 60","Mayor a 60")))</f>
        <v>Mayor a 60</v>
      </c>
      <c r="O845" s="9" t="str">
        <f>IF(Datos_Limpios!$L845="True",Datos_Limpios!$F845,Datos_Limpios!$H845)</f>
        <v>Alliance</v>
      </c>
      <c r="P845" s="9"/>
      <c r="Q845" s="9">
        <v>10749</v>
      </c>
      <c r="R845" s="9" t="s">
        <v>106</v>
      </c>
    </row>
    <row r="846" spans="1:18" x14ac:dyDescent="0.3">
      <c r="A846" s="7">
        <v>4969402562</v>
      </c>
      <c r="B846" s="7">
        <v>3594</v>
      </c>
      <c r="C846" s="8">
        <f>Datos_Limpios!$B846/(24*60*60)</f>
        <v>4.1597222222222223E-2</v>
      </c>
      <c r="D846" s="8" t="str">
        <f t="shared" si="26"/>
        <v>Mid Game</v>
      </c>
      <c r="E846" s="7">
        <v>726228</v>
      </c>
      <c r="F846" s="7" t="s">
        <v>55</v>
      </c>
      <c r="G846" s="7">
        <v>2672298</v>
      </c>
      <c r="H846" s="7" t="s">
        <v>26</v>
      </c>
      <c r="I846" s="7">
        <v>32</v>
      </c>
      <c r="J846" s="7">
        <v>32</v>
      </c>
      <c r="K846" s="7" t="str">
        <f t="shared" si="27"/>
        <v>Dire</v>
      </c>
      <c r="L846" s="7" t="s">
        <v>14</v>
      </c>
      <c r="M846" s="7">
        <f>Datos_Limpios!$I846+Datos_Limpios!$J846</f>
        <v>64</v>
      </c>
      <c r="N846" s="7" t="str">
        <f>IF(Datos_Limpios!$M846&lt;35,"Menor a 35",IF(Datos_Limpios!$M846&lt;=48,"Menor a 48",IF(Datos_Limpios!$M846&lt;=60,"Menor a 60","Mayor a 60")))</f>
        <v>Mayor a 60</v>
      </c>
      <c r="O846" s="7" t="str">
        <f>IF(Datos_Limpios!$L846="True",Datos_Limpios!$F846,Datos_Limpios!$H846)</f>
        <v>NoPing Esports</v>
      </c>
      <c r="P846" s="7"/>
      <c r="Q846" s="7">
        <v>10749</v>
      </c>
      <c r="R846" s="7" t="s">
        <v>106</v>
      </c>
    </row>
    <row r="847" spans="1:18" x14ac:dyDescent="0.3">
      <c r="A847" s="9">
        <v>4969661567</v>
      </c>
      <c r="B847" s="9">
        <v>2090</v>
      </c>
      <c r="C847" s="10">
        <f>Datos_Limpios!$B847/(24*60*60)</f>
        <v>2.4189814814814813E-2</v>
      </c>
      <c r="D847" s="8" t="str">
        <f t="shared" si="26"/>
        <v>Early Game</v>
      </c>
      <c r="E847" s="9">
        <v>6214538</v>
      </c>
      <c r="F847" s="9" t="s">
        <v>63</v>
      </c>
      <c r="G847" s="9">
        <v>2108395</v>
      </c>
      <c r="H847" s="9" t="s">
        <v>34</v>
      </c>
      <c r="I847" s="9">
        <v>7</v>
      </c>
      <c r="J847" s="9">
        <v>23</v>
      </c>
      <c r="K847" s="9" t="str">
        <f t="shared" si="27"/>
        <v>Dire</v>
      </c>
      <c r="L847" s="9" t="s">
        <v>14</v>
      </c>
      <c r="M847" s="9">
        <f>Datos_Limpios!$I847+Datos_Limpios!$J847</f>
        <v>30</v>
      </c>
      <c r="N847" s="9" t="str">
        <f>IF(Datos_Limpios!$M847&lt;35,"Menor a 35",IF(Datos_Limpios!$M847&lt;=48,"Menor a 48",IF(Datos_Limpios!$M847&lt;=60,"Menor a 60","Mayor a 60")))</f>
        <v>Menor a 35</v>
      </c>
      <c r="O847" s="9" t="str">
        <f>IF(Datos_Limpios!$L847="True",Datos_Limpios!$F847,Datos_Limpios!$H847)</f>
        <v>TNC Predator</v>
      </c>
      <c r="P847" s="9"/>
      <c r="Q847" s="9">
        <v>10749</v>
      </c>
      <c r="R847" s="9" t="s">
        <v>106</v>
      </c>
    </row>
    <row r="848" spans="1:18" x14ac:dyDescent="0.3">
      <c r="A848" s="7">
        <v>4969674124</v>
      </c>
      <c r="B848" s="7">
        <v>2444</v>
      </c>
      <c r="C848" s="8">
        <f>Datos_Limpios!$B848/(24*60*60)</f>
        <v>2.8287037037037038E-2</v>
      </c>
      <c r="D848" s="8" t="str">
        <f t="shared" si="26"/>
        <v>Mid Game</v>
      </c>
      <c r="E848" s="7">
        <v>2163</v>
      </c>
      <c r="F848" s="7" t="s">
        <v>66</v>
      </c>
      <c r="G848" s="7">
        <v>15</v>
      </c>
      <c r="H848" s="7" t="s">
        <v>12</v>
      </c>
      <c r="I848" s="7">
        <v>23</v>
      </c>
      <c r="J848" s="7">
        <v>32</v>
      </c>
      <c r="K848" s="7" t="str">
        <f t="shared" si="27"/>
        <v>Dire</v>
      </c>
      <c r="L848" s="7" t="s">
        <v>14</v>
      </c>
      <c r="M848" s="7">
        <f>Datos_Limpios!$I848+Datos_Limpios!$J848</f>
        <v>55</v>
      </c>
      <c r="N848" s="7" t="str">
        <f>IF(Datos_Limpios!$M848&lt;35,"Menor a 35",IF(Datos_Limpios!$M848&lt;=48,"Menor a 48",IF(Datos_Limpios!$M848&lt;=60,"Menor a 60","Mayor a 60")))</f>
        <v>Menor a 60</v>
      </c>
      <c r="O848" s="7" t="str">
        <f>IF(Datos_Limpios!$L848="True",Datos_Limpios!$F848,Datos_Limpios!$H848)</f>
        <v>LGD Gaming</v>
      </c>
      <c r="P848" s="7"/>
      <c r="Q848" s="7">
        <v>10749</v>
      </c>
      <c r="R848" s="7" t="s">
        <v>106</v>
      </c>
    </row>
    <row r="849" spans="1:18" x14ac:dyDescent="0.3">
      <c r="A849" s="9">
        <v>4969729714</v>
      </c>
      <c r="B849" s="9">
        <v>2183</v>
      </c>
      <c r="C849" s="10">
        <f>Datos_Limpios!$B849/(24*60*60)</f>
        <v>2.5266203703703704E-2</v>
      </c>
      <c r="D849" s="8" t="str">
        <f t="shared" si="26"/>
        <v>Early Game</v>
      </c>
      <c r="E849" s="9">
        <v>350190</v>
      </c>
      <c r="F849" s="9" t="s">
        <v>16</v>
      </c>
      <c r="G849" s="9">
        <v>2672298</v>
      </c>
      <c r="H849" s="9" t="s">
        <v>26</v>
      </c>
      <c r="I849" s="9">
        <v>24</v>
      </c>
      <c r="J849" s="9">
        <v>20</v>
      </c>
      <c r="K849" s="9" t="str">
        <f t="shared" si="27"/>
        <v>Dire</v>
      </c>
      <c r="L849" s="9" t="s">
        <v>14</v>
      </c>
      <c r="M849" s="9">
        <f>Datos_Limpios!$I849+Datos_Limpios!$J849</f>
        <v>44</v>
      </c>
      <c r="N849" s="9" t="str">
        <f>IF(Datos_Limpios!$M849&lt;35,"Menor a 35",IF(Datos_Limpios!$M849&lt;=48,"Menor a 48",IF(Datos_Limpios!$M849&lt;=60,"Menor a 60","Mayor a 60")))</f>
        <v>Menor a 48</v>
      </c>
      <c r="O849" s="9" t="str">
        <f>IF(Datos_Limpios!$L849="True",Datos_Limpios!$F849,Datos_Limpios!$H849)</f>
        <v>NoPing Esports</v>
      </c>
      <c r="P849" s="9"/>
      <c r="Q849" s="9">
        <v>10749</v>
      </c>
      <c r="R849" s="9" t="s">
        <v>106</v>
      </c>
    </row>
    <row r="850" spans="1:18" x14ac:dyDescent="0.3">
      <c r="A850" s="7">
        <v>4970923784</v>
      </c>
      <c r="B850" s="7">
        <v>3571</v>
      </c>
      <c r="C850" s="8">
        <f>Datos_Limpios!$B850/(24*60*60)</f>
        <v>4.1331018518518517E-2</v>
      </c>
      <c r="D850" s="8" t="str">
        <f t="shared" si="26"/>
        <v>Mid Game</v>
      </c>
      <c r="E850" s="7">
        <v>6214538</v>
      </c>
      <c r="F850" s="7" t="s">
        <v>63</v>
      </c>
      <c r="G850" s="7">
        <v>111474</v>
      </c>
      <c r="H850" s="7" t="s">
        <v>20</v>
      </c>
      <c r="I850" s="7">
        <v>38</v>
      </c>
      <c r="J850" s="7">
        <v>38</v>
      </c>
      <c r="K850" s="7" t="str">
        <f t="shared" si="27"/>
        <v>Radiant</v>
      </c>
      <c r="L850" s="7" t="s">
        <v>18</v>
      </c>
      <c r="M850" s="7">
        <f>Datos_Limpios!$I850+Datos_Limpios!$J850</f>
        <v>76</v>
      </c>
      <c r="N850" s="7" t="str">
        <f>IF(Datos_Limpios!$M850&lt;35,"Menor a 35",IF(Datos_Limpios!$M850&lt;=48,"Menor a 48",IF(Datos_Limpios!$M850&lt;=60,"Menor a 60","Mayor a 60")))</f>
        <v>Mayor a 60</v>
      </c>
      <c r="O850" s="7" t="str">
        <f>IF(Datos_Limpios!$L850="True",Datos_Limpios!$F850,Datos_Limpios!$H850)</f>
        <v>Newbee</v>
      </c>
      <c r="P850" s="7"/>
      <c r="Q850" s="7">
        <v>10749</v>
      </c>
      <c r="R850" s="7" t="s">
        <v>106</v>
      </c>
    </row>
    <row r="851" spans="1:18" x14ac:dyDescent="0.3">
      <c r="A851" s="9">
        <v>4970976863</v>
      </c>
      <c r="B851" s="9">
        <v>1781</v>
      </c>
      <c r="C851" s="10">
        <f>Datos_Limpios!$B851/(24*60*60)</f>
        <v>2.0613425925925927E-2</v>
      </c>
      <c r="D851" s="8" t="str">
        <f t="shared" si="26"/>
        <v>Early Game</v>
      </c>
      <c r="E851" s="9">
        <v>7203342</v>
      </c>
      <c r="F851" s="9" t="s">
        <v>107</v>
      </c>
      <c r="G851" s="9">
        <v>2626685</v>
      </c>
      <c r="H851" s="9" t="s">
        <v>30</v>
      </c>
      <c r="I851" s="9">
        <v>8</v>
      </c>
      <c r="J851" s="9">
        <v>30</v>
      </c>
      <c r="K851" s="9" t="str">
        <f t="shared" si="27"/>
        <v>Dire</v>
      </c>
      <c r="L851" s="9" t="s">
        <v>14</v>
      </c>
      <c r="M851" s="9">
        <f>Datos_Limpios!$I851+Datos_Limpios!$J851</f>
        <v>38</v>
      </c>
      <c r="N851" s="9" t="str">
        <f>IF(Datos_Limpios!$M851&lt;35,"Menor a 35",IF(Datos_Limpios!$M851&lt;=48,"Menor a 48",IF(Datos_Limpios!$M851&lt;=60,"Menor a 60","Mayor a 60")))</f>
        <v>Menor a 48</v>
      </c>
      <c r="O851" s="9" t="str">
        <f>IF(Datos_Limpios!$L851="True",Datos_Limpios!$F851,Datos_Limpios!$H851)</f>
        <v>KEEN GAMING</v>
      </c>
      <c r="P851" s="9"/>
      <c r="Q851" s="9">
        <v>10749</v>
      </c>
      <c r="R851" s="9" t="s">
        <v>106</v>
      </c>
    </row>
    <row r="852" spans="1:18" x14ac:dyDescent="0.3">
      <c r="A852" s="7">
        <v>4970980698</v>
      </c>
      <c r="B852" s="7">
        <v>1381</v>
      </c>
      <c r="C852" s="8">
        <f>Datos_Limpios!$B852/(24*60*60)</f>
        <v>1.5983796296296298E-2</v>
      </c>
      <c r="D852" s="8" t="str">
        <f t="shared" si="26"/>
        <v>Early Game</v>
      </c>
      <c r="E852" s="7">
        <v>15</v>
      </c>
      <c r="F852" s="7" t="s">
        <v>12</v>
      </c>
      <c r="G852" s="7">
        <v>543897</v>
      </c>
      <c r="H852" s="7" t="s">
        <v>35</v>
      </c>
      <c r="I852" s="7">
        <v>28</v>
      </c>
      <c r="J852" s="7">
        <v>7</v>
      </c>
      <c r="K852" s="7" t="str">
        <f t="shared" si="27"/>
        <v>Radiant</v>
      </c>
      <c r="L852" s="7" t="s">
        <v>18</v>
      </c>
      <c r="M852" s="7">
        <f>Datos_Limpios!$I852+Datos_Limpios!$J852</f>
        <v>35</v>
      </c>
      <c r="N852" s="7" t="str">
        <f>IF(Datos_Limpios!$M852&lt;35,"Menor a 35",IF(Datos_Limpios!$M852&lt;=48,"Menor a 48",IF(Datos_Limpios!$M852&lt;=60,"Menor a 60","Mayor a 60")))</f>
        <v>Menor a 48</v>
      </c>
      <c r="O852" s="7" t="str">
        <f>IF(Datos_Limpios!$L852="True",Datos_Limpios!$F852,Datos_Limpios!$H852)</f>
        <v>LGD Gaming</v>
      </c>
      <c r="P852" s="7"/>
      <c r="Q852" s="7">
        <v>10749</v>
      </c>
      <c r="R852" s="7" t="s">
        <v>106</v>
      </c>
    </row>
    <row r="853" spans="1:18" x14ac:dyDescent="0.3">
      <c r="A853" s="9">
        <v>4970995519</v>
      </c>
      <c r="B853" s="9">
        <v>3176</v>
      </c>
      <c r="C853" s="10">
        <f>Datos_Limpios!$B853/(24*60*60)</f>
        <v>3.6759259259259262E-2</v>
      </c>
      <c r="D853" s="8" t="str">
        <f t="shared" si="26"/>
        <v>Mid Game</v>
      </c>
      <c r="E853" s="9">
        <v>2108395</v>
      </c>
      <c r="F853" s="9" t="s">
        <v>34</v>
      </c>
      <c r="G853" s="9">
        <v>1838315</v>
      </c>
      <c r="H853" s="9" t="s">
        <v>21</v>
      </c>
      <c r="I853" s="9">
        <v>35</v>
      </c>
      <c r="J853" s="9">
        <v>32</v>
      </c>
      <c r="K853" s="9" t="str">
        <f t="shared" si="27"/>
        <v>Radiant</v>
      </c>
      <c r="L853" s="9" t="s">
        <v>18</v>
      </c>
      <c r="M853" s="9">
        <f>Datos_Limpios!$I853+Datos_Limpios!$J853</f>
        <v>67</v>
      </c>
      <c r="N853" s="9" t="str">
        <f>IF(Datos_Limpios!$M853&lt;35,"Menor a 35",IF(Datos_Limpios!$M853&lt;=48,"Menor a 48",IF(Datos_Limpios!$M853&lt;=60,"Menor a 60","Mayor a 60")))</f>
        <v>Mayor a 60</v>
      </c>
      <c r="O853" s="9" t="str">
        <f>IF(Datos_Limpios!$L853="True",Datos_Limpios!$F853,Datos_Limpios!$H853)</f>
        <v>TNC Predator</v>
      </c>
      <c r="P853" s="9"/>
      <c r="Q853" s="9">
        <v>10749</v>
      </c>
      <c r="R853" s="9" t="s">
        <v>106</v>
      </c>
    </row>
    <row r="854" spans="1:18" x14ac:dyDescent="0.3">
      <c r="A854" s="7">
        <v>4971001716</v>
      </c>
      <c r="B854" s="7">
        <v>2488</v>
      </c>
      <c r="C854" s="8">
        <f>Datos_Limpios!$B854/(24*60*60)</f>
        <v>2.8796296296296296E-2</v>
      </c>
      <c r="D854" s="8" t="str">
        <f t="shared" si="26"/>
        <v>Mid Game</v>
      </c>
      <c r="E854" s="7">
        <v>111474</v>
      </c>
      <c r="F854" s="7" t="s">
        <v>20</v>
      </c>
      <c r="G854" s="7">
        <v>6214538</v>
      </c>
      <c r="H854" s="7" t="s">
        <v>63</v>
      </c>
      <c r="I854" s="7">
        <v>33</v>
      </c>
      <c r="J854" s="7">
        <v>12</v>
      </c>
      <c r="K854" s="7" t="str">
        <f t="shared" si="27"/>
        <v>Radiant</v>
      </c>
      <c r="L854" s="7" t="s">
        <v>18</v>
      </c>
      <c r="M854" s="7">
        <f>Datos_Limpios!$I854+Datos_Limpios!$J854</f>
        <v>45</v>
      </c>
      <c r="N854" s="7" t="str">
        <f>IF(Datos_Limpios!$M854&lt;35,"Menor a 35",IF(Datos_Limpios!$M854&lt;=48,"Menor a 48",IF(Datos_Limpios!$M854&lt;=60,"Menor a 60","Mayor a 60")))</f>
        <v>Menor a 48</v>
      </c>
      <c r="O854" s="7" t="str">
        <f>IF(Datos_Limpios!$L854="True",Datos_Limpios!$F854,Datos_Limpios!$H854)</f>
        <v>Alliance</v>
      </c>
      <c r="P854" s="7"/>
      <c r="Q854" s="7">
        <v>10749</v>
      </c>
      <c r="R854" s="7" t="s">
        <v>106</v>
      </c>
    </row>
    <row r="855" spans="1:18" x14ac:dyDescent="0.3">
      <c r="A855" s="9">
        <v>4971034132</v>
      </c>
      <c r="B855" s="9">
        <v>1656</v>
      </c>
      <c r="C855" s="10">
        <f>Datos_Limpios!$B855/(24*60*60)</f>
        <v>1.9166666666666665E-2</v>
      </c>
      <c r="D855" s="8" t="str">
        <f t="shared" si="26"/>
        <v>Early Game</v>
      </c>
      <c r="E855" s="9">
        <v>350190</v>
      </c>
      <c r="F855" s="9" t="s">
        <v>16</v>
      </c>
      <c r="G855" s="9">
        <v>36</v>
      </c>
      <c r="H855" s="9" t="s">
        <v>37</v>
      </c>
      <c r="I855" s="9">
        <v>19</v>
      </c>
      <c r="J855" s="9">
        <v>9</v>
      </c>
      <c r="K855" s="9" t="str">
        <f t="shared" si="27"/>
        <v>Radiant</v>
      </c>
      <c r="L855" s="9" t="s">
        <v>18</v>
      </c>
      <c r="M855" s="9">
        <f>Datos_Limpios!$I855+Datos_Limpios!$J855</f>
        <v>28</v>
      </c>
      <c r="N855" s="9" t="str">
        <f>IF(Datos_Limpios!$M855&lt;35,"Menor a 35",IF(Datos_Limpios!$M855&lt;=48,"Menor a 48",IF(Datos_Limpios!$M855&lt;=60,"Menor a 60","Mayor a 60")))</f>
        <v>Menor a 35</v>
      </c>
      <c r="O855" s="9" t="str">
        <f>IF(Datos_Limpios!$L855="True",Datos_Limpios!$F855,Datos_Limpios!$H855)</f>
        <v>Ascent Esports</v>
      </c>
      <c r="P855" s="9"/>
      <c r="Q855" s="9">
        <v>10749</v>
      </c>
      <c r="R855" s="9" t="s">
        <v>106</v>
      </c>
    </row>
    <row r="856" spans="1:18" x14ac:dyDescent="0.3">
      <c r="A856" s="7">
        <v>4971219223</v>
      </c>
      <c r="B856" s="7">
        <v>1787</v>
      </c>
      <c r="C856" s="8">
        <f>Datos_Limpios!$B856/(24*60*60)</f>
        <v>2.0682870370370369E-2</v>
      </c>
      <c r="D856" s="8" t="str">
        <f t="shared" si="26"/>
        <v>Early Game</v>
      </c>
      <c r="E856" s="7">
        <v>2163</v>
      </c>
      <c r="F856" s="7" t="s">
        <v>66</v>
      </c>
      <c r="G856" s="7">
        <v>111474</v>
      </c>
      <c r="H856" s="7" t="s">
        <v>20</v>
      </c>
      <c r="I856" s="7">
        <v>24</v>
      </c>
      <c r="J856" s="7">
        <v>12</v>
      </c>
      <c r="K856" s="7" t="str">
        <f t="shared" si="27"/>
        <v>Radiant</v>
      </c>
      <c r="L856" s="7" t="s">
        <v>18</v>
      </c>
      <c r="M856" s="7">
        <f>Datos_Limpios!$I856+Datos_Limpios!$J856</f>
        <v>36</v>
      </c>
      <c r="N856" s="7" t="str">
        <f>IF(Datos_Limpios!$M856&lt;35,"Menor a 35",IF(Datos_Limpios!$M856&lt;=48,"Menor a 48",IF(Datos_Limpios!$M856&lt;=60,"Menor a 60","Mayor a 60")))</f>
        <v>Menor a 48</v>
      </c>
      <c r="O856" s="7" t="str">
        <f>IF(Datos_Limpios!$L856="True",Datos_Limpios!$F856,Datos_Limpios!$H856)</f>
        <v>Team Liquid</v>
      </c>
      <c r="P856" s="7"/>
      <c r="Q856" s="7">
        <v>10749</v>
      </c>
      <c r="R856" s="7" t="s">
        <v>106</v>
      </c>
    </row>
    <row r="857" spans="1:18" x14ac:dyDescent="0.3">
      <c r="A857" s="9">
        <v>4971301802</v>
      </c>
      <c r="B857" s="9">
        <v>2678</v>
      </c>
      <c r="C857" s="10">
        <f>Datos_Limpios!$B857/(24*60*60)</f>
        <v>3.0995370370370371E-2</v>
      </c>
      <c r="D857" s="8" t="str">
        <f t="shared" si="26"/>
        <v>Mid Game</v>
      </c>
      <c r="E857" s="9">
        <v>111474</v>
      </c>
      <c r="F857" s="9" t="s">
        <v>20</v>
      </c>
      <c r="G857" s="9">
        <v>2163</v>
      </c>
      <c r="H857" s="9" t="s">
        <v>66</v>
      </c>
      <c r="I857" s="9">
        <v>35</v>
      </c>
      <c r="J857" s="9">
        <v>21</v>
      </c>
      <c r="K857" s="9" t="str">
        <f t="shared" si="27"/>
        <v>Radiant</v>
      </c>
      <c r="L857" s="9" t="s">
        <v>18</v>
      </c>
      <c r="M857" s="9">
        <f>Datos_Limpios!$I857+Datos_Limpios!$J857</f>
        <v>56</v>
      </c>
      <c r="N857" s="9" t="str">
        <f>IF(Datos_Limpios!$M857&lt;35,"Menor a 35",IF(Datos_Limpios!$M857&lt;=48,"Menor a 48",IF(Datos_Limpios!$M857&lt;=60,"Menor a 60","Mayor a 60")))</f>
        <v>Menor a 60</v>
      </c>
      <c r="O857" s="9" t="str">
        <f>IF(Datos_Limpios!$L857="True",Datos_Limpios!$F857,Datos_Limpios!$H857)</f>
        <v>Alliance</v>
      </c>
      <c r="P857" s="9"/>
      <c r="Q857" s="9">
        <v>10749</v>
      </c>
      <c r="R857" s="9" t="s">
        <v>106</v>
      </c>
    </row>
    <row r="858" spans="1:18" x14ac:dyDescent="0.3">
      <c r="A858" s="7">
        <v>4971353216</v>
      </c>
      <c r="B858" s="7">
        <v>2417</v>
      </c>
      <c r="C858" s="8">
        <f>Datos_Limpios!$B858/(24*60*60)</f>
        <v>2.7974537037037037E-2</v>
      </c>
      <c r="D858" s="8" t="str">
        <f t="shared" si="26"/>
        <v>Mid Game</v>
      </c>
      <c r="E858" s="7">
        <v>1883502</v>
      </c>
      <c r="F858" s="7" t="s">
        <v>61</v>
      </c>
      <c r="G858" s="7">
        <v>2672298</v>
      </c>
      <c r="H858" s="7" t="s">
        <v>26</v>
      </c>
      <c r="I858" s="7">
        <v>33</v>
      </c>
      <c r="J858" s="7">
        <v>25</v>
      </c>
      <c r="K858" s="7" t="str">
        <f t="shared" si="27"/>
        <v>Radiant</v>
      </c>
      <c r="L858" s="7" t="s">
        <v>18</v>
      </c>
      <c r="M858" s="7">
        <f>Datos_Limpios!$I858+Datos_Limpios!$J858</f>
        <v>58</v>
      </c>
      <c r="N858" s="7" t="str">
        <f>IF(Datos_Limpios!$M858&lt;35,"Menor a 35",IF(Datos_Limpios!$M858&lt;=48,"Menor a 48",IF(Datos_Limpios!$M858&lt;=60,"Menor a 60","Mayor a 60")))</f>
        <v>Menor a 60</v>
      </c>
      <c r="O858" s="7" t="str">
        <f>IF(Datos_Limpios!$L858="True",Datos_Limpios!$F858,Datos_Limpios!$H858)</f>
        <v>Virtus.pro</v>
      </c>
      <c r="P858" s="7"/>
      <c r="Q858" s="7">
        <v>10749</v>
      </c>
      <c r="R858" s="7" t="s">
        <v>106</v>
      </c>
    </row>
    <row r="859" spans="1:18" x14ac:dyDescent="0.3">
      <c r="A859" s="9">
        <v>4971457523</v>
      </c>
      <c r="B859" s="9">
        <v>2578</v>
      </c>
      <c r="C859" s="10">
        <f>Datos_Limpios!$B859/(24*60*60)</f>
        <v>2.9837962962962962E-2</v>
      </c>
      <c r="D859" s="8" t="str">
        <f t="shared" si="26"/>
        <v>Mid Game</v>
      </c>
      <c r="E859" s="9">
        <v>2672298</v>
      </c>
      <c r="F859" s="9" t="s">
        <v>26</v>
      </c>
      <c r="G859" s="9">
        <v>1883502</v>
      </c>
      <c r="H859" s="9" t="s">
        <v>61</v>
      </c>
      <c r="I859" s="9">
        <v>25</v>
      </c>
      <c r="J859" s="9">
        <v>30</v>
      </c>
      <c r="K859" s="9" t="str">
        <f t="shared" si="27"/>
        <v>Dire</v>
      </c>
      <c r="L859" s="9" t="s">
        <v>14</v>
      </c>
      <c r="M859" s="9">
        <f>Datos_Limpios!$I859+Datos_Limpios!$J859</f>
        <v>55</v>
      </c>
      <c r="N859" s="9" t="str">
        <f>IF(Datos_Limpios!$M859&lt;35,"Menor a 35",IF(Datos_Limpios!$M859&lt;=48,"Menor a 48",IF(Datos_Limpios!$M859&lt;=60,"Menor a 60","Mayor a 60")))</f>
        <v>Menor a 60</v>
      </c>
      <c r="O859" s="9" t="str">
        <f>IF(Datos_Limpios!$L859="True",Datos_Limpios!$F859,Datos_Limpios!$H859)</f>
        <v>Virtus.pro</v>
      </c>
      <c r="P859" s="9"/>
      <c r="Q859" s="9">
        <v>10749</v>
      </c>
      <c r="R859" s="9" t="s">
        <v>106</v>
      </c>
    </row>
    <row r="860" spans="1:18" x14ac:dyDescent="0.3">
      <c r="A860" s="7">
        <v>4969185780</v>
      </c>
      <c r="B860" s="7">
        <v>2799</v>
      </c>
      <c r="C860" s="8">
        <f>Datos_Limpios!$B860/(24*60*60)</f>
        <v>3.2395833333333332E-2</v>
      </c>
      <c r="D860" s="8" t="str">
        <f t="shared" si="26"/>
        <v>Mid Game</v>
      </c>
      <c r="E860" s="7">
        <v>726228</v>
      </c>
      <c r="F860" s="7" t="s">
        <v>55</v>
      </c>
      <c r="G860" s="7">
        <v>1883502</v>
      </c>
      <c r="H860" s="7" t="s">
        <v>61</v>
      </c>
      <c r="I860" s="7">
        <v>38</v>
      </c>
      <c r="J860" s="7">
        <v>30</v>
      </c>
      <c r="K860" s="7" t="str">
        <f t="shared" si="27"/>
        <v>Radiant</v>
      </c>
      <c r="L860" s="7" t="s">
        <v>18</v>
      </c>
      <c r="M860" s="7">
        <f>Datos_Limpios!$I860+Datos_Limpios!$J860</f>
        <v>68</v>
      </c>
      <c r="N860" s="7" t="str">
        <f>IF(Datos_Limpios!$M860&lt;35,"Menor a 35",IF(Datos_Limpios!$M860&lt;=48,"Menor a 48",IF(Datos_Limpios!$M860&lt;=60,"Menor a 60","Mayor a 60")))</f>
        <v>Mayor a 60</v>
      </c>
      <c r="O860" s="7" t="str">
        <f>IF(Datos_Limpios!$L860="True",Datos_Limpios!$F860,Datos_Limpios!$H860)</f>
        <v>Vici Gaming</v>
      </c>
      <c r="P860" s="7"/>
      <c r="Q860" s="7">
        <v>10749</v>
      </c>
      <c r="R860" s="7" t="s">
        <v>106</v>
      </c>
    </row>
    <row r="861" spans="1:18" x14ac:dyDescent="0.3">
      <c r="A861" s="9">
        <v>4969248720</v>
      </c>
      <c r="B861" s="9">
        <v>2076</v>
      </c>
      <c r="C861" s="10">
        <f>Datos_Limpios!$B861/(24*60*60)</f>
        <v>2.4027777777777776E-2</v>
      </c>
      <c r="D861" s="8" t="str">
        <f t="shared" si="26"/>
        <v>Early Game</v>
      </c>
      <c r="E861" s="9">
        <v>6214973</v>
      </c>
      <c r="F861" s="9" t="s">
        <v>108</v>
      </c>
      <c r="G861" s="9">
        <v>350190</v>
      </c>
      <c r="H861" s="9" t="s">
        <v>16</v>
      </c>
      <c r="I861" s="9">
        <v>12</v>
      </c>
      <c r="J861" s="9">
        <v>26</v>
      </c>
      <c r="K861" s="9" t="str">
        <f t="shared" si="27"/>
        <v>Dire</v>
      </c>
      <c r="L861" s="9" t="s">
        <v>14</v>
      </c>
      <c r="M861" s="9">
        <f>Datos_Limpios!$I861+Datos_Limpios!$J861</f>
        <v>38</v>
      </c>
      <c r="N861" s="9" t="str">
        <f>IF(Datos_Limpios!$M861&lt;35,"Menor a 35",IF(Datos_Limpios!$M861&lt;=48,"Menor a 48",IF(Datos_Limpios!$M861&lt;=60,"Menor a 60","Mayor a 60")))</f>
        <v>Menor a 48</v>
      </c>
      <c r="O861" s="9" t="str">
        <f>IF(Datos_Limpios!$L861="True",Datos_Limpios!$F861,Datos_Limpios!$H861)</f>
        <v>Ascent Esports</v>
      </c>
      <c r="P861" s="9"/>
      <c r="Q861" s="9">
        <v>10749</v>
      </c>
      <c r="R861" s="9" t="s">
        <v>106</v>
      </c>
    </row>
    <row r="862" spans="1:18" x14ac:dyDescent="0.3">
      <c r="A862" s="7">
        <v>4969496405</v>
      </c>
      <c r="B862" s="7">
        <v>1910</v>
      </c>
      <c r="C862" s="8">
        <f>Datos_Limpios!$B862/(24*60*60)</f>
        <v>2.210648148148148E-2</v>
      </c>
      <c r="D862" s="8" t="str">
        <f t="shared" si="26"/>
        <v>Early Game</v>
      </c>
      <c r="E862" s="7">
        <v>6209804</v>
      </c>
      <c r="F862" s="7" t="s">
        <v>109</v>
      </c>
      <c r="G862" s="7">
        <v>39</v>
      </c>
      <c r="H862" s="7" t="s">
        <v>60</v>
      </c>
      <c r="I862" s="7">
        <v>8</v>
      </c>
      <c r="J862" s="7">
        <v>24</v>
      </c>
      <c r="K862" s="7" t="str">
        <f t="shared" si="27"/>
        <v>Dire</v>
      </c>
      <c r="L862" s="7" t="s">
        <v>14</v>
      </c>
      <c r="M862" s="7">
        <f>Datos_Limpios!$I862+Datos_Limpios!$J862</f>
        <v>32</v>
      </c>
      <c r="N862" s="7" t="str">
        <f>IF(Datos_Limpios!$M862&lt;35,"Menor a 35",IF(Datos_Limpios!$M862&lt;=48,"Menor a 48",IF(Datos_Limpios!$M862&lt;=60,"Menor a 60","Mayor a 60")))</f>
        <v>Menor a 35</v>
      </c>
      <c r="O862" s="7" t="str">
        <f>IF(Datos_Limpios!$L862="True",Datos_Limpios!$F862,Datos_Limpios!$H862)</f>
        <v>Shopify Rebellion</v>
      </c>
      <c r="P862" s="7"/>
      <c r="Q862" s="7">
        <v>10749</v>
      </c>
      <c r="R862" s="7" t="s">
        <v>106</v>
      </c>
    </row>
    <row r="863" spans="1:18" x14ac:dyDescent="0.3">
      <c r="A863" s="9">
        <v>4969740895</v>
      </c>
      <c r="B863" s="9">
        <v>1857</v>
      </c>
      <c r="C863" s="10">
        <f>Datos_Limpios!$B863/(24*60*60)</f>
        <v>2.1493055555555557E-2</v>
      </c>
      <c r="D863" s="8" t="str">
        <f t="shared" si="26"/>
        <v>Early Game</v>
      </c>
      <c r="E863" s="9">
        <v>6209804</v>
      </c>
      <c r="F863" s="9" t="s">
        <v>109</v>
      </c>
      <c r="G863" s="9">
        <v>2586976</v>
      </c>
      <c r="H863" s="9" t="s">
        <v>64</v>
      </c>
      <c r="I863" s="9">
        <v>12</v>
      </c>
      <c r="J863" s="9">
        <v>43</v>
      </c>
      <c r="K863" s="9" t="str">
        <f t="shared" si="27"/>
        <v>Dire</v>
      </c>
      <c r="L863" s="9" t="s">
        <v>14</v>
      </c>
      <c r="M863" s="9">
        <f>Datos_Limpios!$I863+Datos_Limpios!$J863</f>
        <v>55</v>
      </c>
      <c r="N863" s="9" t="str">
        <f>IF(Datos_Limpios!$M863&lt;35,"Menor a 35",IF(Datos_Limpios!$M863&lt;=48,"Menor a 48",IF(Datos_Limpios!$M863&lt;=60,"Menor a 60","Mayor a 60")))</f>
        <v>Menor a 60</v>
      </c>
      <c r="O863" s="9" t="str">
        <f>IF(Datos_Limpios!$L863="True",Datos_Limpios!$F863,Datos_Limpios!$H863)</f>
        <v>OG</v>
      </c>
      <c r="P863" s="9"/>
      <c r="Q863" s="9">
        <v>10749</v>
      </c>
      <c r="R863" s="9" t="s">
        <v>106</v>
      </c>
    </row>
    <row r="864" spans="1:18" x14ac:dyDescent="0.3">
      <c r="A864" s="7">
        <v>4971396775</v>
      </c>
      <c r="B864" s="7">
        <v>1829</v>
      </c>
      <c r="C864" s="8">
        <f>Datos_Limpios!$B864/(24*60*60)</f>
        <v>2.1168981481481483E-2</v>
      </c>
      <c r="D864" s="8" t="str">
        <f t="shared" si="26"/>
        <v>Early Game</v>
      </c>
      <c r="E864" s="7">
        <v>726228</v>
      </c>
      <c r="F864" s="7" t="s">
        <v>55</v>
      </c>
      <c r="G864" s="7">
        <v>6214973</v>
      </c>
      <c r="H864" s="7" t="s">
        <v>108</v>
      </c>
      <c r="I864" s="7">
        <v>20</v>
      </c>
      <c r="J864" s="7">
        <v>7</v>
      </c>
      <c r="K864" s="7" t="str">
        <f t="shared" si="27"/>
        <v>Radiant</v>
      </c>
      <c r="L864" s="7" t="s">
        <v>18</v>
      </c>
      <c r="M864" s="7">
        <f>Datos_Limpios!$I864+Datos_Limpios!$J864</f>
        <v>27</v>
      </c>
      <c r="N864" s="7" t="str">
        <f>IF(Datos_Limpios!$M864&lt;35,"Menor a 35",IF(Datos_Limpios!$M864&lt;=48,"Menor a 48",IF(Datos_Limpios!$M864&lt;=60,"Menor a 60","Mayor a 60")))</f>
        <v>Menor a 35</v>
      </c>
      <c r="O864" s="7" t="str">
        <f>IF(Datos_Limpios!$L864="True",Datos_Limpios!$F864,Datos_Limpios!$H864)</f>
        <v>Vici Gaming</v>
      </c>
      <c r="P864" s="7"/>
      <c r="Q864" s="7">
        <v>10749</v>
      </c>
      <c r="R864" s="7" t="s">
        <v>106</v>
      </c>
    </row>
    <row r="865" spans="1:18" x14ac:dyDescent="0.3">
      <c r="A865" s="9">
        <v>4971535610</v>
      </c>
      <c r="B865" s="9">
        <v>2347</v>
      </c>
      <c r="C865" s="10">
        <f>Datos_Limpios!$B865/(24*60*60)</f>
        <v>2.7164351851851853E-2</v>
      </c>
      <c r="D865" s="8" t="str">
        <f t="shared" si="26"/>
        <v>Early Game</v>
      </c>
      <c r="E865" s="9">
        <v>350190</v>
      </c>
      <c r="F865" s="9" t="s">
        <v>16</v>
      </c>
      <c r="G865" s="9">
        <v>2586976</v>
      </c>
      <c r="H865" s="9" t="s">
        <v>64</v>
      </c>
      <c r="I865" s="9">
        <v>27</v>
      </c>
      <c r="J865" s="9">
        <v>43</v>
      </c>
      <c r="K865" s="9" t="str">
        <f t="shared" si="27"/>
        <v>Dire</v>
      </c>
      <c r="L865" s="9" t="s">
        <v>14</v>
      </c>
      <c r="M865" s="9">
        <f>Datos_Limpios!$I865+Datos_Limpios!$J865</f>
        <v>70</v>
      </c>
      <c r="N865" s="9" t="str">
        <f>IF(Datos_Limpios!$M865&lt;35,"Menor a 35",IF(Datos_Limpios!$M865&lt;=48,"Menor a 48",IF(Datos_Limpios!$M865&lt;=60,"Menor a 60","Mayor a 60")))</f>
        <v>Mayor a 60</v>
      </c>
      <c r="O865" s="9" t="str">
        <f>IF(Datos_Limpios!$L865="True",Datos_Limpios!$F865,Datos_Limpios!$H865)</f>
        <v>OG</v>
      </c>
      <c r="P865" s="9"/>
      <c r="Q865" s="9">
        <v>10749</v>
      </c>
      <c r="R865" s="9" t="s">
        <v>106</v>
      </c>
    </row>
    <row r="866" spans="1:18" x14ac:dyDescent="0.3">
      <c r="A866" s="7">
        <v>4888859291</v>
      </c>
      <c r="B866" s="7">
        <v>1954</v>
      </c>
      <c r="C866" s="8">
        <f>Datos_Limpios!$B866/(24*60*60)</f>
        <v>2.2615740740740742E-2</v>
      </c>
      <c r="D866" s="8" t="str">
        <f t="shared" si="26"/>
        <v>Early Game</v>
      </c>
      <c r="E866" s="7">
        <v>3262331</v>
      </c>
      <c r="F866" s="7" t="s">
        <v>110</v>
      </c>
      <c r="G866" s="7">
        <v>7098928</v>
      </c>
      <c r="H866" s="7" t="s">
        <v>111</v>
      </c>
      <c r="I866" s="7">
        <v>16</v>
      </c>
      <c r="J866" s="7">
        <v>26</v>
      </c>
      <c r="K866" s="7" t="str">
        <f t="shared" si="27"/>
        <v>Dire</v>
      </c>
      <c r="L866" s="7" t="s">
        <v>14</v>
      </c>
      <c r="M866" s="7">
        <f>Datos_Limpios!$I866+Datos_Limpios!$J866</f>
        <v>42</v>
      </c>
      <c r="N866" s="7" t="str">
        <f>IF(Datos_Limpios!$M866&lt;35,"Menor a 35",IF(Datos_Limpios!$M866&lt;=48,"Menor a 48",IF(Datos_Limpios!$M866&lt;=60,"Menor a 60","Mayor a 60")))</f>
        <v>Menor a 48</v>
      </c>
      <c r="O866" s="7" t="str">
        <f>IF(Datos_Limpios!$L866="True",Datos_Limpios!$F866,Datos_Limpios!$H866)</f>
        <v>Adroit</v>
      </c>
      <c r="P866" s="7"/>
      <c r="Q866" s="7">
        <v>10749</v>
      </c>
      <c r="R866" s="7" t="s">
        <v>106</v>
      </c>
    </row>
    <row r="867" spans="1:18" x14ac:dyDescent="0.3">
      <c r="A867" s="9">
        <v>4889691529</v>
      </c>
      <c r="B867" s="9">
        <v>2791</v>
      </c>
      <c r="C867" s="10">
        <f>Datos_Limpios!$B867/(24*60*60)</f>
        <v>3.2303240740740743E-2</v>
      </c>
      <c r="D867" s="8" t="str">
        <f t="shared" si="26"/>
        <v>Mid Game</v>
      </c>
      <c r="E867" s="9">
        <v>36</v>
      </c>
      <c r="F867" s="9" t="s">
        <v>37</v>
      </c>
      <c r="G867" s="9">
        <v>2006913</v>
      </c>
      <c r="H867" s="9" t="s">
        <v>36</v>
      </c>
      <c r="I867" s="9">
        <v>13</v>
      </c>
      <c r="J867" s="9">
        <v>34</v>
      </c>
      <c r="K867" s="9" t="str">
        <f t="shared" si="27"/>
        <v>Dire</v>
      </c>
      <c r="L867" s="9" t="s">
        <v>14</v>
      </c>
      <c r="M867" s="9">
        <f>Datos_Limpios!$I867+Datos_Limpios!$J867</f>
        <v>47</v>
      </c>
      <c r="N867" s="9" t="str">
        <f>IF(Datos_Limpios!$M867&lt;35,"Menor a 35",IF(Datos_Limpios!$M867&lt;=48,"Menor a 48",IF(Datos_Limpios!$M867&lt;=60,"Menor a 60","Mayor a 60")))</f>
        <v>Menor a 48</v>
      </c>
      <c r="O867" s="9" t="str">
        <f>IF(Datos_Limpios!$L867="True",Datos_Limpios!$F867,Datos_Limpios!$H867)</f>
        <v>Vega Squadron</v>
      </c>
      <c r="P867" s="9"/>
      <c r="Q867" s="9">
        <v>10749</v>
      </c>
      <c r="R867" s="9" t="s">
        <v>106</v>
      </c>
    </row>
    <row r="868" spans="1:18" x14ac:dyDescent="0.3">
      <c r="A868" s="7">
        <v>4889865830</v>
      </c>
      <c r="B868" s="7">
        <v>1690</v>
      </c>
      <c r="C868" s="8">
        <f>Datos_Limpios!$B868/(24*60*60)</f>
        <v>1.9560185185185184E-2</v>
      </c>
      <c r="D868" s="8" t="str">
        <f t="shared" si="26"/>
        <v>Early Game</v>
      </c>
      <c r="E868" s="7">
        <v>36</v>
      </c>
      <c r="F868" s="7" t="s">
        <v>37</v>
      </c>
      <c r="G868" s="7">
        <v>5014799</v>
      </c>
      <c r="H868" s="7" t="s">
        <v>112</v>
      </c>
      <c r="I868" s="7">
        <v>27</v>
      </c>
      <c r="J868" s="7">
        <v>12</v>
      </c>
      <c r="K868" s="7" t="str">
        <f t="shared" si="27"/>
        <v>Radiant</v>
      </c>
      <c r="L868" s="7" t="s">
        <v>18</v>
      </c>
      <c r="M868" s="7">
        <f>Datos_Limpios!$I868+Datos_Limpios!$J868</f>
        <v>39</v>
      </c>
      <c r="N868" s="7" t="str">
        <f>IF(Datos_Limpios!$M868&lt;35,"Menor a 35",IF(Datos_Limpios!$M868&lt;=48,"Menor a 48",IF(Datos_Limpios!$M868&lt;=60,"Menor a 60","Mayor a 60")))</f>
        <v>Menor a 48</v>
      </c>
      <c r="O868" s="7" t="str">
        <f>IF(Datos_Limpios!$L868="True",Datos_Limpios!$F868,Datos_Limpios!$H868)</f>
        <v>Natus Vincere</v>
      </c>
      <c r="P868" s="7"/>
      <c r="Q868" s="7">
        <v>10749</v>
      </c>
      <c r="R868" s="7" t="s">
        <v>106</v>
      </c>
    </row>
    <row r="869" spans="1:18" x14ac:dyDescent="0.3">
      <c r="A869" s="9">
        <v>4890125358</v>
      </c>
      <c r="B869" s="9">
        <v>3260</v>
      </c>
      <c r="C869" s="10">
        <f>Datos_Limpios!$B869/(24*60*60)</f>
        <v>3.7731481481481484E-2</v>
      </c>
      <c r="D869" s="8" t="str">
        <f t="shared" si="26"/>
        <v>Mid Game</v>
      </c>
      <c r="E869" s="9">
        <v>46</v>
      </c>
      <c r="F869" s="9" t="s">
        <v>59</v>
      </c>
      <c r="G869" s="9">
        <v>2006913</v>
      </c>
      <c r="H869" s="9" t="s">
        <v>36</v>
      </c>
      <c r="I869" s="9">
        <v>18</v>
      </c>
      <c r="J869" s="9">
        <v>32</v>
      </c>
      <c r="K869" s="9" t="str">
        <f t="shared" si="27"/>
        <v>Dire</v>
      </c>
      <c r="L869" s="9" t="s">
        <v>14</v>
      </c>
      <c r="M869" s="9">
        <f>Datos_Limpios!$I869+Datos_Limpios!$J869</f>
        <v>50</v>
      </c>
      <c r="N869" s="9" t="str">
        <f>IF(Datos_Limpios!$M869&lt;35,"Menor a 35",IF(Datos_Limpios!$M869&lt;=48,"Menor a 48",IF(Datos_Limpios!$M869&lt;=60,"Menor a 60","Mayor a 60")))</f>
        <v>Menor a 60</v>
      </c>
      <c r="O869" s="9" t="str">
        <f>IF(Datos_Limpios!$L869="True",Datos_Limpios!$F869,Datos_Limpios!$H869)</f>
        <v>Vega Squadron</v>
      </c>
      <c r="P869" s="9"/>
      <c r="Q869" s="9">
        <v>10749</v>
      </c>
      <c r="R869" s="9" t="s">
        <v>106</v>
      </c>
    </row>
    <row r="870" spans="1:18" x14ac:dyDescent="0.3">
      <c r="A870" s="7">
        <v>4890591079</v>
      </c>
      <c r="B870" s="7">
        <v>1861</v>
      </c>
      <c r="C870" s="8">
        <f>Datos_Limpios!$B870/(24*60*60)</f>
        <v>2.1539351851851851E-2</v>
      </c>
      <c r="D870" s="8" t="str">
        <f t="shared" si="26"/>
        <v>Early Game</v>
      </c>
      <c r="E870" s="7">
        <v>6382242</v>
      </c>
      <c r="F870" s="7" t="s">
        <v>87</v>
      </c>
      <c r="G870" s="7">
        <v>7233180</v>
      </c>
      <c r="H870" s="7" t="s">
        <v>113</v>
      </c>
      <c r="I870" s="7">
        <v>16</v>
      </c>
      <c r="J870" s="7">
        <v>27</v>
      </c>
      <c r="K870" s="7" t="str">
        <f t="shared" si="27"/>
        <v>Dire</v>
      </c>
      <c r="L870" s="7" t="s">
        <v>14</v>
      </c>
      <c r="M870" s="7">
        <f>Datos_Limpios!$I870+Datos_Limpios!$J870</f>
        <v>43</v>
      </c>
      <c r="N870" s="7" t="str">
        <f>IF(Datos_Limpios!$M870&lt;35,"Menor a 35",IF(Datos_Limpios!$M870&lt;=48,"Menor a 48",IF(Datos_Limpios!$M870&lt;=60,"Menor a 60","Mayor a 60")))</f>
        <v>Menor a 48</v>
      </c>
      <c r="O870" s="7" t="str">
        <f>IF(Datos_Limpios!$L870="True",Datos_Limpios!$F870,Datos_Limpios!$H870)</f>
        <v>Team Ham</v>
      </c>
      <c r="P870" s="7"/>
      <c r="Q870" s="7">
        <v>10749</v>
      </c>
      <c r="R870" s="7" t="s">
        <v>106</v>
      </c>
    </row>
    <row r="871" spans="1:18" x14ac:dyDescent="0.3">
      <c r="A871" s="9">
        <v>4890704361</v>
      </c>
      <c r="B871" s="9">
        <v>3071</v>
      </c>
      <c r="C871" s="10">
        <f>Datos_Limpios!$B871/(24*60*60)</f>
        <v>3.5543981481481482E-2</v>
      </c>
      <c r="D871" s="8" t="str">
        <f t="shared" si="26"/>
        <v>Mid Game</v>
      </c>
      <c r="E871" s="9">
        <v>7220281</v>
      </c>
      <c r="F871" s="9" t="s">
        <v>114</v>
      </c>
      <c r="G871" s="9">
        <v>7233180</v>
      </c>
      <c r="H871" s="9" t="s">
        <v>113</v>
      </c>
      <c r="I871" s="9">
        <v>26</v>
      </c>
      <c r="J871" s="9">
        <v>33</v>
      </c>
      <c r="K871" s="9" t="str">
        <f t="shared" si="27"/>
        <v>Radiant</v>
      </c>
      <c r="L871" s="9" t="s">
        <v>18</v>
      </c>
      <c r="M871" s="9">
        <f>Datos_Limpios!$I871+Datos_Limpios!$J871</f>
        <v>59</v>
      </c>
      <c r="N871" s="9" t="str">
        <f>IF(Datos_Limpios!$M871&lt;35,"Menor a 35",IF(Datos_Limpios!$M871&lt;=48,"Menor a 48",IF(Datos_Limpios!$M871&lt;=60,"Menor a 60","Mayor a 60")))</f>
        <v>Menor a 60</v>
      </c>
      <c r="O871" s="9" t="str">
        <f>IF(Datos_Limpios!$L871="True",Datos_Limpios!$F871,Datos_Limpios!$H871)</f>
        <v>Furia</v>
      </c>
      <c r="P871" s="9"/>
      <c r="Q871" s="9">
        <v>10749</v>
      </c>
      <c r="R871" s="9" t="s">
        <v>106</v>
      </c>
    </row>
    <row r="872" spans="1:18" x14ac:dyDescent="0.3">
      <c r="A872" s="7">
        <v>4890803314</v>
      </c>
      <c r="B872" s="7">
        <v>2659</v>
      </c>
      <c r="C872" s="8">
        <f>Datos_Limpios!$B872/(24*60*60)</f>
        <v>3.0775462962962963E-2</v>
      </c>
      <c r="D872" s="8" t="str">
        <f t="shared" si="26"/>
        <v>Mid Game</v>
      </c>
      <c r="E872" s="7">
        <v>3785359</v>
      </c>
      <c r="F872" s="7" t="s">
        <v>93</v>
      </c>
      <c r="G872" s="7">
        <v>4817649</v>
      </c>
      <c r="H872" s="7" t="s">
        <v>115</v>
      </c>
      <c r="I872" s="7">
        <v>27</v>
      </c>
      <c r="J872" s="7">
        <v>29</v>
      </c>
      <c r="K872" s="7" t="str">
        <f t="shared" si="27"/>
        <v>Dire</v>
      </c>
      <c r="L872" s="7" t="s">
        <v>14</v>
      </c>
      <c r="M872" s="7">
        <f>Datos_Limpios!$I872+Datos_Limpios!$J872</f>
        <v>56</v>
      </c>
      <c r="N872" s="7" t="str">
        <f>IF(Datos_Limpios!$M872&lt;35,"Menor a 35",IF(Datos_Limpios!$M872&lt;=48,"Menor a 48",IF(Datos_Limpios!$M872&lt;=60,"Menor a 60","Mayor a 60")))</f>
        <v>Menor a 60</v>
      </c>
      <c r="O872" s="7" t="str">
        <f>IF(Datos_Limpios!$L872="True",Datos_Limpios!$F872,Datos_Limpios!$H872)</f>
        <v>496 Gaming</v>
      </c>
      <c r="P872" s="7"/>
      <c r="Q872" s="7">
        <v>10749</v>
      </c>
      <c r="R872" s="7" t="s">
        <v>106</v>
      </c>
    </row>
    <row r="873" spans="1:18" x14ac:dyDescent="0.3">
      <c r="A873" s="9">
        <v>4891072664</v>
      </c>
      <c r="B873" s="9">
        <v>1908</v>
      </c>
      <c r="C873" s="10">
        <f>Datos_Limpios!$B873/(24*60*60)</f>
        <v>2.2083333333333333E-2</v>
      </c>
      <c r="D873" s="8" t="str">
        <f t="shared" si="26"/>
        <v>Early Game</v>
      </c>
      <c r="E873" s="9">
        <v>6765426</v>
      </c>
      <c r="F873" s="9" t="s">
        <v>116</v>
      </c>
      <c r="G873" s="9">
        <v>7225724</v>
      </c>
      <c r="H873" s="9" t="s">
        <v>117</v>
      </c>
      <c r="I873" s="9">
        <v>16</v>
      </c>
      <c r="J873" s="9">
        <v>15</v>
      </c>
      <c r="K873" s="9" t="str">
        <f t="shared" si="27"/>
        <v>Dire</v>
      </c>
      <c r="L873" s="9" t="s">
        <v>14</v>
      </c>
      <c r="M873" s="9">
        <f>Datos_Limpios!$I873+Datos_Limpios!$J873</f>
        <v>31</v>
      </c>
      <c r="N873" s="9" t="str">
        <f>IF(Datos_Limpios!$M873&lt;35,"Menor a 35",IF(Datos_Limpios!$M873&lt;=48,"Menor a 48",IF(Datos_Limpios!$M873&lt;=60,"Menor a 60","Mayor a 60")))</f>
        <v>Menor a 35</v>
      </c>
      <c r="O873" s="9" t="str">
        <f>IF(Datos_Limpios!$L873="True",Datos_Limpios!$F873,Datos_Limpios!$H873)</f>
        <v>Team Jinesbrus</v>
      </c>
      <c r="P873" s="9"/>
      <c r="Q873" s="9">
        <v>10749</v>
      </c>
      <c r="R873" s="9" t="s">
        <v>106</v>
      </c>
    </row>
    <row r="874" spans="1:18" x14ac:dyDescent="0.3">
      <c r="A874" s="7">
        <v>4891159111</v>
      </c>
      <c r="B874" s="7">
        <v>1543</v>
      </c>
      <c r="C874" s="8">
        <f>Datos_Limpios!$B874/(24*60*60)</f>
        <v>1.7858796296296296E-2</v>
      </c>
      <c r="D874" s="8" t="str">
        <f t="shared" si="26"/>
        <v>Early Game</v>
      </c>
      <c r="E874" s="7">
        <v>6765426</v>
      </c>
      <c r="F874" s="7" t="s">
        <v>116</v>
      </c>
      <c r="G874" s="7">
        <v>543897</v>
      </c>
      <c r="H874" s="7" t="s">
        <v>35</v>
      </c>
      <c r="I874" s="7">
        <v>17</v>
      </c>
      <c r="J874" s="7">
        <v>37</v>
      </c>
      <c r="K874" s="7" t="str">
        <f t="shared" si="27"/>
        <v>Dire</v>
      </c>
      <c r="L874" s="7" t="s">
        <v>14</v>
      </c>
      <c r="M874" s="7">
        <f>Datos_Limpios!$I874+Datos_Limpios!$J874</f>
        <v>54</v>
      </c>
      <c r="N874" s="7" t="str">
        <f>IF(Datos_Limpios!$M874&lt;35,"Menor a 35",IF(Datos_Limpios!$M874&lt;=48,"Menor a 48",IF(Datos_Limpios!$M874&lt;=60,"Menor a 60","Mayor a 60")))</f>
        <v>Menor a 60</v>
      </c>
      <c r="O874" s="7" t="str">
        <f>IF(Datos_Limpios!$L874="True",Datos_Limpios!$F874,Datos_Limpios!$H874)</f>
        <v>Mineski</v>
      </c>
      <c r="P874" s="7"/>
      <c r="Q874" s="7">
        <v>10749</v>
      </c>
      <c r="R874" s="7" t="s">
        <v>106</v>
      </c>
    </row>
    <row r="875" spans="1:18" x14ac:dyDescent="0.3">
      <c r="A875" s="9">
        <v>4891159360</v>
      </c>
      <c r="B875" s="9">
        <v>2291</v>
      </c>
      <c r="C875" s="10">
        <f>Datos_Limpios!$B875/(24*60*60)</f>
        <v>2.6516203703703705E-2</v>
      </c>
      <c r="D875" s="8" t="str">
        <f t="shared" si="26"/>
        <v>Early Game</v>
      </c>
      <c r="E875" s="9">
        <v>6797380</v>
      </c>
      <c r="F875" s="9" t="s">
        <v>118</v>
      </c>
      <c r="G875" s="9">
        <v>4817649</v>
      </c>
      <c r="H875" s="9" t="s">
        <v>115</v>
      </c>
      <c r="I875" s="9">
        <v>32</v>
      </c>
      <c r="J875" s="9">
        <v>27</v>
      </c>
      <c r="K875" s="9" t="str">
        <f t="shared" si="27"/>
        <v>Radiant</v>
      </c>
      <c r="L875" s="9" t="s">
        <v>18</v>
      </c>
      <c r="M875" s="9">
        <f>Datos_Limpios!$I875+Datos_Limpios!$J875</f>
        <v>59</v>
      </c>
      <c r="N875" s="9" t="str">
        <f>IF(Datos_Limpios!$M875&lt;35,"Menor a 35",IF(Datos_Limpios!$M875&lt;=48,"Menor a 48",IF(Datos_Limpios!$M875&lt;=60,"Menor a 60","Mayor a 60")))</f>
        <v>Menor a 60</v>
      </c>
      <c r="O875" s="9" t="str">
        <f>IF(Datos_Limpios!$L875="True",Datos_Limpios!$F875,Datos_Limpios!$H875)</f>
        <v>AMPLFY</v>
      </c>
      <c r="P875" s="9"/>
      <c r="Q875" s="9">
        <v>10749</v>
      </c>
      <c r="R875" s="9" t="s">
        <v>106</v>
      </c>
    </row>
    <row r="876" spans="1:18" x14ac:dyDescent="0.3">
      <c r="A876" s="7">
        <v>4892061752</v>
      </c>
      <c r="B876" s="7">
        <v>3251</v>
      </c>
      <c r="C876" s="8">
        <f>Datos_Limpios!$B876/(24*60*60)</f>
        <v>3.7627314814814815E-2</v>
      </c>
      <c r="D876" s="8" t="str">
        <f t="shared" si="26"/>
        <v>Mid Game</v>
      </c>
      <c r="E876" s="7">
        <v>6953913</v>
      </c>
      <c r="F876" s="7" t="s">
        <v>119</v>
      </c>
      <c r="G876" s="7">
        <v>5014799</v>
      </c>
      <c r="H876" s="7" t="s">
        <v>112</v>
      </c>
      <c r="I876" s="7">
        <v>41</v>
      </c>
      <c r="J876" s="7">
        <v>30</v>
      </c>
      <c r="K876" s="7" t="str">
        <f t="shared" si="27"/>
        <v>Radiant</v>
      </c>
      <c r="L876" s="7" t="s">
        <v>18</v>
      </c>
      <c r="M876" s="7">
        <f>Datos_Limpios!$I876+Datos_Limpios!$J876</f>
        <v>71</v>
      </c>
      <c r="N876" s="7" t="str">
        <f>IF(Datos_Limpios!$M876&lt;35,"Menor a 35",IF(Datos_Limpios!$M876&lt;=48,"Menor a 48",IF(Datos_Limpios!$M876&lt;=60,"Menor a 60","Mayor a 60")))</f>
        <v>Mayor a 60</v>
      </c>
      <c r="O876" s="7" t="str">
        <f>IF(Datos_Limpios!$L876="True",Datos_Limpios!$F876,Datos_Limpios!$H876)</f>
        <v>FlyToMoon</v>
      </c>
      <c r="P876" s="7"/>
      <c r="Q876" s="7">
        <v>10749</v>
      </c>
      <c r="R876" s="7" t="s">
        <v>106</v>
      </c>
    </row>
    <row r="877" spans="1:18" x14ac:dyDescent="0.3">
      <c r="A877" s="9">
        <v>4892123079</v>
      </c>
      <c r="B877" s="9">
        <v>1645</v>
      </c>
      <c r="C877" s="10">
        <f>Datos_Limpios!$B877/(24*60*60)</f>
        <v>1.9039351851851852E-2</v>
      </c>
      <c r="D877" s="8" t="str">
        <f t="shared" si="26"/>
        <v>Early Game</v>
      </c>
      <c r="E877" s="9">
        <v>67</v>
      </c>
      <c r="F877" s="9" t="s">
        <v>84</v>
      </c>
      <c r="G877" s="9">
        <v>7220281</v>
      </c>
      <c r="H877" s="9" t="s">
        <v>114</v>
      </c>
      <c r="I877" s="9">
        <v>37</v>
      </c>
      <c r="J877" s="9">
        <v>13</v>
      </c>
      <c r="K877" s="9" t="str">
        <f t="shared" si="27"/>
        <v>Radiant</v>
      </c>
      <c r="L877" s="9" t="s">
        <v>18</v>
      </c>
      <c r="M877" s="9">
        <f>Datos_Limpios!$I877+Datos_Limpios!$J877</f>
        <v>50</v>
      </c>
      <c r="N877" s="9" t="str">
        <f>IF(Datos_Limpios!$M877&lt;35,"Menor a 35",IF(Datos_Limpios!$M877&lt;=48,"Menor a 48",IF(Datos_Limpios!$M877&lt;=60,"Menor a 60","Mayor a 60")))</f>
        <v>Menor a 60</v>
      </c>
      <c r="O877" s="9" t="str">
        <f>IF(Datos_Limpios!$L877="True",Datos_Limpios!$F877,Datos_Limpios!$H877)</f>
        <v>paiN Gaming</v>
      </c>
      <c r="P877" s="9"/>
      <c r="Q877" s="9">
        <v>10749</v>
      </c>
      <c r="R877" s="9" t="s">
        <v>106</v>
      </c>
    </row>
    <row r="878" spans="1:18" x14ac:dyDescent="0.3">
      <c r="A878" s="7">
        <v>4892157936</v>
      </c>
      <c r="B878" s="7">
        <v>1956</v>
      </c>
      <c r="C878" s="8">
        <f>Datos_Limpios!$B878/(24*60*60)</f>
        <v>2.2638888888888889E-2</v>
      </c>
      <c r="D878" s="8" t="str">
        <f t="shared" si="26"/>
        <v>Early Game</v>
      </c>
      <c r="E878" s="7">
        <v>6382242</v>
      </c>
      <c r="F878" s="7" t="s">
        <v>87</v>
      </c>
      <c r="G878" s="7">
        <v>7119077</v>
      </c>
      <c r="H878" s="7" t="s">
        <v>120</v>
      </c>
      <c r="I878" s="7">
        <v>13</v>
      </c>
      <c r="J878" s="7">
        <v>25</v>
      </c>
      <c r="K878" s="7" t="str">
        <f t="shared" si="27"/>
        <v>Dire</v>
      </c>
      <c r="L878" s="7" t="s">
        <v>14</v>
      </c>
      <c r="M878" s="7">
        <f>Datos_Limpios!$I878+Datos_Limpios!$J878</f>
        <v>38</v>
      </c>
      <c r="N878" s="7" t="str">
        <f>IF(Datos_Limpios!$M878&lt;35,"Menor a 35",IF(Datos_Limpios!$M878&lt;=48,"Menor a 48",IF(Datos_Limpios!$M878&lt;=60,"Menor a 60","Mayor a 60")))</f>
        <v>Menor a 48</v>
      </c>
      <c r="O878" s="7" t="str">
        <f>IF(Datos_Limpios!$L878="True",Datos_Limpios!$F878,Datos_Limpios!$H878)</f>
        <v>Hokori</v>
      </c>
      <c r="P878" s="7"/>
      <c r="Q878" s="7">
        <v>10749</v>
      </c>
      <c r="R878" s="7" t="s">
        <v>106</v>
      </c>
    </row>
    <row r="879" spans="1:18" x14ac:dyDescent="0.3">
      <c r="A879" s="9">
        <v>4892363826</v>
      </c>
      <c r="B879" s="9">
        <v>1823</v>
      </c>
      <c r="C879" s="10">
        <f>Datos_Limpios!$B879/(24*60*60)</f>
        <v>2.1099537037037038E-2</v>
      </c>
      <c r="D879" s="8" t="str">
        <f t="shared" si="26"/>
        <v>Early Game</v>
      </c>
      <c r="E879" s="9">
        <v>7220281</v>
      </c>
      <c r="F879" s="9" t="s">
        <v>114</v>
      </c>
      <c r="G879" s="9">
        <v>6382242</v>
      </c>
      <c r="H879" s="9" t="s">
        <v>87</v>
      </c>
      <c r="I879" s="9">
        <v>12</v>
      </c>
      <c r="J879" s="9">
        <v>35</v>
      </c>
      <c r="K879" s="9" t="str">
        <f t="shared" si="27"/>
        <v>Dire</v>
      </c>
      <c r="L879" s="9" t="s">
        <v>14</v>
      </c>
      <c r="M879" s="9">
        <f>Datos_Limpios!$I879+Datos_Limpios!$J879</f>
        <v>47</v>
      </c>
      <c r="N879" s="9" t="str">
        <f>IF(Datos_Limpios!$M879&lt;35,"Menor a 35",IF(Datos_Limpios!$M879&lt;=48,"Menor a 48",IF(Datos_Limpios!$M879&lt;=60,"Menor a 60","Mayor a 60")))</f>
        <v>Menor a 48</v>
      </c>
      <c r="O879" s="9" t="str">
        <f>IF(Datos_Limpios!$L879="True",Datos_Limpios!$F879,Datos_Limpios!$H879)</f>
        <v>Thunder Predator</v>
      </c>
      <c r="P879" s="9"/>
      <c r="Q879" s="9">
        <v>10749</v>
      </c>
      <c r="R879" s="9" t="s">
        <v>106</v>
      </c>
    </row>
    <row r="880" spans="1:18" x14ac:dyDescent="0.3">
      <c r="A880" s="7">
        <v>4892763044</v>
      </c>
      <c r="B880" s="7">
        <v>2496</v>
      </c>
      <c r="C880" s="8">
        <f>Datos_Limpios!$B880/(24*60*60)</f>
        <v>2.8888888888888888E-2</v>
      </c>
      <c r="D880" s="8" t="str">
        <f t="shared" si="26"/>
        <v>Mid Game</v>
      </c>
      <c r="E880" s="7">
        <v>6797380</v>
      </c>
      <c r="F880" s="7" t="s">
        <v>118</v>
      </c>
      <c r="G880" s="7">
        <v>7098928</v>
      </c>
      <c r="H880" s="7" t="s">
        <v>111</v>
      </c>
      <c r="I880" s="7">
        <v>12</v>
      </c>
      <c r="J880" s="7">
        <v>30</v>
      </c>
      <c r="K880" s="7" t="str">
        <f t="shared" si="27"/>
        <v>Dire</v>
      </c>
      <c r="L880" s="7" t="s">
        <v>14</v>
      </c>
      <c r="M880" s="7">
        <f>Datos_Limpios!$I880+Datos_Limpios!$J880</f>
        <v>42</v>
      </c>
      <c r="N880" s="7" t="str">
        <f>IF(Datos_Limpios!$M880&lt;35,"Menor a 35",IF(Datos_Limpios!$M880&lt;=48,"Menor a 48",IF(Datos_Limpios!$M880&lt;=60,"Menor a 60","Mayor a 60")))</f>
        <v>Menor a 48</v>
      </c>
      <c r="O880" s="7" t="str">
        <f>IF(Datos_Limpios!$L880="True",Datos_Limpios!$F880,Datos_Limpios!$H880)</f>
        <v>Adroit</v>
      </c>
      <c r="P880" s="7"/>
      <c r="Q880" s="7">
        <v>10749</v>
      </c>
      <c r="R880" s="7" t="s">
        <v>106</v>
      </c>
    </row>
    <row r="881" spans="1:18" x14ac:dyDescent="0.3">
      <c r="A881" s="9">
        <v>4893015943</v>
      </c>
      <c r="B881" s="9">
        <v>2275</v>
      </c>
      <c r="C881" s="10">
        <f>Datos_Limpios!$B881/(24*60*60)</f>
        <v>2.6331018518518517E-2</v>
      </c>
      <c r="D881" s="8" t="str">
        <f t="shared" si="26"/>
        <v>Early Game</v>
      </c>
      <c r="E881" s="9">
        <v>543897</v>
      </c>
      <c r="F881" s="9" t="s">
        <v>35</v>
      </c>
      <c r="G881" s="9">
        <v>7098928</v>
      </c>
      <c r="H881" s="9" t="s">
        <v>111</v>
      </c>
      <c r="I881" s="9">
        <v>25</v>
      </c>
      <c r="J881" s="9">
        <v>21</v>
      </c>
      <c r="K881" s="9" t="str">
        <f t="shared" si="27"/>
        <v>Radiant</v>
      </c>
      <c r="L881" s="9" t="s">
        <v>18</v>
      </c>
      <c r="M881" s="9">
        <f>Datos_Limpios!$I881+Datos_Limpios!$J881</f>
        <v>46</v>
      </c>
      <c r="N881" s="9" t="str">
        <f>IF(Datos_Limpios!$M881&lt;35,"Menor a 35",IF(Datos_Limpios!$M881&lt;=48,"Menor a 48",IF(Datos_Limpios!$M881&lt;=60,"Menor a 60","Mayor a 60")))</f>
        <v>Menor a 48</v>
      </c>
      <c r="O881" s="9" t="str">
        <f>IF(Datos_Limpios!$L881="True",Datos_Limpios!$F881,Datos_Limpios!$H881)</f>
        <v>Mineski</v>
      </c>
      <c r="P881" s="9"/>
      <c r="Q881" s="9">
        <v>10749</v>
      </c>
      <c r="R881" s="9" t="s">
        <v>106</v>
      </c>
    </row>
    <row r="882" spans="1:18" x14ac:dyDescent="0.3">
      <c r="A882" s="7">
        <v>4893206092</v>
      </c>
      <c r="B882" s="7">
        <v>3557</v>
      </c>
      <c r="C882" s="8">
        <f>Datos_Limpios!$B882/(24*60*60)</f>
        <v>4.116898148148148E-2</v>
      </c>
      <c r="D882" s="8" t="str">
        <f t="shared" si="26"/>
        <v>Mid Game</v>
      </c>
      <c r="E882" s="7">
        <v>2006913</v>
      </c>
      <c r="F882" s="7" t="s">
        <v>36</v>
      </c>
      <c r="G882" s="7">
        <v>36</v>
      </c>
      <c r="H882" s="7" t="s">
        <v>37</v>
      </c>
      <c r="I882" s="7">
        <v>32</v>
      </c>
      <c r="J882" s="7">
        <v>35</v>
      </c>
      <c r="K882" s="7" t="str">
        <f t="shared" si="27"/>
        <v>Radiant</v>
      </c>
      <c r="L882" s="7" t="s">
        <v>18</v>
      </c>
      <c r="M882" s="7">
        <f>Datos_Limpios!$I882+Datos_Limpios!$J882</f>
        <v>67</v>
      </c>
      <c r="N882" s="7" t="str">
        <f>IF(Datos_Limpios!$M882&lt;35,"Menor a 35",IF(Datos_Limpios!$M882&lt;=48,"Menor a 48",IF(Datos_Limpios!$M882&lt;=60,"Menor a 60","Mayor a 60")))</f>
        <v>Mayor a 60</v>
      </c>
      <c r="O882" s="7" t="str">
        <f>IF(Datos_Limpios!$L882="True",Datos_Limpios!$F882,Datos_Limpios!$H882)</f>
        <v>Vega Squadron</v>
      </c>
      <c r="P882" s="7"/>
      <c r="Q882" s="7">
        <v>10749</v>
      </c>
      <c r="R882" s="7" t="s">
        <v>106</v>
      </c>
    </row>
    <row r="883" spans="1:18" x14ac:dyDescent="0.3">
      <c r="A883" s="9">
        <v>4894107881</v>
      </c>
      <c r="B883" s="9">
        <v>1804</v>
      </c>
      <c r="C883" s="10">
        <f>Datos_Limpios!$B883/(24*60*60)</f>
        <v>2.087962962962963E-2</v>
      </c>
      <c r="D883" s="8" t="str">
        <f t="shared" si="26"/>
        <v>Early Game</v>
      </c>
      <c r="E883" s="9">
        <v>36</v>
      </c>
      <c r="F883" s="9" t="s">
        <v>37</v>
      </c>
      <c r="G883" s="9">
        <v>46</v>
      </c>
      <c r="H883" s="9" t="s">
        <v>59</v>
      </c>
      <c r="I883" s="9">
        <v>32</v>
      </c>
      <c r="J883" s="9">
        <v>6</v>
      </c>
      <c r="K883" s="9" t="str">
        <f t="shared" si="27"/>
        <v>Radiant</v>
      </c>
      <c r="L883" s="9" t="s">
        <v>18</v>
      </c>
      <c r="M883" s="9">
        <f>Datos_Limpios!$I883+Datos_Limpios!$J883</f>
        <v>38</v>
      </c>
      <c r="N883" s="9" t="str">
        <f>IF(Datos_Limpios!$M883&lt;35,"Menor a 35",IF(Datos_Limpios!$M883&lt;=48,"Menor a 48",IF(Datos_Limpios!$M883&lt;=60,"Menor a 60","Mayor a 60")))</f>
        <v>Menor a 48</v>
      </c>
      <c r="O883" s="9" t="str">
        <f>IF(Datos_Limpios!$L883="True",Datos_Limpios!$F883,Datos_Limpios!$H883)</f>
        <v>Natus Vincere</v>
      </c>
      <c r="P883" s="9"/>
      <c r="Q883" s="9">
        <v>10749</v>
      </c>
      <c r="R883" s="9" t="s">
        <v>106</v>
      </c>
    </row>
    <row r="884" spans="1:18" x14ac:dyDescent="0.3">
      <c r="A884" s="7">
        <v>4894507951</v>
      </c>
      <c r="B884" s="7">
        <v>2436</v>
      </c>
      <c r="C884" s="8">
        <f>Datos_Limpios!$B884/(24*60*60)</f>
        <v>2.8194444444444446E-2</v>
      </c>
      <c r="D884" s="8" t="str">
        <f t="shared" si="26"/>
        <v>Mid Game</v>
      </c>
      <c r="E884" s="7">
        <v>6382242</v>
      </c>
      <c r="F884" s="7" t="s">
        <v>87</v>
      </c>
      <c r="G884" s="7">
        <v>7119077</v>
      </c>
      <c r="H884" s="7" t="s">
        <v>120</v>
      </c>
      <c r="I884" s="7">
        <v>20</v>
      </c>
      <c r="J884" s="7">
        <v>46</v>
      </c>
      <c r="K884" s="7" t="str">
        <f t="shared" si="27"/>
        <v>Dire</v>
      </c>
      <c r="L884" s="7" t="s">
        <v>14</v>
      </c>
      <c r="M884" s="7">
        <f>Datos_Limpios!$I884+Datos_Limpios!$J884</f>
        <v>66</v>
      </c>
      <c r="N884" s="7" t="str">
        <f>IF(Datos_Limpios!$M884&lt;35,"Menor a 35",IF(Datos_Limpios!$M884&lt;=48,"Menor a 48",IF(Datos_Limpios!$M884&lt;=60,"Menor a 60","Mayor a 60")))</f>
        <v>Mayor a 60</v>
      </c>
      <c r="O884" s="7" t="str">
        <f>IF(Datos_Limpios!$L884="True",Datos_Limpios!$F884,Datos_Limpios!$H884)</f>
        <v>Hokori</v>
      </c>
      <c r="P884" s="7"/>
      <c r="Q884" s="7">
        <v>10749</v>
      </c>
      <c r="R884" s="7" t="s">
        <v>106</v>
      </c>
    </row>
    <row r="885" spans="1:18" x14ac:dyDescent="0.3">
      <c r="A885" s="9">
        <v>4895004631</v>
      </c>
      <c r="B885" s="9">
        <v>1825</v>
      </c>
      <c r="C885" s="10">
        <f>Datos_Limpios!$B885/(24*60*60)</f>
        <v>2.1122685185185185E-2</v>
      </c>
      <c r="D885" s="8" t="str">
        <f t="shared" si="26"/>
        <v>Early Game</v>
      </c>
      <c r="E885" s="9">
        <v>543897</v>
      </c>
      <c r="F885" s="9" t="s">
        <v>35</v>
      </c>
      <c r="G885" s="9">
        <v>7225724</v>
      </c>
      <c r="H885" s="9" t="s">
        <v>117</v>
      </c>
      <c r="I885" s="9">
        <v>28</v>
      </c>
      <c r="J885" s="9">
        <v>12</v>
      </c>
      <c r="K885" s="9" t="str">
        <f t="shared" si="27"/>
        <v>Radiant</v>
      </c>
      <c r="L885" s="9" t="s">
        <v>18</v>
      </c>
      <c r="M885" s="9">
        <f>Datos_Limpios!$I885+Datos_Limpios!$J885</f>
        <v>40</v>
      </c>
      <c r="N885" s="9" t="str">
        <f>IF(Datos_Limpios!$M885&lt;35,"Menor a 35",IF(Datos_Limpios!$M885&lt;=48,"Menor a 48",IF(Datos_Limpios!$M885&lt;=60,"Menor a 60","Mayor a 60")))</f>
        <v>Menor a 48</v>
      </c>
      <c r="O885" s="9" t="str">
        <f>IF(Datos_Limpios!$L885="True",Datos_Limpios!$F885,Datos_Limpios!$H885)</f>
        <v>Mineski</v>
      </c>
      <c r="P885" s="9"/>
      <c r="Q885" s="9">
        <v>10749</v>
      </c>
      <c r="R885" s="9" t="s">
        <v>106</v>
      </c>
    </row>
    <row r="886" spans="1:18" x14ac:dyDescent="0.3">
      <c r="A886" s="7">
        <v>4895079977</v>
      </c>
      <c r="B886" s="7">
        <v>1937</v>
      </c>
      <c r="C886" s="8">
        <f>Datos_Limpios!$B886/(24*60*60)</f>
        <v>2.2418981481481481E-2</v>
      </c>
      <c r="D886" s="8" t="str">
        <f t="shared" si="26"/>
        <v>Early Game</v>
      </c>
      <c r="E886" s="7">
        <v>543897</v>
      </c>
      <c r="F886" s="7" t="s">
        <v>35</v>
      </c>
      <c r="G886" s="7">
        <v>7225724</v>
      </c>
      <c r="H886" s="7" t="s">
        <v>117</v>
      </c>
      <c r="I886" s="7">
        <v>9</v>
      </c>
      <c r="J886" s="7">
        <v>27</v>
      </c>
      <c r="K886" s="7" t="str">
        <f t="shared" si="27"/>
        <v>Dire</v>
      </c>
      <c r="L886" s="7" t="s">
        <v>14</v>
      </c>
      <c r="M886" s="7">
        <f>Datos_Limpios!$I886+Datos_Limpios!$J886</f>
        <v>36</v>
      </c>
      <c r="N886" s="7" t="str">
        <f>IF(Datos_Limpios!$M886&lt;35,"Menor a 35",IF(Datos_Limpios!$M886&lt;=48,"Menor a 48",IF(Datos_Limpios!$M886&lt;=60,"Menor a 60","Mayor a 60")))</f>
        <v>Menor a 48</v>
      </c>
      <c r="O886" s="7" t="str">
        <f>IF(Datos_Limpios!$L886="True",Datos_Limpios!$F886,Datos_Limpios!$H886)</f>
        <v>Team Jinesbrus</v>
      </c>
      <c r="P886" s="7"/>
      <c r="Q886" s="7">
        <v>10749</v>
      </c>
      <c r="R886" s="7" t="s">
        <v>106</v>
      </c>
    </row>
    <row r="887" spans="1:18" x14ac:dyDescent="0.3">
      <c r="A887" s="9">
        <v>4896243111</v>
      </c>
      <c r="B887" s="9">
        <v>1877</v>
      </c>
      <c r="C887" s="10">
        <f>Datos_Limpios!$B887/(24*60*60)</f>
        <v>2.1724537037037039E-2</v>
      </c>
      <c r="D887" s="8" t="str">
        <f t="shared" si="26"/>
        <v>Early Game</v>
      </c>
      <c r="E887" s="9">
        <v>67</v>
      </c>
      <c r="F887" s="9" t="s">
        <v>84</v>
      </c>
      <c r="G887" s="9">
        <v>2672298</v>
      </c>
      <c r="H887" s="9" t="s">
        <v>26</v>
      </c>
      <c r="I887" s="9">
        <v>22</v>
      </c>
      <c r="J887" s="9">
        <v>24</v>
      </c>
      <c r="K887" s="9" t="str">
        <f t="shared" si="27"/>
        <v>Dire</v>
      </c>
      <c r="L887" s="9" t="s">
        <v>14</v>
      </c>
      <c r="M887" s="9">
        <f>Datos_Limpios!$I887+Datos_Limpios!$J887</f>
        <v>46</v>
      </c>
      <c r="N887" s="9" t="str">
        <f>IF(Datos_Limpios!$M887&lt;35,"Menor a 35",IF(Datos_Limpios!$M887&lt;=48,"Menor a 48",IF(Datos_Limpios!$M887&lt;=60,"Menor a 60","Mayor a 60")))</f>
        <v>Menor a 48</v>
      </c>
      <c r="O887" s="9" t="str">
        <f>IF(Datos_Limpios!$L887="True",Datos_Limpios!$F887,Datos_Limpios!$H887)</f>
        <v>NoPing Esports</v>
      </c>
      <c r="P887" s="9"/>
      <c r="Q887" s="9">
        <v>10749</v>
      </c>
      <c r="R887" s="9" t="s">
        <v>106</v>
      </c>
    </row>
    <row r="888" spans="1:18" x14ac:dyDescent="0.3">
      <c r="A888" s="7">
        <v>4896277753</v>
      </c>
      <c r="B888" s="7">
        <v>2306</v>
      </c>
      <c r="C888" s="8">
        <f>Datos_Limpios!$B888/(24*60*60)</f>
        <v>2.6689814814814816E-2</v>
      </c>
      <c r="D888" s="8" t="str">
        <f t="shared" si="26"/>
        <v>Early Game</v>
      </c>
      <c r="E888" s="7">
        <v>67</v>
      </c>
      <c r="F888" s="7" t="s">
        <v>84</v>
      </c>
      <c r="G888" s="7">
        <v>2672298</v>
      </c>
      <c r="H888" s="7" t="s">
        <v>26</v>
      </c>
      <c r="I888" s="7">
        <v>23</v>
      </c>
      <c r="J888" s="7">
        <v>30</v>
      </c>
      <c r="K888" s="7" t="str">
        <f t="shared" si="27"/>
        <v>Dire</v>
      </c>
      <c r="L888" s="7" t="s">
        <v>14</v>
      </c>
      <c r="M888" s="7">
        <f>Datos_Limpios!$I888+Datos_Limpios!$J888</f>
        <v>53</v>
      </c>
      <c r="N888" s="7" t="str">
        <f>IF(Datos_Limpios!$M888&lt;35,"Menor a 35",IF(Datos_Limpios!$M888&lt;=48,"Menor a 48",IF(Datos_Limpios!$M888&lt;=60,"Menor a 60","Mayor a 60")))</f>
        <v>Menor a 60</v>
      </c>
      <c r="O888" s="7" t="str">
        <f>IF(Datos_Limpios!$L888="True",Datos_Limpios!$F888,Datos_Limpios!$H888)</f>
        <v>NoPing Esports</v>
      </c>
      <c r="P888" s="7"/>
      <c r="Q888" s="7">
        <v>10749</v>
      </c>
      <c r="R888" s="7" t="s">
        <v>106</v>
      </c>
    </row>
    <row r="889" spans="1:18" x14ac:dyDescent="0.3">
      <c r="A889" s="9">
        <v>4896322388</v>
      </c>
      <c r="B889" s="9">
        <v>2269</v>
      </c>
      <c r="C889" s="10">
        <f>Datos_Limpios!$B889/(24*60*60)</f>
        <v>2.6261574074074073E-2</v>
      </c>
      <c r="D889" s="8" t="str">
        <f t="shared" si="26"/>
        <v>Early Game</v>
      </c>
      <c r="E889" s="9">
        <v>2672298</v>
      </c>
      <c r="F889" s="9" t="s">
        <v>26</v>
      </c>
      <c r="G889" s="9">
        <v>67</v>
      </c>
      <c r="H889" s="9" t="s">
        <v>84</v>
      </c>
      <c r="I889" s="9">
        <v>26</v>
      </c>
      <c r="J889" s="9">
        <v>17</v>
      </c>
      <c r="K889" s="9" t="str">
        <f t="shared" si="27"/>
        <v>Radiant</v>
      </c>
      <c r="L889" s="9" t="s">
        <v>18</v>
      </c>
      <c r="M889" s="9">
        <f>Datos_Limpios!$I889+Datos_Limpios!$J889</f>
        <v>43</v>
      </c>
      <c r="N889" s="9" t="str">
        <f>IF(Datos_Limpios!$M889&lt;35,"Menor a 35",IF(Datos_Limpios!$M889&lt;=48,"Menor a 48",IF(Datos_Limpios!$M889&lt;=60,"Menor a 60","Mayor a 60")))</f>
        <v>Menor a 48</v>
      </c>
      <c r="O889" s="9" t="str">
        <f>IF(Datos_Limpios!$L889="True",Datos_Limpios!$F889,Datos_Limpios!$H889)</f>
        <v>NoPing Esports</v>
      </c>
      <c r="P889" s="9"/>
      <c r="Q889" s="9">
        <v>10749</v>
      </c>
      <c r="R889" s="9" t="s">
        <v>106</v>
      </c>
    </row>
    <row r="890" spans="1:18" x14ac:dyDescent="0.3">
      <c r="A890" s="7">
        <v>4896489852</v>
      </c>
      <c r="B890" s="7">
        <v>1663</v>
      </c>
      <c r="C890" s="8">
        <f>Datos_Limpios!$B890/(24*60*60)</f>
        <v>1.9247685185185184E-2</v>
      </c>
      <c r="D890" s="8" t="str">
        <f t="shared" si="26"/>
        <v>Early Game</v>
      </c>
      <c r="E890" s="7">
        <v>7059982</v>
      </c>
      <c r="F890" s="7" t="s">
        <v>121</v>
      </c>
      <c r="G890" s="7">
        <v>6209166</v>
      </c>
      <c r="H890" s="7" t="s">
        <v>122</v>
      </c>
      <c r="I890" s="7">
        <v>5</v>
      </c>
      <c r="J890" s="7">
        <v>20</v>
      </c>
      <c r="K890" s="7" t="str">
        <f t="shared" si="27"/>
        <v>Dire</v>
      </c>
      <c r="L890" s="7" t="s">
        <v>14</v>
      </c>
      <c r="M890" s="7">
        <f>Datos_Limpios!$I890+Datos_Limpios!$J890</f>
        <v>25</v>
      </c>
      <c r="N890" s="7" t="str">
        <f>IF(Datos_Limpios!$M890&lt;35,"Menor a 35",IF(Datos_Limpios!$M890&lt;=48,"Menor a 48",IF(Datos_Limpios!$M890&lt;=60,"Menor a 60","Mayor a 60")))</f>
        <v>Menor a 35</v>
      </c>
      <c r="O890" s="7" t="str">
        <f>IF(Datos_Limpios!$L890="True",Datos_Limpios!$F890,Datos_Limpios!$H890)</f>
        <v>Team Aster</v>
      </c>
      <c r="P890" s="7"/>
      <c r="Q890" s="7">
        <v>10749</v>
      </c>
      <c r="R890" s="7" t="s">
        <v>106</v>
      </c>
    </row>
    <row r="891" spans="1:18" x14ac:dyDescent="0.3">
      <c r="A891" s="9">
        <v>4896517067</v>
      </c>
      <c r="B891" s="9">
        <v>2321</v>
      </c>
      <c r="C891" s="10">
        <f>Datos_Limpios!$B891/(24*60*60)</f>
        <v>2.6863425925925926E-2</v>
      </c>
      <c r="D891" s="8" t="str">
        <f t="shared" si="26"/>
        <v>Early Game</v>
      </c>
      <c r="E891" s="9">
        <v>6209804</v>
      </c>
      <c r="F891" s="9" t="s">
        <v>109</v>
      </c>
      <c r="G891" s="9">
        <v>4</v>
      </c>
      <c r="H891" s="9" t="s">
        <v>72</v>
      </c>
      <c r="I891" s="9">
        <v>31</v>
      </c>
      <c r="J891" s="9">
        <v>30</v>
      </c>
      <c r="K891" s="9" t="str">
        <f t="shared" si="27"/>
        <v>Radiant</v>
      </c>
      <c r="L891" s="9" t="s">
        <v>18</v>
      </c>
      <c r="M891" s="9">
        <f>Datos_Limpios!$I891+Datos_Limpios!$J891</f>
        <v>61</v>
      </c>
      <c r="N891" s="9" t="str">
        <f>IF(Datos_Limpios!$M891&lt;35,"Menor a 35",IF(Datos_Limpios!$M891&lt;=48,"Menor a 48",IF(Datos_Limpios!$M891&lt;=60,"Menor a 60","Mayor a 60")))</f>
        <v>Mayor a 60</v>
      </c>
      <c r="O891" s="9" t="str">
        <f>IF(Datos_Limpios!$L891="True",Datos_Limpios!$F891,Datos_Limpios!$H891)</f>
        <v>Antarctic Penguins</v>
      </c>
      <c r="P891" s="9"/>
      <c r="Q891" s="9">
        <v>10749</v>
      </c>
      <c r="R891" s="9" t="s">
        <v>106</v>
      </c>
    </row>
    <row r="892" spans="1:18" x14ac:dyDescent="0.3">
      <c r="A892" s="7">
        <v>4896604807</v>
      </c>
      <c r="B892" s="7">
        <v>2233</v>
      </c>
      <c r="C892" s="8">
        <f>Datos_Limpios!$B892/(24*60*60)</f>
        <v>2.5844907407407407E-2</v>
      </c>
      <c r="D892" s="8" t="str">
        <f t="shared" si="26"/>
        <v>Early Game</v>
      </c>
      <c r="E892" s="7">
        <v>1520578</v>
      </c>
      <c r="F892" s="7" t="s">
        <v>39</v>
      </c>
      <c r="G892" s="7">
        <v>4</v>
      </c>
      <c r="H892" s="7" t="s">
        <v>72</v>
      </c>
      <c r="I892" s="7">
        <v>21</v>
      </c>
      <c r="J892" s="7">
        <v>9</v>
      </c>
      <c r="K892" s="7" t="str">
        <f t="shared" si="27"/>
        <v>Radiant</v>
      </c>
      <c r="L892" s="7" t="s">
        <v>18</v>
      </c>
      <c r="M892" s="7">
        <f>Datos_Limpios!$I892+Datos_Limpios!$J892</f>
        <v>30</v>
      </c>
      <c r="N892" s="7" t="str">
        <f>IF(Datos_Limpios!$M892&lt;35,"Menor a 35",IF(Datos_Limpios!$M892&lt;=48,"Menor a 48",IF(Datos_Limpios!$M892&lt;=60,"Menor a 60","Mayor a 60")))</f>
        <v>Menor a 35</v>
      </c>
      <c r="O892" s="7" t="str">
        <f>IF(Datos_Limpios!$L892="True",Datos_Limpios!$F892,Datos_Limpios!$H892)</f>
        <v>GGGGGGGG</v>
      </c>
      <c r="P892" s="7"/>
      <c r="Q892" s="7">
        <v>10749</v>
      </c>
      <c r="R892" s="7" t="s">
        <v>106</v>
      </c>
    </row>
    <row r="893" spans="1:18" x14ac:dyDescent="0.3">
      <c r="A893" s="9">
        <v>4896878842</v>
      </c>
      <c r="B893" s="9">
        <v>2247</v>
      </c>
      <c r="C893" s="10">
        <f>Datos_Limpios!$B893/(24*60*60)</f>
        <v>2.6006944444444444E-2</v>
      </c>
      <c r="D893" s="8" t="str">
        <f t="shared" si="26"/>
        <v>Early Game</v>
      </c>
      <c r="E893" s="9">
        <v>5</v>
      </c>
      <c r="F893" s="9" t="s">
        <v>62</v>
      </c>
      <c r="G893" s="9">
        <v>5066616</v>
      </c>
      <c r="H893" s="9" t="s">
        <v>82</v>
      </c>
      <c r="I893" s="9">
        <v>25</v>
      </c>
      <c r="J893" s="9">
        <v>15</v>
      </c>
      <c r="K893" s="9" t="str">
        <f t="shared" si="27"/>
        <v>Radiant</v>
      </c>
      <c r="L893" s="9" t="s">
        <v>18</v>
      </c>
      <c r="M893" s="9">
        <f>Datos_Limpios!$I893+Datos_Limpios!$J893</f>
        <v>40</v>
      </c>
      <c r="N893" s="9" t="str">
        <f>IF(Datos_Limpios!$M893&lt;35,"Menor a 35",IF(Datos_Limpios!$M893&lt;=48,"Menor a 48",IF(Datos_Limpios!$M893&lt;=60,"Menor a 60","Mayor a 60")))</f>
        <v>Menor a 48</v>
      </c>
      <c r="O893" s="9" t="str">
        <f>IF(Datos_Limpios!$L893="True",Datos_Limpios!$F893,Datos_Limpios!$H893)</f>
        <v>Invictus Gaming</v>
      </c>
      <c r="P893" s="9"/>
      <c r="Q893" s="9">
        <v>10749</v>
      </c>
      <c r="R893" s="9" t="s">
        <v>106</v>
      </c>
    </row>
    <row r="894" spans="1:18" x14ac:dyDescent="0.3">
      <c r="A894" s="7">
        <v>4897243939</v>
      </c>
      <c r="B894" s="7">
        <v>2172</v>
      </c>
      <c r="C894" s="8">
        <f>Datos_Limpios!$B894/(24*60*60)</f>
        <v>2.5138888888888888E-2</v>
      </c>
      <c r="D894" s="8" t="str">
        <f t="shared" si="26"/>
        <v>Early Game</v>
      </c>
      <c r="E894" s="7">
        <v>6711290</v>
      </c>
      <c r="F894" s="7" t="s">
        <v>42</v>
      </c>
      <c r="G894" s="7">
        <v>7247949</v>
      </c>
      <c r="H894" s="7" t="s">
        <v>123</v>
      </c>
      <c r="I894" s="7">
        <v>24</v>
      </c>
      <c r="J894" s="7">
        <v>7</v>
      </c>
      <c r="K894" s="7" t="str">
        <f t="shared" si="27"/>
        <v>Radiant</v>
      </c>
      <c r="L894" s="7" t="s">
        <v>18</v>
      </c>
      <c r="M894" s="7">
        <f>Datos_Limpios!$I894+Datos_Limpios!$J894</f>
        <v>31</v>
      </c>
      <c r="N894" s="7" t="str">
        <f>IF(Datos_Limpios!$M894&lt;35,"Menor a 35",IF(Datos_Limpios!$M894&lt;=48,"Menor a 48",IF(Datos_Limpios!$M894&lt;=60,"Menor a 60","Mayor a 60")))</f>
        <v>Menor a 35</v>
      </c>
      <c r="O894" s="7" t="str">
        <f>IF(Datos_Limpios!$L894="True",Datos_Limpios!$F894,Datos_Limpios!$H894)</f>
        <v>Team Singularity</v>
      </c>
      <c r="P894" s="7"/>
      <c r="Q894" s="7">
        <v>10749</v>
      </c>
      <c r="R894" s="7" t="s">
        <v>106</v>
      </c>
    </row>
    <row r="895" spans="1:18" x14ac:dyDescent="0.3">
      <c r="A895" s="9">
        <v>4897538425</v>
      </c>
      <c r="B895" s="9">
        <v>1295</v>
      </c>
      <c r="C895" s="10">
        <f>Datos_Limpios!$B895/(24*60*60)</f>
        <v>1.4988425925925926E-2</v>
      </c>
      <c r="D895" s="8" t="str">
        <f t="shared" si="26"/>
        <v>Early Game</v>
      </c>
      <c r="E895" s="9">
        <v>7247587</v>
      </c>
      <c r="F895" s="9" t="s">
        <v>125</v>
      </c>
      <c r="G895" s="9">
        <v>7237270</v>
      </c>
      <c r="H895" s="9" t="s">
        <v>126</v>
      </c>
      <c r="I895" s="9">
        <v>40</v>
      </c>
      <c r="J895" s="9">
        <v>13</v>
      </c>
      <c r="K895" s="9" t="str">
        <f t="shared" si="27"/>
        <v>Radiant</v>
      </c>
      <c r="L895" s="9" t="s">
        <v>18</v>
      </c>
      <c r="M895" s="9">
        <f>Datos_Limpios!$I895+Datos_Limpios!$J895</f>
        <v>53</v>
      </c>
      <c r="N895" s="9" t="str">
        <f>IF(Datos_Limpios!$M895&lt;35,"Menor a 35",IF(Datos_Limpios!$M895&lt;=48,"Menor a 48",IF(Datos_Limpios!$M895&lt;=60,"Menor a 60","Mayor a 60")))</f>
        <v>Menor a 60</v>
      </c>
      <c r="O895" s="9" t="str">
        <f>IF(Datos_Limpios!$L895="True",Datos_Limpios!$F895,Datos_Limpios!$H895)</f>
        <v>Anti-MagE-</v>
      </c>
      <c r="P895" s="9"/>
      <c r="Q895" s="9">
        <v>10749</v>
      </c>
      <c r="R895" s="9" t="s">
        <v>106</v>
      </c>
    </row>
    <row r="896" spans="1:18" x14ac:dyDescent="0.3">
      <c r="A896" s="7">
        <v>4897909227</v>
      </c>
      <c r="B896" s="7">
        <v>2688</v>
      </c>
      <c r="C896" s="8">
        <f>Datos_Limpios!$B896/(24*60*60)</f>
        <v>3.111111111111111E-2</v>
      </c>
      <c r="D896" s="8" t="str">
        <f t="shared" si="26"/>
        <v>Mid Game</v>
      </c>
      <c r="E896" s="7">
        <v>5892936</v>
      </c>
      <c r="F896" s="7" t="s">
        <v>127</v>
      </c>
      <c r="G896" s="7">
        <v>7247584</v>
      </c>
      <c r="H896" s="7" t="s">
        <v>128</v>
      </c>
      <c r="I896" s="7">
        <v>25</v>
      </c>
      <c r="J896" s="7">
        <v>39</v>
      </c>
      <c r="K896" s="7" t="str">
        <f t="shared" si="27"/>
        <v>Dire</v>
      </c>
      <c r="L896" s="7" t="s">
        <v>14</v>
      </c>
      <c r="M896" s="7">
        <f>Datos_Limpios!$I896+Datos_Limpios!$J896</f>
        <v>64</v>
      </c>
      <c r="N896" s="7" t="str">
        <f>IF(Datos_Limpios!$M896&lt;35,"Menor a 35",IF(Datos_Limpios!$M896&lt;=48,"Menor a 48",IF(Datos_Limpios!$M896&lt;=60,"Menor a 60","Mayor a 60")))</f>
        <v>Mayor a 60</v>
      </c>
      <c r="O896" s="7" t="str">
        <f>IF(Datos_Limpios!$L896="True",Datos_Limpios!$F896,Datos_Limpios!$H896)</f>
        <v>Kookaburra</v>
      </c>
      <c r="P896" s="7"/>
      <c r="Q896" s="7">
        <v>10749</v>
      </c>
      <c r="R896" s="7" t="s">
        <v>106</v>
      </c>
    </row>
    <row r="897" spans="1:18" x14ac:dyDescent="0.3">
      <c r="A897" s="9">
        <v>4897942053</v>
      </c>
      <c r="B897" s="9">
        <v>2699</v>
      </c>
      <c r="C897" s="10">
        <f>Datos_Limpios!$B897/(24*60*60)</f>
        <v>3.1238425925925926E-2</v>
      </c>
      <c r="D897" s="8" t="str">
        <f t="shared" si="26"/>
        <v>Mid Game</v>
      </c>
      <c r="E897" s="9">
        <v>7203342</v>
      </c>
      <c r="F897" s="9" t="s">
        <v>107</v>
      </c>
      <c r="G897" s="9">
        <v>3214090</v>
      </c>
      <c r="H897" s="9" t="s">
        <v>124</v>
      </c>
      <c r="I897" s="9">
        <v>13</v>
      </c>
      <c r="J897" s="9">
        <v>39</v>
      </c>
      <c r="K897" s="9" t="str">
        <f t="shared" si="27"/>
        <v>Dire</v>
      </c>
      <c r="L897" s="9" t="s">
        <v>14</v>
      </c>
      <c r="M897" s="9">
        <f>Datos_Limpios!$I897+Datos_Limpios!$J897</f>
        <v>52</v>
      </c>
      <c r="N897" s="9" t="str">
        <f>IF(Datos_Limpios!$M897&lt;35,"Menor a 35",IF(Datos_Limpios!$M897&lt;=48,"Menor a 48",IF(Datos_Limpios!$M897&lt;=60,"Menor a 60","Mayor a 60")))</f>
        <v>Menor a 60</v>
      </c>
      <c r="O897" s="9" t="str">
        <f>IF(Datos_Limpios!$L897="True",Datos_Limpios!$F897,Datos_Limpios!$H897)</f>
        <v>Hippomaniacs</v>
      </c>
      <c r="P897" s="9"/>
      <c r="Q897" s="9">
        <v>10749</v>
      </c>
      <c r="R897" s="9" t="s">
        <v>106</v>
      </c>
    </row>
    <row r="898" spans="1:18" x14ac:dyDescent="0.3">
      <c r="A898" s="7">
        <v>4898025525</v>
      </c>
      <c r="B898" s="7">
        <v>1473</v>
      </c>
      <c r="C898" s="8">
        <f>Datos_Limpios!$B898/(24*60*60)</f>
        <v>1.7048611111111112E-2</v>
      </c>
      <c r="D898" s="8" t="str">
        <f t="shared" ref="D898:D961" si="28">IF(B898/60&lt;20,"Turbo Game",IF((20&lt;=B898/60)*AND(B898/60&lt;=40),"Early Game",IF((40&lt;B898/60)*AND(B898/60&lt;=60),"Mid Game","Late Game")))</f>
        <v>Early Game</v>
      </c>
      <c r="E898" s="7">
        <v>6288801</v>
      </c>
      <c r="F898" s="7" t="s">
        <v>129</v>
      </c>
      <c r="G898" s="7">
        <v>7234776</v>
      </c>
      <c r="H898" s="7" t="s">
        <v>130</v>
      </c>
      <c r="I898" s="7">
        <v>39</v>
      </c>
      <c r="J898" s="7">
        <v>12</v>
      </c>
      <c r="K898" s="7" t="str">
        <f t="shared" ref="K898:K961" si="29">IF(L898="True","Radiant","Dire")</f>
        <v>Radiant</v>
      </c>
      <c r="L898" s="7" t="s">
        <v>18</v>
      </c>
      <c r="M898" s="7">
        <f>Datos_Limpios!$I898+Datos_Limpios!$J898</f>
        <v>51</v>
      </c>
      <c r="N898" s="7" t="str">
        <f>IF(Datos_Limpios!$M898&lt;35,"Menor a 35",IF(Datos_Limpios!$M898&lt;=48,"Menor a 48",IF(Datos_Limpios!$M898&lt;=60,"Menor a 60","Mayor a 60")))</f>
        <v>Menor a 60</v>
      </c>
      <c r="O898" s="7" t="str">
        <f>IF(Datos_Limpios!$L898="True",Datos_Limpios!$F898,Datos_Limpios!$H898)</f>
        <v>J.Storm</v>
      </c>
      <c r="P898" s="7"/>
      <c r="Q898" s="7">
        <v>10749</v>
      </c>
      <c r="R898" s="7" t="s">
        <v>106</v>
      </c>
    </row>
    <row r="899" spans="1:18" x14ac:dyDescent="0.3">
      <c r="A899" s="9">
        <v>4898118360</v>
      </c>
      <c r="B899" s="9">
        <v>1430</v>
      </c>
      <c r="C899" s="10">
        <f>Datos_Limpios!$B899/(24*60*60)</f>
        <v>1.6550925925925927E-2</v>
      </c>
      <c r="D899" s="8" t="str">
        <f t="shared" si="28"/>
        <v>Early Game</v>
      </c>
      <c r="E899" s="9">
        <v>6214538</v>
      </c>
      <c r="F899" s="9" t="s">
        <v>63</v>
      </c>
      <c r="G899" s="9">
        <v>7234776</v>
      </c>
      <c r="H899" s="9" t="s">
        <v>130</v>
      </c>
      <c r="I899" s="9">
        <v>34</v>
      </c>
      <c r="J899" s="9">
        <v>7</v>
      </c>
      <c r="K899" s="9" t="str">
        <f t="shared" si="29"/>
        <v>Radiant</v>
      </c>
      <c r="L899" s="9" t="s">
        <v>18</v>
      </c>
      <c r="M899" s="9">
        <f>Datos_Limpios!$I899+Datos_Limpios!$J899</f>
        <v>41</v>
      </c>
      <c r="N899" s="9" t="str">
        <f>IF(Datos_Limpios!$M899&lt;35,"Menor a 35",IF(Datos_Limpios!$M899&lt;=48,"Menor a 48",IF(Datos_Limpios!$M899&lt;=60,"Menor a 60","Mayor a 60")))</f>
        <v>Menor a 48</v>
      </c>
      <c r="O899" s="9" t="str">
        <f>IF(Datos_Limpios!$L899="True",Datos_Limpios!$F899,Datos_Limpios!$H899)</f>
        <v>Newbee</v>
      </c>
      <c r="P899" s="9"/>
      <c r="Q899" s="9">
        <v>10749</v>
      </c>
      <c r="R899" s="9" t="s">
        <v>106</v>
      </c>
    </row>
    <row r="900" spans="1:18" x14ac:dyDescent="0.3">
      <c r="A900" s="7">
        <v>4898154051</v>
      </c>
      <c r="B900" s="7">
        <v>1835</v>
      </c>
      <c r="C900" s="8">
        <f>Datos_Limpios!$B900/(24*60*60)</f>
        <v>2.1238425925925924E-2</v>
      </c>
      <c r="D900" s="8" t="str">
        <f t="shared" si="28"/>
        <v>Early Game</v>
      </c>
      <c r="E900" s="7">
        <v>5892936</v>
      </c>
      <c r="F900" s="7" t="s">
        <v>127</v>
      </c>
      <c r="G900" s="7">
        <v>1366506</v>
      </c>
      <c r="H900" s="7" t="s">
        <v>131</v>
      </c>
      <c r="I900" s="7">
        <v>9</v>
      </c>
      <c r="J900" s="7">
        <v>29</v>
      </c>
      <c r="K900" s="7" t="str">
        <f t="shared" si="29"/>
        <v>Dire</v>
      </c>
      <c r="L900" s="7" t="s">
        <v>14</v>
      </c>
      <c r="M900" s="7">
        <f>Datos_Limpios!$I900+Datos_Limpios!$J900</f>
        <v>38</v>
      </c>
      <c r="N900" s="7" t="str">
        <f>IF(Datos_Limpios!$M900&lt;35,"Menor a 35",IF(Datos_Limpios!$M900&lt;=48,"Menor a 48",IF(Datos_Limpios!$M900&lt;=60,"Menor a 60","Mayor a 60")))</f>
        <v>Menor a 48</v>
      </c>
      <c r="O900" s="7" t="str">
        <f>IF(Datos_Limpios!$L900="True",Datos_Limpios!$F900,Datos_Limpios!$H900)</f>
        <v>Black Sheep!</v>
      </c>
      <c r="P900" s="7"/>
      <c r="Q900" s="7">
        <v>10749</v>
      </c>
      <c r="R900" s="7" t="s">
        <v>106</v>
      </c>
    </row>
    <row r="901" spans="1:18" x14ac:dyDescent="0.3">
      <c r="A901" s="9">
        <v>4898378888</v>
      </c>
      <c r="B901" s="9">
        <v>2525</v>
      </c>
      <c r="C901" s="10">
        <f>Datos_Limpios!$B901/(24*60*60)</f>
        <v>2.9224537037037038E-2</v>
      </c>
      <c r="D901" s="8" t="str">
        <f t="shared" si="28"/>
        <v>Mid Game</v>
      </c>
      <c r="E901" s="9">
        <v>6209804</v>
      </c>
      <c r="F901" s="9" t="s">
        <v>109</v>
      </c>
      <c r="G901" s="9">
        <v>1375614</v>
      </c>
      <c r="H901" s="9" t="s">
        <v>63</v>
      </c>
      <c r="I901" s="9">
        <v>13</v>
      </c>
      <c r="J901" s="9">
        <v>29</v>
      </c>
      <c r="K901" s="9" t="str">
        <f t="shared" si="29"/>
        <v>Dire</v>
      </c>
      <c r="L901" s="9" t="s">
        <v>14</v>
      </c>
      <c r="M901" s="9">
        <f>Datos_Limpios!$I901+Datos_Limpios!$J901</f>
        <v>42</v>
      </c>
      <c r="N901" s="9" t="str">
        <f>IF(Datos_Limpios!$M901&lt;35,"Menor a 35",IF(Datos_Limpios!$M901&lt;=48,"Menor a 48",IF(Datos_Limpios!$M901&lt;=60,"Menor a 60","Mayor a 60")))</f>
        <v>Menor a 48</v>
      </c>
      <c r="O901" s="9" t="str">
        <f>IF(Datos_Limpios!$L901="True",Datos_Limpios!$F901,Datos_Limpios!$H901)</f>
        <v>Newbee</v>
      </c>
      <c r="P901" s="9"/>
      <c r="Q901" s="9">
        <v>10749</v>
      </c>
      <c r="R901" s="9" t="s">
        <v>106</v>
      </c>
    </row>
    <row r="902" spans="1:18" x14ac:dyDescent="0.3">
      <c r="A902" s="7">
        <v>4898441612</v>
      </c>
      <c r="B902" s="7">
        <v>1528</v>
      </c>
      <c r="C902" s="8">
        <f>Datos_Limpios!$B902/(24*60*60)</f>
        <v>1.7685185185185186E-2</v>
      </c>
      <c r="D902" s="8" t="str">
        <f t="shared" si="28"/>
        <v>Early Game</v>
      </c>
      <c r="E902" s="7">
        <v>1520578</v>
      </c>
      <c r="F902" s="7" t="s">
        <v>39</v>
      </c>
      <c r="G902" s="7">
        <v>5066616</v>
      </c>
      <c r="H902" s="7" t="s">
        <v>82</v>
      </c>
      <c r="I902" s="7">
        <v>27</v>
      </c>
      <c r="J902" s="7">
        <v>4</v>
      </c>
      <c r="K902" s="7" t="str">
        <f t="shared" si="29"/>
        <v>Radiant</v>
      </c>
      <c r="L902" s="7" t="s">
        <v>18</v>
      </c>
      <c r="M902" s="7">
        <f>Datos_Limpios!$I902+Datos_Limpios!$J902</f>
        <v>31</v>
      </c>
      <c r="N902" s="7" t="str">
        <f>IF(Datos_Limpios!$M902&lt;35,"Menor a 35",IF(Datos_Limpios!$M902&lt;=48,"Menor a 48",IF(Datos_Limpios!$M902&lt;=60,"Menor a 60","Mayor a 60")))</f>
        <v>Menor a 35</v>
      </c>
      <c r="O902" s="7" t="str">
        <f>IF(Datos_Limpios!$L902="True",Datos_Limpios!$F902,Datos_Limpios!$H902)</f>
        <v>GGGGGGGG</v>
      </c>
      <c r="P902" s="7"/>
      <c r="Q902" s="7">
        <v>10749</v>
      </c>
      <c r="R902" s="7" t="s">
        <v>106</v>
      </c>
    </row>
    <row r="903" spans="1:18" x14ac:dyDescent="0.3">
      <c r="A903" s="9">
        <v>4898874248</v>
      </c>
      <c r="B903" s="9">
        <v>2020</v>
      </c>
      <c r="C903" s="10">
        <f>Datos_Limpios!$B903/(24*60*60)</f>
        <v>2.3379629629629629E-2</v>
      </c>
      <c r="D903" s="8" t="str">
        <f t="shared" si="28"/>
        <v>Early Game</v>
      </c>
      <c r="E903" s="9">
        <v>1520578</v>
      </c>
      <c r="F903" s="9" t="s">
        <v>39</v>
      </c>
      <c r="G903" s="9">
        <v>4</v>
      </c>
      <c r="H903" s="9" t="s">
        <v>72</v>
      </c>
      <c r="I903" s="9">
        <v>36</v>
      </c>
      <c r="J903" s="9">
        <v>8</v>
      </c>
      <c r="K903" s="9" t="str">
        <f t="shared" si="29"/>
        <v>Radiant</v>
      </c>
      <c r="L903" s="9" t="s">
        <v>18</v>
      </c>
      <c r="M903" s="9">
        <f>Datos_Limpios!$I903+Datos_Limpios!$J903</f>
        <v>44</v>
      </c>
      <c r="N903" s="9" t="str">
        <f>IF(Datos_Limpios!$M903&lt;35,"Menor a 35",IF(Datos_Limpios!$M903&lt;=48,"Menor a 48",IF(Datos_Limpios!$M903&lt;=60,"Menor a 60","Mayor a 60")))</f>
        <v>Menor a 48</v>
      </c>
      <c r="O903" s="9" t="str">
        <f>IF(Datos_Limpios!$L903="True",Datos_Limpios!$F903,Datos_Limpios!$H903)</f>
        <v>GGGGGGGG</v>
      </c>
      <c r="P903" s="9"/>
      <c r="Q903" s="9">
        <v>10749</v>
      </c>
      <c r="R903" s="9" t="s">
        <v>106</v>
      </c>
    </row>
    <row r="904" spans="1:18" x14ac:dyDescent="0.3">
      <c r="A904" s="7">
        <v>4899031001</v>
      </c>
      <c r="B904" s="7">
        <v>2215</v>
      </c>
      <c r="C904" s="8">
        <f>Datos_Limpios!$B904/(24*60*60)</f>
        <v>2.5636574074074076E-2</v>
      </c>
      <c r="D904" s="8" t="str">
        <f t="shared" si="28"/>
        <v>Early Game</v>
      </c>
      <c r="E904" s="7">
        <v>6711290</v>
      </c>
      <c r="F904" s="7" t="s">
        <v>42</v>
      </c>
      <c r="G904" s="7">
        <v>3214090</v>
      </c>
      <c r="H904" s="7" t="s">
        <v>124</v>
      </c>
      <c r="I904" s="7">
        <v>24</v>
      </c>
      <c r="J904" s="7">
        <v>31</v>
      </c>
      <c r="K904" s="7" t="str">
        <f t="shared" si="29"/>
        <v>Dire</v>
      </c>
      <c r="L904" s="7" t="s">
        <v>14</v>
      </c>
      <c r="M904" s="7">
        <f>Datos_Limpios!$I904+Datos_Limpios!$J904</f>
        <v>55</v>
      </c>
      <c r="N904" s="7" t="str">
        <f>IF(Datos_Limpios!$M904&lt;35,"Menor a 35",IF(Datos_Limpios!$M904&lt;=48,"Menor a 48",IF(Datos_Limpios!$M904&lt;=60,"Menor a 60","Mayor a 60")))</f>
        <v>Menor a 60</v>
      </c>
      <c r="O904" s="7" t="str">
        <f>IF(Datos_Limpios!$L904="True",Datos_Limpios!$F904,Datos_Limpios!$H904)</f>
        <v>Hippomaniacs</v>
      </c>
      <c r="P904" s="7"/>
      <c r="Q904" s="7">
        <v>10749</v>
      </c>
      <c r="R904" s="7" t="s">
        <v>106</v>
      </c>
    </row>
    <row r="905" spans="1:18" x14ac:dyDescent="0.3">
      <c r="A905" s="9">
        <v>4899105947</v>
      </c>
      <c r="B905" s="9">
        <v>1945</v>
      </c>
      <c r="C905" s="10">
        <f>Datos_Limpios!$B905/(24*60*60)</f>
        <v>2.2511574074074073E-2</v>
      </c>
      <c r="D905" s="8" t="str">
        <f t="shared" si="28"/>
        <v>Early Game</v>
      </c>
      <c r="E905" s="9">
        <v>1520578</v>
      </c>
      <c r="F905" s="9" t="s">
        <v>39</v>
      </c>
      <c r="G905" s="9">
        <v>6209166</v>
      </c>
      <c r="H905" s="9" t="s">
        <v>122</v>
      </c>
      <c r="I905" s="9">
        <v>32</v>
      </c>
      <c r="J905" s="9">
        <v>10</v>
      </c>
      <c r="K905" s="9" t="str">
        <f t="shared" si="29"/>
        <v>Radiant</v>
      </c>
      <c r="L905" s="9" t="s">
        <v>18</v>
      </c>
      <c r="M905" s="9">
        <f>Datos_Limpios!$I905+Datos_Limpios!$J905</f>
        <v>42</v>
      </c>
      <c r="N905" s="9" t="str">
        <f>IF(Datos_Limpios!$M905&lt;35,"Menor a 35",IF(Datos_Limpios!$M905&lt;=48,"Menor a 48",IF(Datos_Limpios!$M905&lt;=60,"Menor a 60","Mayor a 60")))</f>
        <v>Menor a 48</v>
      </c>
      <c r="O905" s="9" t="str">
        <f>IF(Datos_Limpios!$L905="True",Datos_Limpios!$F905,Datos_Limpios!$H905)</f>
        <v>GGGGGGGG</v>
      </c>
      <c r="P905" s="9"/>
      <c r="Q905" s="9">
        <v>10749</v>
      </c>
      <c r="R905" s="9" t="s">
        <v>106</v>
      </c>
    </row>
    <row r="906" spans="1:18" x14ac:dyDescent="0.3">
      <c r="A906" s="7">
        <v>4899420396</v>
      </c>
      <c r="B906" s="7">
        <v>1930</v>
      </c>
      <c r="C906" s="8">
        <f>Datos_Limpios!$B906/(24*60*60)</f>
        <v>2.2337962962962962E-2</v>
      </c>
      <c r="D906" s="8" t="str">
        <f t="shared" si="28"/>
        <v>Early Game</v>
      </c>
      <c r="E906" s="7">
        <v>7237270</v>
      </c>
      <c r="F906" s="7" t="s">
        <v>126</v>
      </c>
      <c r="G906" s="7">
        <v>7247949</v>
      </c>
      <c r="H906" s="7" t="s">
        <v>123</v>
      </c>
      <c r="I906" s="7">
        <v>24</v>
      </c>
      <c r="J906" s="7">
        <v>55</v>
      </c>
      <c r="K906" s="7" t="str">
        <f t="shared" si="29"/>
        <v>Dire</v>
      </c>
      <c r="L906" s="7" t="s">
        <v>14</v>
      </c>
      <c r="M906" s="7">
        <f>Datos_Limpios!$I906+Datos_Limpios!$J906</f>
        <v>79</v>
      </c>
      <c r="N906" s="7" t="str">
        <f>IF(Datos_Limpios!$M906&lt;35,"Menor a 35",IF(Datos_Limpios!$M906&lt;=48,"Menor a 48",IF(Datos_Limpios!$M906&lt;=60,"Menor a 60","Mayor a 60")))</f>
        <v>Mayor a 60</v>
      </c>
      <c r="O906" s="7" t="str">
        <f>IF(Datos_Limpios!$L906="True",Datos_Limpios!$F906,Datos_Limpios!$H906)</f>
        <v>six eight two</v>
      </c>
      <c r="P906" s="7"/>
      <c r="Q906" s="7">
        <v>10749</v>
      </c>
      <c r="R906" s="7" t="s">
        <v>106</v>
      </c>
    </row>
    <row r="907" spans="1:18" x14ac:dyDescent="0.3">
      <c r="A907" s="9">
        <v>4899910933</v>
      </c>
      <c r="B907" s="9">
        <v>2715</v>
      </c>
      <c r="C907" s="10">
        <f>Datos_Limpios!$B907/(24*60*60)</f>
        <v>3.142361111111111E-2</v>
      </c>
      <c r="D907" s="8" t="str">
        <f t="shared" si="28"/>
        <v>Mid Game</v>
      </c>
      <c r="E907" s="9">
        <v>6288801</v>
      </c>
      <c r="F907" s="9" t="s">
        <v>129</v>
      </c>
      <c r="G907" s="9">
        <v>5892936</v>
      </c>
      <c r="H907" s="9" t="s">
        <v>127</v>
      </c>
      <c r="I907" s="9">
        <v>29</v>
      </c>
      <c r="J907" s="9">
        <v>21</v>
      </c>
      <c r="K907" s="9" t="str">
        <f t="shared" si="29"/>
        <v>Radiant</v>
      </c>
      <c r="L907" s="9" t="s">
        <v>18</v>
      </c>
      <c r="M907" s="9">
        <f>Datos_Limpios!$I907+Datos_Limpios!$J907</f>
        <v>50</v>
      </c>
      <c r="N907" s="9" t="str">
        <f>IF(Datos_Limpios!$M907&lt;35,"Menor a 35",IF(Datos_Limpios!$M907&lt;=48,"Menor a 48",IF(Datos_Limpios!$M907&lt;=60,"Menor a 60","Mayor a 60")))</f>
        <v>Menor a 60</v>
      </c>
      <c r="O907" s="9" t="str">
        <f>IF(Datos_Limpios!$L907="True",Datos_Limpios!$F907,Datos_Limpios!$H907)</f>
        <v>J.Storm</v>
      </c>
      <c r="P907" s="9"/>
      <c r="Q907" s="9">
        <v>10749</v>
      </c>
      <c r="R907" s="9" t="s">
        <v>106</v>
      </c>
    </row>
    <row r="908" spans="1:18" x14ac:dyDescent="0.3">
      <c r="A908" s="7">
        <v>4899925007</v>
      </c>
      <c r="B908" s="7">
        <v>2633</v>
      </c>
      <c r="C908" s="8">
        <f>Datos_Limpios!$B908/(24*60*60)</f>
        <v>3.0474537037037036E-2</v>
      </c>
      <c r="D908" s="8" t="str">
        <f t="shared" si="28"/>
        <v>Mid Game</v>
      </c>
      <c r="E908" s="7">
        <v>3</v>
      </c>
      <c r="F908" s="7" t="s">
        <v>50</v>
      </c>
      <c r="G908" s="7">
        <v>7247584</v>
      </c>
      <c r="H908" s="7" t="s">
        <v>128</v>
      </c>
      <c r="I908" s="7">
        <v>15</v>
      </c>
      <c r="J908" s="7">
        <v>21</v>
      </c>
      <c r="K908" s="7" t="str">
        <f t="shared" si="29"/>
        <v>Dire</v>
      </c>
      <c r="L908" s="7" t="s">
        <v>14</v>
      </c>
      <c r="M908" s="7">
        <f>Datos_Limpios!$I908+Datos_Limpios!$J908</f>
        <v>36</v>
      </c>
      <c r="N908" s="7" t="str">
        <f>IF(Datos_Limpios!$M908&lt;35,"Menor a 35",IF(Datos_Limpios!$M908&lt;=48,"Menor a 48",IF(Datos_Limpios!$M908&lt;=60,"Menor a 60","Mayor a 60")))</f>
        <v>Menor a 48</v>
      </c>
      <c r="O908" s="7" t="str">
        <f>IF(Datos_Limpios!$L908="True",Datos_Limpios!$F908,Datos_Limpios!$H908)</f>
        <v>Kookaburra</v>
      </c>
      <c r="P908" s="7"/>
      <c r="Q908" s="7">
        <v>10749</v>
      </c>
      <c r="R908" s="7" t="s">
        <v>106</v>
      </c>
    </row>
    <row r="909" spans="1:18" x14ac:dyDescent="0.3">
      <c r="A909" s="9">
        <v>4900274319</v>
      </c>
      <c r="B909" s="9">
        <v>3044</v>
      </c>
      <c r="C909" s="10">
        <f>Datos_Limpios!$B909/(24*60*60)</f>
        <v>3.5231481481481482E-2</v>
      </c>
      <c r="D909" s="8" t="str">
        <f t="shared" si="28"/>
        <v>Mid Game</v>
      </c>
      <c r="E909" s="9">
        <v>1520578</v>
      </c>
      <c r="F909" s="9" t="s">
        <v>39</v>
      </c>
      <c r="G909" s="9">
        <v>6209804</v>
      </c>
      <c r="H909" s="9" t="s">
        <v>109</v>
      </c>
      <c r="I909" s="9">
        <v>28</v>
      </c>
      <c r="J909" s="9">
        <v>10</v>
      </c>
      <c r="K909" s="9" t="str">
        <f t="shared" si="29"/>
        <v>Radiant</v>
      </c>
      <c r="L909" s="9" t="s">
        <v>18</v>
      </c>
      <c r="M909" s="9">
        <f>Datos_Limpios!$I909+Datos_Limpios!$J909</f>
        <v>38</v>
      </c>
      <c r="N909" s="9" t="str">
        <f>IF(Datos_Limpios!$M909&lt;35,"Menor a 35",IF(Datos_Limpios!$M909&lt;=48,"Menor a 48",IF(Datos_Limpios!$M909&lt;=60,"Menor a 60","Mayor a 60")))</f>
        <v>Menor a 48</v>
      </c>
      <c r="O909" s="9" t="str">
        <f>IF(Datos_Limpios!$L909="True",Datos_Limpios!$F909,Datos_Limpios!$H909)</f>
        <v>GGGGGGGG</v>
      </c>
      <c r="P909" s="9"/>
      <c r="Q909" s="9">
        <v>10749</v>
      </c>
      <c r="R909" s="9" t="s">
        <v>106</v>
      </c>
    </row>
    <row r="910" spans="1:18" x14ac:dyDescent="0.3">
      <c r="A910" s="7">
        <v>4900655165</v>
      </c>
      <c r="B910" s="7">
        <v>2047</v>
      </c>
      <c r="C910" s="8">
        <f>Datos_Limpios!$B910/(24*60*60)</f>
        <v>2.3692129629629629E-2</v>
      </c>
      <c r="D910" s="8" t="str">
        <f t="shared" si="28"/>
        <v>Early Game</v>
      </c>
      <c r="E910" s="7">
        <v>6209804</v>
      </c>
      <c r="F910" s="7" t="s">
        <v>109</v>
      </c>
      <c r="G910" s="7">
        <v>5</v>
      </c>
      <c r="H910" s="7" t="s">
        <v>62</v>
      </c>
      <c r="I910" s="7">
        <v>39</v>
      </c>
      <c r="J910" s="7">
        <v>19</v>
      </c>
      <c r="K910" s="7" t="str">
        <f t="shared" si="29"/>
        <v>Radiant</v>
      </c>
      <c r="L910" s="7" t="s">
        <v>18</v>
      </c>
      <c r="M910" s="7">
        <f>Datos_Limpios!$I910+Datos_Limpios!$J910</f>
        <v>58</v>
      </c>
      <c r="N910" s="7" t="str">
        <f>IF(Datos_Limpios!$M910&lt;35,"Menor a 35",IF(Datos_Limpios!$M910&lt;=48,"Menor a 48",IF(Datos_Limpios!$M910&lt;=60,"Menor a 60","Mayor a 60")))</f>
        <v>Menor a 60</v>
      </c>
      <c r="O910" s="7" t="str">
        <f>IF(Datos_Limpios!$L910="True",Datos_Limpios!$F910,Datos_Limpios!$H910)</f>
        <v>Antarctic Penguins</v>
      </c>
      <c r="P910" s="7"/>
      <c r="Q910" s="7">
        <v>10749</v>
      </c>
      <c r="R910" s="7" t="s">
        <v>106</v>
      </c>
    </row>
    <row r="911" spans="1:18" x14ac:dyDescent="0.3">
      <c r="A911" s="9">
        <v>4902122478</v>
      </c>
      <c r="B911" s="9">
        <v>2877</v>
      </c>
      <c r="C911" s="10">
        <f>Datos_Limpios!$B911/(24*60*60)</f>
        <v>3.3298611111111112E-2</v>
      </c>
      <c r="D911" s="8" t="str">
        <f t="shared" si="28"/>
        <v>Mid Game</v>
      </c>
      <c r="E911" s="9">
        <v>6288801</v>
      </c>
      <c r="F911" s="9" t="s">
        <v>129</v>
      </c>
      <c r="G911" s="9">
        <v>7247584</v>
      </c>
      <c r="H911" s="9" t="s">
        <v>128</v>
      </c>
      <c r="I911" s="9">
        <v>8</v>
      </c>
      <c r="J911" s="9">
        <v>28</v>
      </c>
      <c r="K911" s="9" t="str">
        <f t="shared" si="29"/>
        <v>Dire</v>
      </c>
      <c r="L911" s="9" t="s">
        <v>14</v>
      </c>
      <c r="M911" s="9">
        <f>Datos_Limpios!$I911+Datos_Limpios!$J911</f>
        <v>36</v>
      </c>
      <c r="N911" s="9" t="str">
        <f>IF(Datos_Limpios!$M911&lt;35,"Menor a 35",IF(Datos_Limpios!$M911&lt;=48,"Menor a 48",IF(Datos_Limpios!$M911&lt;=60,"Menor a 60","Mayor a 60")))</f>
        <v>Menor a 48</v>
      </c>
      <c r="O911" s="9" t="str">
        <f>IF(Datos_Limpios!$L911="True",Datos_Limpios!$F911,Datos_Limpios!$H911)</f>
        <v>Kookaburra</v>
      </c>
      <c r="P911" s="9"/>
      <c r="Q911" s="9">
        <v>10749</v>
      </c>
      <c r="R911" s="9" t="s">
        <v>106</v>
      </c>
    </row>
    <row r="912" spans="1:18" x14ac:dyDescent="0.3">
      <c r="A912" s="7">
        <v>4902837041</v>
      </c>
      <c r="B912" s="7">
        <v>1775</v>
      </c>
      <c r="C912" s="8">
        <f>Datos_Limpios!$B912/(24*60*60)</f>
        <v>2.0543981481481483E-2</v>
      </c>
      <c r="D912" s="8" t="str">
        <f t="shared" si="28"/>
        <v>Early Game</v>
      </c>
      <c r="E912" s="7">
        <v>1520578</v>
      </c>
      <c r="F912" s="7" t="s">
        <v>39</v>
      </c>
      <c r="G912" s="7">
        <v>6209804</v>
      </c>
      <c r="H912" s="7" t="s">
        <v>109</v>
      </c>
      <c r="I912" s="7">
        <v>9</v>
      </c>
      <c r="J912" s="7">
        <v>24</v>
      </c>
      <c r="K912" s="7" t="str">
        <f t="shared" si="29"/>
        <v>Dire</v>
      </c>
      <c r="L912" s="7" t="s">
        <v>14</v>
      </c>
      <c r="M912" s="7">
        <f>Datos_Limpios!$I912+Datos_Limpios!$J912</f>
        <v>33</v>
      </c>
      <c r="N912" s="7" t="str">
        <f>IF(Datos_Limpios!$M912&lt;35,"Menor a 35",IF(Datos_Limpios!$M912&lt;=48,"Menor a 48",IF(Datos_Limpios!$M912&lt;=60,"Menor a 60","Mayor a 60")))</f>
        <v>Menor a 35</v>
      </c>
      <c r="O912" s="7" t="str">
        <f>IF(Datos_Limpios!$L912="True",Datos_Limpios!$F912,Datos_Limpios!$H912)</f>
        <v>Antarctic Penguins</v>
      </c>
      <c r="P912" s="7"/>
      <c r="Q912" s="7">
        <v>10749</v>
      </c>
      <c r="R912" s="7" t="s">
        <v>106</v>
      </c>
    </row>
    <row r="913" spans="1:18" x14ac:dyDescent="0.3">
      <c r="A913" s="9">
        <v>4903679968</v>
      </c>
      <c r="B913" s="9">
        <v>2521</v>
      </c>
      <c r="C913" s="10">
        <f>Datos_Limpios!$B913/(24*60*60)</f>
        <v>2.9178240740740741E-2</v>
      </c>
      <c r="D913" s="8" t="str">
        <f t="shared" si="28"/>
        <v>Mid Game</v>
      </c>
      <c r="E913" s="9">
        <v>7203342</v>
      </c>
      <c r="F913" s="9" t="s">
        <v>107</v>
      </c>
      <c r="G913" s="9">
        <v>5059375</v>
      </c>
      <c r="H913" s="9" t="s">
        <v>95</v>
      </c>
      <c r="I913" s="9">
        <v>28</v>
      </c>
      <c r="J913" s="9">
        <v>15</v>
      </c>
      <c r="K913" s="9" t="str">
        <f t="shared" si="29"/>
        <v>Radiant</v>
      </c>
      <c r="L913" s="9" t="s">
        <v>18</v>
      </c>
      <c r="M913" s="9">
        <f>Datos_Limpios!$I913+Datos_Limpios!$J913</f>
        <v>43</v>
      </c>
      <c r="N913" s="9" t="str">
        <f>IF(Datos_Limpios!$M913&lt;35,"Menor a 35",IF(Datos_Limpios!$M913&lt;=48,"Menor a 48",IF(Datos_Limpios!$M913&lt;=60,"Menor a 60","Mayor a 60")))</f>
        <v>Menor a 48</v>
      </c>
      <c r="O913" s="9" t="str">
        <f>IF(Datos_Limpios!$L913="True",Datos_Limpios!$F913,Datos_Limpios!$H913)</f>
        <v>Chaos EC</v>
      </c>
      <c r="P913" s="9"/>
      <c r="Q913" s="9">
        <v>10749</v>
      </c>
      <c r="R913" s="9" t="s">
        <v>106</v>
      </c>
    </row>
    <row r="914" spans="1:18" x14ac:dyDescent="0.3">
      <c r="A914" s="7">
        <v>4904311356</v>
      </c>
      <c r="B914" s="7">
        <v>1964</v>
      </c>
      <c r="C914" s="8">
        <f>Datos_Limpios!$B914/(24*60*60)</f>
        <v>2.2731481481481481E-2</v>
      </c>
      <c r="D914" s="8" t="str">
        <f t="shared" si="28"/>
        <v>Early Game</v>
      </c>
      <c r="E914" s="7">
        <v>6288801</v>
      </c>
      <c r="F914" s="7" t="s">
        <v>129</v>
      </c>
      <c r="G914" s="7">
        <v>6214538</v>
      </c>
      <c r="H914" s="7" t="s">
        <v>63</v>
      </c>
      <c r="I914" s="7">
        <v>6</v>
      </c>
      <c r="J914" s="7">
        <v>48</v>
      </c>
      <c r="K914" s="7" t="str">
        <f t="shared" si="29"/>
        <v>Dire</v>
      </c>
      <c r="L914" s="7" t="s">
        <v>14</v>
      </c>
      <c r="M914" s="7">
        <f>Datos_Limpios!$I914+Datos_Limpios!$J914</f>
        <v>54</v>
      </c>
      <c r="N914" s="7" t="str">
        <f>IF(Datos_Limpios!$M914&lt;35,"Menor a 35",IF(Datos_Limpios!$M914&lt;=48,"Menor a 48",IF(Datos_Limpios!$M914&lt;=60,"Menor a 60","Mayor a 60")))</f>
        <v>Menor a 60</v>
      </c>
      <c r="O914" s="7" t="str">
        <f>IF(Datos_Limpios!$L914="True",Datos_Limpios!$F914,Datos_Limpios!$H914)</f>
        <v>Newbee</v>
      </c>
      <c r="P914" s="7"/>
      <c r="Q914" s="7">
        <v>10749</v>
      </c>
      <c r="R914" s="7" t="s">
        <v>106</v>
      </c>
    </row>
    <row r="915" spans="1:18" x14ac:dyDescent="0.3">
      <c r="A915" s="9">
        <v>4967600837</v>
      </c>
      <c r="B915" s="9">
        <v>3193</v>
      </c>
      <c r="C915" s="10">
        <f>Datos_Limpios!$B915/(24*60*60)</f>
        <v>3.695601851851852E-2</v>
      </c>
      <c r="D915" s="8" t="str">
        <f t="shared" si="28"/>
        <v>Mid Game</v>
      </c>
      <c r="E915" s="9">
        <v>2626685</v>
      </c>
      <c r="F915" s="9" t="s">
        <v>30</v>
      </c>
      <c r="G915" s="9">
        <v>2108395</v>
      </c>
      <c r="H915" s="9" t="s">
        <v>34</v>
      </c>
      <c r="I915" s="9">
        <v>18</v>
      </c>
      <c r="J915" s="9">
        <v>36</v>
      </c>
      <c r="K915" s="9" t="str">
        <f t="shared" si="29"/>
        <v>Dire</v>
      </c>
      <c r="L915" s="9" t="s">
        <v>14</v>
      </c>
      <c r="M915" s="9">
        <f>Datos_Limpios!$I915+Datos_Limpios!$J915</f>
        <v>54</v>
      </c>
      <c r="N915" s="9" t="str">
        <f>IF(Datos_Limpios!$M915&lt;35,"Menor a 35",IF(Datos_Limpios!$M915&lt;=48,"Menor a 48",IF(Datos_Limpios!$M915&lt;=60,"Menor a 60","Mayor a 60")))</f>
        <v>Menor a 60</v>
      </c>
      <c r="O915" s="9" t="str">
        <f>IF(Datos_Limpios!$L915="True",Datos_Limpios!$F915,Datos_Limpios!$H915)</f>
        <v>TNC Predator</v>
      </c>
      <c r="P915" s="9"/>
      <c r="Q915" s="9">
        <v>10749</v>
      </c>
      <c r="R915" s="9" t="s">
        <v>106</v>
      </c>
    </row>
    <row r="916" spans="1:18" x14ac:dyDescent="0.3">
      <c r="A916" s="7">
        <v>4967601481</v>
      </c>
      <c r="B916" s="7">
        <v>1667</v>
      </c>
      <c r="C916" s="8">
        <f>Datos_Limpios!$B916/(24*60*60)</f>
        <v>1.9293981481481481E-2</v>
      </c>
      <c r="D916" s="8" t="str">
        <f t="shared" si="28"/>
        <v>Early Game</v>
      </c>
      <c r="E916" s="7">
        <v>15</v>
      </c>
      <c r="F916" s="7" t="s">
        <v>12</v>
      </c>
      <c r="G916" s="7">
        <v>7203342</v>
      </c>
      <c r="H916" s="7" t="s">
        <v>107</v>
      </c>
      <c r="I916" s="7">
        <v>21</v>
      </c>
      <c r="J916" s="7">
        <v>7</v>
      </c>
      <c r="K916" s="7" t="str">
        <f t="shared" si="29"/>
        <v>Radiant</v>
      </c>
      <c r="L916" s="7" t="s">
        <v>18</v>
      </c>
      <c r="M916" s="7">
        <f>Datos_Limpios!$I916+Datos_Limpios!$J916</f>
        <v>28</v>
      </c>
      <c r="N916" s="7" t="str">
        <f>IF(Datos_Limpios!$M916&lt;35,"Menor a 35",IF(Datos_Limpios!$M916&lt;=48,"Menor a 48",IF(Datos_Limpios!$M916&lt;=60,"Menor a 60","Mayor a 60")))</f>
        <v>Menor a 35</v>
      </c>
      <c r="O916" s="7" t="str">
        <f>IF(Datos_Limpios!$L916="True",Datos_Limpios!$F916,Datos_Limpios!$H916)</f>
        <v>LGD Gaming</v>
      </c>
      <c r="P916" s="7"/>
      <c r="Q916" s="7">
        <v>10749</v>
      </c>
      <c r="R916" s="7" t="s">
        <v>106</v>
      </c>
    </row>
    <row r="917" spans="1:18" x14ac:dyDescent="0.3">
      <c r="A917" s="9">
        <v>4967602648</v>
      </c>
      <c r="B917" s="9">
        <v>2682</v>
      </c>
      <c r="C917" s="10">
        <f>Datos_Limpios!$B917/(24*60*60)</f>
        <v>3.1041666666666665E-2</v>
      </c>
      <c r="D917" s="8" t="str">
        <f t="shared" si="28"/>
        <v>Mid Game</v>
      </c>
      <c r="E917" s="9">
        <v>1838315</v>
      </c>
      <c r="F917" s="9" t="s">
        <v>21</v>
      </c>
      <c r="G917" s="9">
        <v>111474</v>
      </c>
      <c r="H917" s="9" t="s">
        <v>20</v>
      </c>
      <c r="I917" s="9">
        <v>25</v>
      </c>
      <c r="J917" s="9">
        <v>36</v>
      </c>
      <c r="K917" s="9" t="str">
        <f t="shared" si="29"/>
        <v>Radiant</v>
      </c>
      <c r="L917" s="9" t="s">
        <v>18</v>
      </c>
      <c r="M917" s="9">
        <f>Datos_Limpios!$I917+Datos_Limpios!$J917</f>
        <v>61</v>
      </c>
      <c r="N917" s="9" t="str">
        <f>IF(Datos_Limpios!$M917&lt;35,"Menor a 35",IF(Datos_Limpios!$M917&lt;=48,"Menor a 48",IF(Datos_Limpios!$M917&lt;=60,"Menor a 60","Mayor a 60")))</f>
        <v>Mayor a 60</v>
      </c>
      <c r="O917" s="9" t="str">
        <f>IF(Datos_Limpios!$L917="True",Datos_Limpios!$F917,Datos_Limpios!$H917)</f>
        <v>Team Secret</v>
      </c>
      <c r="P917" s="9"/>
      <c r="Q917" s="9">
        <v>10749</v>
      </c>
      <c r="R917" s="9" t="s">
        <v>106</v>
      </c>
    </row>
    <row r="918" spans="1:18" x14ac:dyDescent="0.3">
      <c r="A918" s="7">
        <v>4967784803</v>
      </c>
      <c r="B918" s="7">
        <v>2655</v>
      </c>
      <c r="C918" s="8">
        <f>Datos_Limpios!$B918/(24*60*60)</f>
        <v>3.0729166666666665E-2</v>
      </c>
      <c r="D918" s="8" t="str">
        <f t="shared" si="28"/>
        <v>Mid Game</v>
      </c>
      <c r="E918" s="7">
        <v>36</v>
      </c>
      <c r="F918" s="7" t="s">
        <v>37</v>
      </c>
      <c r="G918" s="7">
        <v>2586976</v>
      </c>
      <c r="H918" s="7" t="s">
        <v>64</v>
      </c>
      <c r="I918" s="7">
        <v>40</v>
      </c>
      <c r="J918" s="7">
        <v>28</v>
      </c>
      <c r="K918" s="7" t="str">
        <f t="shared" si="29"/>
        <v>Radiant</v>
      </c>
      <c r="L918" s="7" t="s">
        <v>18</v>
      </c>
      <c r="M918" s="7">
        <f>Datos_Limpios!$I918+Datos_Limpios!$J918</f>
        <v>68</v>
      </c>
      <c r="N918" s="7" t="str">
        <f>IF(Datos_Limpios!$M918&lt;35,"Menor a 35",IF(Datos_Limpios!$M918&lt;=48,"Menor a 48",IF(Datos_Limpios!$M918&lt;=60,"Menor a 60","Mayor a 60")))</f>
        <v>Mayor a 60</v>
      </c>
      <c r="O918" s="7" t="str">
        <f>IF(Datos_Limpios!$L918="True",Datos_Limpios!$F918,Datos_Limpios!$H918)</f>
        <v>Natus Vincere</v>
      </c>
      <c r="P918" s="7"/>
      <c r="Q918" s="7">
        <v>10749</v>
      </c>
      <c r="R918" s="7" t="s">
        <v>106</v>
      </c>
    </row>
    <row r="919" spans="1:18" x14ac:dyDescent="0.3">
      <c r="A919" s="9">
        <v>4967813166</v>
      </c>
      <c r="B919" s="9">
        <v>1851</v>
      </c>
      <c r="C919" s="10">
        <f>Datos_Limpios!$B919/(24*60*60)</f>
        <v>2.1423611111111112E-2</v>
      </c>
      <c r="D919" s="8" t="str">
        <f t="shared" si="28"/>
        <v>Early Game</v>
      </c>
      <c r="E919" s="9">
        <v>2626685</v>
      </c>
      <c r="F919" s="9" t="s">
        <v>30</v>
      </c>
      <c r="G919" s="9">
        <v>15</v>
      </c>
      <c r="H919" s="9" t="s">
        <v>12</v>
      </c>
      <c r="I919" s="9">
        <v>10</v>
      </c>
      <c r="J919" s="9">
        <v>26</v>
      </c>
      <c r="K919" s="9" t="str">
        <f t="shared" si="29"/>
        <v>Dire</v>
      </c>
      <c r="L919" s="9" t="s">
        <v>14</v>
      </c>
      <c r="M919" s="9">
        <f>Datos_Limpios!$I919+Datos_Limpios!$J919</f>
        <v>36</v>
      </c>
      <c r="N919" s="9" t="str">
        <f>IF(Datos_Limpios!$M919&lt;35,"Menor a 35",IF(Datos_Limpios!$M919&lt;=48,"Menor a 48",IF(Datos_Limpios!$M919&lt;=60,"Menor a 60","Mayor a 60")))</f>
        <v>Menor a 48</v>
      </c>
      <c r="O919" s="9" t="str">
        <f>IF(Datos_Limpios!$L919="True",Datos_Limpios!$F919,Datos_Limpios!$H919)</f>
        <v>LGD Gaming</v>
      </c>
      <c r="P919" s="9"/>
      <c r="Q919" s="9">
        <v>10749</v>
      </c>
      <c r="R919" s="9" t="s">
        <v>106</v>
      </c>
    </row>
    <row r="920" spans="1:18" x14ac:dyDescent="0.3">
      <c r="A920" s="7">
        <v>4967821629</v>
      </c>
      <c r="B920" s="7">
        <v>2372</v>
      </c>
      <c r="C920" s="8">
        <f>Datos_Limpios!$B920/(24*60*60)</f>
        <v>2.7453703703703702E-2</v>
      </c>
      <c r="D920" s="8" t="str">
        <f t="shared" si="28"/>
        <v>Early Game</v>
      </c>
      <c r="E920" s="7">
        <v>2163</v>
      </c>
      <c r="F920" s="7" t="s">
        <v>66</v>
      </c>
      <c r="G920" s="7">
        <v>7203342</v>
      </c>
      <c r="H920" s="7" t="s">
        <v>107</v>
      </c>
      <c r="I920" s="7">
        <v>41</v>
      </c>
      <c r="J920" s="7">
        <v>14</v>
      </c>
      <c r="K920" s="7" t="str">
        <f t="shared" si="29"/>
        <v>Radiant</v>
      </c>
      <c r="L920" s="7" t="s">
        <v>18</v>
      </c>
      <c r="M920" s="7">
        <f>Datos_Limpios!$I920+Datos_Limpios!$J920</f>
        <v>55</v>
      </c>
      <c r="N920" s="7" t="str">
        <f>IF(Datos_Limpios!$M920&lt;35,"Menor a 35",IF(Datos_Limpios!$M920&lt;=48,"Menor a 48",IF(Datos_Limpios!$M920&lt;=60,"Menor a 60","Mayor a 60")))</f>
        <v>Menor a 60</v>
      </c>
      <c r="O920" s="7" t="str">
        <f>IF(Datos_Limpios!$L920="True",Datos_Limpios!$F920,Datos_Limpios!$H920)</f>
        <v>Team Liquid</v>
      </c>
      <c r="P920" s="7"/>
      <c r="Q920" s="7">
        <v>10749</v>
      </c>
      <c r="R920" s="7" t="s">
        <v>106</v>
      </c>
    </row>
    <row r="921" spans="1:18" x14ac:dyDescent="0.3">
      <c r="A921" s="9">
        <v>4967893095</v>
      </c>
      <c r="B921" s="9">
        <v>3367</v>
      </c>
      <c r="C921" s="10">
        <f>Datos_Limpios!$B921/(24*60*60)</f>
        <v>3.8969907407407404E-2</v>
      </c>
      <c r="D921" s="8" t="str">
        <f t="shared" si="28"/>
        <v>Mid Game</v>
      </c>
      <c r="E921" s="9">
        <v>1838315</v>
      </c>
      <c r="F921" s="9" t="s">
        <v>21</v>
      </c>
      <c r="G921" s="9">
        <v>6214538</v>
      </c>
      <c r="H921" s="9" t="s">
        <v>63</v>
      </c>
      <c r="I921" s="9">
        <v>24</v>
      </c>
      <c r="J921" s="9">
        <v>35</v>
      </c>
      <c r="K921" s="9" t="str">
        <f t="shared" si="29"/>
        <v>Radiant</v>
      </c>
      <c r="L921" s="9" t="s">
        <v>18</v>
      </c>
      <c r="M921" s="9">
        <f>Datos_Limpios!$I921+Datos_Limpios!$J921</f>
        <v>59</v>
      </c>
      <c r="N921" s="9" t="str">
        <f>IF(Datos_Limpios!$M921&lt;35,"Menor a 35",IF(Datos_Limpios!$M921&lt;=48,"Menor a 48",IF(Datos_Limpios!$M921&lt;=60,"Menor a 60","Mayor a 60")))</f>
        <v>Menor a 60</v>
      </c>
      <c r="O921" s="9" t="str">
        <f>IF(Datos_Limpios!$L921="True",Datos_Limpios!$F921,Datos_Limpios!$H921)</f>
        <v>Team Secret</v>
      </c>
      <c r="P921" s="9"/>
      <c r="Q921" s="9">
        <v>10749</v>
      </c>
      <c r="R921" s="9" t="s">
        <v>106</v>
      </c>
    </row>
    <row r="922" spans="1:18" x14ac:dyDescent="0.3">
      <c r="A922" s="7">
        <v>4967969353</v>
      </c>
      <c r="B922" s="7">
        <v>1986</v>
      </c>
      <c r="C922" s="8">
        <f>Datos_Limpios!$B922/(24*60*60)</f>
        <v>2.298611111111111E-2</v>
      </c>
      <c r="D922" s="8" t="str">
        <f t="shared" si="28"/>
        <v>Early Game</v>
      </c>
      <c r="E922" s="7">
        <v>2672298</v>
      </c>
      <c r="F922" s="7" t="s">
        <v>26</v>
      </c>
      <c r="G922" s="7">
        <v>2586976</v>
      </c>
      <c r="H922" s="7" t="s">
        <v>64</v>
      </c>
      <c r="I922" s="7">
        <v>18</v>
      </c>
      <c r="J922" s="7">
        <v>39</v>
      </c>
      <c r="K922" s="7" t="str">
        <f t="shared" si="29"/>
        <v>Dire</v>
      </c>
      <c r="L922" s="7" t="s">
        <v>14</v>
      </c>
      <c r="M922" s="7">
        <f>Datos_Limpios!$I922+Datos_Limpios!$J922</f>
        <v>57</v>
      </c>
      <c r="N922" s="7" t="str">
        <f>IF(Datos_Limpios!$M922&lt;35,"Menor a 35",IF(Datos_Limpios!$M922&lt;=48,"Menor a 48",IF(Datos_Limpios!$M922&lt;=60,"Menor a 60","Mayor a 60")))</f>
        <v>Menor a 60</v>
      </c>
      <c r="O922" s="7" t="str">
        <f>IF(Datos_Limpios!$L922="True",Datos_Limpios!$F922,Datos_Limpios!$H922)</f>
        <v>OG</v>
      </c>
      <c r="P922" s="7"/>
      <c r="Q922" s="7">
        <v>10749</v>
      </c>
      <c r="R922" s="7" t="s">
        <v>106</v>
      </c>
    </row>
    <row r="923" spans="1:18" x14ac:dyDescent="0.3">
      <c r="A923" s="9">
        <v>4967996576</v>
      </c>
      <c r="B923" s="9">
        <v>3289</v>
      </c>
      <c r="C923" s="10">
        <f>Datos_Limpios!$B923/(24*60*60)</f>
        <v>3.8067129629629631E-2</v>
      </c>
      <c r="D923" s="8" t="str">
        <f t="shared" si="28"/>
        <v>Mid Game</v>
      </c>
      <c r="E923" s="9">
        <v>6214538</v>
      </c>
      <c r="F923" s="9" t="s">
        <v>63</v>
      </c>
      <c r="G923" s="9">
        <v>1838315</v>
      </c>
      <c r="H923" s="9" t="s">
        <v>21</v>
      </c>
      <c r="I923" s="9">
        <v>23</v>
      </c>
      <c r="J923" s="9">
        <v>35</v>
      </c>
      <c r="K923" s="9" t="str">
        <f t="shared" si="29"/>
        <v>Dire</v>
      </c>
      <c r="L923" s="9" t="s">
        <v>14</v>
      </c>
      <c r="M923" s="9">
        <f>Datos_Limpios!$I923+Datos_Limpios!$J923</f>
        <v>58</v>
      </c>
      <c r="N923" s="9" t="str">
        <f>IF(Datos_Limpios!$M923&lt;35,"Menor a 35",IF(Datos_Limpios!$M923&lt;=48,"Menor a 48",IF(Datos_Limpios!$M923&lt;=60,"Menor a 60","Mayor a 60")))</f>
        <v>Menor a 60</v>
      </c>
      <c r="O923" s="9" t="str">
        <f>IF(Datos_Limpios!$L923="True",Datos_Limpios!$F923,Datos_Limpios!$H923)</f>
        <v>Team Secret</v>
      </c>
      <c r="P923" s="9"/>
      <c r="Q923" s="9">
        <v>10749</v>
      </c>
      <c r="R923" s="9" t="s">
        <v>106</v>
      </c>
    </row>
    <row r="924" spans="1:18" x14ac:dyDescent="0.3">
      <c r="A924" s="7">
        <v>4968051649</v>
      </c>
      <c r="B924" s="7">
        <v>2591</v>
      </c>
      <c r="C924" s="8">
        <f>Datos_Limpios!$B924/(24*60*60)</f>
        <v>2.9988425925925925E-2</v>
      </c>
      <c r="D924" s="8" t="str">
        <f t="shared" si="28"/>
        <v>Mid Game</v>
      </c>
      <c r="E924" s="7">
        <v>1883502</v>
      </c>
      <c r="F924" s="7" t="s">
        <v>61</v>
      </c>
      <c r="G924" s="7">
        <v>6209804</v>
      </c>
      <c r="H924" s="7" t="s">
        <v>109</v>
      </c>
      <c r="I924" s="7">
        <v>14</v>
      </c>
      <c r="J924" s="7">
        <v>29</v>
      </c>
      <c r="K924" s="7" t="str">
        <f t="shared" si="29"/>
        <v>Dire</v>
      </c>
      <c r="L924" s="7" t="s">
        <v>14</v>
      </c>
      <c r="M924" s="7">
        <f>Datos_Limpios!$I924+Datos_Limpios!$J924</f>
        <v>43</v>
      </c>
      <c r="N924" s="7" t="str">
        <f>IF(Datos_Limpios!$M924&lt;35,"Menor a 35",IF(Datos_Limpios!$M924&lt;=48,"Menor a 48",IF(Datos_Limpios!$M924&lt;=60,"Menor a 60","Mayor a 60")))</f>
        <v>Menor a 48</v>
      </c>
      <c r="O924" s="7" t="str">
        <f>IF(Datos_Limpios!$L924="True",Datos_Limpios!$F924,Datos_Limpios!$H924)</f>
        <v>Antarctic Penguins</v>
      </c>
      <c r="P924" s="7"/>
      <c r="Q924" s="7">
        <v>10749</v>
      </c>
      <c r="R924" s="7" t="s">
        <v>106</v>
      </c>
    </row>
    <row r="925" spans="1:18" x14ac:dyDescent="0.3">
      <c r="A925" s="9">
        <v>4968053464</v>
      </c>
      <c r="B925" s="9">
        <v>1179</v>
      </c>
      <c r="C925" s="10">
        <f>Datos_Limpios!$B925/(24*60*60)</f>
        <v>1.3645833333333333E-2</v>
      </c>
      <c r="D925" s="8" t="str">
        <f t="shared" si="28"/>
        <v>Turbo Game</v>
      </c>
      <c r="E925" s="9">
        <v>2586976</v>
      </c>
      <c r="F925" s="9" t="s">
        <v>64</v>
      </c>
      <c r="G925" s="9">
        <v>2672298</v>
      </c>
      <c r="H925" s="9" t="s">
        <v>26</v>
      </c>
      <c r="I925" s="9">
        <v>27</v>
      </c>
      <c r="J925" s="9">
        <v>13</v>
      </c>
      <c r="K925" s="9" t="str">
        <f t="shared" si="29"/>
        <v>Radiant</v>
      </c>
      <c r="L925" s="9" t="s">
        <v>18</v>
      </c>
      <c r="M925" s="9">
        <f>Datos_Limpios!$I925+Datos_Limpios!$J925</f>
        <v>40</v>
      </c>
      <c r="N925" s="9" t="str">
        <f>IF(Datos_Limpios!$M925&lt;35,"Menor a 35",IF(Datos_Limpios!$M925&lt;=48,"Menor a 48",IF(Datos_Limpios!$M925&lt;=60,"Menor a 60","Mayor a 60")))</f>
        <v>Menor a 48</v>
      </c>
      <c r="O925" s="9" t="str">
        <f>IF(Datos_Limpios!$L925="True",Datos_Limpios!$F925,Datos_Limpios!$H925)</f>
        <v>OG</v>
      </c>
      <c r="P925" s="9"/>
      <c r="Q925" s="9">
        <v>10749</v>
      </c>
      <c r="R925" s="9" t="s">
        <v>106</v>
      </c>
    </row>
    <row r="926" spans="1:18" x14ac:dyDescent="0.3">
      <c r="A926" s="7">
        <v>4968097430</v>
      </c>
      <c r="B926" s="7">
        <v>1978</v>
      </c>
      <c r="C926" s="8">
        <f>Datos_Limpios!$B926/(24*60*60)</f>
        <v>2.2893518518518518E-2</v>
      </c>
      <c r="D926" s="8" t="str">
        <f t="shared" si="28"/>
        <v>Early Game</v>
      </c>
      <c r="E926" s="7">
        <v>726228</v>
      </c>
      <c r="F926" s="7" t="s">
        <v>55</v>
      </c>
      <c r="G926" s="7">
        <v>350190</v>
      </c>
      <c r="H926" s="7" t="s">
        <v>16</v>
      </c>
      <c r="I926" s="7">
        <v>41</v>
      </c>
      <c r="J926" s="7">
        <v>14</v>
      </c>
      <c r="K926" s="7" t="str">
        <f t="shared" si="29"/>
        <v>Radiant</v>
      </c>
      <c r="L926" s="7" t="s">
        <v>18</v>
      </c>
      <c r="M926" s="7">
        <f>Datos_Limpios!$I926+Datos_Limpios!$J926</f>
        <v>55</v>
      </c>
      <c r="N926" s="7" t="str">
        <f>IF(Datos_Limpios!$M926&lt;35,"Menor a 35",IF(Datos_Limpios!$M926&lt;=48,"Menor a 48",IF(Datos_Limpios!$M926&lt;=60,"Menor a 60","Mayor a 60")))</f>
        <v>Menor a 60</v>
      </c>
      <c r="O926" s="7" t="str">
        <f>IF(Datos_Limpios!$L926="True",Datos_Limpios!$F926,Datos_Limpios!$H926)</f>
        <v>Vici Gaming</v>
      </c>
      <c r="P926" s="7"/>
      <c r="Q926" s="7">
        <v>10749</v>
      </c>
      <c r="R926" s="7" t="s">
        <v>106</v>
      </c>
    </row>
    <row r="927" spans="1:18" x14ac:dyDescent="0.3">
      <c r="A927" s="9">
        <v>4968169805</v>
      </c>
      <c r="B927" s="9">
        <v>1566</v>
      </c>
      <c r="C927" s="10">
        <f>Datos_Limpios!$B927/(24*60*60)</f>
        <v>1.8124999999999999E-2</v>
      </c>
      <c r="D927" s="8" t="str">
        <f t="shared" si="28"/>
        <v>Early Game</v>
      </c>
      <c r="E927" s="9">
        <v>1838315</v>
      </c>
      <c r="F927" s="9" t="s">
        <v>21</v>
      </c>
      <c r="G927" s="9">
        <v>2163</v>
      </c>
      <c r="H927" s="9" t="s">
        <v>66</v>
      </c>
      <c r="I927" s="9">
        <v>29</v>
      </c>
      <c r="J927" s="9">
        <v>10</v>
      </c>
      <c r="K927" s="9" t="str">
        <f t="shared" si="29"/>
        <v>Radiant</v>
      </c>
      <c r="L927" s="9" t="s">
        <v>18</v>
      </c>
      <c r="M927" s="9">
        <f>Datos_Limpios!$I927+Datos_Limpios!$J927</f>
        <v>39</v>
      </c>
      <c r="N927" s="9" t="str">
        <f>IF(Datos_Limpios!$M927&lt;35,"Menor a 35",IF(Datos_Limpios!$M927&lt;=48,"Menor a 48",IF(Datos_Limpios!$M927&lt;=60,"Menor a 60","Mayor a 60")))</f>
        <v>Menor a 48</v>
      </c>
      <c r="O927" s="9" t="str">
        <f>IF(Datos_Limpios!$L927="True",Datos_Limpios!$F927,Datos_Limpios!$H927)</f>
        <v>Team Secret</v>
      </c>
      <c r="P927" s="9"/>
      <c r="Q927" s="9">
        <v>10749</v>
      </c>
      <c r="R927" s="9" t="s">
        <v>106</v>
      </c>
    </row>
    <row r="928" spans="1:18" x14ac:dyDescent="0.3">
      <c r="A928" s="7">
        <v>4968187584</v>
      </c>
      <c r="B928" s="7">
        <v>3463</v>
      </c>
      <c r="C928" s="8">
        <f>Datos_Limpios!$B928/(24*60*60)</f>
        <v>4.0081018518518516E-2</v>
      </c>
      <c r="D928" s="8" t="str">
        <f t="shared" si="28"/>
        <v>Mid Game</v>
      </c>
      <c r="E928" s="7">
        <v>350190</v>
      </c>
      <c r="F928" s="7" t="s">
        <v>16</v>
      </c>
      <c r="G928" s="7">
        <v>726228</v>
      </c>
      <c r="H928" s="7" t="s">
        <v>55</v>
      </c>
      <c r="I928" s="7">
        <v>17</v>
      </c>
      <c r="J928" s="7">
        <v>35</v>
      </c>
      <c r="K928" s="7" t="str">
        <f t="shared" si="29"/>
        <v>Dire</v>
      </c>
      <c r="L928" s="7" t="s">
        <v>14</v>
      </c>
      <c r="M928" s="7">
        <f>Datos_Limpios!$I928+Datos_Limpios!$J928</f>
        <v>52</v>
      </c>
      <c r="N928" s="7" t="str">
        <f>IF(Datos_Limpios!$M928&lt;35,"Menor a 35",IF(Datos_Limpios!$M928&lt;=48,"Menor a 48",IF(Datos_Limpios!$M928&lt;=60,"Menor a 60","Mayor a 60")))</f>
        <v>Menor a 60</v>
      </c>
      <c r="O928" s="7" t="str">
        <f>IF(Datos_Limpios!$L928="True",Datos_Limpios!$F928,Datos_Limpios!$H928)</f>
        <v>Vici Gaming</v>
      </c>
      <c r="P928" s="7"/>
      <c r="Q928" s="7">
        <v>10749</v>
      </c>
      <c r="R928" s="7" t="s">
        <v>106</v>
      </c>
    </row>
    <row r="929" spans="1:18" x14ac:dyDescent="0.3">
      <c r="A929" s="9">
        <v>4968280282</v>
      </c>
      <c r="B929" s="9">
        <v>2115</v>
      </c>
      <c r="C929" s="10">
        <f>Datos_Limpios!$B929/(24*60*60)</f>
        <v>2.4479166666666666E-2</v>
      </c>
      <c r="D929" s="8" t="str">
        <f t="shared" si="28"/>
        <v>Early Game</v>
      </c>
      <c r="E929" s="9">
        <v>7203342</v>
      </c>
      <c r="F929" s="9" t="s">
        <v>107</v>
      </c>
      <c r="G929" s="9">
        <v>111474</v>
      </c>
      <c r="H929" s="9" t="s">
        <v>20</v>
      </c>
      <c r="I929" s="9">
        <v>10</v>
      </c>
      <c r="J929" s="9">
        <v>26</v>
      </c>
      <c r="K929" s="9" t="str">
        <f t="shared" si="29"/>
        <v>Dire</v>
      </c>
      <c r="L929" s="9" t="s">
        <v>14</v>
      </c>
      <c r="M929" s="9">
        <f>Datos_Limpios!$I929+Datos_Limpios!$J929</f>
        <v>36</v>
      </c>
      <c r="N929" s="9" t="str">
        <f>IF(Datos_Limpios!$M929&lt;35,"Menor a 35",IF(Datos_Limpios!$M929&lt;=48,"Menor a 48",IF(Datos_Limpios!$M929&lt;=60,"Menor a 60","Mayor a 60")))</f>
        <v>Menor a 48</v>
      </c>
      <c r="O929" s="9" t="str">
        <f>IF(Datos_Limpios!$L929="True",Datos_Limpios!$F929,Datos_Limpios!$H929)</f>
        <v>Alliance</v>
      </c>
      <c r="P929" s="9"/>
      <c r="Q929" s="9">
        <v>10749</v>
      </c>
      <c r="R929" s="9" t="s">
        <v>106</v>
      </c>
    </row>
    <row r="930" spans="1:18" x14ac:dyDescent="0.3">
      <c r="A930" s="7">
        <v>4968324806</v>
      </c>
      <c r="B930" s="7">
        <v>2898</v>
      </c>
      <c r="C930" s="8">
        <f>Datos_Limpios!$B930/(24*60*60)</f>
        <v>3.3541666666666664E-2</v>
      </c>
      <c r="D930" s="8" t="str">
        <f t="shared" si="28"/>
        <v>Mid Game</v>
      </c>
      <c r="E930" s="7">
        <v>2108395</v>
      </c>
      <c r="F930" s="7" t="s">
        <v>34</v>
      </c>
      <c r="G930" s="7">
        <v>15</v>
      </c>
      <c r="H930" s="7" t="s">
        <v>12</v>
      </c>
      <c r="I930" s="7">
        <v>41</v>
      </c>
      <c r="J930" s="7">
        <v>10</v>
      </c>
      <c r="K930" s="7" t="str">
        <f t="shared" si="29"/>
        <v>Radiant</v>
      </c>
      <c r="L930" s="7" t="s">
        <v>18</v>
      </c>
      <c r="M930" s="7">
        <f>Datos_Limpios!$I930+Datos_Limpios!$J930</f>
        <v>51</v>
      </c>
      <c r="N930" s="7" t="str">
        <f>IF(Datos_Limpios!$M930&lt;35,"Menor a 35",IF(Datos_Limpios!$M930&lt;=48,"Menor a 48",IF(Datos_Limpios!$M930&lt;=60,"Menor a 60","Mayor a 60")))</f>
        <v>Menor a 60</v>
      </c>
      <c r="O930" s="7" t="str">
        <f>IF(Datos_Limpios!$L930="True",Datos_Limpios!$F930,Datos_Limpios!$H930)</f>
        <v>TNC Predator</v>
      </c>
      <c r="P930" s="7"/>
      <c r="Q930" s="7">
        <v>10749</v>
      </c>
      <c r="R930" s="7" t="s">
        <v>106</v>
      </c>
    </row>
    <row r="931" spans="1:18" x14ac:dyDescent="0.3">
      <c r="A931" s="9">
        <v>4969295489</v>
      </c>
      <c r="B931" s="9">
        <v>2389</v>
      </c>
      <c r="C931" s="10">
        <f>Datos_Limpios!$B931/(24*60*60)</f>
        <v>2.7650462962962963E-2</v>
      </c>
      <c r="D931" s="8" t="str">
        <f t="shared" si="28"/>
        <v>Early Game</v>
      </c>
      <c r="E931" s="9">
        <v>2163</v>
      </c>
      <c r="F931" s="9" t="s">
        <v>66</v>
      </c>
      <c r="G931" s="9">
        <v>543897</v>
      </c>
      <c r="H931" s="9" t="s">
        <v>35</v>
      </c>
      <c r="I931" s="9">
        <v>18</v>
      </c>
      <c r="J931" s="9">
        <v>25</v>
      </c>
      <c r="K931" s="9" t="str">
        <f t="shared" si="29"/>
        <v>Dire</v>
      </c>
      <c r="L931" s="9" t="s">
        <v>14</v>
      </c>
      <c r="M931" s="9">
        <f>Datos_Limpios!$I931+Datos_Limpios!$J931</f>
        <v>43</v>
      </c>
      <c r="N931" s="9" t="str">
        <f>IF(Datos_Limpios!$M931&lt;35,"Menor a 35",IF(Datos_Limpios!$M931&lt;=48,"Menor a 48",IF(Datos_Limpios!$M931&lt;=60,"Menor a 60","Mayor a 60")))</f>
        <v>Menor a 48</v>
      </c>
      <c r="O931" s="9" t="str">
        <f>IF(Datos_Limpios!$L931="True",Datos_Limpios!$F931,Datos_Limpios!$H931)</f>
        <v>Mineski</v>
      </c>
      <c r="P931" s="9"/>
      <c r="Q931" s="9">
        <v>10749</v>
      </c>
      <c r="R931" s="9" t="s">
        <v>106</v>
      </c>
    </row>
    <row r="932" spans="1:18" x14ac:dyDescent="0.3">
      <c r="A932" s="7">
        <v>4970923478</v>
      </c>
      <c r="B932" s="7">
        <v>1886</v>
      </c>
      <c r="C932" s="8">
        <f>Datos_Limpios!$B932/(24*60*60)</f>
        <v>2.1828703703703704E-2</v>
      </c>
      <c r="D932" s="8" t="str">
        <f t="shared" si="28"/>
        <v>Early Game</v>
      </c>
      <c r="E932" s="7">
        <v>2626685</v>
      </c>
      <c r="F932" s="7" t="s">
        <v>30</v>
      </c>
      <c r="G932" s="7">
        <v>7203342</v>
      </c>
      <c r="H932" s="7" t="s">
        <v>107</v>
      </c>
      <c r="I932" s="7">
        <v>20</v>
      </c>
      <c r="J932" s="7">
        <v>12</v>
      </c>
      <c r="K932" s="7" t="str">
        <f t="shared" si="29"/>
        <v>Radiant</v>
      </c>
      <c r="L932" s="7" t="s">
        <v>18</v>
      </c>
      <c r="M932" s="7">
        <f>Datos_Limpios!$I932+Datos_Limpios!$J932</f>
        <v>32</v>
      </c>
      <c r="N932" s="7" t="str">
        <f>IF(Datos_Limpios!$M932&lt;35,"Menor a 35",IF(Datos_Limpios!$M932&lt;=48,"Menor a 48",IF(Datos_Limpios!$M932&lt;=60,"Menor a 60","Mayor a 60")))</f>
        <v>Menor a 35</v>
      </c>
      <c r="O932" s="7" t="str">
        <f>IF(Datos_Limpios!$L932="True",Datos_Limpios!$F932,Datos_Limpios!$H932)</f>
        <v>KEEN GAMING</v>
      </c>
      <c r="P932" s="7"/>
      <c r="Q932" s="7">
        <v>10749</v>
      </c>
      <c r="R932" s="7" t="s">
        <v>106</v>
      </c>
    </row>
    <row r="933" spans="1:18" x14ac:dyDescent="0.3">
      <c r="A933" s="9">
        <v>4971405416</v>
      </c>
      <c r="B933" s="9">
        <v>1955</v>
      </c>
      <c r="C933" s="10">
        <f>Datos_Limpios!$B933/(24*60*60)</f>
        <v>2.2627314814814815E-2</v>
      </c>
      <c r="D933" s="8" t="str">
        <f t="shared" si="28"/>
        <v>Early Game</v>
      </c>
      <c r="E933" s="9">
        <v>36</v>
      </c>
      <c r="F933" s="9" t="s">
        <v>37</v>
      </c>
      <c r="G933" s="9">
        <v>6209804</v>
      </c>
      <c r="H933" s="9" t="s">
        <v>109</v>
      </c>
      <c r="I933" s="9">
        <v>8</v>
      </c>
      <c r="J933" s="9">
        <v>29</v>
      </c>
      <c r="K933" s="9" t="str">
        <f t="shared" si="29"/>
        <v>Dire</v>
      </c>
      <c r="L933" s="9" t="s">
        <v>14</v>
      </c>
      <c r="M933" s="9">
        <f>Datos_Limpios!$I933+Datos_Limpios!$J933</f>
        <v>37</v>
      </c>
      <c r="N933" s="9" t="str">
        <f>IF(Datos_Limpios!$M933&lt;35,"Menor a 35",IF(Datos_Limpios!$M933&lt;=48,"Menor a 48",IF(Datos_Limpios!$M933&lt;=60,"Menor a 60","Mayor a 60")))</f>
        <v>Menor a 48</v>
      </c>
      <c r="O933" s="9" t="str">
        <f>IF(Datos_Limpios!$L933="True",Datos_Limpios!$F933,Datos_Limpios!$H933)</f>
        <v>Antarctic Penguins</v>
      </c>
      <c r="P933" s="9"/>
      <c r="Q933" s="9">
        <v>10749</v>
      </c>
      <c r="R933" s="9" t="s">
        <v>106</v>
      </c>
    </row>
    <row r="934" spans="1:18" x14ac:dyDescent="0.3">
      <c r="A934" s="7">
        <v>4971653414</v>
      </c>
      <c r="B934" s="7">
        <v>2942</v>
      </c>
      <c r="C934" s="8">
        <f>Datos_Limpios!$B934/(24*60*60)</f>
        <v>3.4050925925925929E-2</v>
      </c>
      <c r="D934" s="8" t="str">
        <f t="shared" si="28"/>
        <v>Mid Game</v>
      </c>
      <c r="E934" s="7">
        <v>543897</v>
      </c>
      <c r="F934" s="7" t="s">
        <v>35</v>
      </c>
      <c r="G934" s="7">
        <v>111474</v>
      </c>
      <c r="H934" s="7" t="s">
        <v>20</v>
      </c>
      <c r="I934" s="7">
        <v>21</v>
      </c>
      <c r="J934" s="7">
        <v>29</v>
      </c>
      <c r="K934" s="7" t="str">
        <f t="shared" si="29"/>
        <v>Dire</v>
      </c>
      <c r="L934" s="7" t="s">
        <v>14</v>
      </c>
      <c r="M934" s="7">
        <f>Datos_Limpios!$I934+Datos_Limpios!$J934</f>
        <v>50</v>
      </c>
      <c r="N934" s="7" t="str">
        <f>IF(Datos_Limpios!$M934&lt;35,"Menor a 35",IF(Datos_Limpios!$M934&lt;=48,"Menor a 48",IF(Datos_Limpios!$M934&lt;=60,"Menor a 60","Mayor a 60")))</f>
        <v>Menor a 60</v>
      </c>
      <c r="O934" s="7" t="str">
        <f>IF(Datos_Limpios!$L934="True",Datos_Limpios!$F934,Datos_Limpios!$H934)</f>
        <v>Alliance</v>
      </c>
      <c r="P934" s="7"/>
      <c r="Q934" s="7">
        <v>10749</v>
      </c>
      <c r="R934" s="7" t="s">
        <v>106</v>
      </c>
    </row>
    <row r="935" spans="1:18" x14ac:dyDescent="0.3">
      <c r="A935" s="9">
        <v>4972915024</v>
      </c>
      <c r="B935" s="9">
        <v>2440</v>
      </c>
      <c r="C935" s="10">
        <f>Datos_Limpios!$B935/(24*60*60)</f>
        <v>2.824074074074074E-2</v>
      </c>
      <c r="D935" s="8" t="str">
        <f t="shared" si="28"/>
        <v>Mid Game</v>
      </c>
      <c r="E935" s="9">
        <v>6209804</v>
      </c>
      <c r="F935" s="9" t="s">
        <v>109</v>
      </c>
      <c r="G935" s="9">
        <v>350190</v>
      </c>
      <c r="H935" s="9" t="s">
        <v>16</v>
      </c>
      <c r="I935" s="9">
        <v>21</v>
      </c>
      <c r="J935" s="9">
        <v>21</v>
      </c>
      <c r="K935" s="9" t="str">
        <f t="shared" si="29"/>
        <v>Dire</v>
      </c>
      <c r="L935" s="9" t="s">
        <v>14</v>
      </c>
      <c r="M935" s="9">
        <f>Datos_Limpios!$I935+Datos_Limpios!$J935</f>
        <v>42</v>
      </c>
      <c r="N935" s="9" t="str">
        <f>IF(Datos_Limpios!$M935&lt;35,"Menor a 35",IF(Datos_Limpios!$M935&lt;=48,"Menor a 48",IF(Datos_Limpios!$M935&lt;=60,"Menor a 60","Mayor a 60")))</f>
        <v>Menor a 48</v>
      </c>
      <c r="O935" s="9" t="str">
        <f>IF(Datos_Limpios!$L935="True",Datos_Limpios!$F935,Datos_Limpios!$H935)</f>
        <v>Ascent Esports</v>
      </c>
      <c r="P935" s="9"/>
      <c r="Q935" s="9">
        <v>10749</v>
      </c>
      <c r="R935" s="9" t="s">
        <v>106</v>
      </c>
    </row>
    <row r="936" spans="1:18" x14ac:dyDescent="0.3">
      <c r="A936" s="7">
        <v>4972958554</v>
      </c>
      <c r="B936" s="7">
        <v>1935</v>
      </c>
      <c r="C936" s="8">
        <f>Datos_Limpios!$B936/(24*60*60)</f>
        <v>2.2395833333333334E-2</v>
      </c>
      <c r="D936" s="8" t="str">
        <f t="shared" si="28"/>
        <v>Early Game</v>
      </c>
      <c r="E936" s="7">
        <v>6214973</v>
      </c>
      <c r="F936" s="7" t="s">
        <v>108</v>
      </c>
      <c r="G936" s="7">
        <v>2672298</v>
      </c>
      <c r="H936" s="7" t="s">
        <v>26</v>
      </c>
      <c r="I936" s="7">
        <v>34</v>
      </c>
      <c r="J936" s="7">
        <v>16</v>
      </c>
      <c r="K936" s="7" t="str">
        <f t="shared" si="29"/>
        <v>Radiant</v>
      </c>
      <c r="L936" s="7" t="s">
        <v>18</v>
      </c>
      <c r="M936" s="7">
        <f>Datos_Limpios!$I936+Datos_Limpios!$J936</f>
        <v>50</v>
      </c>
      <c r="N936" s="7" t="str">
        <f>IF(Datos_Limpios!$M936&lt;35,"Menor a 35",IF(Datos_Limpios!$M936&lt;=48,"Menor a 48",IF(Datos_Limpios!$M936&lt;=60,"Menor a 60","Mayor a 60")))</f>
        <v>Menor a 60</v>
      </c>
      <c r="O936" s="7" t="str">
        <f>IF(Datos_Limpios!$L936="True",Datos_Limpios!$F936,Datos_Limpios!$H936)</f>
        <v>Ninjas in Pyjamas</v>
      </c>
      <c r="P936" s="7"/>
      <c r="Q936" s="7">
        <v>10749</v>
      </c>
      <c r="R936" s="7" t="s">
        <v>106</v>
      </c>
    </row>
    <row r="937" spans="1:18" x14ac:dyDescent="0.3">
      <c r="A937" s="9">
        <v>4972973191</v>
      </c>
      <c r="B937" s="9">
        <v>2207</v>
      </c>
      <c r="C937" s="10">
        <f>Datos_Limpios!$B937/(24*60*60)</f>
        <v>2.554398148148148E-2</v>
      </c>
      <c r="D937" s="8" t="str">
        <f t="shared" si="28"/>
        <v>Early Game</v>
      </c>
      <c r="E937" s="9">
        <v>726228</v>
      </c>
      <c r="F937" s="9" t="s">
        <v>55</v>
      </c>
      <c r="G937" s="9">
        <v>36</v>
      </c>
      <c r="H937" s="9" t="s">
        <v>37</v>
      </c>
      <c r="I937" s="9">
        <v>33</v>
      </c>
      <c r="J937" s="9">
        <v>14</v>
      </c>
      <c r="K937" s="9" t="str">
        <f t="shared" si="29"/>
        <v>Radiant</v>
      </c>
      <c r="L937" s="9" t="s">
        <v>18</v>
      </c>
      <c r="M937" s="9">
        <f>Datos_Limpios!$I937+Datos_Limpios!$J937</f>
        <v>47</v>
      </c>
      <c r="N937" s="9" t="str">
        <f>IF(Datos_Limpios!$M937&lt;35,"Menor a 35",IF(Datos_Limpios!$M937&lt;=48,"Menor a 48",IF(Datos_Limpios!$M937&lt;=60,"Menor a 60","Mayor a 60")))</f>
        <v>Menor a 48</v>
      </c>
      <c r="O937" s="9" t="str">
        <f>IF(Datos_Limpios!$L937="True",Datos_Limpios!$F937,Datos_Limpios!$H937)</f>
        <v>Vici Gaming</v>
      </c>
      <c r="P937" s="9"/>
      <c r="Q937" s="9">
        <v>10749</v>
      </c>
      <c r="R937" s="9" t="s">
        <v>106</v>
      </c>
    </row>
    <row r="938" spans="1:18" x14ac:dyDescent="0.3">
      <c r="A938" s="7">
        <v>4973059153</v>
      </c>
      <c r="B938" s="7">
        <v>2275</v>
      </c>
      <c r="C938" s="8">
        <f>Datos_Limpios!$B938/(24*60*60)</f>
        <v>2.6331018518518517E-2</v>
      </c>
      <c r="D938" s="8" t="str">
        <f t="shared" si="28"/>
        <v>Early Game</v>
      </c>
      <c r="E938" s="7">
        <v>15</v>
      </c>
      <c r="F938" s="7" t="s">
        <v>12</v>
      </c>
      <c r="G938" s="7">
        <v>111474</v>
      </c>
      <c r="H938" s="7" t="s">
        <v>20</v>
      </c>
      <c r="I938" s="7">
        <v>13</v>
      </c>
      <c r="J938" s="7">
        <v>33</v>
      </c>
      <c r="K938" s="7" t="str">
        <f t="shared" si="29"/>
        <v>Dire</v>
      </c>
      <c r="L938" s="7" t="s">
        <v>14</v>
      </c>
      <c r="M938" s="7">
        <f>Datos_Limpios!$I938+Datos_Limpios!$J938</f>
        <v>46</v>
      </c>
      <c r="N938" s="7" t="str">
        <f>IF(Datos_Limpios!$M938&lt;35,"Menor a 35",IF(Datos_Limpios!$M938&lt;=48,"Menor a 48",IF(Datos_Limpios!$M938&lt;=60,"Menor a 60","Mayor a 60")))</f>
        <v>Menor a 48</v>
      </c>
      <c r="O938" s="7" t="str">
        <f>IF(Datos_Limpios!$L938="True",Datos_Limpios!$F938,Datos_Limpios!$H938)</f>
        <v>Alliance</v>
      </c>
      <c r="P938" s="7"/>
      <c r="Q938" s="7">
        <v>10749</v>
      </c>
      <c r="R938" s="7" t="s">
        <v>106</v>
      </c>
    </row>
    <row r="939" spans="1:18" x14ac:dyDescent="0.3">
      <c r="A939" s="9">
        <v>4973135794</v>
      </c>
      <c r="B939" s="9">
        <v>1620</v>
      </c>
      <c r="C939" s="10">
        <f>Datos_Limpios!$B939/(24*60*60)</f>
        <v>1.8749999999999999E-2</v>
      </c>
      <c r="D939" s="8" t="str">
        <f t="shared" si="28"/>
        <v>Early Game</v>
      </c>
      <c r="E939" s="9">
        <v>111474</v>
      </c>
      <c r="F939" s="9" t="s">
        <v>20</v>
      </c>
      <c r="G939" s="9">
        <v>15</v>
      </c>
      <c r="H939" s="9" t="s">
        <v>12</v>
      </c>
      <c r="I939" s="9">
        <v>10</v>
      </c>
      <c r="J939" s="9">
        <v>41</v>
      </c>
      <c r="K939" s="9" t="str">
        <f t="shared" si="29"/>
        <v>Dire</v>
      </c>
      <c r="L939" s="9" t="s">
        <v>14</v>
      </c>
      <c r="M939" s="9">
        <f>Datos_Limpios!$I939+Datos_Limpios!$J939</f>
        <v>51</v>
      </c>
      <c r="N939" s="9" t="str">
        <f>IF(Datos_Limpios!$M939&lt;35,"Menor a 35",IF(Datos_Limpios!$M939&lt;=48,"Menor a 48",IF(Datos_Limpios!$M939&lt;=60,"Menor a 60","Mayor a 60")))</f>
        <v>Menor a 60</v>
      </c>
      <c r="O939" s="9" t="str">
        <f>IF(Datos_Limpios!$L939="True",Datos_Limpios!$F939,Datos_Limpios!$H939)</f>
        <v>LGD Gaming</v>
      </c>
      <c r="P939" s="9"/>
      <c r="Q939" s="9">
        <v>10749</v>
      </c>
      <c r="R939" s="9" t="s">
        <v>106</v>
      </c>
    </row>
    <row r="940" spans="1:18" x14ac:dyDescent="0.3">
      <c r="A940" s="7">
        <v>4973304079</v>
      </c>
      <c r="B940" s="7">
        <v>2255</v>
      </c>
      <c r="C940" s="8">
        <f>Datos_Limpios!$B940/(24*60*60)</f>
        <v>2.6099537037037036E-2</v>
      </c>
      <c r="D940" s="8" t="str">
        <f t="shared" si="28"/>
        <v>Early Game</v>
      </c>
      <c r="E940" s="7">
        <v>6214973</v>
      </c>
      <c r="F940" s="7" t="s">
        <v>108</v>
      </c>
      <c r="G940" s="7">
        <v>39</v>
      </c>
      <c r="H940" s="7" t="s">
        <v>60</v>
      </c>
      <c r="I940" s="7">
        <v>26</v>
      </c>
      <c r="J940" s="7">
        <v>34</v>
      </c>
      <c r="K940" s="7" t="str">
        <f t="shared" si="29"/>
        <v>Dire</v>
      </c>
      <c r="L940" s="7" t="s">
        <v>14</v>
      </c>
      <c r="M940" s="7">
        <f>Datos_Limpios!$I940+Datos_Limpios!$J940</f>
        <v>60</v>
      </c>
      <c r="N940" s="7" t="str">
        <f>IF(Datos_Limpios!$M940&lt;35,"Menor a 35",IF(Datos_Limpios!$M940&lt;=48,"Menor a 48",IF(Datos_Limpios!$M940&lt;=60,"Menor a 60","Mayor a 60")))</f>
        <v>Menor a 60</v>
      </c>
      <c r="O940" s="7" t="str">
        <f>IF(Datos_Limpios!$L940="True",Datos_Limpios!$F940,Datos_Limpios!$H940)</f>
        <v>Shopify Rebellion</v>
      </c>
      <c r="P940" s="7"/>
      <c r="Q940" s="7">
        <v>10749</v>
      </c>
      <c r="R940" s="7" t="s">
        <v>106</v>
      </c>
    </row>
    <row r="941" spans="1:18" x14ac:dyDescent="0.3">
      <c r="A941" s="9">
        <v>4976841293</v>
      </c>
      <c r="B941" s="9">
        <v>2551</v>
      </c>
      <c r="C941" s="10">
        <f>Datos_Limpios!$B941/(24*60*60)</f>
        <v>2.9525462962962962E-2</v>
      </c>
      <c r="D941" s="8" t="str">
        <f t="shared" si="28"/>
        <v>Mid Game</v>
      </c>
      <c r="E941" s="9">
        <v>1883502</v>
      </c>
      <c r="F941" s="9" t="s">
        <v>61</v>
      </c>
      <c r="G941" s="9">
        <v>15</v>
      </c>
      <c r="H941" s="9" t="s">
        <v>12</v>
      </c>
      <c r="I941" s="9">
        <v>15</v>
      </c>
      <c r="J941" s="9">
        <v>27</v>
      </c>
      <c r="K941" s="9" t="str">
        <f t="shared" si="29"/>
        <v>Dire</v>
      </c>
      <c r="L941" s="9" t="s">
        <v>14</v>
      </c>
      <c r="M941" s="9">
        <f>Datos_Limpios!$I941+Datos_Limpios!$J941</f>
        <v>42</v>
      </c>
      <c r="N941" s="9" t="str">
        <f>IF(Datos_Limpios!$M941&lt;35,"Menor a 35",IF(Datos_Limpios!$M941&lt;=48,"Menor a 48",IF(Datos_Limpios!$M941&lt;=60,"Menor a 60","Mayor a 60")))</f>
        <v>Menor a 48</v>
      </c>
      <c r="O941" s="9" t="str">
        <f>IF(Datos_Limpios!$L941="True",Datos_Limpios!$F941,Datos_Limpios!$H941)</f>
        <v>LGD Gaming</v>
      </c>
      <c r="P941" s="9"/>
      <c r="Q941" s="9">
        <v>10749</v>
      </c>
      <c r="R941" s="9" t="s">
        <v>106</v>
      </c>
    </row>
    <row r="942" spans="1:18" x14ac:dyDescent="0.3">
      <c r="A942" s="7">
        <v>4977207666</v>
      </c>
      <c r="B942" s="7">
        <v>2597</v>
      </c>
      <c r="C942" s="8">
        <f>Datos_Limpios!$B942/(24*60*60)</f>
        <v>3.005787037037037E-2</v>
      </c>
      <c r="D942" s="8" t="str">
        <f t="shared" si="28"/>
        <v>Mid Game</v>
      </c>
      <c r="E942" s="7">
        <v>6209804</v>
      </c>
      <c r="F942" s="7" t="s">
        <v>109</v>
      </c>
      <c r="G942" s="7">
        <v>111474</v>
      </c>
      <c r="H942" s="7" t="s">
        <v>20</v>
      </c>
      <c r="I942" s="7">
        <v>21</v>
      </c>
      <c r="J942" s="7">
        <v>24</v>
      </c>
      <c r="K942" s="7" t="str">
        <f t="shared" si="29"/>
        <v>Radiant</v>
      </c>
      <c r="L942" s="7" t="s">
        <v>18</v>
      </c>
      <c r="M942" s="7">
        <f>Datos_Limpios!$I942+Datos_Limpios!$J942</f>
        <v>45</v>
      </c>
      <c r="N942" s="7" t="str">
        <f>IF(Datos_Limpios!$M942&lt;35,"Menor a 35",IF(Datos_Limpios!$M942&lt;=48,"Menor a 48",IF(Datos_Limpios!$M942&lt;=60,"Menor a 60","Mayor a 60")))</f>
        <v>Menor a 48</v>
      </c>
      <c r="O942" s="7" t="str">
        <f>IF(Datos_Limpios!$L942="True",Datos_Limpios!$F942,Datos_Limpios!$H942)</f>
        <v>Antarctic Penguins</v>
      </c>
      <c r="P942" s="7"/>
      <c r="Q942" s="7">
        <v>10749</v>
      </c>
      <c r="R942" s="7" t="s">
        <v>106</v>
      </c>
    </row>
    <row r="943" spans="1:18" x14ac:dyDescent="0.3">
      <c r="A943" s="9">
        <v>4977344912</v>
      </c>
      <c r="B943" s="9">
        <v>2441</v>
      </c>
      <c r="C943" s="10">
        <f>Datos_Limpios!$B943/(24*60*60)</f>
        <v>2.8252314814814813E-2</v>
      </c>
      <c r="D943" s="8" t="str">
        <f t="shared" si="28"/>
        <v>Mid Game</v>
      </c>
      <c r="E943" s="9">
        <v>2163</v>
      </c>
      <c r="F943" s="9" t="s">
        <v>66</v>
      </c>
      <c r="G943" s="9">
        <v>350190</v>
      </c>
      <c r="H943" s="9" t="s">
        <v>16</v>
      </c>
      <c r="I943" s="9">
        <v>25</v>
      </c>
      <c r="J943" s="9">
        <v>16</v>
      </c>
      <c r="K943" s="9" t="str">
        <f t="shared" si="29"/>
        <v>Radiant</v>
      </c>
      <c r="L943" s="9" t="s">
        <v>18</v>
      </c>
      <c r="M943" s="9">
        <f>Datos_Limpios!$I943+Datos_Limpios!$J943</f>
        <v>41</v>
      </c>
      <c r="N943" s="9" t="str">
        <f>IF(Datos_Limpios!$M943&lt;35,"Menor a 35",IF(Datos_Limpios!$M943&lt;=48,"Menor a 48",IF(Datos_Limpios!$M943&lt;=60,"Menor a 60","Mayor a 60")))</f>
        <v>Menor a 48</v>
      </c>
      <c r="O943" s="9" t="str">
        <f>IF(Datos_Limpios!$L943="True",Datos_Limpios!$F943,Datos_Limpios!$H943)</f>
        <v>Team Liquid</v>
      </c>
      <c r="P943" s="9"/>
      <c r="Q943" s="9">
        <v>10749</v>
      </c>
      <c r="R943" s="9" t="s">
        <v>106</v>
      </c>
    </row>
    <row r="944" spans="1:18" x14ac:dyDescent="0.3">
      <c r="A944" s="7">
        <v>4977501535</v>
      </c>
      <c r="B944" s="7">
        <v>2064</v>
      </c>
      <c r="C944" s="8">
        <f>Datos_Limpios!$B944/(24*60*60)</f>
        <v>2.388888888888889E-2</v>
      </c>
      <c r="D944" s="8" t="str">
        <f t="shared" si="28"/>
        <v>Early Game</v>
      </c>
      <c r="E944" s="7">
        <v>2626685</v>
      </c>
      <c r="F944" s="7" t="s">
        <v>30</v>
      </c>
      <c r="G944" s="7">
        <v>2672298</v>
      </c>
      <c r="H944" s="7" t="s">
        <v>26</v>
      </c>
      <c r="I944" s="7">
        <v>13</v>
      </c>
      <c r="J944" s="7">
        <v>21</v>
      </c>
      <c r="K944" s="7" t="str">
        <f t="shared" si="29"/>
        <v>Dire</v>
      </c>
      <c r="L944" s="7" t="s">
        <v>14</v>
      </c>
      <c r="M944" s="7">
        <f>Datos_Limpios!$I944+Datos_Limpios!$J944</f>
        <v>34</v>
      </c>
      <c r="N944" s="7" t="str">
        <f>IF(Datos_Limpios!$M944&lt;35,"Menor a 35",IF(Datos_Limpios!$M944&lt;=48,"Menor a 48",IF(Datos_Limpios!$M944&lt;=60,"Menor a 60","Mayor a 60")))</f>
        <v>Menor a 35</v>
      </c>
      <c r="O944" s="7" t="str">
        <f>IF(Datos_Limpios!$L944="True",Datos_Limpios!$F944,Datos_Limpios!$H944)</f>
        <v>NoPing Esports</v>
      </c>
      <c r="P944" s="7"/>
      <c r="Q944" s="7">
        <v>10749</v>
      </c>
      <c r="R944" s="7" t="s">
        <v>106</v>
      </c>
    </row>
    <row r="945" spans="1:18" x14ac:dyDescent="0.3">
      <c r="A945" s="9">
        <v>4978383071</v>
      </c>
      <c r="B945" s="9">
        <v>1653</v>
      </c>
      <c r="C945" s="10">
        <f>Datos_Limpios!$B945/(24*60*60)</f>
        <v>1.9131944444444444E-2</v>
      </c>
      <c r="D945" s="8" t="str">
        <f t="shared" si="28"/>
        <v>Early Game</v>
      </c>
      <c r="E945" s="9">
        <v>6214538</v>
      </c>
      <c r="F945" s="9" t="s">
        <v>63</v>
      </c>
      <c r="G945" s="9">
        <v>2586976</v>
      </c>
      <c r="H945" s="9" t="s">
        <v>64</v>
      </c>
      <c r="I945" s="9">
        <v>8</v>
      </c>
      <c r="J945" s="9">
        <v>23</v>
      </c>
      <c r="K945" s="9" t="str">
        <f t="shared" si="29"/>
        <v>Dire</v>
      </c>
      <c r="L945" s="9" t="s">
        <v>14</v>
      </c>
      <c r="M945" s="9">
        <f>Datos_Limpios!$I945+Datos_Limpios!$J945</f>
        <v>31</v>
      </c>
      <c r="N945" s="9" t="str">
        <f>IF(Datos_Limpios!$M945&lt;35,"Menor a 35",IF(Datos_Limpios!$M945&lt;=48,"Menor a 48",IF(Datos_Limpios!$M945&lt;=60,"Menor a 60","Mayor a 60")))</f>
        <v>Menor a 35</v>
      </c>
      <c r="O945" s="9" t="str">
        <f>IF(Datos_Limpios!$L945="True",Datos_Limpios!$F945,Datos_Limpios!$H945)</f>
        <v>OG</v>
      </c>
      <c r="P945" s="9"/>
      <c r="Q945" s="9">
        <v>10749</v>
      </c>
      <c r="R945" s="9" t="s">
        <v>106</v>
      </c>
    </row>
    <row r="946" spans="1:18" x14ac:dyDescent="0.3">
      <c r="A946" s="7">
        <v>4978587076</v>
      </c>
      <c r="B946" s="7">
        <v>3790</v>
      </c>
      <c r="C946" s="8">
        <f>Datos_Limpios!$B946/(24*60*60)</f>
        <v>4.386574074074074E-2</v>
      </c>
      <c r="D946" s="8" t="str">
        <f t="shared" si="28"/>
        <v>Late Game</v>
      </c>
      <c r="E946" s="7">
        <v>39</v>
      </c>
      <c r="F946" s="7" t="s">
        <v>60</v>
      </c>
      <c r="G946" s="7">
        <v>1838315</v>
      </c>
      <c r="H946" s="7" t="s">
        <v>21</v>
      </c>
      <c r="I946" s="7">
        <v>29</v>
      </c>
      <c r="J946" s="7">
        <v>29</v>
      </c>
      <c r="K946" s="7" t="str">
        <f t="shared" si="29"/>
        <v>Dire</v>
      </c>
      <c r="L946" s="7" t="s">
        <v>14</v>
      </c>
      <c r="M946" s="7">
        <f>Datos_Limpios!$I946+Datos_Limpios!$J946</f>
        <v>58</v>
      </c>
      <c r="N946" s="7" t="str">
        <f>IF(Datos_Limpios!$M946&lt;35,"Menor a 35",IF(Datos_Limpios!$M946&lt;=48,"Menor a 48",IF(Datos_Limpios!$M946&lt;=60,"Menor a 60","Mayor a 60")))</f>
        <v>Menor a 60</v>
      </c>
      <c r="O946" s="7" t="str">
        <f>IF(Datos_Limpios!$L946="True",Datos_Limpios!$F946,Datos_Limpios!$H946)</f>
        <v>Team Secret</v>
      </c>
      <c r="P946" s="7"/>
      <c r="Q946" s="7">
        <v>10749</v>
      </c>
      <c r="R946" s="7" t="s">
        <v>106</v>
      </c>
    </row>
    <row r="947" spans="1:18" x14ac:dyDescent="0.3">
      <c r="A947" s="9">
        <v>4978802370</v>
      </c>
      <c r="B947" s="9">
        <v>1789</v>
      </c>
      <c r="C947" s="10">
        <f>Datos_Limpios!$B947/(24*60*60)</f>
        <v>2.0706018518518519E-2</v>
      </c>
      <c r="D947" s="8" t="str">
        <f t="shared" si="28"/>
        <v>Early Game</v>
      </c>
      <c r="E947" s="9">
        <v>6209804</v>
      </c>
      <c r="F947" s="9" t="s">
        <v>109</v>
      </c>
      <c r="G947" s="9">
        <v>1883502</v>
      </c>
      <c r="H947" s="9" t="s">
        <v>61</v>
      </c>
      <c r="I947" s="9">
        <v>22</v>
      </c>
      <c r="J947" s="9">
        <v>20</v>
      </c>
      <c r="K947" s="9" t="str">
        <f t="shared" si="29"/>
        <v>Radiant</v>
      </c>
      <c r="L947" s="9" t="s">
        <v>18</v>
      </c>
      <c r="M947" s="9">
        <f>Datos_Limpios!$I947+Datos_Limpios!$J947</f>
        <v>42</v>
      </c>
      <c r="N947" s="9" t="str">
        <f>IF(Datos_Limpios!$M947&lt;35,"Menor a 35",IF(Datos_Limpios!$M947&lt;=48,"Menor a 48",IF(Datos_Limpios!$M947&lt;=60,"Menor a 60","Mayor a 60")))</f>
        <v>Menor a 48</v>
      </c>
      <c r="O947" s="9" t="str">
        <f>IF(Datos_Limpios!$L947="True",Datos_Limpios!$F947,Datos_Limpios!$H947)</f>
        <v>Antarctic Penguins</v>
      </c>
      <c r="P947" s="9"/>
      <c r="Q947" s="9">
        <v>10749</v>
      </c>
      <c r="R947" s="9" t="s">
        <v>106</v>
      </c>
    </row>
    <row r="948" spans="1:18" x14ac:dyDescent="0.3">
      <c r="A948" s="7">
        <v>4978988612</v>
      </c>
      <c r="B948" s="7">
        <v>1980</v>
      </c>
      <c r="C948" s="8">
        <f>Datos_Limpios!$B948/(24*60*60)</f>
        <v>2.2916666666666665E-2</v>
      </c>
      <c r="D948" s="8" t="str">
        <f t="shared" si="28"/>
        <v>Early Game</v>
      </c>
      <c r="E948" s="7">
        <v>2108395</v>
      </c>
      <c r="F948" s="7" t="s">
        <v>34</v>
      </c>
      <c r="G948" s="7">
        <v>2163</v>
      </c>
      <c r="H948" s="7" t="s">
        <v>66</v>
      </c>
      <c r="I948" s="7">
        <v>14</v>
      </c>
      <c r="J948" s="7">
        <v>21</v>
      </c>
      <c r="K948" s="7" t="str">
        <f t="shared" si="29"/>
        <v>Dire</v>
      </c>
      <c r="L948" s="7" t="s">
        <v>14</v>
      </c>
      <c r="M948" s="7">
        <f>Datos_Limpios!$I948+Datos_Limpios!$J948</f>
        <v>35</v>
      </c>
      <c r="N948" s="7" t="str">
        <f>IF(Datos_Limpios!$M948&lt;35,"Menor a 35",IF(Datos_Limpios!$M948&lt;=48,"Menor a 48",IF(Datos_Limpios!$M948&lt;=60,"Menor a 60","Mayor a 60")))</f>
        <v>Menor a 48</v>
      </c>
      <c r="O948" s="7" t="str">
        <f>IF(Datos_Limpios!$L948="True",Datos_Limpios!$F948,Datos_Limpios!$H948)</f>
        <v>Team Liquid</v>
      </c>
      <c r="P948" s="7"/>
      <c r="Q948" s="7">
        <v>10749</v>
      </c>
      <c r="R948" s="7" t="s">
        <v>106</v>
      </c>
    </row>
    <row r="949" spans="1:18" x14ac:dyDescent="0.3">
      <c r="A949" s="9">
        <v>4980541717</v>
      </c>
      <c r="B949" s="9">
        <v>2530</v>
      </c>
      <c r="C949" s="10">
        <f>Datos_Limpios!$B949/(24*60*60)</f>
        <v>2.9282407407407406E-2</v>
      </c>
      <c r="D949" s="8" t="str">
        <f t="shared" si="28"/>
        <v>Mid Game</v>
      </c>
      <c r="E949" s="9">
        <v>726228</v>
      </c>
      <c r="F949" s="9" t="s">
        <v>55</v>
      </c>
      <c r="G949" s="9">
        <v>15</v>
      </c>
      <c r="H949" s="9" t="s">
        <v>12</v>
      </c>
      <c r="I949" s="9">
        <v>13</v>
      </c>
      <c r="J949" s="9">
        <v>20</v>
      </c>
      <c r="K949" s="9" t="str">
        <f t="shared" si="29"/>
        <v>Dire</v>
      </c>
      <c r="L949" s="9" t="s">
        <v>14</v>
      </c>
      <c r="M949" s="9">
        <f>Datos_Limpios!$I949+Datos_Limpios!$J949</f>
        <v>33</v>
      </c>
      <c r="N949" s="9" t="str">
        <f>IF(Datos_Limpios!$M949&lt;35,"Menor a 35",IF(Datos_Limpios!$M949&lt;=48,"Menor a 48",IF(Datos_Limpios!$M949&lt;=60,"Menor a 60","Mayor a 60")))</f>
        <v>Menor a 35</v>
      </c>
      <c r="O949" s="9" t="str">
        <f>IF(Datos_Limpios!$L949="True",Datos_Limpios!$F949,Datos_Limpios!$H949)</f>
        <v>LGD Gaming</v>
      </c>
      <c r="P949" s="9"/>
      <c r="Q949" s="9">
        <v>10749</v>
      </c>
      <c r="R949" s="9" t="s">
        <v>106</v>
      </c>
    </row>
    <row r="950" spans="1:18" x14ac:dyDescent="0.3">
      <c r="A950" s="7">
        <v>4980637380</v>
      </c>
      <c r="B950" s="7">
        <v>2561</v>
      </c>
      <c r="C950" s="8">
        <f>Datos_Limpios!$B950/(24*60*60)</f>
        <v>2.9641203703703704E-2</v>
      </c>
      <c r="D950" s="8" t="str">
        <f t="shared" si="28"/>
        <v>Mid Game</v>
      </c>
      <c r="E950" s="7">
        <v>726228</v>
      </c>
      <c r="F950" s="7" t="s">
        <v>55</v>
      </c>
      <c r="G950" s="7">
        <v>15</v>
      </c>
      <c r="H950" s="7" t="s">
        <v>12</v>
      </c>
      <c r="I950" s="7">
        <v>19</v>
      </c>
      <c r="J950" s="7">
        <v>26</v>
      </c>
      <c r="K950" s="7" t="str">
        <f t="shared" si="29"/>
        <v>Dire</v>
      </c>
      <c r="L950" s="7" t="s">
        <v>14</v>
      </c>
      <c r="M950" s="7">
        <f>Datos_Limpios!$I950+Datos_Limpios!$J950</f>
        <v>45</v>
      </c>
      <c r="N950" s="7" t="str">
        <f>IF(Datos_Limpios!$M950&lt;35,"Menor a 35",IF(Datos_Limpios!$M950&lt;=48,"Menor a 48",IF(Datos_Limpios!$M950&lt;=60,"Menor a 60","Mayor a 60")))</f>
        <v>Menor a 48</v>
      </c>
      <c r="O950" s="7" t="str">
        <f>IF(Datos_Limpios!$L950="True",Datos_Limpios!$F950,Datos_Limpios!$H950)</f>
        <v>LGD Gaming</v>
      </c>
      <c r="P950" s="7"/>
      <c r="Q950" s="7">
        <v>10749</v>
      </c>
      <c r="R950" s="7" t="s">
        <v>106</v>
      </c>
    </row>
    <row r="951" spans="1:18" x14ac:dyDescent="0.3">
      <c r="A951" s="9">
        <v>4980888053</v>
      </c>
      <c r="B951" s="9">
        <v>2523</v>
      </c>
      <c r="C951" s="10">
        <f>Datos_Limpios!$B951/(24*60*60)</f>
        <v>2.9201388888888888E-2</v>
      </c>
      <c r="D951" s="8" t="str">
        <f t="shared" si="28"/>
        <v>Mid Game</v>
      </c>
      <c r="E951" s="9">
        <v>2586976</v>
      </c>
      <c r="F951" s="9" t="s">
        <v>64</v>
      </c>
      <c r="G951" s="9">
        <v>39</v>
      </c>
      <c r="H951" s="9" t="s">
        <v>60</v>
      </c>
      <c r="I951" s="9">
        <v>36</v>
      </c>
      <c r="J951" s="9">
        <v>20</v>
      </c>
      <c r="K951" s="9" t="str">
        <f t="shared" si="29"/>
        <v>Radiant</v>
      </c>
      <c r="L951" s="9" t="s">
        <v>18</v>
      </c>
      <c r="M951" s="9">
        <f>Datos_Limpios!$I951+Datos_Limpios!$J951</f>
        <v>56</v>
      </c>
      <c r="N951" s="9" t="str">
        <f>IF(Datos_Limpios!$M951&lt;35,"Menor a 35",IF(Datos_Limpios!$M951&lt;=48,"Menor a 48",IF(Datos_Limpios!$M951&lt;=60,"Menor a 60","Mayor a 60")))</f>
        <v>Menor a 60</v>
      </c>
      <c r="O951" s="9" t="str">
        <f>IF(Datos_Limpios!$L951="True",Datos_Limpios!$F951,Datos_Limpios!$H951)</f>
        <v>OG</v>
      </c>
      <c r="P951" s="9"/>
      <c r="Q951" s="9">
        <v>10749</v>
      </c>
      <c r="R951" s="9" t="s">
        <v>106</v>
      </c>
    </row>
    <row r="952" spans="1:18" x14ac:dyDescent="0.3">
      <c r="A952" s="7">
        <v>4982103916</v>
      </c>
      <c r="B952" s="7">
        <v>2620</v>
      </c>
      <c r="C952" s="8">
        <f>Datos_Limpios!$B952/(24*60*60)</f>
        <v>3.0324074074074073E-2</v>
      </c>
      <c r="D952" s="8" t="str">
        <f t="shared" si="28"/>
        <v>Mid Game</v>
      </c>
      <c r="E952" s="7">
        <v>2163</v>
      </c>
      <c r="F952" s="7" t="s">
        <v>66</v>
      </c>
      <c r="G952" s="7">
        <v>39</v>
      </c>
      <c r="H952" s="7" t="s">
        <v>60</v>
      </c>
      <c r="I952" s="7">
        <v>23</v>
      </c>
      <c r="J952" s="7">
        <v>21</v>
      </c>
      <c r="K952" s="7" t="str">
        <f t="shared" si="29"/>
        <v>Radiant</v>
      </c>
      <c r="L952" s="7" t="s">
        <v>18</v>
      </c>
      <c r="M952" s="7">
        <f>Datos_Limpios!$I952+Datos_Limpios!$J952</f>
        <v>44</v>
      </c>
      <c r="N952" s="7" t="str">
        <f>IF(Datos_Limpios!$M952&lt;35,"Menor a 35",IF(Datos_Limpios!$M952&lt;=48,"Menor a 48",IF(Datos_Limpios!$M952&lt;=60,"Menor a 60","Mayor a 60")))</f>
        <v>Menor a 48</v>
      </c>
      <c r="O952" s="7" t="str">
        <f>IF(Datos_Limpios!$L952="True",Datos_Limpios!$F952,Datos_Limpios!$H952)</f>
        <v>Team Liquid</v>
      </c>
      <c r="P952" s="7"/>
      <c r="Q952" s="7">
        <v>10749</v>
      </c>
      <c r="R952" s="7" t="s">
        <v>106</v>
      </c>
    </row>
    <row r="953" spans="1:18" x14ac:dyDescent="0.3">
      <c r="A953" s="9">
        <v>4983489657</v>
      </c>
      <c r="B953" s="9">
        <v>1412</v>
      </c>
      <c r="C953" s="10">
        <f>Datos_Limpios!$B953/(24*60*60)</f>
        <v>1.6342592592592593E-2</v>
      </c>
      <c r="D953" s="8" t="str">
        <f t="shared" si="28"/>
        <v>Early Game</v>
      </c>
      <c r="E953" s="9">
        <v>726228</v>
      </c>
      <c r="F953" s="9" t="s">
        <v>55</v>
      </c>
      <c r="G953" s="9">
        <v>1838315</v>
      </c>
      <c r="H953" s="9" t="s">
        <v>21</v>
      </c>
      <c r="I953" s="9">
        <v>5</v>
      </c>
      <c r="J953" s="9">
        <v>23</v>
      </c>
      <c r="K953" s="9" t="str">
        <f t="shared" si="29"/>
        <v>Dire</v>
      </c>
      <c r="L953" s="9" t="s">
        <v>14</v>
      </c>
      <c r="M953" s="9">
        <f>Datos_Limpios!$I953+Datos_Limpios!$J953</f>
        <v>28</v>
      </c>
      <c r="N953" s="9" t="str">
        <f>IF(Datos_Limpios!$M953&lt;35,"Menor a 35",IF(Datos_Limpios!$M953&lt;=48,"Menor a 48",IF(Datos_Limpios!$M953&lt;=60,"Menor a 60","Mayor a 60")))</f>
        <v>Menor a 35</v>
      </c>
      <c r="O953" s="9" t="str">
        <f>IF(Datos_Limpios!$L953="True",Datos_Limpios!$F953,Datos_Limpios!$H953)</f>
        <v>Team Secret</v>
      </c>
      <c r="P953" s="9"/>
      <c r="Q953" s="9">
        <v>10749</v>
      </c>
      <c r="R953" s="9" t="s">
        <v>106</v>
      </c>
    </row>
    <row r="954" spans="1:18" x14ac:dyDescent="0.3">
      <c r="A954" s="7">
        <v>4983550247</v>
      </c>
      <c r="B954" s="7">
        <v>1312</v>
      </c>
      <c r="C954" s="8">
        <f>Datos_Limpios!$B954/(24*60*60)</f>
        <v>1.5185185185185185E-2</v>
      </c>
      <c r="D954" s="8" t="str">
        <f t="shared" si="28"/>
        <v>Early Game</v>
      </c>
      <c r="E954" s="7">
        <v>1838315</v>
      </c>
      <c r="F954" s="7" t="s">
        <v>21</v>
      </c>
      <c r="G954" s="7">
        <v>726228</v>
      </c>
      <c r="H954" s="7" t="s">
        <v>55</v>
      </c>
      <c r="I954" s="7">
        <v>20</v>
      </c>
      <c r="J954" s="7">
        <v>8</v>
      </c>
      <c r="K954" s="7" t="str">
        <f t="shared" si="29"/>
        <v>Radiant</v>
      </c>
      <c r="L954" s="7" t="s">
        <v>18</v>
      </c>
      <c r="M954" s="7">
        <f>Datos_Limpios!$I954+Datos_Limpios!$J954</f>
        <v>28</v>
      </c>
      <c r="N954" s="7" t="str">
        <f>IF(Datos_Limpios!$M954&lt;35,"Menor a 35",IF(Datos_Limpios!$M954&lt;=48,"Menor a 48",IF(Datos_Limpios!$M954&lt;=60,"Menor a 60","Mayor a 60")))</f>
        <v>Menor a 35</v>
      </c>
      <c r="O954" s="7" t="str">
        <f>IF(Datos_Limpios!$L954="True",Datos_Limpios!$F954,Datos_Limpios!$H954)</f>
        <v>Team Secret</v>
      </c>
      <c r="P954" s="7"/>
      <c r="Q954" s="7">
        <v>10749</v>
      </c>
      <c r="R954" s="7" t="s">
        <v>106</v>
      </c>
    </row>
    <row r="955" spans="1:18" x14ac:dyDescent="0.3">
      <c r="A955" s="9">
        <v>4983729131</v>
      </c>
      <c r="B955" s="9">
        <v>1347</v>
      </c>
      <c r="C955" s="10">
        <f>Datos_Limpios!$B955/(24*60*60)</f>
        <v>1.5590277777777778E-2</v>
      </c>
      <c r="D955" s="8" t="str">
        <f t="shared" si="28"/>
        <v>Early Game</v>
      </c>
      <c r="E955" s="9">
        <v>15</v>
      </c>
      <c r="F955" s="9" t="s">
        <v>12</v>
      </c>
      <c r="G955" s="9">
        <v>2586976</v>
      </c>
      <c r="H955" s="9" t="s">
        <v>64</v>
      </c>
      <c r="I955" s="9">
        <v>9</v>
      </c>
      <c r="J955" s="9">
        <v>23</v>
      </c>
      <c r="K955" s="9" t="str">
        <f t="shared" si="29"/>
        <v>Dire</v>
      </c>
      <c r="L955" s="9" t="s">
        <v>14</v>
      </c>
      <c r="M955" s="9">
        <f>Datos_Limpios!$I955+Datos_Limpios!$J955</f>
        <v>32</v>
      </c>
      <c r="N955" s="9" t="str">
        <f>IF(Datos_Limpios!$M955&lt;35,"Menor a 35",IF(Datos_Limpios!$M955&lt;=48,"Menor a 48",IF(Datos_Limpios!$M955&lt;=60,"Menor a 60","Mayor a 60")))</f>
        <v>Menor a 35</v>
      </c>
      <c r="O955" s="9" t="str">
        <f>IF(Datos_Limpios!$L955="True",Datos_Limpios!$F955,Datos_Limpios!$H955)</f>
        <v>OG</v>
      </c>
      <c r="P955" s="9"/>
      <c r="Q955" s="9">
        <v>10749</v>
      </c>
      <c r="R955" s="9" t="s">
        <v>106</v>
      </c>
    </row>
    <row r="956" spans="1:18" x14ac:dyDescent="0.3">
      <c r="A956" s="7">
        <v>4985705053</v>
      </c>
      <c r="B956" s="7">
        <v>3143</v>
      </c>
      <c r="C956" s="8">
        <f>Datos_Limpios!$B956/(24*60*60)</f>
        <v>3.6377314814814814E-2</v>
      </c>
      <c r="D956" s="8" t="str">
        <f t="shared" si="28"/>
        <v>Mid Game</v>
      </c>
      <c r="E956" s="7">
        <v>2163</v>
      </c>
      <c r="F956" s="7" t="s">
        <v>66</v>
      </c>
      <c r="G956" s="7">
        <v>15</v>
      </c>
      <c r="H956" s="7" t="s">
        <v>12</v>
      </c>
      <c r="I956" s="7">
        <v>18</v>
      </c>
      <c r="J956" s="7">
        <v>38</v>
      </c>
      <c r="K956" s="7" t="str">
        <f t="shared" si="29"/>
        <v>Dire</v>
      </c>
      <c r="L956" s="7" t="s">
        <v>14</v>
      </c>
      <c r="M956" s="7">
        <f>Datos_Limpios!$I956+Datos_Limpios!$J956</f>
        <v>56</v>
      </c>
      <c r="N956" s="7" t="str">
        <f>IF(Datos_Limpios!$M956&lt;35,"Menor a 35",IF(Datos_Limpios!$M956&lt;=48,"Menor a 48",IF(Datos_Limpios!$M956&lt;=60,"Menor a 60","Mayor a 60")))</f>
        <v>Menor a 60</v>
      </c>
      <c r="O956" s="7" t="str">
        <f>IF(Datos_Limpios!$L956="True",Datos_Limpios!$F956,Datos_Limpios!$H956)</f>
        <v>LGD Gaming</v>
      </c>
      <c r="P956" s="7"/>
      <c r="Q956" s="7">
        <v>10749</v>
      </c>
      <c r="R956" s="7" t="s">
        <v>106</v>
      </c>
    </row>
    <row r="957" spans="1:18" x14ac:dyDescent="0.3">
      <c r="A957" s="9">
        <v>4985787596</v>
      </c>
      <c r="B957" s="9">
        <v>3545</v>
      </c>
      <c r="C957" s="10">
        <f>Datos_Limpios!$B957/(24*60*60)</f>
        <v>4.103009259259259E-2</v>
      </c>
      <c r="D957" s="8" t="str">
        <f t="shared" si="28"/>
        <v>Mid Game</v>
      </c>
      <c r="E957" s="9">
        <v>2163</v>
      </c>
      <c r="F957" s="9" t="s">
        <v>66</v>
      </c>
      <c r="G957" s="9">
        <v>15</v>
      </c>
      <c r="H957" s="9" t="s">
        <v>12</v>
      </c>
      <c r="I957" s="9">
        <v>31</v>
      </c>
      <c r="J957" s="9">
        <v>29</v>
      </c>
      <c r="K957" s="9" t="str">
        <f t="shared" si="29"/>
        <v>Radiant</v>
      </c>
      <c r="L957" s="9" t="s">
        <v>18</v>
      </c>
      <c r="M957" s="9">
        <f>Datos_Limpios!$I957+Datos_Limpios!$J957</f>
        <v>60</v>
      </c>
      <c r="N957" s="9" t="str">
        <f>IF(Datos_Limpios!$M957&lt;35,"Menor a 35",IF(Datos_Limpios!$M957&lt;=48,"Menor a 48",IF(Datos_Limpios!$M957&lt;=60,"Menor a 60","Mayor a 60")))</f>
        <v>Menor a 60</v>
      </c>
      <c r="O957" s="9" t="str">
        <f>IF(Datos_Limpios!$L957="True",Datos_Limpios!$F957,Datos_Limpios!$H957)</f>
        <v>Team Liquid</v>
      </c>
      <c r="P957" s="9"/>
      <c r="Q957" s="9">
        <v>10749</v>
      </c>
      <c r="R957" s="9" t="s">
        <v>106</v>
      </c>
    </row>
    <row r="958" spans="1:18" x14ac:dyDescent="0.3">
      <c r="A958" s="7">
        <v>4985891168</v>
      </c>
      <c r="B958" s="7">
        <v>2194</v>
      </c>
      <c r="C958" s="8">
        <f>Datos_Limpios!$B958/(24*60*60)</f>
        <v>2.539351851851852E-2</v>
      </c>
      <c r="D958" s="8" t="str">
        <f t="shared" si="28"/>
        <v>Early Game</v>
      </c>
      <c r="E958" s="7">
        <v>15</v>
      </c>
      <c r="F958" s="7" t="s">
        <v>12</v>
      </c>
      <c r="G958" s="7">
        <v>2163</v>
      </c>
      <c r="H958" s="7" t="s">
        <v>66</v>
      </c>
      <c r="I958" s="7">
        <v>8</v>
      </c>
      <c r="J958" s="7">
        <v>30</v>
      </c>
      <c r="K958" s="7" t="str">
        <f t="shared" si="29"/>
        <v>Dire</v>
      </c>
      <c r="L958" s="7" t="s">
        <v>14</v>
      </c>
      <c r="M958" s="7">
        <f>Datos_Limpios!$I958+Datos_Limpios!$J958</f>
        <v>38</v>
      </c>
      <c r="N958" s="7" t="str">
        <f>IF(Datos_Limpios!$M958&lt;35,"Menor a 35",IF(Datos_Limpios!$M958&lt;=48,"Menor a 48",IF(Datos_Limpios!$M958&lt;=60,"Menor a 60","Mayor a 60")))</f>
        <v>Menor a 48</v>
      </c>
      <c r="O958" s="7" t="str">
        <f>IF(Datos_Limpios!$L958="True",Datos_Limpios!$F958,Datos_Limpios!$H958)</f>
        <v>Team Liquid</v>
      </c>
      <c r="P958" s="7"/>
      <c r="Q958" s="7">
        <v>10749</v>
      </c>
      <c r="R958" s="7" t="s">
        <v>106</v>
      </c>
    </row>
    <row r="959" spans="1:18" x14ac:dyDescent="0.3">
      <c r="A959" s="9">
        <v>4969903576</v>
      </c>
      <c r="B959" s="9">
        <v>2255</v>
      </c>
      <c r="C959" s="10">
        <f>Datos_Limpios!$B959/(24*60*60)</f>
        <v>2.6099537037037036E-2</v>
      </c>
      <c r="D959" s="8" t="str">
        <f t="shared" si="28"/>
        <v>Early Game</v>
      </c>
      <c r="E959" s="9">
        <v>39</v>
      </c>
      <c r="F959" s="9" t="s">
        <v>60</v>
      </c>
      <c r="G959" s="9">
        <v>726228</v>
      </c>
      <c r="H959" s="9" t="s">
        <v>55</v>
      </c>
      <c r="I959" s="9">
        <v>27</v>
      </c>
      <c r="J959" s="9">
        <v>16</v>
      </c>
      <c r="K959" s="9" t="str">
        <f t="shared" si="29"/>
        <v>Radiant</v>
      </c>
      <c r="L959" s="9" t="s">
        <v>18</v>
      </c>
      <c r="M959" s="9">
        <f>Datos_Limpios!$I959+Datos_Limpios!$J959</f>
        <v>43</v>
      </c>
      <c r="N959" s="9" t="str">
        <f>IF(Datos_Limpios!$M959&lt;35,"Menor a 35",IF(Datos_Limpios!$M959&lt;=48,"Menor a 48",IF(Datos_Limpios!$M959&lt;=60,"Menor a 60","Mayor a 60")))</f>
        <v>Menor a 48</v>
      </c>
      <c r="O959" s="9" t="str">
        <f>IF(Datos_Limpios!$L959="True",Datos_Limpios!$F959,Datos_Limpios!$H959)</f>
        <v>Shopify Rebellion</v>
      </c>
      <c r="P959" s="9"/>
      <c r="Q959" s="9">
        <v>10749</v>
      </c>
      <c r="R959" s="9" t="s">
        <v>106</v>
      </c>
    </row>
    <row r="960" spans="1:18" x14ac:dyDescent="0.3">
      <c r="A960" s="7">
        <v>4893390956</v>
      </c>
      <c r="B960" s="7">
        <v>2469</v>
      </c>
      <c r="C960" s="8">
        <f>Datos_Limpios!$B960/(24*60*60)</f>
        <v>2.8576388888888887E-2</v>
      </c>
      <c r="D960" s="8" t="str">
        <f t="shared" si="28"/>
        <v>Mid Game</v>
      </c>
      <c r="E960" s="7">
        <v>7118032</v>
      </c>
      <c r="F960" s="7" t="s">
        <v>132</v>
      </c>
      <c r="G960" s="7">
        <v>46</v>
      </c>
      <c r="H960" s="7" t="s">
        <v>59</v>
      </c>
      <c r="I960" s="7">
        <v>22</v>
      </c>
      <c r="J960" s="7">
        <v>19</v>
      </c>
      <c r="K960" s="7" t="str">
        <f t="shared" si="29"/>
        <v>Radiant</v>
      </c>
      <c r="L960" s="7" t="s">
        <v>18</v>
      </c>
      <c r="M960" s="7">
        <f>Datos_Limpios!$I960+Datos_Limpios!$J960</f>
        <v>41</v>
      </c>
      <c r="N960" s="7" t="str">
        <f>IF(Datos_Limpios!$M960&lt;35,"Menor a 35",IF(Datos_Limpios!$M960&lt;=48,"Menor a 48",IF(Datos_Limpios!$M960&lt;=60,"Menor a 60","Mayor a 60")))</f>
        <v>Menor a 48</v>
      </c>
      <c r="O960" s="7" t="str">
        <f>IF(Datos_Limpios!$L960="True",Datos_Limpios!$F960,Datos_Limpios!$H960)</f>
        <v>Winstrike Team</v>
      </c>
      <c r="P960" s="7"/>
      <c r="Q960" s="7">
        <v>10749</v>
      </c>
      <c r="R960" s="7" t="s">
        <v>106</v>
      </c>
    </row>
    <row r="961" spans="1:18" x14ac:dyDescent="0.3">
      <c r="A961" s="9">
        <v>4980183695</v>
      </c>
      <c r="B961" s="9">
        <v>2401</v>
      </c>
      <c r="C961" s="10">
        <f>Datos_Limpios!$B961/(24*60*60)</f>
        <v>2.7789351851851853E-2</v>
      </c>
      <c r="D961" s="8" t="str">
        <f t="shared" si="28"/>
        <v>Mid Game</v>
      </c>
      <c r="E961" s="9">
        <v>6214538</v>
      </c>
      <c r="F961" s="9" t="s">
        <v>63</v>
      </c>
      <c r="G961" s="9">
        <v>2672298</v>
      </c>
      <c r="H961" s="9" t="s">
        <v>26</v>
      </c>
      <c r="I961" s="9">
        <v>20</v>
      </c>
      <c r="J961" s="9">
        <v>28</v>
      </c>
      <c r="K961" s="9" t="str">
        <f t="shared" si="29"/>
        <v>Dire</v>
      </c>
      <c r="L961" s="9" t="s">
        <v>14</v>
      </c>
      <c r="M961" s="9">
        <f>Datos_Limpios!$I961+Datos_Limpios!$J961</f>
        <v>48</v>
      </c>
      <c r="N961" s="9" t="str">
        <f>IF(Datos_Limpios!$M961&lt;35,"Menor a 35",IF(Datos_Limpios!$M961&lt;=48,"Menor a 48",IF(Datos_Limpios!$M961&lt;=60,"Menor a 60","Mayor a 60")))</f>
        <v>Menor a 48</v>
      </c>
      <c r="O961" s="9" t="str">
        <f>IF(Datos_Limpios!$L961="True",Datos_Limpios!$F961,Datos_Limpios!$H961)</f>
        <v>NoPing Esports</v>
      </c>
      <c r="P961" s="9"/>
      <c r="Q961" s="9">
        <v>10749</v>
      </c>
      <c r="R961" s="9" t="s">
        <v>106</v>
      </c>
    </row>
    <row r="962" spans="1:18" x14ac:dyDescent="0.3">
      <c r="A962" s="7">
        <v>4972914135</v>
      </c>
      <c r="B962" s="7">
        <v>2292</v>
      </c>
      <c r="C962" s="8">
        <f>Datos_Limpios!$B962/(24*60*60)</f>
        <v>2.6527777777777779E-2</v>
      </c>
      <c r="D962" s="8" t="str">
        <f t="shared" ref="D962:D1025" si="30">IF(B962/60&lt;20,"Turbo Game",IF((20&lt;=B962/60)*AND(B962/60&lt;=40),"Early Game",IF((40&lt;B962/60)*AND(B962/60&lt;=60),"Mid Game","Late Game")))</f>
        <v>Early Game</v>
      </c>
      <c r="E962" s="7">
        <v>36</v>
      </c>
      <c r="F962" s="7" t="s">
        <v>37</v>
      </c>
      <c r="G962" s="7">
        <v>726228</v>
      </c>
      <c r="H962" s="7" t="s">
        <v>55</v>
      </c>
      <c r="I962" s="7">
        <v>15</v>
      </c>
      <c r="J962" s="7">
        <v>29</v>
      </c>
      <c r="K962" s="7" t="str">
        <f t="shared" ref="K962:K1025" si="31">IF(L962="True","Radiant","Dire")</f>
        <v>Dire</v>
      </c>
      <c r="L962" s="7" t="s">
        <v>14</v>
      </c>
      <c r="M962" s="7">
        <f>Datos_Limpios!$I962+Datos_Limpios!$J962</f>
        <v>44</v>
      </c>
      <c r="N962" s="7" t="str">
        <f>IF(Datos_Limpios!$M962&lt;35,"Menor a 35",IF(Datos_Limpios!$M962&lt;=48,"Menor a 48",IF(Datos_Limpios!$M962&lt;=60,"Menor a 60","Mayor a 60")))</f>
        <v>Menor a 48</v>
      </c>
      <c r="O962" s="7" t="str">
        <f>IF(Datos_Limpios!$L962="True",Datos_Limpios!$F962,Datos_Limpios!$H962)</f>
        <v>Vici Gaming</v>
      </c>
      <c r="P962" s="7"/>
      <c r="Q962" s="7">
        <v>10749</v>
      </c>
      <c r="R962" s="7" t="s">
        <v>106</v>
      </c>
    </row>
    <row r="963" spans="1:18" x14ac:dyDescent="0.3">
      <c r="A963" s="9">
        <v>4896898794</v>
      </c>
      <c r="B963" s="9">
        <v>3614</v>
      </c>
      <c r="C963" s="10">
        <f>Datos_Limpios!$B963/(24*60*60)</f>
        <v>4.1828703703703701E-2</v>
      </c>
      <c r="D963" s="8" t="str">
        <f t="shared" si="30"/>
        <v>Late Game</v>
      </c>
      <c r="E963" s="9">
        <v>4</v>
      </c>
      <c r="F963" s="9" t="s">
        <v>72</v>
      </c>
      <c r="G963" s="9">
        <v>6209166</v>
      </c>
      <c r="H963" s="9" t="s">
        <v>122</v>
      </c>
      <c r="I963" s="9">
        <v>35</v>
      </c>
      <c r="J963" s="9">
        <v>16</v>
      </c>
      <c r="K963" s="9" t="str">
        <f t="shared" si="31"/>
        <v>Radiant</v>
      </c>
      <c r="L963" s="9" t="s">
        <v>18</v>
      </c>
      <c r="M963" s="9">
        <f>Datos_Limpios!$I963+Datos_Limpios!$J963</f>
        <v>51</v>
      </c>
      <c r="N963" s="9" t="str">
        <f>IF(Datos_Limpios!$M963&lt;35,"Menor a 35",IF(Datos_Limpios!$M963&lt;=48,"Menor a 48",IF(Datos_Limpios!$M963&lt;=60,"Menor a 60","Mayor a 60")))</f>
        <v>Menor a 60</v>
      </c>
      <c r="O963" s="9" t="str">
        <f>IF(Datos_Limpios!$L963="True",Datos_Limpios!$F963,Datos_Limpios!$H963)</f>
        <v>EHOME</v>
      </c>
      <c r="P963" s="9"/>
      <c r="Q963" s="9">
        <v>10749</v>
      </c>
      <c r="R963" s="9" t="s">
        <v>106</v>
      </c>
    </row>
    <row r="964" spans="1:18" x14ac:dyDescent="0.3">
      <c r="A964" s="7">
        <v>4969185930</v>
      </c>
      <c r="B964" s="7">
        <v>1935</v>
      </c>
      <c r="C964" s="8">
        <f>Datos_Limpios!$B964/(24*60*60)</f>
        <v>2.2395833333333334E-2</v>
      </c>
      <c r="D964" s="8" t="str">
        <f t="shared" si="30"/>
        <v>Early Game</v>
      </c>
      <c r="E964" s="7">
        <v>2586976</v>
      </c>
      <c r="F964" s="7" t="s">
        <v>64</v>
      </c>
      <c r="G964" s="7">
        <v>39</v>
      </c>
      <c r="H964" s="7" t="s">
        <v>60</v>
      </c>
      <c r="I964" s="7">
        <v>31</v>
      </c>
      <c r="J964" s="7">
        <v>12</v>
      </c>
      <c r="K964" s="7" t="str">
        <f t="shared" si="31"/>
        <v>Radiant</v>
      </c>
      <c r="L964" s="7" t="s">
        <v>18</v>
      </c>
      <c r="M964" s="7">
        <f>Datos_Limpios!$I964+Datos_Limpios!$J964</f>
        <v>43</v>
      </c>
      <c r="N964" s="7" t="str">
        <f>IF(Datos_Limpios!$M964&lt;35,"Menor a 35",IF(Datos_Limpios!$M964&lt;=48,"Menor a 48",IF(Datos_Limpios!$M964&lt;=60,"Menor a 60","Mayor a 60")))</f>
        <v>Menor a 48</v>
      </c>
      <c r="O964" s="7" t="str">
        <f>IF(Datos_Limpios!$L964="True",Datos_Limpios!$F964,Datos_Limpios!$H964)</f>
        <v>OG</v>
      </c>
      <c r="P964" s="7"/>
      <c r="Q964" s="7">
        <v>10749</v>
      </c>
      <c r="R964" s="7" t="s">
        <v>106</v>
      </c>
    </row>
    <row r="965" spans="1:18" x14ac:dyDescent="0.3">
      <c r="A965" s="9">
        <v>4967701639</v>
      </c>
      <c r="B965" s="9">
        <v>2494</v>
      </c>
      <c r="C965" s="10">
        <f>Datos_Limpios!$B965/(24*60*60)</f>
        <v>2.886574074074074E-2</v>
      </c>
      <c r="D965" s="8" t="str">
        <f t="shared" si="30"/>
        <v>Mid Game</v>
      </c>
      <c r="E965" s="9">
        <v>1883502</v>
      </c>
      <c r="F965" s="9" t="s">
        <v>61</v>
      </c>
      <c r="G965" s="9">
        <v>6214973</v>
      </c>
      <c r="H965" s="9" t="s">
        <v>108</v>
      </c>
      <c r="I965" s="9">
        <v>23</v>
      </c>
      <c r="J965" s="9">
        <v>6</v>
      </c>
      <c r="K965" s="9" t="str">
        <f t="shared" si="31"/>
        <v>Radiant</v>
      </c>
      <c r="L965" s="9" t="s">
        <v>18</v>
      </c>
      <c r="M965" s="9">
        <f>Datos_Limpios!$I965+Datos_Limpios!$J965</f>
        <v>29</v>
      </c>
      <c r="N965" s="9" t="str">
        <f>IF(Datos_Limpios!$M965&lt;35,"Menor a 35",IF(Datos_Limpios!$M965&lt;=48,"Menor a 48",IF(Datos_Limpios!$M965&lt;=60,"Menor a 60","Mayor a 60")))</f>
        <v>Menor a 35</v>
      </c>
      <c r="O965" s="9" t="str">
        <f>IF(Datos_Limpios!$L965="True",Datos_Limpios!$F965,Datos_Limpios!$H965)</f>
        <v>Virtus.pro</v>
      </c>
      <c r="P965" s="9"/>
      <c r="Q965" s="9">
        <v>10749</v>
      </c>
      <c r="R965" s="9" t="s">
        <v>106</v>
      </c>
    </row>
    <row r="966" spans="1:18" x14ac:dyDescent="0.3">
      <c r="A966" s="7">
        <v>4898624985</v>
      </c>
      <c r="B966" s="7">
        <v>1651</v>
      </c>
      <c r="C966" s="8">
        <f>Datos_Limpios!$B966/(24*60*60)</f>
        <v>1.9108796296296297E-2</v>
      </c>
      <c r="D966" s="8" t="str">
        <f t="shared" si="30"/>
        <v>Early Game</v>
      </c>
      <c r="E966" s="7">
        <v>7059982</v>
      </c>
      <c r="F966" s="7" t="s">
        <v>121</v>
      </c>
      <c r="G966" s="7">
        <v>4</v>
      </c>
      <c r="H966" s="7" t="s">
        <v>72</v>
      </c>
      <c r="I966" s="7">
        <v>9</v>
      </c>
      <c r="J966" s="7">
        <v>34</v>
      </c>
      <c r="K966" s="7" t="str">
        <f t="shared" si="31"/>
        <v>Dire</v>
      </c>
      <c r="L966" s="7" t="s">
        <v>14</v>
      </c>
      <c r="M966" s="7">
        <f>Datos_Limpios!$I966+Datos_Limpios!$J966</f>
        <v>43</v>
      </c>
      <c r="N966" s="7" t="str">
        <f>IF(Datos_Limpios!$M966&lt;35,"Menor a 35",IF(Datos_Limpios!$M966&lt;=48,"Menor a 48",IF(Datos_Limpios!$M966&lt;=60,"Menor a 60","Mayor a 60")))</f>
        <v>Menor a 48</v>
      </c>
      <c r="O966" s="7" t="str">
        <f>IF(Datos_Limpios!$L966="True",Datos_Limpios!$F966,Datos_Limpios!$H966)</f>
        <v>EHOME</v>
      </c>
      <c r="P966" s="7"/>
      <c r="Q966" s="7">
        <v>10749</v>
      </c>
      <c r="R966" s="7" t="s">
        <v>106</v>
      </c>
    </row>
    <row r="967" spans="1:18" x14ac:dyDescent="0.3">
      <c r="A967" s="9">
        <v>4980260521</v>
      </c>
      <c r="B967" s="9">
        <v>2139</v>
      </c>
      <c r="C967" s="10">
        <f>Datos_Limpios!$B967/(24*60*60)</f>
        <v>2.4756944444444446E-2</v>
      </c>
      <c r="D967" s="8" t="str">
        <f t="shared" si="30"/>
        <v>Early Game</v>
      </c>
      <c r="E967" s="9">
        <v>543897</v>
      </c>
      <c r="F967" s="9" t="s">
        <v>35</v>
      </c>
      <c r="G967" s="9">
        <v>1838315</v>
      </c>
      <c r="H967" s="9" t="s">
        <v>21</v>
      </c>
      <c r="I967" s="9">
        <v>29</v>
      </c>
      <c r="J967" s="9">
        <v>29</v>
      </c>
      <c r="K967" s="9" t="str">
        <f t="shared" si="31"/>
        <v>Dire</v>
      </c>
      <c r="L967" s="9" t="s">
        <v>14</v>
      </c>
      <c r="M967" s="9">
        <f>Datos_Limpios!$I967+Datos_Limpios!$J967</f>
        <v>58</v>
      </c>
      <c r="N967" s="9" t="str">
        <f>IF(Datos_Limpios!$M967&lt;35,"Menor a 35",IF(Datos_Limpios!$M967&lt;=48,"Menor a 48",IF(Datos_Limpios!$M967&lt;=60,"Menor a 60","Mayor a 60")))</f>
        <v>Menor a 60</v>
      </c>
      <c r="O967" s="9" t="str">
        <f>IF(Datos_Limpios!$L967="True",Datos_Limpios!$F967,Datos_Limpios!$H967)</f>
        <v>Team Secret</v>
      </c>
      <c r="P967" s="9"/>
      <c r="Q967" s="9">
        <v>10749</v>
      </c>
      <c r="R967" s="9" t="s">
        <v>106</v>
      </c>
    </row>
    <row r="968" spans="1:18" x14ac:dyDescent="0.3">
      <c r="A968" s="7">
        <v>4973034496</v>
      </c>
      <c r="B968" s="7">
        <v>1718</v>
      </c>
      <c r="C968" s="8">
        <f>Datos_Limpios!$B968/(24*60*60)</f>
        <v>1.9884259259259258E-2</v>
      </c>
      <c r="D968" s="8" t="str">
        <f t="shared" si="30"/>
        <v>Early Game</v>
      </c>
      <c r="E968" s="7">
        <v>543897</v>
      </c>
      <c r="F968" s="7" t="s">
        <v>35</v>
      </c>
      <c r="G968" s="7">
        <v>6214538</v>
      </c>
      <c r="H968" s="7" t="s">
        <v>63</v>
      </c>
      <c r="I968" s="7">
        <v>20</v>
      </c>
      <c r="J968" s="7">
        <v>8</v>
      </c>
      <c r="K968" s="7" t="str">
        <f t="shared" si="31"/>
        <v>Radiant</v>
      </c>
      <c r="L968" s="7" t="s">
        <v>18</v>
      </c>
      <c r="M968" s="7">
        <f>Datos_Limpios!$I968+Datos_Limpios!$J968</f>
        <v>28</v>
      </c>
      <c r="N968" s="7" t="str">
        <f>IF(Datos_Limpios!$M968&lt;35,"Menor a 35",IF(Datos_Limpios!$M968&lt;=48,"Menor a 48",IF(Datos_Limpios!$M968&lt;=60,"Menor a 60","Mayor a 60")))</f>
        <v>Menor a 35</v>
      </c>
      <c r="O968" s="7" t="str">
        <f>IF(Datos_Limpios!$L968="True",Datos_Limpios!$F968,Datos_Limpios!$H968)</f>
        <v>Mineski</v>
      </c>
      <c r="P968" s="7"/>
      <c r="Q968" s="7">
        <v>10749</v>
      </c>
      <c r="R968" s="7" t="s">
        <v>106</v>
      </c>
    </row>
    <row r="969" spans="1:18" x14ac:dyDescent="0.3">
      <c r="A969" s="9">
        <v>4971252360</v>
      </c>
      <c r="B969" s="9">
        <v>2585</v>
      </c>
      <c r="C969" s="10">
        <f>Datos_Limpios!$B969/(24*60*60)</f>
        <v>2.991898148148148E-2</v>
      </c>
      <c r="D969" s="8" t="str">
        <f t="shared" si="30"/>
        <v>Mid Game</v>
      </c>
      <c r="E969" s="9">
        <v>543897</v>
      </c>
      <c r="F969" s="9" t="s">
        <v>35</v>
      </c>
      <c r="G969" s="9">
        <v>1838315</v>
      </c>
      <c r="H969" s="9" t="s">
        <v>21</v>
      </c>
      <c r="I969" s="9">
        <v>29</v>
      </c>
      <c r="J969" s="9">
        <v>17</v>
      </c>
      <c r="K969" s="9" t="str">
        <f t="shared" si="31"/>
        <v>Radiant</v>
      </c>
      <c r="L969" s="9" t="s">
        <v>18</v>
      </c>
      <c r="M969" s="9">
        <f>Datos_Limpios!$I969+Datos_Limpios!$J969</f>
        <v>46</v>
      </c>
      <c r="N969" s="9" t="str">
        <f>IF(Datos_Limpios!$M969&lt;35,"Menor a 35",IF(Datos_Limpios!$M969&lt;=48,"Menor a 48",IF(Datos_Limpios!$M969&lt;=60,"Menor a 60","Mayor a 60")))</f>
        <v>Menor a 48</v>
      </c>
      <c r="O969" s="9" t="str">
        <f>IF(Datos_Limpios!$L969="True",Datos_Limpios!$F969,Datos_Limpios!$H969)</f>
        <v>Mineski</v>
      </c>
      <c r="P969" s="9"/>
      <c r="Q969" s="9">
        <v>10749</v>
      </c>
      <c r="R969" s="9" t="s">
        <v>106</v>
      </c>
    </row>
    <row r="970" spans="1:18" x14ac:dyDescent="0.3">
      <c r="A970" s="7">
        <v>4977648828</v>
      </c>
      <c r="B970" s="7">
        <v>3653</v>
      </c>
      <c r="C970" s="8">
        <f>Datos_Limpios!$B970/(24*60*60)</f>
        <v>4.2280092592592591E-2</v>
      </c>
      <c r="D970" s="8" t="str">
        <f t="shared" si="30"/>
        <v>Late Game</v>
      </c>
      <c r="E970" s="7">
        <v>36</v>
      </c>
      <c r="F970" s="7" t="s">
        <v>37</v>
      </c>
      <c r="G970" s="7">
        <v>543897</v>
      </c>
      <c r="H970" s="7" t="s">
        <v>35</v>
      </c>
      <c r="I970" s="7">
        <v>20</v>
      </c>
      <c r="J970" s="7">
        <v>35</v>
      </c>
      <c r="K970" s="7" t="str">
        <f t="shared" si="31"/>
        <v>Dire</v>
      </c>
      <c r="L970" s="7" t="s">
        <v>14</v>
      </c>
      <c r="M970" s="7">
        <f>Datos_Limpios!$I970+Datos_Limpios!$J970</f>
        <v>55</v>
      </c>
      <c r="N970" s="7" t="str">
        <f>IF(Datos_Limpios!$M970&lt;35,"Menor a 35",IF(Datos_Limpios!$M970&lt;=48,"Menor a 48",IF(Datos_Limpios!$M970&lt;=60,"Menor a 60","Mayor a 60")))</f>
        <v>Menor a 60</v>
      </c>
      <c r="O970" s="7" t="str">
        <f>IF(Datos_Limpios!$L970="True",Datos_Limpios!$F970,Datos_Limpios!$H970)</f>
        <v>Mineski</v>
      </c>
      <c r="P970" s="7"/>
      <c r="Q970" s="7">
        <v>10749</v>
      </c>
      <c r="R970" s="7" t="s">
        <v>106</v>
      </c>
    </row>
    <row r="971" spans="1:18" x14ac:dyDescent="0.3">
      <c r="A971" s="9">
        <v>4973107373</v>
      </c>
      <c r="B971" s="9">
        <v>2243</v>
      </c>
      <c r="C971" s="10">
        <f>Datos_Limpios!$B971/(24*60*60)</f>
        <v>2.5960648148148149E-2</v>
      </c>
      <c r="D971" s="8" t="str">
        <f t="shared" si="30"/>
        <v>Early Game</v>
      </c>
      <c r="E971" s="9">
        <v>6214538</v>
      </c>
      <c r="F971" s="9" t="s">
        <v>63</v>
      </c>
      <c r="G971" s="9">
        <v>543897</v>
      </c>
      <c r="H971" s="9" t="s">
        <v>35</v>
      </c>
      <c r="I971" s="9">
        <v>28</v>
      </c>
      <c r="J971" s="9">
        <v>7</v>
      </c>
      <c r="K971" s="9" t="str">
        <f t="shared" si="31"/>
        <v>Radiant</v>
      </c>
      <c r="L971" s="9" t="s">
        <v>18</v>
      </c>
      <c r="M971" s="9">
        <f>Datos_Limpios!$I971+Datos_Limpios!$J971</f>
        <v>35</v>
      </c>
      <c r="N971" s="9" t="str">
        <f>IF(Datos_Limpios!$M971&lt;35,"Menor a 35",IF(Datos_Limpios!$M971&lt;=48,"Menor a 48",IF(Datos_Limpios!$M971&lt;=60,"Menor a 60","Mayor a 60")))</f>
        <v>Menor a 48</v>
      </c>
      <c r="O971" s="9" t="str">
        <f>IF(Datos_Limpios!$L971="True",Datos_Limpios!$F971,Datos_Limpios!$H971)</f>
        <v>Newbee</v>
      </c>
      <c r="P971" s="9"/>
      <c r="Q971" s="9">
        <v>10749</v>
      </c>
      <c r="R971" s="9" t="s">
        <v>106</v>
      </c>
    </row>
    <row r="972" spans="1:18" x14ac:dyDescent="0.3">
      <c r="A972" s="7">
        <v>4968049919</v>
      </c>
      <c r="B972" s="7">
        <v>2817</v>
      </c>
      <c r="C972" s="8">
        <f>Datos_Limpios!$B972/(24*60*60)</f>
        <v>3.2604166666666663E-2</v>
      </c>
      <c r="D972" s="8" t="str">
        <f t="shared" si="30"/>
        <v>Mid Game</v>
      </c>
      <c r="E972" s="7">
        <v>36</v>
      </c>
      <c r="F972" s="7" t="s">
        <v>37</v>
      </c>
      <c r="G972" s="7">
        <v>39</v>
      </c>
      <c r="H972" s="7" t="s">
        <v>60</v>
      </c>
      <c r="I972" s="7">
        <v>35</v>
      </c>
      <c r="J972" s="7">
        <v>27</v>
      </c>
      <c r="K972" s="7" t="str">
        <f t="shared" si="31"/>
        <v>Radiant</v>
      </c>
      <c r="L972" s="7" t="s">
        <v>18</v>
      </c>
      <c r="M972" s="7">
        <f>Datos_Limpios!$I972+Datos_Limpios!$J972</f>
        <v>62</v>
      </c>
      <c r="N972" s="7" t="str">
        <f>IF(Datos_Limpios!$M972&lt;35,"Menor a 35",IF(Datos_Limpios!$M972&lt;=48,"Menor a 48",IF(Datos_Limpios!$M972&lt;=60,"Menor a 60","Mayor a 60")))</f>
        <v>Mayor a 60</v>
      </c>
      <c r="O972" s="7" t="str">
        <f>IF(Datos_Limpios!$L972="True",Datos_Limpios!$F972,Datos_Limpios!$H972)</f>
        <v>Natus Vincere</v>
      </c>
      <c r="P972" s="7"/>
      <c r="Q972" s="7">
        <v>10749</v>
      </c>
      <c r="R972" s="7" t="s">
        <v>106</v>
      </c>
    </row>
    <row r="973" spans="1:18" x14ac:dyDescent="0.3">
      <c r="A973" s="9">
        <v>4892243619</v>
      </c>
      <c r="B973" s="9">
        <v>2510</v>
      </c>
      <c r="C973" s="10">
        <f>Datos_Limpios!$B973/(24*60*60)</f>
        <v>2.9050925925925924E-2</v>
      </c>
      <c r="D973" s="8" t="str">
        <f t="shared" si="30"/>
        <v>Mid Game</v>
      </c>
      <c r="E973" s="9">
        <v>7220281</v>
      </c>
      <c r="F973" s="9" t="s">
        <v>114</v>
      </c>
      <c r="G973" s="9">
        <v>5055770</v>
      </c>
      <c r="H973" s="9" t="s">
        <v>133</v>
      </c>
      <c r="I973" s="9">
        <v>32</v>
      </c>
      <c r="J973" s="9">
        <v>22</v>
      </c>
      <c r="K973" s="9" t="str">
        <f t="shared" si="31"/>
        <v>Radiant</v>
      </c>
      <c r="L973" s="9" t="s">
        <v>18</v>
      </c>
      <c r="M973" s="9">
        <f>Datos_Limpios!$I973+Datos_Limpios!$J973</f>
        <v>54</v>
      </c>
      <c r="N973" s="9" t="str">
        <f>IF(Datos_Limpios!$M973&lt;35,"Menor a 35",IF(Datos_Limpios!$M973&lt;=48,"Menor a 48",IF(Datos_Limpios!$M973&lt;=60,"Menor a 60","Mayor a 60")))</f>
        <v>Menor a 60</v>
      </c>
      <c r="O973" s="9" t="str">
        <f>IF(Datos_Limpios!$L973="True",Datos_Limpios!$F973,Datos_Limpios!$H973)</f>
        <v>Furia</v>
      </c>
      <c r="P973" s="9"/>
      <c r="Q973" s="9">
        <v>10749</v>
      </c>
      <c r="R973" s="9" t="s">
        <v>106</v>
      </c>
    </row>
    <row r="974" spans="1:18" x14ac:dyDescent="0.3">
      <c r="A974" s="7">
        <v>4969186537</v>
      </c>
      <c r="B974" s="7">
        <v>3811</v>
      </c>
      <c r="C974" s="8">
        <f>Datos_Limpios!$B974/(24*60*60)</f>
        <v>4.4108796296296299E-2</v>
      </c>
      <c r="D974" s="8" t="str">
        <f t="shared" si="30"/>
        <v>Late Game</v>
      </c>
      <c r="E974" s="7">
        <v>350190</v>
      </c>
      <c r="F974" s="7" t="s">
        <v>16</v>
      </c>
      <c r="G974" s="7">
        <v>6214973</v>
      </c>
      <c r="H974" s="7" t="s">
        <v>108</v>
      </c>
      <c r="I974" s="7">
        <v>34</v>
      </c>
      <c r="J974" s="7">
        <v>37</v>
      </c>
      <c r="K974" s="7" t="str">
        <f t="shared" si="31"/>
        <v>Dire</v>
      </c>
      <c r="L974" s="7" t="s">
        <v>14</v>
      </c>
      <c r="M974" s="7">
        <f>Datos_Limpios!$I974+Datos_Limpios!$J974</f>
        <v>71</v>
      </c>
      <c r="N974" s="7" t="str">
        <f>IF(Datos_Limpios!$M974&lt;35,"Menor a 35",IF(Datos_Limpios!$M974&lt;=48,"Menor a 48",IF(Datos_Limpios!$M974&lt;=60,"Menor a 60","Mayor a 60")))</f>
        <v>Mayor a 60</v>
      </c>
      <c r="O974" s="7" t="str">
        <f>IF(Datos_Limpios!$L974="True",Datos_Limpios!$F974,Datos_Limpios!$H974)</f>
        <v>Ninjas in Pyjamas</v>
      </c>
      <c r="P974" s="7"/>
      <c r="Q974" s="7">
        <v>10749</v>
      </c>
      <c r="R974" s="7" t="s">
        <v>106</v>
      </c>
    </row>
    <row r="975" spans="1:18" x14ac:dyDescent="0.3">
      <c r="A975" s="9">
        <v>4892406145</v>
      </c>
      <c r="B975" s="9">
        <v>2559</v>
      </c>
      <c r="C975" s="10">
        <f>Datos_Limpios!$B975/(24*60*60)</f>
        <v>2.9618055555555557E-2</v>
      </c>
      <c r="D975" s="8" t="str">
        <f t="shared" si="30"/>
        <v>Mid Game</v>
      </c>
      <c r="E975" s="9">
        <v>2672298</v>
      </c>
      <c r="F975" s="9" t="s">
        <v>26</v>
      </c>
      <c r="G975" s="9">
        <v>7233180</v>
      </c>
      <c r="H975" s="9" t="s">
        <v>113</v>
      </c>
      <c r="I975" s="9">
        <v>19</v>
      </c>
      <c r="J975" s="9">
        <v>39</v>
      </c>
      <c r="K975" s="9" t="str">
        <f t="shared" si="31"/>
        <v>Radiant</v>
      </c>
      <c r="L975" s="9" t="s">
        <v>18</v>
      </c>
      <c r="M975" s="9">
        <f>Datos_Limpios!$I975+Datos_Limpios!$J975</f>
        <v>58</v>
      </c>
      <c r="N975" s="9" t="str">
        <f>IF(Datos_Limpios!$M975&lt;35,"Menor a 35",IF(Datos_Limpios!$M975&lt;=48,"Menor a 48",IF(Datos_Limpios!$M975&lt;=60,"Menor a 60","Mayor a 60")))</f>
        <v>Menor a 60</v>
      </c>
      <c r="O975" s="9" t="str">
        <f>IF(Datos_Limpios!$L975="True",Datos_Limpios!$F975,Datos_Limpios!$H975)</f>
        <v>NoPing Esports</v>
      </c>
      <c r="P975" s="9"/>
      <c r="Q975" s="9">
        <v>10749</v>
      </c>
      <c r="R975" s="9" t="s">
        <v>106</v>
      </c>
    </row>
    <row r="976" spans="1:18" x14ac:dyDescent="0.3">
      <c r="A976" s="7">
        <v>4892915690</v>
      </c>
      <c r="B976" s="7">
        <v>2864</v>
      </c>
      <c r="C976" s="8">
        <f>Datos_Limpios!$B976/(24*60*60)</f>
        <v>3.3148148148148149E-2</v>
      </c>
      <c r="D976" s="8" t="str">
        <f t="shared" si="30"/>
        <v>Mid Game</v>
      </c>
      <c r="E976" s="7">
        <v>543897</v>
      </c>
      <c r="F976" s="7" t="s">
        <v>35</v>
      </c>
      <c r="G976" s="7">
        <v>7098928</v>
      </c>
      <c r="H976" s="7" t="s">
        <v>111</v>
      </c>
      <c r="I976" s="7">
        <v>21</v>
      </c>
      <c r="J976" s="7">
        <v>34</v>
      </c>
      <c r="K976" s="7" t="str">
        <f t="shared" si="31"/>
        <v>Dire</v>
      </c>
      <c r="L976" s="7" t="s">
        <v>14</v>
      </c>
      <c r="M976" s="7">
        <f>Datos_Limpios!$I976+Datos_Limpios!$J976</f>
        <v>55</v>
      </c>
      <c r="N976" s="7" t="str">
        <f>IF(Datos_Limpios!$M976&lt;35,"Menor a 35",IF(Datos_Limpios!$M976&lt;=48,"Menor a 48",IF(Datos_Limpios!$M976&lt;=60,"Menor a 60","Mayor a 60")))</f>
        <v>Menor a 60</v>
      </c>
      <c r="O976" s="7" t="str">
        <f>IF(Datos_Limpios!$L976="True",Datos_Limpios!$F976,Datos_Limpios!$H976)</f>
        <v>Adroit</v>
      </c>
      <c r="P976" s="7"/>
      <c r="Q976" s="7">
        <v>10749</v>
      </c>
      <c r="R976" s="7" t="s">
        <v>106</v>
      </c>
    </row>
    <row r="977" spans="1:18" x14ac:dyDescent="0.3">
      <c r="A977" s="9">
        <v>4900754747</v>
      </c>
      <c r="B977" s="9">
        <v>1983</v>
      </c>
      <c r="C977" s="10">
        <f>Datos_Limpios!$B977/(24*60*60)</f>
        <v>2.2951388888888889E-2</v>
      </c>
      <c r="D977" s="8" t="str">
        <f t="shared" si="30"/>
        <v>Early Game</v>
      </c>
      <c r="E977" s="9">
        <v>5</v>
      </c>
      <c r="F977" s="9" t="s">
        <v>62</v>
      </c>
      <c r="G977" s="9">
        <v>6209804</v>
      </c>
      <c r="H977" s="9" t="s">
        <v>109</v>
      </c>
      <c r="I977" s="9">
        <v>19</v>
      </c>
      <c r="J977" s="9">
        <v>26</v>
      </c>
      <c r="K977" s="9" t="str">
        <f t="shared" si="31"/>
        <v>Dire</v>
      </c>
      <c r="L977" s="9" t="s">
        <v>14</v>
      </c>
      <c r="M977" s="9">
        <f>Datos_Limpios!$I977+Datos_Limpios!$J977</f>
        <v>45</v>
      </c>
      <c r="N977" s="9" t="str">
        <f>IF(Datos_Limpios!$M977&lt;35,"Menor a 35",IF(Datos_Limpios!$M977&lt;=48,"Menor a 48",IF(Datos_Limpios!$M977&lt;=60,"Menor a 60","Mayor a 60")))</f>
        <v>Menor a 48</v>
      </c>
      <c r="O977" s="9" t="str">
        <f>IF(Datos_Limpios!$L977="True",Datos_Limpios!$F977,Datos_Limpios!$H977)</f>
        <v>Antarctic Penguins</v>
      </c>
      <c r="P977" s="9"/>
      <c r="Q977" s="9">
        <v>10749</v>
      </c>
      <c r="R977" s="9" t="s">
        <v>106</v>
      </c>
    </row>
    <row r="978" spans="1:18" x14ac:dyDescent="0.3">
      <c r="A978" s="7">
        <v>4891495610</v>
      </c>
      <c r="B978" s="7">
        <v>2840</v>
      </c>
      <c r="C978" s="8">
        <f>Datos_Limpios!$B978/(24*60*60)</f>
        <v>3.2870370370370369E-2</v>
      </c>
      <c r="D978" s="8" t="str">
        <f t="shared" si="30"/>
        <v>Mid Game</v>
      </c>
      <c r="E978" s="7">
        <v>5014799</v>
      </c>
      <c r="F978" s="7" t="s">
        <v>112</v>
      </c>
      <c r="G978" s="7">
        <v>46</v>
      </c>
      <c r="H978" s="7" t="s">
        <v>59</v>
      </c>
      <c r="I978" s="7">
        <v>22</v>
      </c>
      <c r="J978" s="7">
        <v>17</v>
      </c>
      <c r="K978" s="7" t="str">
        <f t="shared" si="31"/>
        <v>Radiant</v>
      </c>
      <c r="L978" s="7" t="s">
        <v>18</v>
      </c>
      <c r="M978" s="7">
        <f>Datos_Limpios!$I978+Datos_Limpios!$J978</f>
        <v>39</v>
      </c>
      <c r="N978" s="7" t="str">
        <f>IF(Datos_Limpios!$M978&lt;35,"Menor a 35",IF(Datos_Limpios!$M978&lt;=48,"Menor a 48",IF(Datos_Limpios!$M978&lt;=60,"Menor a 60","Mayor a 60")))</f>
        <v>Menor a 48</v>
      </c>
      <c r="O978" s="7" t="str">
        <f>IF(Datos_Limpios!$L978="True",Datos_Limpios!$F978,Datos_Limpios!$H978)</f>
        <v>Nemiga Gaming</v>
      </c>
      <c r="P978" s="7"/>
      <c r="Q978" s="7">
        <v>10749</v>
      </c>
      <c r="R978" s="7" t="s">
        <v>106</v>
      </c>
    </row>
    <row r="979" spans="1:18" x14ac:dyDescent="0.3">
      <c r="A979" s="9">
        <v>4971649432</v>
      </c>
      <c r="B979" s="9">
        <v>2166</v>
      </c>
      <c r="C979" s="10">
        <f>Datos_Limpios!$B979/(24*60*60)</f>
        <v>2.5069444444444443E-2</v>
      </c>
      <c r="D979" s="8" t="str">
        <f t="shared" si="30"/>
        <v>Early Game</v>
      </c>
      <c r="E979" s="9">
        <v>350190</v>
      </c>
      <c r="F979" s="9" t="s">
        <v>16</v>
      </c>
      <c r="G979" s="9">
        <v>2586976</v>
      </c>
      <c r="H979" s="9" t="s">
        <v>64</v>
      </c>
      <c r="I979" s="9">
        <v>27</v>
      </c>
      <c r="J979" s="9">
        <v>29</v>
      </c>
      <c r="K979" s="9" t="str">
        <f t="shared" si="31"/>
        <v>Dire</v>
      </c>
      <c r="L979" s="9" t="s">
        <v>14</v>
      </c>
      <c r="M979" s="9">
        <f>Datos_Limpios!$I979+Datos_Limpios!$J979</f>
        <v>56</v>
      </c>
      <c r="N979" s="9" t="str">
        <f>IF(Datos_Limpios!$M979&lt;35,"Menor a 35",IF(Datos_Limpios!$M979&lt;=48,"Menor a 48",IF(Datos_Limpios!$M979&lt;=60,"Menor a 60","Mayor a 60")))</f>
        <v>Menor a 60</v>
      </c>
      <c r="O979" s="9" t="str">
        <f>IF(Datos_Limpios!$L979="True",Datos_Limpios!$F979,Datos_Limpios!$H979)</f>
        <v>OG</v>
      </c>
      <c r="P979" s="9"/>
      <c r="Q979" s="9">
        <v>10749</v>
      </c>
      <c r="R979" s="9" t="s">
        <v>106</v>
      </c>
    </row>
    <row r="980" spans="1:18" x14ac:dyDescent="0.3">
      <c r="A980" s="7">
        <v>4970925304</v>
      </c>
      <c r="B980" s="7">
        <v>2256</v>
      </c>
      <c r="C980" s="8">
        <f>Datos_Limpios!$B980/(24*60*60)</f>
        <v>2.6111111111111113E-2</v>
      </c>
      <c r="D980" s="8" t="str">
        <f t="shared" si="30"/>
        <v>Early Game</v>
      </c>
      <c r="E980" s="7">
        <v>543897</v>
      </c>
      <c r="F980" s="7" t="s">
        <v>35</v>
      </c>
      <c r="G980" s="7">
        <v>15</v>
      </c>
      <c r="H980" s="7" t="s">
        <v>12</v>
      </c>
      <c r="I980" s="7">
        <v>9</v>
      </c>
      <c r="J980" s="7">
        <v>34</v>
      </c>
      <c r="K980" s="7" t="str">
        <f t="shared" si="31"/>
        <v>Dire</v>
      </c>
      <c r="L980" s="7" t="s">
        <v>14</v>
      </c>
      <c r="M980" s="7">
        <f>Datos_Limpios!$I980+Datos_Limpios!$J980</f>
        <v>43</v>
      </c>
      <c r="N980" s="7" t="str">
        <f>IF(Datos_Limpios!$M980&lt;35,"Menor a 35",IF(Datos_Limpios!$M980&lt;=48,"Menor a 48",IF(Datos_Limpios!$M980&lt;=60,"Menor a 60","Mayor a 60")))</f>
        <v>Menor a 48</v>
      </c>
      <c r="O980" s="7" t="str">
        <f>IF(Datos_Limpios!$L980="True",Datos_Limpios!$F980,Datos_Limpios!$H980)</f>
        <v>LGD Gaming</v>
      </c>
      <c r="P980" s="7"/>
      <c r="Q980" s="7">
        <v>10749</v>
      </c>
      <c r="R980" s="7" t="s">
        <v>106</v>
      </c>
    </row>
    <row r="981" spans="1:18" x14ac:dyDescent="0.3">
      <c r="A981" s="9">
        <v>4979109318</v>
      </c>
      <c r="B981" s="9">
        <v>2750</v>
      </c>
      <c r="C981" s="10">
        <f>Datos_Limpios!$B981/(24*60*60)</f>
        <v>3.1828703703703706E-2</v>
      </c>
      <c r="D981" s="8" t="str">
        <f t="shared" si="30"/>
        <v>Mid Game</v>
      </c>
      <c r="E981" s="9">
        <v>2163</v>
      </c>
      <c r="F981" s="9" t="s">
        <v>66</v>
      </c>
      <c r="G981" s="9">
        <v>2108395</v>
      </c>
      <c r="H981" s="9" t="s">
        <v>34</v>
      </c>
      <c r="I981" s="9">
        <v>22</v>
      </c>
      <c r="J981" s="9">
        <v>19</v>
      </c>
      <c r="K981" s="9" t="str">
        <f t="shared" si="31"/>
        <v>Radiant</v>
      </c>
      <c r="L981" s="9" t="s">
        <v>18</v>
      </c>
      <c r="M981" s="9">
        <f>Datos_Limpios!$I981+Datos_Limpios!$J981</f>
        <v>41</v>
      </c>
      <c r="N981" s="9" t="str">
        <f>IF(Datos_Limpios!$M981&lt;35,"Menor a 35",IF(Datos_Limpios!$M981&lt;=48,"Menor a 48",IF(Datos_Limpios!$M981&lt;=60,"Menor a 60","Mayor a 60")))</f>
        <v>Menor a 48</v>
      </c>
      <c r="O981" s="9" t="str">
        <f>IF(Datos_Limpios!$L981="True",Datos_Limpios!$F981,Datos_Limpios!$H981)</f>
        <v>Team Liquid</v>
      </c>
      <c r="P981" s="9"/>
      <c r="Q981" s="9">
        <v>10749</v>
      </c>
      <c r="R981" s="9" t="s">
        <v>106</v>
      </c>
    </row>
    <row r="982" spans="1:18" x14ac:dyDescent="0.3">
      <c r="A982" s="7">
        <v>4967695591</v>
      </c>
      <c r="B982" s="7">
        <v>2947</v>
      </c>
      <c r="C982" s="8">
        <f>Datos_Limpios!$B982/(24*60*60)</f>
        <v>3.4108796296296297E-2</v>
      </c>
      <c r="D982" s="8" t="str">
        <f t="shared" si="30"/>
        <v>Mid Game</v>
      </c>
      <c r="E982" s="7">
        <v>6209804</v>
      </c>
      <c r="F982" s="7" t="s">
        <v>109</v>
      </c>
      <c r="G982" s="7">
        <v>726228</v>
      </c>
      <c r="H982" s="7" t="s">
        <v>55</v>
      </c>
      <c r="I982" s="7">
        <v>22</v>
      </c>
      <c r="J982" s="7">
        <v>25</v>
      </c>
      <c r="K982" s="7" t="str">
        <f t="shared" si="31"/>
        <v>Dire</v>
      </c>
      <c r="L982" s="7" t="s">
        <v>14</v>
      </c>
      <c r="M982" s="7">
        <f>Datos_Limpios!$I982+Datos_Limpios!$J982</f>
        <v>47</v>
      </c>
      <c r="N982" s="7" t="str">
        <f>IF(Datos_Limpios!$M982&lt;35,"Menor a 35",IF(Datos_Limpios!$M982&lt;=48,"Menor a 48",IF(Datos_Limpios!$M982&lt;=60,"Menor a 60","Mayor a 60")))</f>
        <v>Menor a 48</v>
      </c>
      <c r="O982" s="7" t="str">
        <f>IF(Datos_Limpios!$L982="True",Datos_Limpios!$F982,Datos_Limpios!$H982)</f>
        <v>Vici Gaming</v>
      </c>
      <c r="P982" s="7"/>
      <c r="Q982" s="7">
        <v>10749</v>
      </c>
      <c r="R982" s="7" t="s">
        <v>106</v>
      </c>
    </row>
    <row r="983" spans="1:18" x14ac:dyDescent="0.3">
      <c r="A983" s="9">
        <v>4897255057</v>
      </c>
      <c r="B983" s="9">
        <v>4084</v>
      </c>
      <c r="C983" s="10">
        <f>Datos_Limpios!$B983/(24*60*60)</f>
        <v>4.7268518518518515E-2</v>
      </c>
      <c r="D983" s="8" t="str">
        <f t="shared" si="30"/>
        <v>Late Game</v>
      </c>
      <c r="E983" s="9">
        <v>1520578</v>
      </c>
      <c r="F983" s="9" t="s">
        <v>39</v>
      </c>
      <c r="G983" s="9">
        <v>7059982</v>
      </c>
      <c r="H983" s="9" t="s">
        <v>121</v>
      </c>
      <c r="I983" s="9">
        <v>47</v>
      </c>
      <c r="J983" s="9">
        <v>28</v>
      </c>
      <c r="K983" s="9" t="str">
        <f t="shared" si="31"/>
        <v>Radiant</v>
      </c>
      <c r="L983" s="9" t="s">
        <v>18</v>
      </c>
      <c r="M983" s="9">
        <f>Datos_Limpios!$I983+Datos_Limpios!$J983</f>
        <v>75</v>
      </c>
      <c r="N983" s="9" t="str">
        <f>IF(Datos_Limpios!$M983&lt;35,"Menor a 35",IF(Datos_Limpios!$M983&lt;=48,"Menor a 48",IF(Datos_Limpios!$M983&lt;=60,"Menor a 60","Mayor a 60")))</f>
        <v>Mayor a 60</v>
      </c>
      <c r="O983" s="9" t="str">
        <f>IF(Datos_Limpios!$L983="True",Datos_Limpios!$F983,Datos_Limpios!$H983)</f>
        <v>GGGGGGGG</v>
      </c>
      <c r="P983" s="9"/>
      <c r="Q983" s="9">
        <v>10749</v>
      </c>
      <c r="R983" s="9" t="s">
        <v>106</v>
      </c>
    </row>
    <row r="984" spans="1:18" x14ac:dyDescent="0.3">
      <c r="A984" s="7">
        <v>4896667427</v>
      </c>
      <c r="B984" s="7">
        <v>3239</v>
      </c>
      <c r="C984" s="8">
        <f>Datos_Limpios!$B984/(24*60*60)</f>
        <v>3.7488425925925925E-2</v>
      </c>
      <c r="D984" s="8" t="str">
        <f t="shared" si="30"/>
        <v>Mid Game</v>
      </c>
      <c r="E984" s="7">
        <v>1375614</v>
      </c>
      <c r="F984" s="7" t="s">
        <v>63</v>
      </c>
      <c r="G984" s="7">
        <v>6209166</v>
      </c>
      <c r="H984" s="7" t="s">
        <v>122</v>
      </c>
      <c r="I984" s="7">
        <v>21</v>
      </c>
      <c r="J984" s="7">
        <v>28</v>
      </c>
      <c r="K984" s="7" t="str">
        <f t="shared" si="31"/>
        <v>Dire</v>
      </c>
      <c r="L984" s="7" t="s">
        <v>14</v>
      </c>
      <c r="M984" s="7">
        <f>Datos_Limpios!$I984+Datos_Limpios!$J984</f>
        <v>49</v>
      </c>
      <c r="N984" s="7" t="str">
        <f>IF(Datos_Limpios!$M984&lt;35,"Menor a 35",IF(Datos_Limpios!$M984&lt;=48,"Menor a 48",IF(Datos_Limpios!$M984&lt;=60,"Menor a 60","Mayor a 60")))</f>
        <v>Menor a 60</v>
      </c>
      <c r="O984" s="7" t="str">
        <f>IF(Datos_Limpios!$L984="True",Datos_Limpios!$F984,Datos_Limpios!$H984)</f>
        <v>Team Aster</v>
      </c>
      <c r="P984" s="7"/>
      <c r="Q984" s="7">
        <v>10749</v>
      </c>
      <c r="R984" s="7" t="s">
        <v>106</v>
      </c>
    </row>
    <row r="985" spans="1:18" x14ac:dyDescent="0.3">
      <c r="A985" s="9">
        <v>4892205308</v>
      </c>
      <c r="B985" s="9">
        <v>2554</v>
      </c>
      <c r="C985" s="10">
        <f>Datos_Limpios!$B985/(24*60*60)</f>
        <v>2.9560185185185186E-2</v>
      </c>
      <c r="D985" s="8" t="str">
        <f t="shared" si="30"/>
        <v>Mid Game</v>
      </c>
      <c r="E985" s="9">
        <v>5679840</v>
      </c>
      <c r="F985" s="9" t="s">
        <v>134</v>
      </c>
      <c r="G985" s="9">
        <v>7233180</v>
      </c>
      <c r="H985" s="9" t="s">
        <v>113</v>
      </c>
      <c r="I985" s="9">
        <v>18</v>
      </c>
      <c r="J985" s="9">
        <v>40</v>
      </c>
      <c r="K985" s="9" t="str">
        <f t="shared" si="31"/>
        <v>Dire</v>
      </c>
      <c r="L985" s="9" t="s">
        <v>14</v>
      </c>
      <c r="M985" s="9">
        <f>Datos_Limpios!$I985+Datos_Limpios!$J985</f>
        <v>58</v>
      </c>
      <c r="N985" s="9" t="str">
        <f>IF(Datos_Limpios!$M985&lt;35,"Menor a 35",IF(Datos_Limpios!$M985&lt;=48,"Menor a 48",IF(Datos_Limpios!$M985&lt;=60,"Menor a 60","Mayor a 60")))</f>
        <v>Menor a 60</v>
      </c>
      <c r="O985" s="9" t="str">
        <f>IF(Datos_Limpios!$L985="True",Datos_Limpios!$F985,Datos_Limpios!$H985)</f>
        <v>Team Ham</v>
      </c>
      <c r="P985" s="9"/>
      <c r="Q985" s="9">
        <v>10749</v>
      </c>
      <c r="R985" s="9" t="s">
        <v>106</v>
      </c>
    </row>
    <row r="986" spans="1:18" x14ac:dyDescent="0.3">
      <c r="A986" s="7">
        <v>4897880263</v>
      </c>
      <c r="B986" s="7">
        <v>1955</v>
      </c>
      <c r="C986" s="8">
        <f>Datos_Limpios!$B986/(24*60*60)</f>
        <v>2.2627314814814815E-2</v>
      </c>
      <c r="D986" s="8" t="str">
        <f t="shared" si="30"/>
        <v>Early Game</v>
      </c>
      <c r="E986" s="7">
        <v>7247587</v>
      </c>
      <c r="F986" s="7" t="s">
        <v>125</v>
      </c>
      <c r="G986" s="7">
        <v>5059375</v>
      </c>
      <c r="H986" s="7" t="s">
        <v>95</v>
      </c>
      <c r="I986" s="7">
        <v>10</v>
      </c>
      <c r="J986" s="7">
        <v>33</v>
      </c>
      <c r="K986" s="7" t="str">
        <f t="shared" si="31"/>
        <v>Dire</v>
      </c>
      <c r="L986" s="7" t="s">
        <v>14</v>
      </c>
      <c r="M986" s="7">
        <f>Datos_Limpios!$I986+Datos_Limpios!$J986</f>
        <v>43</v>
      </c>
      <c r="N986" s="7" t="str">
        <f>IF(Datos_Limpios!$M986&lt;35,"Menor a 35",IF(Datos_Limpios!$M986&lt;=48,"Menor a 48",IF(Datos_Limpios!$M986&lt;=60,"Menor a 60","Mayor a 60")))</f>
        <v>Menor a 48</v>
      </c>
      <c r="O986" s="7" t="str">
        <f>IF(Datos_Limpios!$L986="True",Datos_Limpios!$F986,Datos_Limpios!$H986)</f>
        <v>The Final Tribe</v>
      </c>
      <c r="P986" s="7"/>
      <c r="Q986" s="7">
        <v>10749</v>
      </c>
      <c r="R986" s="7" t="s">
        <v>106</v>
      </c>
    </row>
    <row r="987" spans="1:18" x14ac:dyDescent="0.3">
      <c r="A987" s="9">
        <v>4969823336</v>
      </c>
      <c r="B987" s="9">
        <v>2081</v>
      </c>
      <c r="C987" s="10">
        <f>Datos_Limpios!$B987/(24*60*60)</f>
        <v>2.4085648148148148E-2</v>
      </c>
      <c r="D987" s="8" t="str">
        <f t="shared" si="30"/>
        <v>Early Game</v>
      </c>
      <c r="E987" s="9">
        <v>350190</v>
      </c>
      <c r="F987" s="9" t="s">
        <v>16</v>
      </c>
      <c r="G987" s="9">
        <v>2672298</v>
      </c>
      <c r="H987" s="9" t="s">
        <v>26</v>
      </c>
      <c r="I987" s="9">
        <v>20</v>
      </c>
      <c r="J987" s="9">
        <v>21</v>
      </c>
      <c r="K987" s="9" t="str">
        <f t="shared" si="31"/>
        <v>Dire</v>
      </c>
      <c r="L987" s="9" t="s">
        <v>14</v>
      </c>
      <c r="M987" s="9">
        <f>Datos_Limpios!$I987+Datos_Limpios!$J987</f>
        <v>41</v>
      </c>
      <c r="N987" s="9" t="str">
        <f>IF(Datos_Limpios!$M987&lt;35,"Menor a 35",IF(Datos_Limpios!$M987&lt;=48,"Menor a 48",IF(Datos_Limpios!$M987&lt;=60,"Menor a 60","Mayor a 60")))</f>
        <v>Menor a 48</v>
      </c>
      <c r="O987" s="9" t="str">
        <f>IF(Datos_Limpios!$L987="True",Datos_Limpios!$F987,Datos_Limpios!$H987)</f>
        <v>NoPing Esports</v>
      </c>
      <c r="P987" s="9"/>
      <c r="Q987" s="9">
        <v>10749</v>
      </c>
      <c r="R987" s="9" t="s">
        <v>106</v>
      </c>
    </row>
    <row r="988" spans="1:18" x14ac:dyDescent="0.3">
      <c r="A988" s="7">
        <v>4969840552</v>
      </c>
      <c r="B988" s="7">
        <v>2607</v>
      </c>
      <c r="C988" s="8">
        <f>Datos_Limpios!$B988/(24*60*60)</f>
        <v>3.0173611111111109E-2</v>
      </c>
      <c r="D988" s="8" t="str">
        <f t="shared" si="30"/>
        <v>Mid Game</v>
      </c>
      <c r="E988" s="7">
        <v>6209804</v>
      </c>
      <c r="F988" s="7" t="s">
        <v>109</v>
      </c>
      <c r="G988" s="7">
        <v>2586976</v>
      </c>
      <c r="H988" s="7" t="s">
        <v>64</v>
      </c>
      <c r="I988" s="7">
        <v>31</v>
      </c>
      <c r="J988" s="7">
        <v>46</v>
      </c>
      <c r="K988" s="7" t="str">
        <f t="shared" si="31"/>
        <v>Dire</v>
      </c>
      <c r="L988" s="7" t="s">
        <v>14</v>
      </c>
      <c r="M988" s="7">
        <f>Datos_Limpios!$I988+Datos_Limpios!$J988</f>
        <v>77</v>
      </c>
      <c r="N988" s="7" t="str">
        <f>IF(Datos_Limpios!$M988&lt;35,"Menor a 35",IF(Datos_Limpios!$M988&lt;=48,"Menor a 48",IF(Datos_Limpios!$M988&lt;=60,"Menor a 60","Mayor a 60")))</f>
        <v>Mayor a 60</v>
      </c>
      <c r="O988" s="7" t="str">
        <f>IF(Datos_Limpios!$L988="True",Datos_Limpios!$F988,Datos_Limpios!$H988)</f>
        <v>OG</v>
      </c>
      <c r="P988" s="7"/>
      <c r="Q988" s="7">
        <v>10749</v>
      </c>
      <c r="R988" s="7" t="s">
        <v>106</v>
      </c>
    </row>
    <row r="989" spans="1:18" x14ac:dyDescent="0.3">
      <c r="A989" s="9">
        <v>4890925224</v>
      </c>
      <c r="B989" s="9">
        <v>3118</v>
      </c>
      <c r="C989" s="10">
        <f>Datos_Limpios!$B989/(24*60*60)</f>
        <v>3.6087962962962961E-2</v>
      </c>
      <c r="D989" s="8" t="str">
        <f t="shared" si="30"/>
        <v>Mid Game</v>
      </c>
      <c r="E989" s="9">
        <v>543897</v>
      </c>
      <c r="F989" s="9" t="s">
        <v>35</v>
      </c>
      <c r="G989" s="9">
        <v>4817649</v>
      </c>
      <c r="H989" s="9" t="s">
        <v>115</v>
      </c>
      <c r="I989" s="9">
        <v>24</v>
      </c>
      <c r="J989" s="9">
        <v>24</v>
      </c>
      <c r="K989" s="9" t="str">
        <f t="shared" si="31"/>
        <v>Radiant</v>
      </c>
      <c r="L989" s="9" t="s">
        <v>18</v>
      </c>
      <c r="M989" s="9">
        <f>Datos_Limpios!$I989+Datos_Limpios!$J989</f>
        <v>48</v>
      </c>
      <c r="N989" s="9" t="str">
        <f>IF(Datos_Limpios!$M989&lt;35,"Menor a 35",IF(Datos_Limpios!$M989&lt;=48,"Menor a 48",IF(Datos_Limpios!$M989&lt;=60,"Menor a 60","Mayor a 60")))</f>
        <v>Menor a 48</v>
      </c>
      <c r="O989" s="9" t="str">
        <f>IF(Datos_Limpios!$L989="True",Datos_Limpios!$F989,Datos_Limpios!$H989)</f>
        <v>Mineski</v>
      </c>
      <c r="P989" s="9"/>
      <c r="Q989" s="9">
        <v>10749</v>
      </c>
      <c r="R989" s="9" t="s">
        <v>106</v>
      </c>
    </row>
    <row r="990" spans="1:18" x14ac:dyDescent="0.3">
      <c r="A990" s="7">
        <v>4890854408</v>
      </c>
      <c r="B990" s="7">
        <v>1826</v>
      </c>
      <c r="C990" s="8">
        <f>Datos_Limpios!$B990/(24*60*60)</f>
        <v>2.1134259259259259E-2</v>
      </c>
      <c r="D990" s="8" t="str">
        <f t="shared" si="30"/>
        <v>Early Game</v>
      </c>
      <c r="E990" s="7">
        <v>3262331</v>
      </c>
      <c r="F990" s="7" t="s">
        <v>110</v>
      </c>
      <c r="G990" s="7">
        <v>6765426</v>
      </c>
      <c r="H990" s="7" t="s">
        <v>116</v>
      </c>
      <c r="I990" s="7">
        <v>28</v>
      </c>
      <c r="J990" s="7">
        <v>7</v>
      </c>
      <c r="K990" s="7" t="str">
        <f t="shared" si="31"/>
        <v>Radiant</v>
      </c>
      <c r="L990" s="7" t="s">
        <v>18</v>
      </c>
      <c r="M990" s="7">
        <f>Datos_Limpios!$I990+Datos_Limpios!$J990</f>
        <v>35</v>
      </c>
      <c r="N990" s="7" t="str">
        <f>IF(Datos_Limpios!$M990&lt;35,"Menor a 35",IF(Datos_Limpios!$M990&lt;=48,"Menor a 48",IF(Datos_Limpios!$M990&lt;=60,"Menor a 60","Mayor a 60")))</f>
        <v>Menor a 48</v>
      </c>
      <c r="O990" s="7" t="str">
        <f>IF(Datos_Limpios!$L990="True",Datos_Limpios!$F990,Datos_Limpios!$H990)</f>
        <v>Team EVOS</v>
      </c>
      <c r="P990" s="7"/>
      <c r="Q990" s="7">
        <v>10749</v>
      </c>
      <c r="R990" s="7" t="s">
        <v>106</v>
      </c>
    </row>
    <row r="991" spans="1:18" x14ac:dyDescent="0.3">
      <c r="A991" s="9">
        <v>4889525518</v>
      </c>
      <c r="B991" s="9">
        <v>2066</v>
      </c>
      <c r="C991" s="10">
        <f>Datos_Limpios!$B991/(24*60*60)</f>
        <v>2.3912037037037037E-2</v>
      </c>
      <c r="D991" s="8" t="str">
        <f t="shared" si="30"/>
        <v>Early Game</v>
      </c>
      <c r="E991" s="9">
        <v>5014799</v>
      </c>
      <c r="F991" s="9" t="s">
        <v>112</v>
      </c>
      <c r="G991" s="9">
        <v>2006913</v>
      </c>
      <c r="H991" s="9" t="s">
        <v>36</v>
      </c>
      <c r="I991" s="9">
        <v>9</v>
      </c>
      <c r="J991" s="9">
        <v>21</v>
      </c>
      <c r="K991" s="9" t="str">
        <f t="shared" si="31"/>
        <v>Dire</v>
      </c>
      <c r="L991" s="9" t="s">
        <v>14</v>
      </c>
      <c r="M991" s="9">
        <f>Datos_Limpios!$I991+Datos_Limpios!$J991</f>
        <v>30</v>
      </c>
      <c r="N991" s="9" t="str">
        <f>IF(Datos_Limpios!$M991&lt;35,"Menor a 35",IF(Datos_Limpios!$M991&lt;=48,"Menor a 48",IF(Datos_Limpios!$M991&lt;=60,"Menor a 60","Mayor a 60")))</f>
        <v>Menor a 35</v>
      </c>
      <c r="O991" s="9" t="str">
        <f>IF(Datos_Limpios!$L991="True",Datos_Limpios!$F991,Datos_Limpios!$H991)</f>
        <v>Vega Squadron</v>
      </c>
      <c r="P991" s="9"/>
      <c r="Q991" s="9">
        <v>10749</v>
      </c>
      <c r="R991" s="9" t="s">
        <v>106</v>
      </c>
    </row>
    <row r="992" spans="1:18" x14ac:dyDescent="0.3">
      <c r="A992" s="7">
        <v>4904261164</v>
      </c>
      <c r="B992" s="7">
        <v>1901</v>
      </c>
      <c r="C992" s="8">
        <f>Datos_Limpios!$B992/(24*60*60)</f>
        <v>2.2002314814814815E-2</v>
      </c>
      <c r="D992" s="8" t="str">
        <f t="shared" si="30"/>
        <v>Early Game</v>
      </c>
      <c r="E992" s="7">
        <v>6214538</v>
      </c>
      <c r="F992" s="7" t="s">
        <v>63</v>
      </c>
      <c r="G992" s="7">
        <v>6288801</v>
      </c>
      <c r="H992" s="7" t="s">
        <v>129</v>
      </c>
      <c r="I992" s="7">
        <v>32</v>
      </c>
      <c r="J992" s="7">
        <v>4</v>
      </c>
      <c r="K992" s="7" t="str">
        <f t="shared" si="31"/>
        <v>Radiant</v>
      </c>
      <c r="L992" s="7" t="s">
        <v>18</v>
      </c>
      <c r="M992" s="7">
        <f>Datos_Limpios!$I992+Datos_Limpios!$J992</f>
        <v>36</v>
      </c>
      <c r="N992" s="7" t="str">
        <f>IF(Datos_Limpios!$M992&lt;35,"Menor a 35",IF(Datos_Limpios!$M992&lt;=48,"Menor a 48",IF(Datos_Limpios!$M992&lt;=60,"Menor a 60","Mayor a 60")))</f>
        <v>Menor a 48</v>
      </c>
      <c r="O992" s="7" t="str">
        <f>IF(Datos_Limpios!$L992="True",Datos_Limpios!$F992,Datos_Limpios!$H992)</f>
        <v>Newbee</v>
      </c>
      <c r="P992" s="7"/>
      <c r="Q992" s="7">
        <v>10749</v>
      </c>
      <c r="R992" s="7" t="s">
        <v>106</v>
      </c>
    </row>
    <row r="993" spans="1:18" x14ac:dyDescent="0.3">
      <c r="A993" s="9">
        <v>4897289984</v>
      </c>
      <c r="B993" s="9">
        <v>1418</v>
      </c>
      <c r="C993" s="10">
        <f>Datos_Limpios!$B993/(24*60*60)</f>
        <v>1.6412037037037037E-2</v>
      </c>
      <c r="D993" s="8" t="str">
        <f t="shared" si="30"/>
        <v>Early Game</v>
      </c>
      <c r="E993" s="9">
        <v>5</v>
      </c>
      <c r="F993" s="9" t="s">
        <v>62</v>
      </c>
      <c r="G993" s="9">
        <v>4</v>
      </c>
      <c r="H993" s="9" t="s">
        <v>72</v>
      </c>
      <c r="I993" s="9">
        <v>30</v>
      </c>
      <c r="J993" s="9">
        <v>11</v>
      </c>
      <c r="K993" s="9" t="str">
        <f t="shared" si="31"/>
        <v>Radiant</v>
      </c>
      <c r="L993" s="9" t="s">
        <v>18</v>
      </c>
      <c r="M993" s="9">
        <f>Datos_Limpios!$I993+Datos_Limpios!$J993</f>
        <v>41</v>
      </c>
      <c r="N993" s="9" t="str">
        <f>IF(Datos_Limpios!$M993&lt;35,"Menor a 35",IF(Datos_Limpios!$M993&lt;=48,"Menor a 48",IF(Datos_Limpios!$M993&lt;=60,"Menor a 60","Mayor a 60")))</f>
        <v>Menor a 48</v>
      </c>
      <c r="O993" s="9" t="str">
        <f>IF(Datos_Limpios!$L993="True",Datos_Limpios!$F993,Datos_Limpios!$H993)</f>
        <v>Invictus Gaming</v>
      </c>
      <c r="P993" s="9"/>
      <c r="Q993" s="9">
        <v>10749</v>
      </c>
      <c r="R993" s="9" t="s">
        <v>106</v>
      </c>
    </row>
    <row r="994" spans="1:18" x14ac:dyDescent="0.3">
      <c r="A994" s="7">
        <v>4898481037</v>
      </c>
      <c r="B994" s="7">
        <v>5492</v>
      </c>
      <c r="C994" s="8">
        <f>Datos_Limpios!$B994/(24*60*60)</f>
        <v>6.356481481481481E-2</v>
      </c>
      <c r="D994" s="8" t="str">
        <f t="shared" si="30"/>
        <v>Late Game</v>
      </c>
      <c r="E994" s="7">
        <v>4</v>
      </c>
      <c r="F994" s="7" t="s">
        <v>72</v>
      </c>
      <c r="G994" s="7">
        <v>1375614</v>
      </c>
      <c r="H994" s="7" t="s">
        <v>63</v>
      </c>
      <c r="I994" s="7">
        <v>35</v>
      </c>
      <c r="J994" s="7">
        <v>40</v>
      </c>
      <c r="K994" s="7" t="str">
        <f t="shared" si="31"/>
        <v>Radiant</v>
      </c>
      <c r="L994" s="7" t="s">
        <v>18</v>
      </c>
      <c r="M994" s="7">
        <f>Datos_Limpios!$I994+Datos_Limpios!$J994</f>
        <v>75</v>
      </c>
      <c r="N994" s="7" t="str">
        <f>IF(Datos_Limpios!$M994&lt;35,"Menor a 35",IF(Datos_Limpios!$M994&lt;=48,"Menor a 48",IF(Datos_Limpios!$M994&lt;=60,"Menor a 60","Mayor a 60")))</f>
        <v>Mayor a 60</v>
      </c>
      <c r="O994" s="7" t="str">
        <f>IF(Datos_Limpios!$L994="True",Datos_Limpios!$F994,Datos_Limpios!$H994)</f>
        <v>EHOME</v>
      </c>
      <c r="P994" s="7"/>
      <c r="Q994" s="7">
        <v>10749</v>
      </c>
      <c r="R994" s="7" t="s">
        <v>106</v>
      </c>
    </row>
    <row r="995" spans="1:18" x14ac:dyDescent="0.3">
      <c r="A995" s="9">
        <v>4889610539</v>
      </c>
      <c r="B995" s="9">
        <v>1871</v>
      </c>
      <c r="C995" s="10">
        <f>Datos_Limpios!$B995/(24*60*60)</f>
        <v>2.1655092592592594E-2</v>
      </c>
      <c r="D995" s="8" t="str">
        <f t="shared" si="30"/>
        <v>Early Game</v>
      </c>
      <c r="E995" s="9">
        <v>4817649</v>
      </c>
      <c r="F995" s="9" t="s">
        <v>115</v>
      </c>
      <c r="G995" s="9">
        <v>7098928</v>
      </c>
      <c r="H995" s="9" t="s">
        <v>111</v>
      </c>
      <c r="I995" s="9">
        <v>5</v>
      </c>
      <c r="J995" s="9">
        <v>35</v>
      </c>
      <c r="K995" s="9" t="str">
        <f t="shared" si="31"/>
        <v>Dire</v>
      </c>
      <c r="L995" s="9" t="s">
        <v>14</v>
      </c>
      <c r="M995" s="9">
        <f>Datos_Limpios!$I995+Datos_Limpios!$J995</f>
        <v>40</v>
      </c>
      <c r="N995" s="9" t="str">
        <f>IF(Datos_Limpios!$M995&lt;35,"Menor a 35",IF(Datos_Limpios!$M995&lt;=48,"Menor a 48",IF(Datos_Limpios!$M995&lt;=60,"Menor a 60","Mayor a 60")))</f>
        <v>Menor a 48</v>
      </c>
      <c r="O995" s="9" t="str">
        <f>IF(Datos_Limpios!$L995="True",Datos_Limpios!$F995,Datos_Limpios!$H995)</f>
        <v>Adroit</v>
      </c>
      <c r="P995" s="9"/>
      <c r="Q995" s="9">
        <v>10749</v>
      </c>
      <c r="R995" s="9" t="s">
        <v>106</v>
      </c>
    </row>
    <row r="996" spans="1:18" x14ac:dyDescent="0.3">
      <c r="A996" s="7">
        <v>4898963307</v>
      </c>
      <c r="B996" s="7">
        <v>3082</v>
      </c>
      <c r="C996" s="8">
        <f>Datos_Limpios!$B996/(24*60*60)</f>
        <v>3.5671296296296298E-2</v>
      </c>
      <c r="D996" s="8" t="str">
        <f t="shared" si="30"/>
        <v>Mid Game</v>
      </c>
      <c r="E996" s="7">
        <v>6209166</v>
      </c>
      <c r="F996" s="7" t="s">
        <v>122</v>
      </c>
      <c r="G996" s="7">
        <v>4</v>
      </c>
      <c r="H996" s="7" t="s">
        <v>72</v>
      </c>
      <c r="I996" s="7">
        <v>13</v>
      </c>
      <c r="J996" s="7">
        <v>30</v>
      </c>
      <c r="K996" s="7" t="str">
        <f t="shared" si="31"/>
        <v>Dire</v>
      </c>
      <c r="L996" s="7" t="s">
        <v>14</v>
      </c>
      <c r="M996" s="7">
        <f>Datos_Limpios!$I996+Datos_Limpios!$J996</f>
        <v>43</v>
      </c>
      <c r="N996" s="7" t="str">
        <f>IF(Datos_Limpios!$M996&lt;35,"Menor a 35",IF(Datos_Limpios!$M996&lt;=48,"Menor a 48",IF(Datos_Limpios!$M996&lt;=60,"Menor a 60","Mayor a 60")))</f>
        <v>Menor a 48</v>
      </c>
      <c r="O996" s="7" t="str">
        <f>IF(Datos_Limpios!$L996="True",Datos_Limpios!$F996,Datos_Limpios!$H996)</f>
        <v>EHOME</v>
      </c>
      <c r="P996" s="7"/>
      <c r="Q996" s="7">
        <v>10749</v>
      </c>
      <c r="R996" s="7" t="s">
        <v>106</v>
      </c>
    </row>
    <row r="997" spans="1:18" x14ac:dyDescent="0.3">
      <c r="A997" s="9">
        <v>4902464697</v>
      </c>
      <c r="B997" s="9">
        <v>2356</v>
      </c>
      <c r="C997" s="10">
        <f>Datos_Limpios!$B997/(24*60*60)</f>
        <v>2.7268518518518518E-2</v>
      </c>
      <c r="D997" s="8" t="str">
        <f t="shared" si="30"/>
        <v>Early Game</v>
      </c>
      <c r="E997" s="9">
        <v>4</v>
      </c>
      <c r="F997" s="9" t="s">
        <v>72</v>
      </c>
      <c r="G997" s="9">
        <v>6209804</v>
      </c>
      <c r="H997" s="9" t="s">
        <v>109</v>
      </c>
      <c r="I997" s="9">
        <v>31</v>
      </c>
      <c r="J997" s="9">
        <v>24</v>
      </c>
      <c r="K997" s="9" t="str">
        <f t="shared" si="31"/>
        <v>Radiant</v>
      </c>
      <c r="L997" s="9" t="s">
        <v>18</v>
      </c>
      <c r="M997" s="9">
        <f>Datos_Limpios!$I997+Datos_Limpios!$J997</f>
        <v>55</v>
      </c>
      <c r="N997" s="9" t="str">
        <f>IF(Datos_Limpios!$M997&lt;35,"Menor a 35",IF(Datos_Limpios!$M997&lt;=48,"Menor a 48",IF(Datos_Limpios!$M997&lt;=60,"Menor a 60","Mayor a 60")))</f>
        <v>Menor a 60</v>
      </c>
      <c r="O997" s="9" t="str">
        <f>IF(Datos_Limpios!$L997="True",Datos_Limpios!$F997,Datos_Limpios!$H997)</f>
        <v>EHOME</v>
      </c>
      <c r="P997" s="9"/>
      <c r="Q997" s="9">
        <v>10749</v>
      </c>
      <c r="R997" s="9" t="s">
        <v>106</v>
      </c>
    </row>
    <row r="998" spans="1:18" x14ac:dyDescent="0.3">
      <c r="A998" s="7">
        <v>4967652141</v>
      </c>
      <c r="B998" s="7">
        <v>1310</v>
      </c>
      <c r="C998" s="8">
        <f>Datos_Limpios!$B998/(24*60*60)</f>
        <v>1.5162037037037036E-2</v>
      </c>
      <c r="D998" s="8" t="str">
        <f t="shared" si="30"/>
        <v>Early Game</v>
      </c>
      <c r="E998" s="7">
        <v>1838315</v>
      </c>
      <c r="F998" s="7" t="s">
        <v>21</v>
      </c>
      <c r="G998" s="7">
        <v>111474</v>
      </c>
      <c r="H998" s="7" t="s">
        <v>20</v>
      </c>
      <c r="I998" s="7">
        <v>20</v>
      </c>
      <c r="J998" s="7">
        <v>8</v>
      </c>
      <c r="K998" s="7" t="str">
        <f t="shared" si="31"/>
        <v>Radiant</v>
      </c>
      <c r="L998" s="7" t="s">
        <v>18</v>
      </c>
      <c r="M998" s="7">
        <f>Datos_Limpios!$I998+Datos_Limpios!$J998</f>
        <v>28</v>
      </c>
      <c r="N998" s="7" t="str">
        <f>IF(Datos_Limpios!$M998&lt;35,"Menor a 35",IF(Datos_Limpios!$M998&lt;=48,"Menor a 48",IF(Datos_Limpios!$M998&lt;=60,"Menor a 60","Mayor a 60")))</f>
        <v>Menor a 35</v>
      </c>
      <c r="O998" s="7" t="str">
        <f>IF(Datos_Limpios!$L998="True",Datos_Limpios!$F998,Datos_Limpios!$H998)</f>
        <v>Team Secret</v>
      </c>
      <c r="P998" s="7"/>
      <c r="Q998" s="7">
        <v>10749</v>
      </c>
      <c r="R998" s="7" t="s">
        <v>106</v>
      </c>
    </row>
    <row r="999" spans="1:18" x14ac:dyDescent="0.3">
      <c r="A999" s="9">
        <v>4901925673</v>
      </c>
      <c r="B999" s="9">
        <v>1847</v>
      </c>
      <c r="C999" s="10">
        <f>Datos_Limpios!$B999/(24*60*60)</f>
        <v>2.1377314814814814E-2</v>
      </c>
      <c r="D999" s="8" t="str">
        <f t="shared" si="30"/>
        <v>Early Game</v>
      </c>
      <c r="E999" s="9">
        <v>7079109</v>
      </c>
      <c r="F999" s="9" t="s">
        <v>135</v>
      </c>
      <c r="G999" s="9">
        <v>6214538</v>
      </c>
      <c r="H999" s="9" t="s">
        <v>63</v>
      </c>
      <c r="I999" s="9">
        <v>14</v>
      </c>
      <c r="J999" s="9">
        <v>31</v>
      </c>
      <c r="K999" s="9" t="str">
        <f t="shared" si="31"/>
        <v>Dire</v>
      </c>
      <c r="L999" s="9" t="s">
        <v>14</v>
      </c>
      <c r="M999" s="9">
        <f>Datos_Limpios!$I999+Datos_Limpios!$J999</f>
        <v>45</v>
      </c>
      <c r="N999" s="9" t="str">
        <f>IF(Datos_Limpios!$M999&lt;35,"Menor a 35",IF(Datos_Limpios!$M999&lt;=48,"Menor a 48",IF(Datos_Limpios!$M999&lt;=60,"Menor a 60","Mayor a 60")))</f>
        <v>Menor a 48</v>
      </c>
      <c r="O999" s="9" t="str">
        <f>IF(Datos_Limpios!$L999="True",Datos_Limpios!$F999,Datos_Limpios!$H999)</f>
        <v>Newbee</v>
      </c>
      <c r="P999" s="9"/>
      <c r="Q999" s="9">
        <v>10749</v>
      </c>
      <c r="R999" s="9" t="s">
        <v>106</v>
      </c>
    </row>
    <row r="1000" spans="1:18" x14ac:dyDescent="0.3">
      <c r="A1000" s="7">
        <v>4971157392</v>
      </c>
      <c r="B1000" s="7">
        <v>4190</v>
      </c>
      <c r="C1000" s="8">
        <f>Datos_Limpios!$B1000/(24*60*60)</f>
        <v>4.8495370370370369E-2</v>
      </c>
      <c r="D1000" s="8" t="str">
        <f t="shared" si="30"/>
        <v>Late Game</v>
      </c>
      <c r="E1000" s="7">
        <v>6214538</v>
      </c>
      <c r="F1000" s="7" t="s">
        <v>63</v>
      </c>
      <c r="G1000" s="7">
        <v>2626685</v>
      </c>
      <c r="H1000" s="7" t="s">
        <v>30</v>
      </c>
      <c r="I1000" s="7">
        <v>37</v>
      </c>
      <c r="J1000" s="7">
        <v>31</v>
      </c>
      <c r="K1000" s="7" t="str">
        <f t="shared" si="31"/>
        <v>Radiant</v>
      </c>
      <c r="L1000" s="7" t="s">
        <v>18</v>
      </c>
      <c r="M1000" s="7">
        <f>Datos_Limpios!$I1000+Datos_Limpios!$J1000</f>
        <v>68</v>
      </c>
      <c r="N1000" s="7" t="str">
        <f>IF(Datos_Limpios!$M1000&lt;35,"Menor a 35",IF(Datos_Limpios!$M1000&lt;=48,"Menor a 48",IF(Datos_Limpios!$M1000&lt;=60,"Menor a 60","Mayor a 60")))</f>
        <v>Mayor a 60</v>
      </c>
      <c r="O1000" s="7" t="str">
        <f>IF(Datos_Limpios!$L1000="True",Datos_Limpios!$F1000,Datos_Limpios!$H1000)</f>
        <v>Newbee</v>
      </c>
      <c r="P1000" s="7"/>
      <c r="Q1000" s="7">
        <v>10749</v>
      </c>
      <c r="R1000" s="7" t="s">
        <v>106</v>
      </c>
    </row>
    <row r="1001" spans="1:18" x14ac:dyDescent="0.3">
      <c r="A1001" s="9">
        <v>4967721543</v>
      </c>
      <c r="B1001" s="9">
        <v>2353</v>
      </c>
      <c r="C1001" s="10">
        <f>Datos_Limpios!$B1001/(24*60*60)</f>
        <v>2.7233796296296298E-2</v>
      </c>
      <c r="D1001" s="8" t="str">
        <f t="shared" si="30"/>
        <v>Early Game</v>
      </c>
      <c r="E1001" s="9">
        <v>36</v>
      </c>
      <c r="F1001" s="9" t="s">
        <v>37</v>
      </c>
      <c r="G1001" s="9">
        <v>2586976</v>
      </c>
      <c r="H1001" s="9" t="s">
        <v>64</v>
      </c>
      <c r="I1001" s="9">
        <v>21</v>
      </c>
      <c r="J1001" s="9">
        <v>48</v>
      </c>
      <c r="K1001" s="9" t="str">
        <f t="shared" si="31"/>
        <v>Dire</v>
      </c>
      <c r="L1001" s="9" t="s">
        <v>14</v>
      </c>
      <c r="M1001" s="9">
        <f>Datos_Limpios!$I1001+Datos_Limpios!$J1001</f>
        <v>69</v>
      </c>
      <c r="N1001" s="9" t="str">
        <f>IF(Datos_Limpios!$M1001&lt;35,"Menor a 35",IF(Datos_Limpios!$M1001&lt;=48,"Menor a 48",IF(Datos_Limpios!$M1001&lt;=60,"Menor a 60","Mayor a 60")))</f>
        <v>Mayor a 60</v>
      </c>
      <c r="O1001" s="9" t="str">
        <f>IF(Datos_Limpios!$L1001="True",Datos_Limpios!$F1001,Datos_Limpios!$H1001)</f>
        <v>OG</v>
      </c>
      <c r="P1001" s="9"/>
      <c r="Q1001" s="9">
        <v>10749</v>
      </c>
      <c r="R1001" s="9" t="s">
        <v>106</v>
      </c>
    </row>
    <row r="1002" spans="1:18" x14ac:dyDescent="0.3">
      <c r="A1002" s="7">
        <v>4971147140</v>
      </c>
      <c r="B1002" s="7">
        <v>1996</v>
      </c>
      <c r="C1002" s="8">
        <f>Datos_Limpios!$B1002/(24*60*60)</f>
        <v>2.3101851851851853E-2</v>
      </c>
      <c r="D1002" s="8" t="str">
        <f t="shared" si="30"/>
        <v>Early Game</v>
      </c>
      <c r="E1002" s="7">
        <v>1883502</v>
      </c>
      <c r="F1002" s="7" t="s">
        <v>61</v>
      </c>
      <c r="G1002" s="7">
        <v>2586976</v>
      </c>
      <c r="H1002" s="7" t="s">
        <v>64</v>
      </c>
      <c r="I1002" s="7">
        <v>19</v>
      </c>
      <c r="J1002" s="7">
        <v>46</v>
      </c>
      <c r="K1002" s="7" t="str">
        <f t="shared" si="31"/>
        <v>Dire</v>
      </c>
      <c r="L1002" s="7" t="s">
        <v>14</v>
      </c>
      <c r="M1002" s="7">
        <f>Datos_Limpios!$I1002+Datos_Limpios!$J1002</f>
        <v>65</v>
      </c>
      <c r="N1002" s="7" t="str">
        <f>IF(Datos_Limpios!$M1002&lt;35,"Menor a 35",IF(Datos_Limpios!$M1002&lt;=48,"Menor a 48",IF(Datos_Limpios!$M1002&lt;=60,"Menor a 60","Mayor a 60")))</f>
        <v>Mayor a 60</v>
      </c>
      <c r="O1002" s="7" t="str">
        <f>IF(Datos_Limpios!$L1002="True",Datos_Limpios!$F1002,Datos_Limpios!$H1002)</f>
        <v>OG</v>
      </c>
      <c r="P1002" s="7"/>
      <c r="Q1002" s="7">
        <v>10749</v>
      </c>
      <c r="R1002" s="7" t="s">
        <v>106</v>
      </c>
    </row>
    <row r="1003" spans="1:18" x14ac:dyDescent="0.3">
      <c r="A1003" s="9">
        <v>4986260666</v>
      </c>
      <c r="B1003" s="9">
        <v>1945</v>
      </c>
      <c r="C1003" s="10">
        <f>Datos_Limpios!$B1003/(24*60*60)</f>
        <v>2.2511574074074073E-2</v>
      </c>
      <c r="D1003" s="8" t="str">
        <f t="shared" si="30"/>
        <v>Early Game</v>
      </c>
      <c r="E1003" s="9">
        <v>2163</v>
      </c>
      <c r="F1003" s="9" t="s">
        <v>66</v>
      </c>
      <c r="G1003" s="9">
        <v>2586976</v>
      </c>
      <c r="H1003" s="9" t="s">
        <v>64</v>
      </c>
      <c r="I1003" s="9">
        <v>11</v>
      </c>
      <c r="J1003" s="9">
        <v>40</v>
      </c>
      <c r="K1003" s="9" t="str">
        <f t="shared" si="31"/>
        <v>Dire</v>
      </c>
      <c r="L1003" s="9" t="s">
        <v>14</v>
      </c>
      <c r="M1003" s="9">
        <f>Datos_Limpios!$I1003+Datos_Limpios!$J1003</f>
        <v>51</v>
      </c>
      <c r="N1003" s="9" t="str">
        <f>IF(Datos_Limpios!$M1003&lt;35,"Menor a 35",IF(Datos_Limpios!$M1003&lt;=48,"Menor a 48",IF(Datos_Limpios!$M1003&lt;=60,"Menor a 60","Mayor a 60")))</f>
        <v>Menor a 60</v>
      </c>
      <c r="O1003" s="9" t="str">
        <f>IF(Datos_Limpios!$L1003="True",Datos_Limpios!$F1003,Datos_Limpios!$H1003)</f>
        <v>OG</v>
      </c>
      <c r="P1003" s="9"/>
      <c r="Q1003" s="9">
        <v>10749</v>
      </c>
      <c r="R1003" s="9" t="s">
        <v>106</v>
      </c>
    </row>
    <row r="1004" spans="1:18" x14ac:dyDescent="0.3">
      <c r="A1004" s="7">
        <v>4968150000</v>
      </c>
      <c r="B1004" s="7">
        <v>4934</v>
      </c>
      <c r="C1004" s="8">
        <f>Datos_Limpios!$B1004/(24*60*60)</f>
        <v>5.710648148148148E-2</v>
      </c>
      <c r="D1004" s="8" t="str">
        <f t="shared" si="30"/>
        <v>Late Game</v>
      </c>
      <c r="E1004" s="7">
        <v>39</v>
      </c>
      <c r="F1004" s="7" t="s">
        <v>60</v>
      </c>
      <c r="G1004" s="7">
        <v>36</v>
      </c>
      <c r="H1004" s="7" t="s">
        <v>37</v>
      </c>
      <c r="I1004" s="7">
        <v>54</v>
      </c>
      <c r="J1004" s="7">
        <v>42</v>
      </c>
      <c r="K1004" s="7" t="str">
        <f t="shared" si="31"/>
        <v>Radiant</v>
      </c>
      <c r="L1004" s="7" t="s">
        <v>18</v>
      </c>
      <c r="M1004" s="7">
        <f>Datos_Limpios!$I1004+Datos_Limpios!$J1004</f>
        <v>96</v>
      </c>
      <c r="N1004" s="7" t="str">
        <f>IF(Datos_Limpios!$M1004&lt;35,"Menor a 35",IF(Datos_Limpios!$M1004&lt;=48,"Menor a 48",IF(Datos_Limpios!$M1004&lt;=60,"Menor a 60","Mayor a 60")))</f>
        <v>Mayor a 60</v>
      </c>
      <c r="O1004" s="7" t="str">
        <f>IF(Datos_Limpios!$L1004="True",Datos_Limpios!$F1004,Datos_Limpios!$H1004)</f>
        <v>Shopify Rebellion</v>
      </c>
      <c r="P1004" s="7"/>
      <c r="Q1004" s="7">
        <v>10749</v>
      </c>
      <c r="R1004" s="7" t="s">
        <v>106</v>
      </c>
    </row>
    <row r="1005" spans="1:18" x14ac:dyDescent="0.3">
      <c r="A1005" s="9">
        <v>4969405346</v>
      </c>
      <c r="B1005" s="9">
        <v>2343</v>
      </c>
      <c r="C1005" s="10">
        <f>Datos_Limpios!$B1005/(24*60*60)</f>
        <v>2.7118055555555555E-2</v>
      </c>
      <c r="D1005" s="8" t="str">
        <f t="shared" si="30"/>
        <v>Early Game</v>
      </c>
      <c r="E1005" s="9">
        <v>1883502</v>
      </c>
      <c r="F1005" s="9" t="s">
        <v>61</v>
      </c>
      <c r="G1005" s="9">
        <v>36</v>
      </c>
      <c r="H1005" s="9" t="s">
        <v>37</v>
      </c>
      <c r="I1005" s="9">
        <v>12</v>
      </c>
      <c r="J1005" s="9">
        <v>28</v>
      </c>
      <c r="K1005" s="9" t="str">
        <f t="shared" si="31"/>
        <v>Dire</v>
      </c>
      <c r="L1005" s="9" t="s">
        <v>14</v>
      </c>
      <c r="M1005" s="9">
        <f>Datos_Limpios!$I1005+Datos_Limpios!$J1005</f>
        <v>40</v>
      </c>
      <c r="N1005" s="9" t="str">
        <f>IF(Datos_Limpios!$M1005&lt;35,"Menor a 35",IF(Datos_Limpios!$M1005&lt;=48,"Menor a 48",IF(Datos_Limpios!$M1005&lt;=60,"Menor a 60","Mayor a 60")))</f>
        <v>Menor a 48</v>
      </c>
      <c r="O1005" s="9" t="str">
        <f>IF(Datos_Limpios!$L1005="True",Datos_Limpios!$F1005,Datos_Limpios!$H1005)</f>
        <v>Natus Vincere</v>
      </c>
      <c r="P1005" s="9"/>
      <c r="Q1005" s="9">
        <v>10749</v>
      </c>
      <c r="R1005" s="9" t="s">
        <v>106</v>
      </c>
    </row>
    <row r="1006" spans="1:18" x14ac:dyDescent="0.3">
      <c r="A1006" s="7">
        <v>4894468948</v>
      </c>
      <c r="B1006" s="7">
        <v>2537</v>
      </c>
      <c r="C1006" s="8">
        <f>Datos_Limpios!$B1006/(24*60*60)</f>
        <v>2.9363425925925925E-2</v>
      </c>
      <c r="D1006" s="8" t="str">
        <f t="shared" si="30"/>
        <v>Mid Game</v>
      </c>
      <c r="E1006" s="7">
        <v>7119077</v>
      </c>
      <c r="F1006" s="7" t="s">
        <v>120</v>
      </c>
      <c r="G1006" s="7">
        <v>6382242</v>
      </c>
      <c r="H1006" s="7" t="s">
        <v>87</v>
      </c>
      <c r="I1006" s="7">
        <v>40</v>
      </c>
      <c r="J1006" s="7">
        <v>17</v>
      </c>
      <c r="K1006" s="7" t="str">
        <f t="shared" si="31"/>
        <v>Radiant</v>
      </c>
      <c r="L1006" s="7" t="s">
        <v>18</v>
      </c>
      <c r="M1006" s="7">
        <f>Datos_Limpios!$I1006+Datos_Limpios!$J1006</f>
        <v>57</v>
      </c>
      <c r="N1006" s="7" t="str">
        <f>IF(Datos_Limpios!$M1006&lt;35,"Menor a 35",IF(Datos_Limpios!$M1006&lt;=48,"Menor a 48",IF(Datos_Limpios!$M1006&lt;=60,"Menor a 60","Mayor a 60")))</f>
        <v>Menor a 60</v>
      </c>
      <c r="O1006" s="7" t="str">
        <f>IF(Datos_Limpios!$L1006="True",Datos_Limpios!$F1006,Datos_Limpios!$H1006)</f>
        <v>Hokori</v>
      </c>
      <c r="P1006" s="7"/>
      <c r="Q1006" s="7">
        <v>10749</v>
      </c>
      <c r="R1006" s="7" t="s">
        <v>106</v>
      </c>
    </row>
    <row r="1007" spans="1:18" x14ac:dyDescent="0.3">
      <c r="A1007" s="9">
        <v>4902056634</v>
      </c>
      <c r="B1007" s="9">
        <v>4156</v>
      </c>
      <c r="C1007" s="10">
        <f>Datos_Limpios!$B1007/(24*60*60)</f>
        <v>4.8101851851851854E-2</v>
      </c>
      <c r="D1007" s="8" t="str">
        <f t="shared" si="30"/>
        <v>Late Game</v>
      </c>
      <c r="E1007" s="9">
        <v>7247584</v>
      </c>
      <c r="F1007" s="9" t="s">
        <v>128</v>
      </c>
      <c r="G1007" s="9">
        <v>6288801</v>
      </c>
      <c r="H1007" s="9" t="s">
        <v>129</v>
      </c>
      <c r="I1007" s="9">
        <v>20</v>
      </c>
      <c r="J1007" s="9">
        <v>30</v>
      </c>
      <c r="K1007" s="9" t="str">
        <f t="shared" si="31"/>
        <v>Dire</v>
      </c>
      <c r="L1007" s="9" t="s">
        <v>14</v>
      </c>
      <c r="M1007" s="9">
        <f>Datos_Limpios!$I1007+Datos_Limpios!$J1007</f>
        <v>50</v>
      </c>
      <c r="N1007" s="9" t="str">
        <f>IF(Datos_Limpios!$M1007&lt;35,"Menor a 35",IF(Datos_Limpios!$M1007&lt;=48,"Menor a 48",IF(Datos_Limpios!$M1007&lt;=60,"Menor a 60","Mayor a 60")))</f>
        <v>Menor a 60</v>
      </c>
      <c r="O1007" s="9" t="str">
        <f>IF(Datos_Limpios!$L1007="True",Datos_Limpios!$F1007,Datos_Limpios!$H1007)</f>
        <v>J.Storm</v>
      </c>
      <c r="P1007" s="9"/>
      <c r="Q1007" s="9">
        <v>10749</v>
      </c>
      <c r="R1007" s="9" t="s">
        <v>106</v>
      </c>
    </row>
    <row r="1008" spans="1:18" x14ac:dyDescent="0.3">
      <c r="A1008" s="7">
        <v>4892423570</v>
      </c>
      <c r="B1008" s="7">
        <v>2092</v>
      </c>
      <c r="C1008" s="8">
        <f>Datos_Limpios!$B1008/(24*60*60)</f>
        <v>2.4212962962962964E-2</v>
      </c>
      <c r="D1008" s="8" t="str">
        <f t="shared" si="30"/>
        <v>Early Game</v>
      </c>
      <c r="E1008" s="7">
        <v>6382242</v>
      </c>
      <c r="F1008" s="7" t="s">
        <v>87</v>
      </c>
      <c r="G1008" s="7">
        <v>5055770</v>
      </c>
      <c r="H1008" s="7" t="s">
        <v>133</v>
      </c>
      <c r="I1008" s="7">
        <v>33</v>
      </c>
      <c r="J1008" s="7">
        <v>26</v>
      </c>
      <c r="K1008" s="7" t="str">
        <f t="shared" si="31"/>
        <v>Radiant</v>
      </c>
      <c r="L1008" s="7" t="s">
        <v>18</v>
      </c>
      <c r="M1008" s="7">
        <f>Datos_Limpios!$I1008+Datos_Limpios!$J1008</f>
        <v>59</v>
      </c>
      <c r="N1008" s="7" t="str">
        <f>IF(Datos_Limpios!$M1008&lt;35,"Menor a 35",IF(Datos_Limpios!$M1008&lt;=48,"Menor a 48",IF(Datos_Limpios!$M1008&lt;=60,"Menor a 60","Mayor a 60")))</f>
        <v>Menor a 60</v>
      </c>
      <c r="O1008" s="7" t="str">
        <f>IF(Datos_Limpios!$L1008="True",Datos_Limpios!$F1008,Datos_Limpios!$H1008)</f>
        <v>Thunder Predator</v>
      </c>
      <c r="P1008" s="7"/>
      <c r="Q1008" s="7">
        <v>10749</v>
      </c>
      <c r="R1008" s="7" t="s">
        <v>106</v>
      </c>
    </row>
    <row r="1009" spans="1:18" x14ac:dyDescent="0.3">
      <c r="A1009" s="9">
        <v>4976922218</v>
      </c>
      <c r="B1009" s="9">
        <v>4602</v>
      </c>
      <c r="C1009" s="10">
        <f>Datos_Limpios!$B1009/(24*60*60)</f>
        <v>5.3263888888888888E-2</v>
      </c>
      <c r="D1009" s="8" t="str">
        <f t="shared" si="30"/>
        <v>Late Game</v>
      </c>
      <c r="E1009" s="9">
        <v>2108395</v>
      </c>
      <c r="F1009" s="9" t="s">
        <v>34</v>
      </c>
      <c r="G1009" s="9">
        <v>726228</v>
      </c>
      <c r="H1009" s="9" t="s">
        <v>55</v>
      </c>
      <c r="I1009" s="9">
        <v>48</v>
      </c>
      <c r="J1009" s="9">
        <v>38</v>
      </c>
      <c r="K1009" s="9" t="str">
        <f t="shared" si="31"/>
        <v>Radiant</v>
      </c>
      <c r="L1009" s="9" t="s">
        <v>18</v>
      </c>
      <c r="M1009" s="9">
        <f>Datos_Limpios!$I1009+Datos_Limpios!$J1009</f>
        <v>86</v>
      </c>
      <c r="N1009" s="9" t="str">
        <f>IF(Datos_Limpios!$M1009&lt;35,"Menor a 35",IF(Datos_Limpios!$M1009&lt;=48,"Menor a 48",IF(Datos_Limpios!$M1009&lt;=60,"Menor a 60","Mayor a 60")))</f>
        <v>Mayor a 60</v>
      </c>
      <c r="O1009" s="9" t="str">
        <f>IF(Datos_Limpios!$L1009="True",Datos_Limpios!$F1009,Datos_Limpios!$H1009)</f>
        <v>TNC Predator</v>
      </c>
      <c r="P1009" s="9"/>
      <c r="Q1009" s="9">
        <v>10749</v>
      </c>
      <c r="R1009" s="9" t="s">
        <v>106</v>
      </c>
    </row>
    <row r="1010" spans="1:18" x14ac:dyDescent="0.3">
      <c r="A1010" s="7">
        <v>4973159453</v>
      </c>
      <c r="B1010" s="7">
        <v>2148</v>
      </c>
      <c r="C1010" s="8">
        <f>Datos_Limpios!$B1010/(24*60*60)</f>
        <v>2.4861111111111112E-2</v>
      </c>
      <c r="D1010" s="8" t="str">
        <f t="shared" si="30"/>
        <v>Early Game</v>
      </c>
      <c r="E1010" s="7">
        <v>2108395</v>
      </c>
      <c r="F1010" s="7" t="s">
        <v>34</v>
      </c>
      <c r="G1010" s="7">
        <v>2163</v>
      </c>
      <c r="H1010" s="7" t="s">
        <v>66</v>
      </c>
      <c r="I1010" s="7">
        <v>47</v>
      </c>
      <c r="J1010" s="7">
        <v>17</v>
      </c>
      <c r="K1010" s="7" t="str">
        <f t="shared" si="31"/>
        <v>Radiant</v>
      </c>
      <c r="L1010" s="7" t="s">
        <v>18</v>
      </c>
      <c r="M1010" s="7">
        <f>Datos_Limpios!$I1010+Datos_Limpios!$J1010</f>
        <v>64</v>
      </c>
      <c r="N1010" s="7" t="str">
        <f>IF(Datos_Limpios!$M1010&lt;35,"Menor a 35",IF(Datos_Limpios!$M1010&lt;=48,"Menor a 48",IF(Datos_Limpios!$M1010&lt;=60,"Menor a 60","Mayor a 60")))</f>
        <v>Mayor a 60</v>
      </c>
      <c r="O1010" s="7" t="str">
        <f>IF(Datos_Limpios!$L1010="True",Datos_Limpios!$F1010,Datos_Limpios!$H1010)</f>
        <v>TNC Predator</v>
      </c>
      <c r="P1010" s="7"/>
      <c r="Q1010" s="7">
        <v>10749</v>
      </c>
      <c r="R1010" s="7" t="s">
        <v>106</v>
      </c>
    </row>
    <row r="1011" spans="1:18" x14ac:dyDescent="0.3">
      <c r="A1011" s="9">
        <v>4967601727</v>
      </c>
      <c r="B1011" s="9">
        <v>2873</v>
      </c>
      <c r="C1011" s="10">
        <f>Datos_Limpios!$B1011/(24*60*60)</f>
        <v>3.3252314814814818E-2</v>
      </c>
      <c r="D1011" s="8" t="str">
        <f t="shared" si="30"/>
        <v>Mid Game</v>
      </c>
      <c r="E1011" s="9">
        <v>2163</v>
      </c>
      <c r="F1011" s="9" t="s">
        <v>66</v>
      </c>
      <c r="G1011" s="9">
        <v>6214538</v>
      </c>
      <c r="H1011" s="9" t="s">
        <v>63</v>
      </c>
      <c r="I1011" s="9">
        <v>15</v>
      </c>
      <c r="J1011" s="9">
        <v>39</v>
      </c>
      <c r="K1011" s="9" t="str">
        <f t="shared" si="31"/>
        <v>Dire</v>
      </c>
      <c r="L1011" s="9" t="s">
        <v>14</v>
      </c>
      <c r="M1011" s="9">
        <f>Datos_Limpios!$I1011+Datos_Limpios!$J1011</f>
        <v>54</v>
      </c>
      <c r="N1011" s="9" t="str">
        <f>IF(Datos_Limpios!$M1011&lt;35,"Menor a 35",IF(Datos_Limpios!$M1011&lt;=48,"Menor a 48",IF(Datos_Limpios!$M1011&lt;=60,"Menor a 60","Mayor a 60")))</f>
        <v>Menor a 60</v>
      </c>
      <c r="O1011" s="9" t="str">
        <f>IF(Datos_Limpios!$L1011="True",Datos_Limpios!$F1011,Datos_Limpios!$H1011)</f>
        <v>Newbee</v>
      </c>
      <c r="P1011" s="9"/>
      <c r="Q1011" s="9">
        <v>10749</v>
      </c>
      <c r="R1011" s="9" t="s">
        <v>106</v>
      </c>
    </row>
    <row r="1012" spans="1:18" x14ac:dyDescent="0.3">
      <c r="A1012" s="7">
        <v>4892836621</v>
      </c>
      <c r="B1012" s="7">
        <v>1941</v>
      </c>
      <c r="C1012" s="8">
        <f>Datos_Limpios!$B1012/(24*60*60)</f>
        <v>2.2465277777777778E-2</v>
      </c>
      <c r="D1012" s="8" t="str">
        <f t="shared" si="30"/>
        <v>Early Game</v>
      </c>
      <c r="E1012" s="7">
        <v>6797380</v>
      </c>
      <c r="F1012" s="7" t="s">
        <v>118</v>
      </c>
      <c r="G1012" s="7">
        <v>7098928</v>
      </c>
      <c r="H1012" s="7" t="s">
        <v>111</v>
      </c>
      <c r="I1012" s="7">
        <v>8</v>
      </c>
      <c r="J1012" s="7">
        <v>23</v>
      </c>
      <c r="K1012" s="7" t="str">
        <f t="shared" si="31"/>
        <v>Dire</v>
      </c>
      <c r="L1012" s="7" t="s">
        <v>14</v>
      </c>
      <c r="M1012" s="7">
        <f>Datos_Limpios!$I1012+Datos_Limpios!$J1012</f>
        <v>31</v>
      </c>
      <c r="N1012" s="7" t="str">
        <f>IF(Datos_Limpios!$M1012&lt;35,"Menor a 35",IF(Datos_Limpios!$M1012&lt;=48,"Menor a 48",IF(Datos_Limpios!$M1012&lt;=60,"Menor a 60","Mayor a 60")))</f>
        <v>Menor a 35</v>
      </c>
      <c r="O1012" s="7" t="str">
        <f>IF(Datos_Limpios!$L1012="True",Datos_Limpios!$F1012,Datos_Limpios!$H1012)</f>
        <v>Adroit</v>
      </c>
      <c r="P1012" s="7"/>
      <c r="Q1012" s="7">
        <v>10749</v>
      </c>
      <c r="R1012" s="7" t="s">
        <v>106</v>
      </c>
    </row>
    <row r="1013" spans="1:18" x14ac:dyDescent="0.3">
      <c r="A1013" s="9">
        <v>4901284783</v>
      </c>
      <c r="B1013" s="9">
        <v>2200</v>
      </c>
      <c r="C1013" s="10">
        <f>Datos_Limpios!$B1013/(24*60*60)</f>
        <v>2.5462962962962962E-2</v>
      </c>
      <c r="D1013" s="8" t="str">
        <f t="shared" si="30"/>
        <v>Early Game</v>
      </c>
      <c r="E1013" s="9">
        <v>5059375</v>
      </c>
      <c r="F1013" s="9" t="s">
        <v>95</v>
      </c>
      <c r="G1013" s="9">
        <v>3214090</v>
      </c>
      <c r="H1013" s="9" t="s">
        <v>124</v>
      </c>
      <c r="I1013" s="9">
        <v>33</v>
      </c>
      <c r="J1013" s="9">
        <v>18</v>
      </c>
      <c r="K1013" s="9" t="str">
        <f t="shared" si="31"/>
        <v>Radiant</v>
      </c>
      <c r="L1013" s="9" t="s">
        <v>18</v>
      </c>
      <c r="M1013" s="9">
        <f>Datos_Limpios!$I1013+Datos_Limpios!$J1013</f>
        <v>51</v>
      </c>
      <c r="N1013" s="9" t="str">
        <f>IF(Datos_Limpios!$M1013&lt;35,"Menor a 35",IF(Datos_Limpios!$M1013&lt;=48,"Menor a 48",IF(Datos_Limpios!$M1013&lt;=60,"Menor a 60","Mayor a 60")))</f>
        <v>Menor a 60</v>
      </c>
      <c r="O1013" s="9" t="str">
        <f>IF(Datos_Limpios!$L1013="True",Datos_Limpios!$F1013,Datos_Limpios!$H1013)</f>
        <v>The Final Tribe</v>
      </c>
      <c r="P1013" s="9"/>
      <c r="Q1013" s="9">
        <v>10749</v>
      </c>
      <c r="R1013" s="9" t="s">
        <v>106</v>
      </c>
    </row>
    <row r="1014" spans="1:18" x14ac:dyDescent="0.3">
      <c r="A1014" s="7">
        <v>4898079807</v>
      </c>
      <c r="B1014" s="7">
        <v>2835</v>
      </c>
      <c r="C1014" s="8">
        <f>Datos_Limpios!$B1014/(24*60*60)</f>
        <v>3.2812500000000001E-2</v>
      </c>
      <c r="D1014" s="8" t="str">
        <f t="shared" si="30"/>
        <v>Mid Game</v>
      </c>
      <c r="E1014" s="7">
        <v>5892936</v>
      </c>
      <c r="F1014" s="7" t="s">
        <v>127</v>
      </c>
      <c r="G1014" s="7">
        <v>3</v>
      </c>
      <c r="H1014" s="7" t="s">
        <v>50</v>
      </c>
      <c r="I1014" s="7">
        <v>16</v>
      </c>
      <c r="J1014" s="7">
        <v>26</v>
      </c>
      <c r="K1014" s="7" t="str">
        <f t="shared" si="31"/>
        <v>Dire</v>
      </c>
      <c r="L1014" s="7" t="s">
        <v>14</v>
      </c>
      <c r="M1014" s="7">
        <f>Datos_Limpios!$I1014+Datos_Limpios!$J1014</f>
        <v>42</v>
      </c>
      <c r="N1014" s="7" t="str">
        <f>IF(Datos_Limpios!$M1014&lt;35,"Menor a 35",IF(Datos_Limpios!$M1014&lt;=48,"Menor a 48",IF(Datos_Limpios!$M1014&lt;=60,"Menor a 60","Mayor a 60")))</f>
        <v>Menor a 48</v>
      </c>
      <c r="O1014" s="7" t="str">
        <f>IF(Datos_Limpios!$L1014="True",Datos_Limpios!$F1014,Datos_Limpios!$H1014)</f>
        <v>compLexity Gaming</v>
      </c>
      <c r="P1014" s="7"/>
      <c r="Q1014" s="7">
        <v>10749</v>
      </c>
      <c r="R1014" s="7" t="s">
        <v>106</v>
      </c>
    </row>
    <row r="1015" spans="1:18" x14ac:dyDescent="0.3">
      <c r="A1015" s="9">
        <v>4973182943</v>
      </c>
      <c r="B1015" s="9">
        <v>908</v>
      </c>
      <c r="C1015" s="10">
        <f>Datos_Limpios!$B1015/(24*60*60)</f>
        <v>1.050925925925926E-2</v>
      </c>
      <c r="D1015" s="8" t="str">
        <f t="shared" si="30"/>
        <v>Turbo Game</v>
      </c>
      <c r="E1015" s="9">
        <v>6209804</v>
      </c>
      <c r="F1015" s="9" t="s">
        <v>109</v>
      </c>
      <c r="G1015" s="9">
        <v>2672298</v>
      </c>
      <c r="H1015" s="9" t="s">
        <v>26</v>
      </c>
      <c r="I1015" s="9">
        <v>17</v>
      </c>
      <c r="J1015" s="9">
        <v>3</v>
      </c>
      <c r="K1015" s="9" t="str">
        <f t="shared" si="31"/>
        <v>Radiant</v>
      </c>
      <c r="L1015" s="9" t="s">
        <v>18</v>
      </c>
      <c r="M1015" s="9">
        <f>Datos_Limpios!$I1015+Datos_Limpios!$J1015</f>
        <v>20</v>
      </c>
      <c r="N1015" s="9" t="str">
        <f>IF(Datos_Limpios!$M1015&lt;35,"Menor a 35",IF(Datos_Limpios!$M1015&lt;=48,"Menor a 48",IF(Datos_Limpios!$M1015&lt;=60,"Menor a 60","Mayor a 60")))</f>
        <v>Menor a 35</v>
      </c>
      <c r="O1015" s="9" t="str">
        <f>IF(Datos_Limpios!$L1015="True",Datos_Limpios!$F1015,Datos_Limpios!$H1015)</f>
        <v>Antarctic Penguins</v>
      </c>
      <c r="P1015" s="9"/>
      <c r="Q1015" s="9">
        <v>10749</v>
      </c>
      <c r="R1015" s="9" t="s">
        <v>106</v>
      </c>
    </row>
    <row r="1016" spans="1:18" x14ac:dyDescent="0.3">
      <c r="A1016" s="7">
        <v>4969319314</v>
      </c>
      <c r="B1016" s="7">
        <v>4071</v>
      </c>
      <c r="C1016" s="8">
        <f>Datos_Limpios!$B1016/(24*60*60)</f>
        <v>4.7118055555555559E-2</v>
      </c>
      <c r="D1016" s="8" t="str">
        <f t="shared" si="30"/>
        <v>Late Game</v>
      </c>
      <c r="E1016" s="7">
        <v>6214538</v>
      </c>
      <c r="F1016" s="7" t="s">
        <v>63</v>
      </c>
      <c r="G1016" s="7">
        <v>15</v>
      </c>
      <c r="H1016" s="7" t="s">
        <v>12</v>
      </c>
      <c r="I1016" s="7">
        <v>30</v>
      </c>
      <c r="J1016" s="7">
        <v>41</v>
      </c>
      <c r="K1016" s="7" t="str">
        <f t="shared" si="31"/>
        <v>Radiant</v>
      </c>
      <c r="L1016" s="7" t="s">
        <v>18</v>
      </c>
      <c r="M1016" s="7">
        <f>Datos_Limpios!$I1016+Datos_Limpios!$J1016</f>
        <v>71</v>
      </c>
      <c r="N1016" s="7" t="str">
        <f>IF(Datos_Limpios!$M1016&lt;35,"Menor a 35",IF(Datos_Limpios!$M1016&lt;=48,"Menor a 48",IF(Datos_Limpios!$M1016&lt;=60,"Menor a 60","Mayor a 60")))</f>
        <v>Mayor a 60</v>
      </c>
      <c r="O1016" s="7" t="str">
        <f>IF(Datos_Limpios!$L1016="True",Datos_Limpios!$F1016,Datos_Limpios!$H1016)</f>
        <v>Newbee</v>
      </c>
      <c r="P1016" s="7"/>
      <c r="Q1016" s="7">
        <v>10749</v>
      </c>
      <c r="R1016" s="7" t="s">
        <v>106</v>
      </c>
    </row>
    <row r="1017" spans="1:18" x14ac:dyDescent="0.3">
      <c r="A1017" s="9">
        <v>4971031352</v>
      </c>
      <c r="B1017" s="9">
        <v>2190</v>
      </c>
      <c r="C1017" s="10">
        <f>Datos_Limpios!$B1017/(24*60*60)</f>
        <v>2.5347222222222222E-2</v>
      </c>
      <c r="D1017" s="8" t="str">
        <f t="shared" si="30"/>
        <v>Early Game</v>
      </c>
      <c r="E1017" s="9">
        <v>2672298</v>
      </c>
      <c r="F1017" s="9" t="s">
        <v>26</v>
      </c>
      <c r="G1017" s="9">
        <v>39</v>
      </c>
      <c r="H1017" s="9" t="s">
        <v>60</v>
      </c>
      <c r="I1017" s="9">
        <v>14</v>
      </c>
      <c r="J1017" s="9">
        <v>28</v>
      </c>
      <c r="K1017" s="9" t="str">
        <f t="shared" si="31"/>
        <v>Dire</v>
      </c>
      <c r="L1017" s="9" t="s">
        <v>14</v>
      </c>
      <c r="M1017" s="9">
        <f>Datos_Limpios!$I1017+Datos_Limpios!$J1017</f>
        <v>42</v>
      </c>
      <c r="N1017" s="9" t="str">
        <f>IF(Datos_Limpios!$M1017&lt;35,"Menor a 35",IF(Datos_Limpios!$M1017&lt;=48,"Menor a 48",IF(Datos_Limpios!$M1017&lt;=60,"Menor a 60","Mayor a 60")))</f>
        <v>Menor a 48</v>
      </c>
      <c r="O1017" s="9" t="str">
        <f>IF(Datos_Limpios!$L1017="True",Datos_Limpios!$F1017,Datos_Limpios!$H1017)</f>
        <v>Shopify Rebellion</v>
      </c>
      <c r="P1017" s="9"/>
      <c r="Q1017" s="9">
        <v>10749</v>
      </c>
      <c r="R1017" s="9" t="s">
        <v>106</v>
      </c>
    </row>
    <row r="1018" spans="1:18" x14ac:dyDescent="0.3">
      <c r="A1018" s="7">
        <v>4972914236</v>
      </c>
      <c r="B1018" s="7">
        <v>1764</v>
      </c>
      <c r="C1018" s="8">
        <f>Datos_Limpios!$B1018/(24*60*60)</f>
        <v>2.0416666666666666E-2</v>
      </c>
      <c r="D1018" s="8" t="str">
        <f t="shared" si="30"/>
        <v>Early Game</v>
      </c>
      <c r="E1018" s="7">
        <v>1883502</v>
      </c>
      <c r="F1018" s="7" t="s">
        <v>61</v>
      </c>
      <c r="G1018" s="7">
        <v>39</v>
      </c>
      <c r="H1018" s="7" t="s">
        <v>60</v>
      </c>
      <c r="I1018" s="7">
        <v>9</v>
      </c>
      <c r="J1018" s="7">
        <v>25</v>
      </c>
      <c r="K1018" s="7" t="str">
        <f t="shared" si="31"/>
        <v>Dire</v>
      </c>
      <c r="L1018" s="7" t="s">
        <v>14</v>
      </c>
      <c r="M1018" s="7">
        <f>Datos_Limpios!$I1018+Datos_Limpios!$J1018</f>
        <v>34</v>
      </c>
      <c r="N1018" s="7" t="str">
        <f>IF(Datos_Limpios!$M1018&lt;35,"Menor a 35",IF(Datos_Limpios!$M1018&lt;=48,"Menor a 48",IF(Datos_Limpios!$M1018&lt;=60,"Menor a 60","Mayor a 60")))</f>
        <v>Menor a 35</v>
      </c>
      <c r="O1018" s="7" t="str">
        <f>IF(Datos_Limpios!$L1018="True",Datos_Limpios!$F1018,Datos_Limpios!$H1018)</f>
        <v>Shopify Rebellion</v>
      </c>
      <c r="P1018" s="7"/>
      <c r="Q1018" s="7">
        <v>10749</v>
      </c>
      <c r="R1018" s="7" t="s">
        <v>106</v>
      </c>
    </row>
    <row r="1019" spans="1:18" x14ac:dyDescent="0.3">
      <c r="A1019" s="9">
        <v>4889722230</v>
      </c>
      <c r="B1019" s="9">
        <v>2418</v>
      </c>
      <c r="C1019" s="10">
        <f>Datos_Limpios!$B1019/(24*60*60)</f>
        <v>2.7986111111111111E-2</v>
      </c>
      <c r="D1019" s="8" t="str">
        <f t="shared" si="30"/>
        <v>Mid Game</v>
      </c>
      <c r="E1019" s="9">
        <v>7119388</v>
      </c>
      <c r="F1019" s="9" t="s">
        <v>136</v>
      </c>
      <c r="G1019" s="9">
        <v>6953913</v>
      </c>
      <c r="H1019" s="9" t="s">
        <v>119</v>
      </c>
      <c r="I1019" s="9">
        <v>31</v>
      </c>
      <c r="J1019" s="9">
        <v>18</v>
      </c>
      <c r="K1019" s="9" t="str">
        <f t="shared" si="31"/>
        <v>Radiant</v>
      </c>
      <c r="L1019" s="9" t="s">
        <v>18</v>
      </c>
      <c r="M1019" s="9">
        <f>Datos_Limpios!$I1019+Datos_Limpios!$J1019</f>
        <v>49</v>
      </c>
      <c r="N1019" s="9" t="str">
        <f>IF(Datos_Limpios!$M1019&lt;35,"Menor a 35",IF(Datos_Limpios!$M1019&lt;=48,"Menor a 48",IF(Datos_Limpios!$M1019&lt;=60,"Menor a 60","Mayor a 60")))</f>
        <v>Menor a 60</v>
      </c>
      <c r="O1019" s="9" t="str">
        <f>IF(Datos_Limpios!$L1019="True",Datos_Limpios!$F1019,Datos_Limpios!$H1019)</f>
        <v>Team Spirit</v>
      </c>
      <c r="P1019" s="9"/>
      <c r="Q1019" s="9">
        <v>10749</v>
      </c>
      <c r="R1019" s="9" t="s">
        <v>106</v>
      </c>
    </row>
    <row r="1020" spans="1:18" x14ac:dyDescent="0.3">
      <c r="A1020" s="7">
        <v>4891314538</v>
      </c>
      <c r="B1020" s="7">
        <v>3609</v>
      </c>
      <c r="C1020" s="8">
        <f>Datos_Limpios!$B1020/(24*60*60)</f>
        <v>4.1770833333333333E-2</v>
      </c>
      <c r="D1020" s="8" t="str">
        <f t="shared" si="30"/>
        <v>Late Game</v>
      </c>
      <c r="E1020" s="7">
        <v>5014799</v>
      </c>
      <c r="F1020" s="7" t="s">
        <v>112</v>
      </c>
      <c r="G1020" s="7">
        <v>7119388</v>
      </c>
      <c r="H1020" s="7" t="s">
        <v>136</v>
      </c>
      <c r="I1020" s="7">
        <v>39</v>
      </c>
      <c r="J1020" s="7">
        <v>28</v>
      </c>
      <c r="K1020" s="7" t="str">
        <f t="shared" si="31"/>
        <v>Radiant</v>
      </c>
      <c r="L1020" s="7" t="s">
        <v>18</v>
      </c>
      <c r="M1020" s="7">
        <f>Datos_Limpios!$I1020+Datos_Limpios!$J1020</f>
        <v>67</v>
      </c>
      <c r="N1020" s="7" t="str">
        <f>IF(Datos_Limpios!$M1020&lt;35,"Menor a 35",IF(Datos_Limpios!$M1020&lt;=48,"Menor a 48",IF(Datos_Limpios!$M1020&lt;=60,"Menor a 60","Mayor a 60")))</f>
        <v>Mayor a 60</v>
      </c>
      <c r="O1020" s="7" t="str">
        <f>IF(Datos_Limpios!$L1020="True",Datos_Limpios!$F1020,Datos_Limpios!$H1020)</f>
        <v>Nemiga Gaming</v>
      </c>
      <c r="P1020" s="7"/>
      <c r="Q1020" s="7">
        <v>10749</v>
      </c>
      <c r="R1020" s="7" t="s">
        <v>106</v>
      </c>
    </row>
    <row r="1021" spans="1:18" x14ac:dyDescent="0.3">
      <c r="A1021" s="9">
        <v>4891718348</v>
      </c>
      <c r="B1021" s="9">
        <v>1920</v>
      </c>
      <c r="C1021" s="10">
        <f>Datos_Limpios!$B1021/(24*60*60)</f>
        <v>2.2222222222222223E-2</v>
      </c>
      <c r="D1021" s="8" t="str">
        <f t="shared" si="30"/>
        <v>Early Game</v>
      </c>
      <c r="E1021" s="9">
        <v>7118032</v>
      </c>
      <c r="F1021" s="9" t="s">
        <v>132</v>
      </c>
      <c r="G1021" s="9">
        <v>7119388</v>
      </c>
      <c r="H1021" s="9" t="s">
        <v>136</v>
      </c>
      <c r="I1021" s="9">
        <v>30</v>
      </c>
      <c r="J1021" s="9">
        <v>14</v>
      </c>
      <c r="K1021" s="9" t="str">
        <f t="shared" si="31"/>
        <v>Radiant</v>
      </c>
      <c r="L1021" s="9" t="s">
        <v>18</v>
      </c>
      <c r="M1021" s="9">
        <f>Datos_Limpios!$I1021+Datos_Limpios!$J1021</f>
        <v>44</v>
      </c>
      <c r="N1021" s="9" t="str">
        <f>IF(Datos_Limpios!$M1021&lt;35,"Menor a 35",IF(Datos_Limpios!$M1021&lt;=48,"Menor a 48",IF(Datos_Limpios!$M1021&lt;=60,"Menor a 60","Mayor a 60")))</f>
        <v>Menor a 48</v>
      </c>
      <c r="O1021" s="9" t="str">
        <f>IF(Datos_Limpios!$L1021="True",Datos_Limpios!$F1021,Datos_Limpios!$H1021)</f>
        <v>Winstrike Team</v>
      </c>
      <c r="P1021" s="9"/>
      <c r="Q1021" s="9">
        <v>10749</v>
      </c>
      <c r="R1021" s="9" t="s">
        <v>106</v>
      </c>
    </row>
    <row r="1022" spans="1:18" x14ac:dyDescent="0.3">
      <c r="A1022" s="7">
        <v>4891855782</v>
      </c>
      <c r="B1022" s="7">
        <v>3685</v>
      </c>
      <c r="C1022" s="8">
        <f>Datos_Limpios!$B1022/(24*60*60)</f>
        <v>4.2650462962962966E-2</v>
      </c>
      <c r="D1022" s="8" t="str">
        <f t="shared" si="30"/>
        <v>Late Game</v>
      </c>
      <c r="E1022" s="7">
        <v>7119388</v>
      </c>
      <c r="F1022" s="7" t="s">
        <v>136</v>
      </c>
      <c r="G1022" s="7">
        <v>2006913</v>
      </c>
      <c r="H1022" s="7" t="s">
        <v>36</v>
      </c>
      <c r="I1022" s="7">
        <v>46</v>
      </c>
      <c r="J1022" s="7">
        <v>34</v>
      </c>
      <c r="K1022" s="7" t="str">
        <f t="shared" si="31"/>
        <v>Dire</v>
      </c>
      <c r="L1022" s="7" t="s">
        <v>14</v>
      </c>
      <c r="M1022" s="7">
        <f>Datos_Limpios!$I1022+Datos_Limpios!$J1022</f>
        <v>80</v>
      </c>
      <c r="N1022" s="7" t="str">
        <f>IF(Datos_Limpios!$M1022&lt;35,"Menor a 35",IF(Datos_Limpios!$M1022&lt;=48,"Menor a 48",IF(Datos_Limpios!$M1022&lt;=60,"Menor a 60","Mayor a 60")))</f>
        <v>Mayor a 60</v>
      </c>
      <c r="O1022" s="7" t="str">
        <f>IF(Datos_Limpios!$L1022="True",Datos_Limpios!$F1022,Datos_Limpios!$H1022)</f>
        <v>Vega Squadron</v>
      </c>
      <c r="P1022" s="7"/>
      <c r="Q1022" s="7">
        <v>10749</v>
      </c>
      <c r="R1022" s="7" t="s">
        <v>106</v>
      </c>
    </row>
    <row r="1023" spans="1:18" x14ac:dyDescent="0.3">
      <c r="A1023" s="9">
        <v>4898493690</v>
      </c>
      <c r="B1023" s="9">
        <v>2420</v>
      </c>
      <c r="C1023" s="10">
        <f>Datos_Limpios!$B1023/(24*60*60)</f>
        <v>2.8009259259259258E-2</v>
      </c>
      <c r="D1023" s="8" t="str">
        <f t="shared" si="30"/>
        <v>Mid Game</v>
      </c>
      <c r="E1023" s="9">
        <v>5</v>
      </c>
      <c r="F1023" s="9" t="s">
        <v>62</v>
      </c>
      <c r="G1023" s="9">
        <v>6209166</v>
      </c>
      <c r="H1023" s="9" t="s">
        <v>122</v>
      </c>
      <c r="I1023" s="9">
        <v>23</v>
      </c>
      <c r="J1023" s="9">
        <v>12</v>
      </c>
      <c r="K1023" s="9" t="str">
        <f t="shared" si="31"/>
        <v>Radiant</v>
      </c>
      <c r="L1023" s="9" t="s">
        <v>18</v>
      </c>
      <c r="M1023" s="9">
        <f>Datos_Limpios!$I1023+Datos_Limpios!$J1023</f>
        <v>35</v>
      </c>
      <c r="N1023" s="9" t="str">
        <f>IF(Datos_Limpios!$M1023&lt;35,"Menor a 35",IF(Datos_Limpios!$M1023&lt;=48,"Menor a 48",IF(Datos_Limpios!$M1023&lt;=60,"Menor a 60","Mayor a 60")))</f>
        <v>Menor a 48</v>
      </c>
      <c r="O1023" s="9" t="str">
        <f>IF(Datos_Limpios!$L1023="True",Datos_Limpios!$F1023,Datos_Limpios!$H1023)</f>
        <v>Invictus Gaming</v>
      </c>
      <c r="P1023" s="9"/>
      <c r="Q1023" s="9">
        <v>10749</v>
      </c>
      <c r="R1023" s="9" t="s">
        <v>106</v>
      </c>
    </row>
    <row r="1024" spans="1:18" x14ac:dyDescent="0.3">
      <c r="A1024" s="7">
        <v>4898352759</v>
      </c>
      <c r="B1024" s="7">
        <v>3499</v>
      </c>
      <c r="C1024" s="8">
        <f>Datos_Limpios!$B1024/(24*60*60)</f>
        <v>4.0497685185185185E-2</v>
      </c>
      <c r="D1024" s="8" t="str">
        <f t="shared" si="30"/>
        <v>Mid Game</v>
      </c>
      <c r="E1024" s="7">
        <v>1520578</v>
      </c>
      <c r="F1024" s="7" t="s">
        <v>39</v>
      </c>
      <c r="G1024" s="7">
        <v>6209166</v>
      </c>
      <c r="H1024" s="7" t="s">
        <v>122</v>
      </c>
      <c r="I1024" s="7">
        <v>13</v>
      </c>
      <c r="J1024" s="7">
        <v>41</v>
      </c>
      <c r="K1024" s="7" t="str">
        <f t="shared" si="31"/>
        <v>Dire</v>
      </c>
      <c r="L1024" s="7" t="s">
        <v>14</v>
      </c>
      <c r="M1024" s="7">
        <f>Datos_Limpios!$I1024+Datos_Limpios!$J1024</f>
        <v>54</v>
      </c>
      <c r="N1024" s="7" t="str">
        <f>IF(Datos_Limpios!$M1024&lt;35,"Menor a 35",IF(Datos_Limpios!$M1024&lt;=48,"Menor a 48",IF(Datos_Limpios!$M1024&lt;=60,"Menor a 60","Mayor a 60")))</f>
        <v>Menor a 60</v>
      </c>
      <c r="O1024" s="7" t="str">
        <f>IF(Datos_Limpios!$L1024="True",Datos_Limpios!$F1024,Datos_Limpios!$H1024)</f>
        <v>Team Aster</v>
      </c>
      <c r="P1024" s="7"/>
      <c r="Q1024" s="7">
        <v>10749</v>
      </c>
      <c r="R1024" s="7" t="s">
        <v>106</v>
      </c>
    </row>
    <row r="1025" spans="1:18" x14ac:dyDescent="0.3">
      <c r="A1025" s="9">
        <v>4897749667</v>
      </c>
      <c r="B1025" s="9">
        <v>3006</v>
      </c>
      <c r="C1025" s="10">
        <f>Datos_Limpios!$B1025/(24*60*60)</f>
        <v>3.4791666666666665E-2</v>
      </c>
      <c r="D1025" s="8" t="str">
        <f t="shared" si="30"/>
        <v>Mid Game</v>
      </c>
      <c r="E1025" s="9">
        <v>7247587</v>
      </c>
      <c r="F1025" s="9" t="s">
        <v>125</v>
      </c>
      <c r="G1025" s="9">
        <v>7203342</v>
      </c>
      <c r="H1025" s="9" t="s">
        <v>107</v>
      </c>
      <c r="I1025" s="9">
        <v>37</v>
      </c>
      <c r="J1025" s="9">
        <v>45</v>
      </c>
      <c r="K1025" s="9" t="str">
        <f t="shared" si="31"/>
        <v>Dire</v>
      </c>
      <c r="L1025" s="9" t="s">
        <v>14</v>
      </c>
      <c r="M1025" s="9">
        <f>Datos_Limpios!$I1025+Datos_Limpios!$J1025</f>
        <v>82</v>
      </c>
      <c r="N1025" s="9" t="str">
        <f>IF(Datos_Limpios!$M1025&lt;35,"Menor a 35",IF(Datos_Limpios!$M1025&lt;=48,"Menor a 48",IF(Datos_Limpios!$M1025&lt;=60,"Menor a 60","Mayor a 60")))</f>
        <v>Mayor a 60</v>
      </c>
      <c r="O1025" s="9" t="str">
        <f>IF(Datos_Limpios!$L1025="True",Datos_Limpios!$F1025,Datos_Limpios!$H1025)</f>
        <v>Chaos EC</v>
      </c>
      <c r="P1025" s="9"/>
      <c r="Q1025" s="9">
        <v>10749</v>
      </c>
      <c r="R1025" s="9" t="s">
        <v>106</v>
      </c>
    </row>
    <row r="1026" spans="1:18" x14ac:dyDescent="0.3">
      <c r="A1026" s="7">
        <v>4973241356</v>
      </c>
      <c r="B1026" s="7">
        <v>2372</v>
      </c>
      <c r="C1026" s="8">
        <f>Datos_Limpios!$B1026/(24*60*60)</f>
        <v>2.7453703703703702E-2</v>
      </c>
      <c r="D1026" s="8" t="str">
        <f t="shared" ref="D1026:D1089" si="32">IF(B1026/60&lt;20,"Turbo Game",IF((20&lt;=B1026/60)*AND(B1026/60&lt;=40),"Early Game",IF((40&lt;B1026/60)*AND(B1026/60&lt;=60),"Mid Game","Late Game")))</f>
        <v>Early Game</v>
      </c>
      <c r="E1026" s="7">
        <v>726228</v>
      </c>
      <c r="F1026" s="7" t="s">
        <v>55</v>
      </c>
      <c r="G1026" s="7">
        <v>2586976</v>
      </c>
      <c r="H1026" s="7" t="s">
        <v>64</v>
      </c>
      <c r="I1026" s="7">
        <v>52</v>
      </c>
      <c r="J1026" s="7">
        <v>27</v>
      </c>
      <c r="K1026" s="7" t="str">
        <f t="shared" ref="K1026:K1089" si="33">IF(L1026="True","Radiant","Dire")</f>
        <v>Radiant</v>
      </c>
      <c r="L1026" s="7" t="s">
        <v>18</v>
      </c>
      <c r="M1026" s="7">
        <f>Datos_Limpios!$I1026+Datos_Limpios!$J1026</f>
        <v>79</v>
      </c>
      <c r="N1026" s="7" t="str">
        <f>IF(Datos_Limpios!$M1026&lt;35,"Menor a 35",IF(Datos_Limpios!$M1026&lt;=48,"Menor a 48",IF(Datos_Limpios!$M1026&lt;=60,"Menor a 60","Mayor a 60")))</f>
        <v>Mayor a 60</v>
      </c>
      <c r="O1026" s="7" t="str">
        <f>IF(Datos_Limpios!$L1026="True",Datos_Limpios!$F1026,Datos_Limpios!$H1026)</f>
        <v>Vici Gaming</v>
      </c>
      <c r="P1026" s="7"/>
      <c r="Q1026" s="7">
        <v>10749</v>
      </c>
      <c r="R1026" s="7" t="s">
        <v>106</v>
      </c>
    </row>
    <row r="1027" spans="1:18" x14ac:dyDescent="0.3">
      <c r="A1027" s="9">
        <v>4983800597</v>
      </c>
      <c r="B1027" s="9">
        <v>2509</v>
      </c>
      <c r="C1027" s="10">
        <f>Datos_Limpios!$B1027/(24*60*60)</f>
        <v>2.9039351851851851E-2</v>
      </c>
      <c r="D1027" s="8" t="str">
        <f t="shared" si="32"/>
        <v>Mid Game</v>
      </c>
      <c r="E1027" s="9">
        <v>2586976</v>
      </c>
      <c r="F1027" s="9" t="s">
        <v>64</v>
      </c>
      <c r="G1027" s="9">
        <v>15</v>
      </c>
      <c r="H1027" s="9" t="s">
        <v>12</v>
      </c>
      <c r="I1027" s="9">
        <v>22</v>
      </c>
      <c r="J1027" s="9">
        <v>29</v>
      </c>
      <c r="K1027" s="9" t="str">
        <f t="shared" si="33"/>
        <v>Radiant</v>
      </c>
      <c r="L1027" s="9" t="s">
        <v>18</v>
      </c>
      <c r="M1027" s="9">
        <f>Datos_Limpios!$I1027+Datos_Limpios!$J1027</f>
        <v>51</v>
      </c>
      <c r="N1027" s="9" t="str">
        <f>IF(Datos_Limpios!$M1027&lt;35,"Menor a 35",IF(Datos_Limpios!$M1027&lt;=48,"Menor a 48",IF(Datos_Limpios!$M1027&lt;=60,"Menor a 60","Mayor a 60")))</f>
        <v>Menor a 60</v>
      </c>
      <c r="O1027" s="9" t="str">
        <f>IF(Datos_Limpios!$L1027="True",Datos_Limpios!$F1027,Datos_Limpios!$H1027)</f>
        <v>OG</v>
      </c>
      <c r="P1027" s="9"/>
      <c r="Q1027" s="9">
        <v>10749</v>
      </c>
      <c r="R1027" s="9" t="s">
        <v>106</v>
      </c>
    </row>
    <row r="1028" spans="1:18" x14ac:dyDescent="0.3">
      <c r="A1028" s="7">
        <v>4973348952</v>
      </c>
      <c r="B1028" s="7">
        <v>2312</v>
      </c>
      <c r="C1028" s="8">
        <f>Datos_Limpios!$B1028/(24*60*60)</f>
        <v>2.675925925925926E-2</v>
      </c>
      <c r="D1028" s="8" t="str">
        <f t="shared" si="32"/>
        <v>Early Game</v>
      </c>
      <c r="E1028" s="7">
        <v>2586976</v>
      </c>
      <c r="F1028" s="7" t="s">
        <v>64</v>
      </c>
      <c r="G1028" s="7">
        <v>726228</v>
      </c>
      <c r="H1028" s="7" t="s">
        <v>55</v>
      </c>
      <c r="I1028" s="7">
        <v>31</v>
      </c>
      <c r="J1028" s="7">
        <v>27</v>
      </c>
      <c r="K1028" s="7" t="str">
        <f t="shared" si="33"/>
        <v>Radiant</v>
      </c>
      <c r="L1028" s="7" t="s">
        <v>18</v>
      </c>
      <c r="M1028" s="7">
        <f>Datos_Limpios!$I1028+Datos_Limpios!$J1028</f>
        <v>58</v>
      </c>
      <c r="N1028" s="7" t="str">
        <f>IF(Datos_Limpios!$M1028&lt;35,"Menor a 35",IF(Datos_Limpios!$M1028&lt;=48,"Menor a 48",IF(Datos_Limpios!$M1028&lt;=60,"Menor a 60","Mayor a 60")))</f>
        <v>Menor a 60</v>
      </c>
      <c r="O1028" s="7" t="str">
        <f>IF(Datos_Limpios!$L1028="True",Datos_Limpios!$F1028,Datos_Limpios!$H1028)</f>
        <v>OG</v>
      </c>
      <c r="P1028" s="7"/>
      <c r="Q1028" s="7">
        <v>10749</v>
      </c>
      <c r="R1028" s="7" t="s">
        <v>106</v>
      </c>
    </row>
    <row r="1029" spans="1:18" x14ac:dyDescent="0.3">
      <c r="A1029" s="9">
        <v>4902576905</v>
      </c>
      <c r="B1029" s="9">
        <v>1843</v>
      </c>
      <c r="C1029" s="10">
        <f>Datos_Limpios!$B1029/(24*60*60)</f>
        <v>2.133101851851852E-2</v>
      </c>
      <c r="D1029" s="8" t="str">
        <f t="shared" si="32"/>
        <v>Early Game</v>
      </c>
      <c r="E1029" s="9">
        <v>6209804</v>
      </c>
      <c r="F1029" s="9" t="s">
        <v>109</v>
      </c>
      <c r="G1029" s="9">
        <v>4</v>
      </c>
      <c r="H1029" s="9" t="s">
        <v>72</v>
      </c>
      <c r="I1029" s="9">
        <v>20</v>
      </c>
      <c r="J1029" s="9">
        <v>12</v>
      </c>
      <c r="K1029" s="9" t="str">
        <f t="shared" si="33"/>
        <v>Radiant</v>
      </c>
      <c r="L1029" s="9" t="s">
        <v>18</v>
      </c>
      <c r="M1029" s="9">
        <f>Datos_Limpios!$I1029+Datos_Limpios!$J1029</f>
        <v>32</v>
      </c>
      <c r="N1029" s="9" t="str">
        <f>IF(Datos_Limpios!$M1029&lt;35,"Menor a 35",IF(Datos_Limpios!$M1029&lt;=48,"Menor a 48",IF(Datos_Limpios!$M1029&lt;=60,"Menor a 60","Mayor a 60")))</f>
        <v>Menor a 35</v>
      </c>
      <c r="O1029" s="9" t="str">
        <f>IF(Datos_Limpios!$L1029="True",Datos_Limpios!$F1029,Datos_Limpios!$H1029)</f>
        <v>Antarctic Penguins</v>
      </c>
      <c r="P1029" s="9"/>
      <c r="Q1029" s="9">
        <v>10749</v>
      </c>
      <c r="R1029" s="9" t="s">
        <v>106</v>
      </c>
    </row>
    <row r="1030" spans="1:18" x14ac:dyDescent="0.3">
      <c r="A1030" s="7">
        <v>4969568760</v>
      </c>
      <c r="B1030" s="7">
        <v>2794</v>
      </c>
      <c r="C1030" s="8">
        <f>Datos_Limpios!$B1030/(24*60*60)</f>
        <v>3.2337962962962964E-2</v>
      </c>
      <c r="D1030" s="8" t="str">
        <f t="shared" si="32"/>
        <v>Mid Game</v>
      </c>
      <c r="E1030" s="7">
        <v>2163</v>
      </c>
      <c r="F1030" s="7" t="s">
        <v>66</v>
      </c>
      <c r="G1030" s="7">
        <v>15</v>
      </c>
      <c r="H1030" s="7" t="s">
        <v>12</v>
      </c>
      <c r="I1030" s="7">
        <v>26</v>
      </c>
      <c r="J1030" s="7">
        <v>32</v>
      </c>
      <c r="K1030" s="7" t="str">
        <f t="shared" si="33"/>
        <v>Dire</v>
      </c>
      <c r="L1030" s="7" t="s">
        <v>14</v>
      </c>
      <c r="M1030" s="7">
        <f>Datos_Limpios!$I1030+Datos_Limpios!$J1030</f>
        <v>58</v>
      </c>
      <c r="N1030" s="7" t="str">
        <f>IF(Datos_Limpios!$M1030&lt;35,"Menor a 35",IF(Datos_Limpios!$M1030&lt;=48,"Menor a 48",IF(Datos_Limpios!$M1030&lt;=60,"Menor a 60","Mayor a 60")))</f>
        <v>Menor a 60</v>
      </c>
      <c r="O1030" s="7" t="str">
        <f>IF(Datos_Limpios!$L1030="True",Datos_Limpios!$F1030,Datos_Limpios!$H1030)</f>
        <v>LGD Gaming</v>
      </c>
      <c r="P1030" s="7"/>
      <c r="Q1030" s="7">
        <v>10749</v>
      </c>
      <c r="R1030" s="7" t="s">
        <v>106</v>
      </c>
    </row>
    <row r="1031" spans="1:18" x14ac:dyDescent="0.3">
      <c r="A1031" s="9">
        <v>4986133311</v>
      </c>
      <c r="B1031" s="9">
        <v>2914</v>
      </c>
      <c r="C1031" s="10">
        <f>Datos_Limpios!$B1031/(24*60*60)</f>
        <v>3.3726851851851855E-2</v>
      </c>
      <c r="D1031" s="8" t="str">
        <f t="shared" si="32"/>
        <v>Mid Game</v>
      </c>
      <c r="E1031" s="9">
        <v>2163</v>
      </c>
      <c r="F1031" s="9" t="s">
        <v>66</v>
      </c>
      <c r="G1031" s="9">
        <v>2586976</v>
      </c>
      <c r="H1031" s="9" t="s">
        <v>64</v>
      </c>
      <c r="I1031" s="9">
        <v>33</v>
      </c>
      <c r="J1031" s="9">
        <v>24</v>
      </c>
      <c r="K1031" s="9" t="str">
        <f t="shared" si="33"/>
        <v>Radiant</v>
      </c>
      <c r="L1031" s="9" t="s">
        <v>18</v>
      </c>
      <c r="M1031" s="9">
        <f>Datos_Limpios!$I1031+Datos_Limpios!$J1031</f>
        <v>57</v>
      </c>
      <c r="N1031" s="9" t="str">
        <f>IF(Datos_Limpios!$M1031&lt;35,"Menor a 35",IF(Datos_Limpios!$M1031&lt;=48,"Menor a 48",IF(Datos_Limpios!$M1031&lt;=60,"Menor a 60","Mayor a 60")))</f>
        <v>Menor a 60</v>
      </c>
      <c r="O1031" s="9" t="str">
        <f>IF(Datos_Limpios!$L1031="True",Datos_Limpios!$F1031,Datos_Limpios!$H1031)</f>
        <v>Team Liquid</v>
      </c>
      <c r="P1031" s="9"/>
      <c r="Q1031" s="9">
        <v>10749</v>
      </c>
      <c r="R1031" s="9" t="s">
        <v>106</v>
      </c>
    </row>
    <row r="1032" spans="1:18" x14ac:dyDescent="0.3">
      <c r="A1032" s="7">
        <v>4894768580</v>
      </c>
      <c r="B1032" s="7">
        <v>1501</v>
      </c>
      <c r="C1032" s="8">
        <f>Datos_Limpios!$B1032/(24*60*60)</f>
        <v>1.7372685185185185E-2</v>
      </c>
      <c r="D1032" s="8" t="str">
        <f t="shared" si="32"/>
        <v>Early Game</v>
      </c>
      <c r="E1032" s="7">
        <v>7225724</v>
      </c>
      <c r="F1032" s="7" t="s">
        <v>117</v>
      </c>
      <c r="G1032" s="7">
        <v>7098928</v>
      </c>
      <c r="H1032" s="7" t="s">
        <v>111</v>
      </c>
      <c r="I1032" s="7">
        <v>25</v>
      </c>
      <c r="J1032" s="7">
        <v>7</v>
      </c>
      <c r="K1032" s="7" t="str">
        <f t="shared" si="33"/>
        <v>Radiant</v>
      </c>
      <c r="L1032" s="7" t="s">
        <v>18</v>
      </c>
      <c r="M1032" s="7">
        <f>Datos_Limpios!$I1032+Datos_Limpios!$J1032</f>
        <v>32</v>
      </c>
      <c r="N1032" s="7" t="str">
        <f>IF(Datos_Limpios!$M1032&lt;35,"Menor a 35",IF(Datos_Limpios!$M1032&lt;=48,"Menor a 48",IF(Datos_Limpios!$M1032&lt;=60,"Menor a 60","Mayor a 60")))</f>
        <v>Menor a 35</v>
      </c>
      <c r="O1032" s="7" t="str">
        <f>IF(Datos_Limpios!$L1032="True",Datos_Limpios!$F1032,Datos_Limpios!$H1032)</f>
        <v>Team Jinesbrus</v>
      </c>
      <c r="P1032" s="7"/>
      <c r="Q1032" s="7">
        <v>10749</v>
      </c>
      <c r="R1032" s="7" t="s">
        <v>106</v>
      </c>
    </row>
    <row r="1033" spans="1:18" x14ac:dyDescent="0.3">
      <c r="A1033" s="9">
        <v>4897799006</v>
      </c>
      <c r="B1033" s="9">
        <v>2844</v>
      </c>
      <c r="C1033" s="10">
        <f>Datos_Limpios!$B1033/(24*60*60)</f>
        <v>3.2916666666666664E-2</v>
      </c>
      <c r="D1033" s="8" t="str">
        <f t="shared" si="32"/>
        <v>Mid Game</v>
      </c>
      <c r="E1033" s="9">
        <v>6288801</v>
      </c>
      <c r="F1033" s="9" t="s">
        <v>129</v>
      </c>
      <c r="G1033" s="9">
        <v>6214538</v>
      </c>
      <c r="H1033" s="9" t="s">
        <v>63</v>
      </c>
      <c r="I1033" s="9">
        <v>8</v>
      </c>
      <c r="J1033" s="9">
        <v>23</v>
      </c>
      <c r="K1033" s="9" t="str">
        <f t="shared" si="33"/>
        <v>Dire</v>
      </c>
      <c r="L1033" s="9" t="s">
        <v>14</v>
      </c>
      <c r="M1033" s="9">
        <f>Datos_Limpios!$I1033+Datos_Limpios!$J1033</f>
        <v>31</v>
      </c>
      <c r="N1033" s="9" t="str">
        <f>IF(Datos_Limpios!$M1033&lt;35,"Menor a 35",IF(Datos_Limpios!$M1033&lt;=48,"Menor a 48",IF(Datos_Limpios!$M1033&lt;=60,"Menor a 60","Mayor a 60")))</f>
        <v>Menor a 35</v>
      </c>
      <c r="O1033" s="9" t="str">
        <f>IF(Datos_Limpios!$L1033="True",Datos_Limpios!$F1033,Datos_Limpios!$H1033)</f>
        <v>Newbee</v>
      </c>
      <c r="P1033" s="9"/>
      <c r="Q1033" s="9">
        <v>10749</v>
      </c>
      <c r="R1033" s="9" t="s">
        <v>106</v>
      </c>
    </row>
    <row r="1034" spans="1:18" x14ac:dyDescent="0.3">
      <c r="A1034" s="7">
        <v>4889163811</v>
      </c>
      <c r="B1034" s="7">
        <v>2280</v>
      </c>
      <c r="C1034" s="8">
        <f>Datos_Limpios!$B1034/(24*60*60)</f>
        <v>2.6388888888888889E-2</v>
      </c>
      <c r="D1034" s="8" t="str">
        <f t="shared" si="32"/>
        <v>Early Game</v>
      </c>
      <c r="E1034" s="7">
        <v>543897</v>
      </c>
      <c r="F1034" s="7" t="s">
        <v>35</v>
      </c>
      <c r="G1034" s="7">
        <v>7098928</v>
      </c>
      <c r="H1034" s="7" t="s">
        <v>111</v>
      </c>
      <c r="I1034" s="7">
        <v>10</v>
      </c>
      <c r="J1034" s="7">
        <v>35</v>
      </c>
      <c r="K1034" s="7" t="str">
        <f t="shared" si="33"/>
        <v>Dire</v>
      </c>
      <c r="L1034" s="7" t="s">
        <v>14</v>
      </c>
      <c r="M1034" s="7">
        <f>Datos_Limpios!$I1034+Datos_Limpios!$J1034</f>
        <v>45</v>
      </c>
      <c r="N1034" s="7" t="str">
        <f>IF(Datos_Limpios!$M1034&lt;35,"Menor a 35",IF(Datos_Limpios!$M1034&lt;=48,"Menor a 48",IF(Datos_Limpios!$M1034&lt;=60,"Menor a 60","Mayor a 60")))</f>
        <v>Menor a 48</v>
      </c>
      <c r="O1034" s="7" t="str">
        <f>IF(Datos_Limpios!$L1034="True",Datos_Limpios!$F1034,Datos_Limpios!$H1034)</f>
        <v>Adroit</v>
      </c>
      <c r="P1034" s="7"/>
      <c r="Q1034" s="7">
        <v>10749</v>
      </c>
      <c r="R1034" s="7" t="s">
        <v>106</v>
      </c>
    </row>
    <row r="1035" spans="1:18" x14ac:dyDescent="0.3">
      <c r="A1035" s="9">
        <v>4896998377</v>
      </c>
      <c r="B1035" s="9">
        <v>3269</v>
      </c>
      <c r="C1035" s="10">
        <f>Datos_Limpios!$B1035/(24*60*60)</f>
        <v>3.7835648148148146E-2</v>
      </c>
      <c r="D1035" s="8" t="str">
        <f t="shared" si="32"/>
        <v>Mid Game</v>
      </c>
      <c r="E1035" s="9">
        <v>5059375</v>
      </c>
      <c r="F1035" s="9" t="s">
        <v>95</v>
      </c>
      <c r="G1035" s="9">
        <v>7203342</v>
      </c>
      <c r="H1035" s="9" t="s">
        <v>107</v>
      </c>
      <c r="I1035" s="9">
        <v>25</v>
      </c>
      <c r="J1035" s="9">
        <v>8</v>
      </c>
      <c r="K1035" s="9" t="str">
        <f t="shared" si="33"/>
        <v>Radiant</v>
      </c>
      <c r="L1035" s="9" t="s">
        <v>18</v>
      </c>
      <c r="M1035" s="9">
        <f>Datos_Limpios!$I1035+Datos_Limpios!$J1035</f>
        <v>33</v>
      </c>
      <c r="N1035" s="9" t="str">
        <f>IF(Datos_Limpios!$M1035&lt;35,"Menor a 35",IF(Datos_Limpios!$M1035&lt;=48,"Menor a 48",IF(Datos_Limpios!$M1035&lt;=60,"Menor a 60","Mayor a 60")))</f>
        <v>Menor a 35</v>
      </c>
      <c r="O1035" s="9" t="str">
        <f>IF(Datos_Limpios!$L1035="True",Datos_Limpios!$F1035,Datos_Limpios!$H1035)</f>
        <v>The Final Tribe</v>
      </c>
      <c r="P1035" s="9"/>
      <c r="Q1035" s="9">
        <v>10749</v>
      </c>
      <c r="R1035" s="9" t="s">
        <v>106</v>
      </c>
    </row>
    <row r="1036" spans="1:18" x14ac:dyDescent="0.3">
      <c r="A1036" s="7">
        <v>4980773381</v>
      </c>
      <c r="B1036" s="7">
        <v>1844</v>
      </c>
      <c r="C1036" s="8">
        <f>Datos_Limpios!$B1036/(24*60*60)</f>
        <v>2.1342592592592594E-2</v>
      </c>
      <c r="D1036" s="8" t="str">
        <f t="shared" si="32"/>
        <v>Early Game</v>
      </c>
      <c r="E1036" s="7">
        <v>39</v>
      </c>
      <c r="F1036" s="7" t="s">
        <v>60</v>
      </c>
      <c r="G1036" s="7">
        <v>2586976</v>
      </c>
      <c r="H1036" s="7" t="s">
        <v>64</v>
      </c>
      <c r="I1036" s="7">
        <v>26</v>
      </c>
      <c r="J1036" s="7">
        <v>8</v>
      </c>
      <c r="K1036" s="7" t="str">
        <f t="shared" si="33"/>
        <v>Radiant</v>
      </c>
      <c r="L1036" s="7" t="s">
        <v>18</v>
      </c>
      <c r="M1036" s="7">
        <f>Datos_Limpios!$I1036+Datos_Limpios!$J1036</f>
        <v>34</v>
      </c>
      <c r="N1036" s="7" t="str">
        <f>IF(Datos_Limpios!$M1036&lt;35,"Menor a 35",IF(Datos_Limpios!$M1036&lt;=48,"Menor a 48",IF(Datos_Limpios!$M1036&lt;=60,"Menor a 60","Mayor a 60")))</f>
        <v>Menor a 35</v>
      </c>
      <c r="O1036" s="7" t="str">
        <f>IF(Datos_Limpios!$L1036="True",Datos_Limpios!$F1036,Datos_Limpios!$H1036)</f>
        <v>Shopify Rebellion</v>
      </c>
      <c r="P1036" s="7"/>
      <c r="Q1036" s="7">
        <v>10749</v>
      </c>
      <c r="R1036" s="7" t="s">
        <v>106</v>
      </c>
    </row>
    <row r="1037" spans="1:18" x14ac:dyDescent="0.3">
      <c r="A1037" s="9">
        <v>4983628610</v>
      </c>
      <c r="B1037" s="9">
        <v>2687</v>
      </c>
      <c r="C1037" s="10">
        <f>Datos_Limpios!$B1037/(24*60*60)</f>
        <v>3.1099537037037037E-2</v>
      </c>
      <c r="D1037" s="8" t="str">
        <f t="shared" si="32"/>
        <v>Mid Game</v>
      </c>
      <c r="E1037" s="9">
        <v>2586976</v>
      </c>
      <c r="F1037" s="9" t="s">
        <v>64</v>
      </c>
      <c r="G1037" s="9">
        <v>15</v>
      </c>
      <c r="H1037" s="9" t="s">
        <v>12</v>
      </c>
      <c r="I1037" s="9">
        <v>20</v>
      </c>
      <c r="J1037" s="9">
        <v>27</v>
      </c>
      <c r="K1037" s="9" t="str">
        <f t="shared" si="33"/>
        <v>Dire</v>
      </c>
      <c r="L1037" s="9" t="s">
        <v>14</v>
      </c>
      <c r="M1037" s="9">
        <f>Datos_Limpios!$I1037+Datos_Limpios!$J1037</f>
        <v>47</v>
      </c>
      <c r="N1037" s="9" t="str">
        <f>IF(Datos_Limpios!$M1037&lt;35,"Menor a 35",IF(Datos_Limpios!$M1037&lt;=48,"Menor a 48",IF(Datos_Limpios!$M1037&lt;=60,"Menor a 60","Mayor a 60")))</f>
        <v>Menor a 48</v>
      </c>
      <c r="O1037" s="9" t="str">
        <f>IF(Datos_Limpios!$L1037="True",Datos_Limpios!$F1037,Datos_Limpios!$H1037)</f>
        <v>LGD Gaming</v>
      </c>
      <c r="P1037" s="9"/>
      <c r="Q1037" s="9">
        <v>10749</v>
      </c>
      <c r="R1037" s="9" t="s">
        <v>106</v>
      </c>
    </row>
    <row r="1038" spans="1:18" x14ac:dyDescent="0.3">
      <c r="A1038" s="7">
        <v>4969247132</v>
      </c>
      <c r="B1038" s="7">
        <v>2118</v>
      </c>
      <c r="C1038" s="8">
        <f>Datos_Limpios!$B1038/(24*60*60)</f>
        <v>2.4513888888888891E-2</v>
      </c>
      <c r="D1038" s="8" t="str">
        <f t="shared" si="32"/>
        <v>Early Game</v>
      </c>
      <c r="E1038" s="7">
        <v>36</v>
      </c>
      <c r="F1038" s="7" t="s">
        <v>37</v>
      </c>
      <c r="G1038" s="7">
        <v>2672298</v>
      </c>
      <c r="H1038" s="7" t="s">
        <v>26</v>
      </c>
      <c r="I1038" s="7">
        <v>40</v>
      </c>
      <c r="J1038" s="7">
        <v>18</v>
      </c>
      <c r="K1038" s="7" t="str">
        <f t="shared" si="33"/>
        <v>Radiant</v>
      </c>
      <c r="L1038" s="7" t="s">
        <v>18</v>
      </c>
      <c r="M1038" s="7">
        <f>Datos_Limpios!$I1038+Datos_Limpios!$J1038</f>
        <v>58</v>
      </c>
      <c r="N1038" s="7" t="str">
        <f>IF(Datos_Limpios!$M1038&lt;35,"Menor a 35",IF(Datos_Limpios!$M1038&lt;=48,"Menor a 48",IF(Datos_Limpios!$M1038&lt;=60,"Menor a 60","Mayor a 60")))</f>
        <v>Menor a 60</v>
      </c>
      <c r="O1038" s="7" t="str">
        <f>IF(Datos_Limpios!$L1038="True",Datos_Limpios!$F1038,Datos_Limpios!$H1038)</f>
        <v>Natus Vincere</v>
      </c>
      <c r="P1038" s="7"/>
      <c r="Q1038" s="7">
        <v>10749</v>
      </c>
      <c r="R1038" s="7" t="s">
        <v>106</v>
      </c>
    </row>
    <row r="1039" spans="1:18" x14ac:dyDescent="0.3">
      <c r="A1039" s="9">
        <v>4899405483</v>
      </c>
      <c r="B1039" s="9">
        <v>2370</v>
      </c>
      <c r="C1039" s="10">
        <f>Datos_Limpios!$B1039/(24*60*60)</f>
        <v>2.7430555555555555E-2</v>
      </c>
      <c r="D1039" s="8" t="str">
        <f t="shared" si="32"/>
        <v>Early Game</v>
      </c>
      <c r="E1039" s="9">
        <v>6711290</v>
      </c>
      <c r="F1039" s="9" t="s">
        <v>42</v>
      </c>
      <c r="G1039" s="9">
        <v>7247587</v>
      </c>
      <c r="H1039" s="9" t="s">
        <v>125</v>
      </c>
      <c r="I1039" s="9">
        <v>34</v>
      </c>
      <c r="J1039" s="9">
        <v>32</v>
      </c>
      <c r="K1039" s="9" t="str">
        <f t="shared" si="33"/>
        <v>Dire</v>
      </c>
      <c r="L1039" s="9" t="s">
        <v>14</v>
      </c>
      <c r="M1039" s="9">
        <f>Datos_Limpios!$I1039+Datos_Limpios!$J1039</f>
        <v>66</v>
      </c>
      <c r="N1039" s="9" t="str">
        <f>IF(Datos_Limpios!$M1039&lt;35,"Menor a 35",IF(Datos_Limpios!$M1039&lt;=48,"Menor a 48",IF(Datos_Limpios!$M1039&lt;=60,"Menor a 60","Mayor a 60")))</f>
        <v>Mayor a 60</v>
      </c>
      <c r="O1039" s="9" t="str">
        <f>IF(Datos_Limpios!$L1039="True",Datos_Limpios!$F1039,Datos_Limpios!$H1039)</f>
        <v>Anti-MagE-</v>
      </c>
      <c r="P1039" s="9"/>
      <c r="Q1039" s="9">
        <v>10749</v>
      </c>
      <c r="R1039" s="9" t="s">
        <v>106</v>
      </c>
    </row>
    <row r="1040" spans="1:18" x14ac:dyDescent="0.3">
      <c r="A1040" s="7">
        <v>4889038294</v>
      </c>
      <c r="B1040" s="7">
        <v>2629</v>
      </c>
      <c r="C1040" s="8">
        <f>Datos_Limpios!$B1040/(24*60*60)</f>
        <v>3.0428240740740742E-2</v>
      </c>
      <c r="D1040" s="8" t="str">
        <f t="shared" si="32"/>
        <v>Mid Game</v>
      </c>
      <c r="E1040" s="7">
        <v>7225724</v>
      </c>
      <c r="F1040" s="7" t="s">
        <v>117</v>
      </c>
      <c r="G1040" s="7">
        <v>4817649</v>
      </c>
      <c r="H1040" s="7" t="s">
        <v>115</v>
      </c>
      <c r="I1040" s="7">
        <v>37</v>
      </c>
      <c r="J1040" s="7">
        <v>34</v>
      </c>
      <c r="K1040" s="7" t="str">
        <f t="shared" si="33"/>
        <v>Radiant</v>
      </c>
      <c r="L1040" s="7" t="s">
        <v>18</v>
      </c>
      <c r="M1040" s="7">
        <f>Datos_Limpios!$I1040+Datos_Limpios!$J1040</f>
        <v>71</v>
      </c>
      <c r="N1040" s="7" t="str">
        <f>IF(Datos_Limpios!$M1040&lt;35,"Menor a 35",IF(Datos_Limpios!$M1040&lt;=48,"Menor a 48",IF(Datos_Limpios!$M1040&lt;=60,"Menor a 60","Mayor a 60")))</f>
        <v>Mayor a 60</v>
      </c>
      <c r="O1040" s="7" t="str">
        <f>IF(Datos_Limpios!$L1040="True",Datos_Limpios!$F1040,Datos_Limpios!$H1040)</f>
        <v>Team Jinesbrus</v>
      </c>
      <c r="P1040" s="7"/>
      <c r="Q1040" s="7">
        <v>10749</v>
      </c>
      <c r="R1040" s="7" t="s">
        <v>106</v>
      </c>
    </row>
    <row r="1041" spans="1:18" x14ac:dyDescent="0.3">
      <c r="A1041" s="9">
        <v>4986362254</v>
      </c>
      <c r="B1041" s="9">
        <v>1403</v>
      </c>
      <c r="C1041" s="10">
        <f>Datos_Limpios!$B1041/(24*60*60)</f>
        <v>1.6238425925925927E-2</v>
      </c>
      <c r="D1041" s="8" t="str">
        <f t="shared" si="32"/>
        <v>Early Game</v>
      </c>
      <c r="E1041" s="9">
        <v>2163</v>
      </c>
      <c r="F1041" s="9" t="s">
        <v>66</v>
      </c>
      <c r="G1041" s="9">
        <v>2586976</v>
      </c>
      <c r="H1041" s="9" t="s">
        <v>64</v>
      </c>
      <c r="I1041" s="9">
        <v>11</v>
      </c>
      <c r="J1041" s="9">
        <v>36</v>
      </c>
      <c r="K1041" s="9" t="str">
        <f t="shared" si="33"/>
        <v>Dire</v>
      </c>
      <c r="L1041" s="9" t="s">
        <v>14</v>
      </c>
      <c r="M1041" s="9">
        <f>Datos_Limpios!$I1041+Datos_Limpios!$J1041</f>
        <v>47</v>
      </c>
      <c r="N1041" s="9" t="str">
        <f>IF(Datos_Limpios!$M1041&lt;35,"Menor a 35",IF(Datos_Limpios!$M1041&lt;=48,"Menor a 48",IF(Datos_Limpios!$M1041&lt;=60,"Menor a 60","Mayor a 60")))</f>
        <v>Menor a 48</v>
      </c>
      <c r="O1041" s="9" t="str">
        <f>IF(Datos_Limpios!$L1041="True",Datos_Limpios!$F1041,Datos_Limpios!$H1041)</f>
        <v>OG</v>
      </c>
      <c r="P1041" s="9"/>
      <c r="Q1041" s="9">
        <v>10749</v>
      </c>
      <c r="R1041" s="9" t="s">
        <v>106</v>
      </c>
    </row>
    <row r="1042" spans="1:18" x14ac:dyDescent="0.3">
      <c r="A1042" s="7">
        <v>4978884253</v>
      </c>
      <c r="B1042" s="7">
        <v>1979</v>
      </c>
      <c r="C1042" s="8">
        <f>Datos_Limpios!$B1042/(24*60*60)</f>
        <v>2.2905092592592591E-2</v>
      </c>
      <c r="D1042" s="8" t="str">
        <f t="shared" si="32"/>
        <v>Early Game</v>
      </c>
      <c r="E1042" s="7">
        <v>6209804</v>
      </c>
      <c r="F1042" s="7" t="s">
        <v>109</v>
      </c>
      <c r="G1042" s="7">
        <v>1883502</v>
      </c>
      <c r="H1042" s="7" t="s">
        <v>61</v>
      </c>
      <c r="I1042" s="7">
        <v>20</v>
      </c>
      <c r="J1042" s="7">
        <v>16</v>
      </c>
      <c r="K1042" s="7" t="str">
        <f t="shared" si="33"/>
        <v>Radiant</v>
      </c>
      <c r="L1042" s="7" t="s">
        <v>18</v>
      </c>
      <c r="M1042" s="7">
        <f>Datos_Limpios!$I1042+Datos_Limpios!$J1042</f>
        <v>36</v>
      </c>
      <c r="N1042" s="7" t="str">
        <f>IF(Datos_Limpios!$M1042&lt;35,"Menor a 35",IF(Datos_Limpios!$M1042&lt;=48,"Menor a 48",IF(Datos_Limpios!$M1042&lt;=60,"Menor a 60","Mayor a 60")))</f>
        <v>Menor a 48</v>
      </c>
      <c r="O1042" s="7" t="str">
        <f>IF(Datos_Limpios!$L1042="True",Datos_Limpios!$F1042,Datos_Limpios!$H1042)</f>
        <v>Antarctic Penguins</v>
      </c>
      <c r="P1042" s="7"/>
      <c r="Q1042" s="7">
        <v>10749</v>
      </c>
      <c r="R1042" s="7" t="s">
        <v>106</v>
      </c>
    </row>
    <row r="1043" spans="1:18" x14ac:dyDescent="0.3">
      <c r="A1043" s="9">
        <v>4897995859</v>
      </c>
      <c r="B1043" s="9">
        <v>1919</v>
      </c>
      <c r="C1043" s="10">
        <f>Datos_Limpios!$B1043/(24*60*60)</f>
        <v>2.2210648148148149E-2</v>
      </c>
      <c r="D1043" s="8" t="str">
        <f t="shared" si="32"/>
        <v>Early Game</v>
      </c>
      <c r="E1043" s="9">
        <v>7079109</v>
      </c>
      <c r="F1043" s="9" t="s">
        <v>135</v>
      </c>
      <c r="G1043" s="9">
        <v>7247584</v>
      </c>
      <c r="H1043" s="9" t="s">
        <v>128</v>
      </c>
      <c r="I1043" s="9">
        <v>37</v>
      </c>
      <c r="J1043" s="9">
        <v>22</v>
      </c>
      <c r="K1043" s="9" t="str">
        <f t="shared" si="33"/>
        <v>Radiant</v>
      </c>
      <c r="L1043" s="9" t="s">
        <v>18</v>
      </c>
      <c r="M1043" s="9">
        <f>Datos_Limpios!$I1043+Datos_Limpios!$J1043</f>
        <v>59</v>
      </c>
      <c r="N1043" s="9" t="str">
        <f>IF(Datos_Limpios!$M1043&lt;35,"Menor a 35",IF(Datos_Limpios!$M1043&lt;=48,"Menor a 48",IF(Datos_Limpios!$M1043&lt;=60,"Menor a 60","Mayor a 60")))</f>
        <v>Menor a 60</v>
      </c>
      <c r="O1043" s="9" t="str">
        <f>IF(Datos_Limpios!$L1043="True",Datos_Limpios!$F1043,Datos_Limpios!$H1043)</f>
        <v>beastcoast</v>
      </c>
      <c r="P1043" s="9"/>
      <c r="Q1043" s="9">
        <v>10749</v>
      </c>
      <c r="R1043" s="9" t="s">
        <v>106</v>
      </c>
    </row>
    <row r="1044" spans="1:18" x14ac:dyDescent="0.3">
      <c r="A1044" s="7">
        <v>4898620035</v>
      </c>
      <c r="B1044" s="7">
        <v>2008</v>
      </c>
      <c r="C1044" s="8">
        <f>Datos_Limpios!$B1044/(24*60*60)</f>
        <v>2.3240740740740742E-2</v>
      </c>
      <c r="D1044" s="8" t="str">
        <f t="shared" si="32"/>
        <v>Early Game</v>
      </c>
      <c r="E1044" s="7">
        <v>1520578</v>
      </c>
      <c r="F1044" s="7" t="s">
        <v>39</v>
      </c>
      <c r="G1044" s="7">
        <v>6209804</v>
      </c>
      <c r="H1044" s="7" t="s">
        <v>109</v>
      </c>
      <c r="I1044" s="7">
        <v>12</v>
      </c>
      <c r="J1044" s="7">
        <v>25</v>
      </c>
      <c r="K1044" s="7" t="str">
        <f t="shared" si="33"/>
        <v>Dire</v>
      </c>
      <c r="L1044" s="7" t="s">
        <v>14</v>
      </c>
      <c r="M1044" s="7">
        <f>Datos_Limpios!$I1044+Datos_Limpios!$J1044</f>
        <v>37</v>
      </c>
      <c r="N1044" s="7" t="str">
        <f>IF(Datos_Limpios!$M1044&lt;35,"Menor a 35",IF(Datos_Limpios!$M1044&lt;=48,"Menor a 48",IF(Datos_Limpios!$M1044&lt;=60,"Menor a 60","Mayor a 60")))</f>
        <v>Menor a 48</v>
      </c>
      <c r="O1044" s="7" t="str">
        <f>IF(Datos_Limpios!$L1044="True",Datos_Limpios!$F1044,Datos_Limpios!$H1044)</f>
        <v>Antarctic Penguins</v>
      </c>
      <c r="P1044" s="7"/>
      <c r="Q1044" s="7">
        <v>10749</v>
      </c>
      <c r="R1044" s="7" t="s">
        <v>106</v>
      </c>
    </row>
    <row r="1045" spans="1:18" x14ac:dyDescent="0.3">
      <c r="A1045" s="9">
        <v>4981810133</v>
      </c>
      <c r="B1045" s="9">
        <v>4685</v>
      </c>
      <c r="C1045" s="10">
        <f>Datos_Limpios!$B1045/(24*60*60)</f>
        <v>5.4224537037037036E-2</v>
      </c>
      <c r="D1045" s="8" t="str">
        <f t="shared" si="32"/>
        <v>Late Game</v>
      </c>
      <c r="E1045" s="9">
        <v>2163</v>
      </c>
      <c r="F1045" s="9" t="s">
        <v>66</v>
      </c>
      <c r="G1045" s="9">
        <v>6209804</v>
      </c>
      <c r="H1045" s="9" t="s">
        <v>109</v>
      </c>
      <c r="I1045" s="9">
        <v>52</v>
      </c>
      <c r="J1045" s="9">
        <v>35</v>
      </c>
      <c r="K1045" s="9" t="str">
        <f t="shared" si="33"/>
        <v>Radiant</v>
      </c>
      <c r="L1045" s="9" t="s">
        <v>18</v>
      </c>
      <c r="M1045" s="9">
        <f>Datos_Limpios!$I1045+Datos_Limpios!$J1045</f>
        <v>87</v>
      </c>
      <c r="N1045" s="9" t="str">
        <f>IF(Datos_Limpios!$M1045&lt;35,"Menor a 35",IF(Datos_Limpios!$M1045&lt;=48,"Menor a 48",IF(Datos_Limpios!$M1045&lt;=60,"Menor a 60","Mayor a 60")))</f>
        <v>Mayor a 60</v>
      </c>
      <c r="O1045" s="9" t="str">
        <f>IF(Datos_Limpios!$L1045="True",Datos_Limpios!$F1045,Datos_Limpios!$H1045)</f>
        <v>Team Liquid</v>
      </c>
      <c r="P1045" s="9"/>
      <c r="Q1045" s="9">
        <v>10749</v>
      </c>
      <c r="R1045" s="9" t="s">
        <v>106</v>
      </c>
    </row>
    <row r="1046" spans="1:18" x14ac:dyDescent="0.3">
      <c r="A1046" s="7">
        <v>4986461644</v>
      </c>
      <c r="B1046" s="7">
        <v>1474</v>
      </c>
      <c r="C1046" s="8">
        <f>Datos_Limpios!$B1046/(24*60*60)</f>
        <v>1.7060185185185185E-2</v>
      </c>
      <c r="D1046" s="8" t="str">
        <f t="shared" si="32"/>
        <v>Early Game</v>
      </c>
      <c r="E1046" s="7">
        <v>2586976</v>
      </c>
      <c r="F1046" s="7" t="s">
        <v>64</v>
      </c>
      <c r="G1046" s="7">
        <v>2163</v>
      </c>
      <c r="H1046" s="7" t="s">
        <v>66</v>
      </c>
      <c r="I1046" s="7">
        <v>20</v>
      </c>
      <c r="J1046" s="7">
        <v>11</v>
      </c>
      <c r="K1046" s="7" t="str">
        <f t="shared" si="33"/>
        <v>Radiant</v>
      </c>
      <c r="L1046" s="7" t="s">
        <v>18</v>
      </c>
      <c r="M1046" s="7">
        <f>Datos_Limpios!$I1046+Datos_Limpios!$J1046</f>
        <v>31</v>
      </c>
      <c r="N1046" s="7" t="str">
        <f>IF(Datos_Limpios!$M1046&lt;35,"Menor a 35",IF(Datos_Limpios!$M1046&lt;=48,"Menor a 48",IF(Datos_Limpios!$M1046&lt;=60,"Menor a 60","Mayor a 60")))</f>
        <v>Menor a 35</v>
      </c>
      <c r="O1046" s="7" t="str">
        <f>IF(Datos_Limpios!$L1046="True",Datos_Limpios!$F1046,Datos_Limpios!$H1046)</f>
        <v>OG</v>
      </c>
      <c r="P1046" s="7"/>
      <c r="Q1046" s="7">
        <v>10749</v>
      </c>
      <c r="R1046" s="7" t="s">
        <v>106</v>
      </c>
    </row>
    <row r="1047" spans="1:18" x14ac:dyDescent="0.3">
      <c r="A1047" s="9">
        <v>4889115579</v>
      </c>
      <c r="B1047" s="9">
        <v>2116</v>
      </c>
      <c r="C1047" s="10">
        <f>Datos_Limpios!$B1047/(24*60*60)</f>
        <v>2.449074074074074E-2</v>
      </c>
      <c r="D1047" s="8" t="str">
        <f t="shared" si="32"/>
        <v>Early Game</v>
      </c>
      <c r="E1047" s="9">
        <v>3785359</v>
      </c>
      <c r="F1047" s="9" t="s">
        <v>93</v>
      </c>
      <c r="G1047" s="9">
        <v>6797380</v>
      </c>
      <c r="H1047" s="9" t="s">
        <v>118</v>
      </c>
      <c r="I1047" s="9">
        <v>18</v>
      </c>
      <c r="J1047" s="9">
        <v>28</v>
      </c>
      <c r="K1047" s="9" t="str">
        <f t="shared" si="33"/>
        <v>Dire</v>
      </c>
      <c r="L1047" s="9" t="s">
        <v>14</v>
      </c>
      <c r="M1047" s="9">
        <f>Datos_Limpios!$I1047+Datos_Limpios!$J1047</f>
        <v>46</v>
      </c>
      <c r="N1047" s="9" t="str">
        <f>IF(Datos_Limpios!$M1047&lt;35,"Menor a 35",IF(Datos_Limpios!$M1047&lt;=48,"Menor a 48",IF(Datos_Limpios!$M1047&lt;=60,"Menor a 60","Mayor a 60")))</f>
        <v>Menor a 48</v>
      </c>
      <c r="O1047" s="9" t="str">
        <f>IF(Datos_Limpios!$L1047="True",Datos_Limpios!$F1047,Datos_Limpios!$H1047)</f>
        <v>AMPLFY</v>
      </c>
      <c r="P1047" s="9"/>
      <c r="Q1047" s="9">
        <v>10749</v>
      </c>
      <c r="R1047" s="9" t="s">
        <v>106</v>
      </c>
    </row>
    <row r="1048" spans="1:18" x14ac:dyDescent="0.3">
      <c r="A1048" s="7">
        <v>4901835876</v>
      </c>
      <c r="B1048" s="7">
        <v>2229</v>
      </c>
      <c r="C1048" s="8">
        <f>Datos_Limpios!$B1048/(24*60*60)</f>
        <v>2.5798611111111112E-2</v>
      </c>
      <c r="D1048" s="8" t="str">
        <f t="shared" si="32"/>
        <v>Early Game</v>
      </c>
      <c r="E1048" s="7">
        <v>7079109</v>
      </c>
      <c r="F1048" s="7" t="s">
        <v>135</v>
      </c>
      <c r="G1048" s="7">
        <v>6288801</v>
      </c>
      <c r="H1048" s="7" t="s">
        <v>129</v>
      </c>
      <c r="I1048" s="7">
        <v>23</v>
      </c>
      <c r="J1048" s="7">
        <v>26</v>
      </c>
      <c r="K1048" s="7" t="str">
        <f t="shared" si="33"/>
        <v>Radiant</v>
      </c>
      <c r="L1048" s="7" t="s">
        <v>18</v>
      </c>
      <c r="M1048" s="7">
        <f>Datos_Limpios!$I1048+Datos_Limpios!$J1048</f>
        <v>49</v>
      </c>
      <c r="N1048" s="7" t="str">
        <f>IF(Datos_Limpios!$M1048&lt;35,"Menor a 35",IF(Datos_Limpios!$M1048&lt;=48,"Menor a 48",IF(Datos_Limpios!$M1048&lt;=60,"Menor a 60","Mayor a 60")))</f>
        <v>Menor a 60</v>
      </c>
      <c r="O1048" s="7" t="str">
        <f>IF(Datos_Limpios!$L1048="True",Datos_Limpios!$F1048,Datos_Limpios!$H1048)</f>
        <v>beastcoast</v>
      </c>
      <c r="P1048" s="7"/>
      <c r="Q1048" s="7">
        <v>10749</v>
      </c>
      <c r="R1048" s="7" t="s">
        <v>106</v>
      </c>
    </row>
    <row r="1049" spans="1:18" x14ac:dyDescent="0.3">
      <c r="A1049" s="9">
        <v>4897693892</v>
      </c>
      <c r="B1049" s="9">
        <v>2002</v>
      </c>
      <c r="C1049" s="10">
        <f>Datos_Limpios!$B1049/(24*60*60)</f>
        <v>2.3171296296296297E-2</v>
      </c>
      <c r="D1049" s="8" t="str">
        <f t="shared" si="32"/>
        <v>Early Game</v>
      </c>
      <c r="E1049" s="9">
        <v>6711290</v>
      </c>
      <c r="F1049" s="9" t="s">
        <v>42</v>
      </c>
      <c r="G1049" s="9">
        <v>7237270</v>
      </c>
      <c r="H1049" s="9" t="s">
        <v>126</v>
      </c>
      <c r="I1049" s="9">
        <v>30</v>
      </c>
      <c r="J1049" s="9">
        <v>14</v>
      </c>
      <c r="K1049" s="9" t="str">
        <f t="shared" si="33"/>
        <v>Radiant</v>
      </c>
      <c r="L1049" s="9" t="s">
        <v>18</v>
      </c>
      <c r="M1049" s="9">
        <f>Datos_Limpios!$I1049+Datos_Limpios!$J1049</f>
        <v>44</v>
      </c>
      <c r="N1049" s="9" t="str">
        <f>IF(Datos_Limpios!$M1049&lt;35,"Menor a 35",IF(Datos_Limpios!$M1049&lt;=48,"Menor a 48",IF(Datos_Limpios!$M1049&lt;=60,"Menor a 60","Mayor a 60")))</f>
        <v>Menor a 48</v>
      </c>
      <c r="O1049" s="9" t="str">
        <f>IF(Datos_Limpios!$L1049="True",Datos_Limpios!$F1049,Datos_Limpios!$H1049)</f>
        <v>Team Singularity</v>
      </c>
      <c r="P1049" s="9"/>
      <c r="Q1049" s="9">
        <v>10749</v>
      </c>
      <c r="R1049" s="9" t="s">
        <v>106</v>
      </c>
    </row>
    <row r="1050" spans="1:18" x14ac:dyDescent="0.3">
      <c r="A1050" s="7">
        <v>4984038549</v>
      </c>
      <c r="B1050" s="7">
        <v>2398</v>
      </c>
      <c r="C1050" s="8">
        <f>Datos_Limpios!$B1050/(24*60*60)</f>
        <v>2.7754629629629629E-2</v>
      </c>
      <c r="D1050" s="8" t="str">
        <f t="shared" si="32"/>
        <v>Early Game</v>
      </c>
      <c r="E1050" s="7">
        <v>1838315</v>
      </c>
      <c r="F1050" s="7" t="s">
        <v>21</v>
      </c>
      <c r="G1050" s="7">
        <v>2163</v>
      </c>
      <c r="H1050" s="7" t="s">
        <v>66</v>
      </c>
      <c r="I1050" s="7">
        <v>10</v>
      </c>
      <c r="J1050" s="7">
        <v>25</v>
      </c>
      <c r="K1050" s="7" t="str">
        <f t="shared" si="33"/>
        <v>Dire</v>
      </c>
      <c r="L1050" s="7" t="s">
        <v>14</v>
      </c>
      <c r="M1050" s="7">
        <f>Datos_Limpios!$I1050+Datos_Limpios!$J1050</f>
        <v>35</v>
      </c>
      <c r="N1050" s="7" t="str">
        <f>IF(Datos_Limpios!$M1050&lt;35,"Menor a 35",IF(Datos_Limpios!$M1050&lt;=48,"Menor a 48",IF(Datos_Limpios!$M1050&lt;=60,"Menor a 60","Mayor a 60")))</f>
        <v>Menor a 48</v>
      </c>
      <c r="O1050" s="7" t="str">
        <f>IF(Datos_Limpios!$L1050="True",Datos_Limpios!$F1050,Datos_Limpios!$H1050)</f>
        <v>Team Liquid</v>
      </c>
      <c r="P1050" s="7"/>
      <c r="Q1050" s="7">
        <v>10749</v>
      </c>
      <c r="R1050" s="7" t="s">
        <v>106</v>
      </c>
    </row>
    <row r="1051" spans="1:18" x14ac:dyDescent="0.3">
      <c r="A1051" s="9">
        <v>4983935086</v>
      </c>
      <c r="B1051" s="9">
        <v>1662</v>
      </c>
      <c r="C1051" s="10">
        <f>Datos_Limpios!$B1051/(24*60*60)</f>
        <v>1.923611111111111E-2</v>
      </c>
      <c r="D1051" s="8" t="str">
        <f t="shared" si="32"/>
        <v>Early Game</v>
      </c>
      <c r="E1051" s="9">
        <v>2163</v>
      </c>
      <c r="F1051" s="9" t="s">
        <v>66</v>
      </c>
      <c r="G1051" s="9">
        <v>1838315</v>
      </c>
      <c r="H1051" s="9" t="s">
        <v>21</v>
      </c>
      <c r="I1051" s="9">
        <v>26</v>
      </c>
      <c r="J1051" s="9">
        <v>8</v>
      </c>
      <c r="K1051" s="9" t="str">
        <f t="shared" si="33"/>
        <v>Radiant</v>
      </c>
      <c r="L1051" s="9" t="s">
        <v>18</v>
      </c>
      <c r="M1051" s="9">
        <f>Datos_Limpios!$I1051+Datos_Limpios!$J1051</f>
        <v>34</v>
      </c>
      <c r="N1051" s="9" t="str">
        <f>IF(Datos_Limpios!$M1051&lt;35,"Menor a 35",IF(Datos_Limpios!$M1051&lt;=48,"Menor a 48",IF(Datos_Limpios!$M1051&lt;=60,"Menor a 60","Mayor a 60")))</f>
        <v>Menor a 35</v>
      </c>
      <c r="O1051" s="9" t="str">
        <f>IF(Datos_Limpios!$L1051="True",Datos_Limpios!$F1051,Datos_Limpios!$H1051)</f>
        <v>Team Liquid</v>
      </c>
      <c r="P1051" s="9"/>
      <c r="Q1051" s="9">
        <v>10749</v>
      </c>
      <c r="R1051" s="9" t="s">
        <v>106</v>
      </c>
    </row>
    <row r="1052" spans="1:18" x14ac:dyDescent="0.3">
      <c r="A1052" s="7">
        <v>4982200558</v>
      </c>
      <c r="B1052" s="7">
        <v>1843</v>
      </c>
      <c r="C1052" s="8">
        <f>Datos_Limpios!$B1052/(24*60*60)</f>
        <v>2.133101851851852E-2</v>
      </c>
      <c r="D1052" s="8" t="str">
        <f t="shared" si="32"/>
        <v>Early Game</v>
      </c>
      <c r="E1052" s="7">
        <v>2163</v>
      </c>
      <c r="F1052" s="7" t="s">
        <v>66</v>
      </c>
      <c r="G1052" s="7">
        <v>39</v>
      </c>
      <c r="H1052" s="7" t="s">
        <v>60</v>
      </c>
      <c r="I1052" s="7">
        <v>33</v>
      </c>
      <c r="J1052" s="7">
        <v>10</v>
      </c>
      <c r="K1052" s="7" t="str">
        <f t="shared" si="33"/>
        <v>Radiant</v>
      </c>
      <c r="L1052" s="7" t="s">
        <v>18</v>
      </c>
      <c r="M1052" s="7">
        <f>Datos_Limpios!$I1052+Datos_Limpios!$J1052</f>
        <v>43</v>
      </c>
      <c r="N1052" s="7" t="str">
        <f>IF(Datos_Limpios!$M1052&lt;35,"Menor a 35",IF(Datos_Limpios!$M1052&lt;=48,"Menor a 48",IF(Datos_Limpios!$M1052&lt;=60,"Menor a 60","Mayor a 60")))</f>
        <v>Menor a 48</v>
      </c>
      <c r="O1052" s="7" t="str">
        <f>IF(Datos_Limpios!$L1052="True",Datos_Limpios!$F1052,Datos_Limpios!$H1052)</f>
        <v>Team Liquid</v>
      </c>
      <c r="P1052" s="7"/>
      <c r="Q1052" s="7">
        <v>10749</v>
      </c>
      <c r="R1052" s="7" t="s">
        <v>106</v>
      </c>
    </row>
    <row r="1053" spans="1:18" x14ac:dyDescent="0.3">
      <c r="A1053" s="9">
        <v>4982005618</v>
      </c>
      <c r="B1053" s="9">
        <v>2059</v>
      </c>
      <c r="C1053" s="10">
        <f>Datos_Limpios!$B1053/(24*60*60)</f>
        <v>2.3831018518518519E-2</v>
      </c>
      <c r="D1053" s="8" t="str">
        <f t="shared" si="32"/>
        <v>Early Game</v>
      </c>
      <c r="E1053" s="9">
        <v>1838315</v>
      </c>
      <c r="F1053" s="9" t="s">
        <v>21</v>
      </c>
      <c r="G1053" s="9">
        <v>2672298</v>
      </c>
      <c r="H1053" s="9" t="s">
        <v>26</v>
      </c>
      <c r="I1053" s="9">
        <v>38</v>
      </c>
      <c r="J1053" s="9">
        <v>10</v>
      </c>
      <c r="K1053" s="9" t="str">
        <f t="shared" si="33"/>
        <v>Radiant</v>
      </c>
      <c r="L1053" s="9" t="s">
        <v>18</v>
      </c>
      <c r="M1053" s="9">
        <f>Datos_Limpios!$I1053+Datos_Limpios!$J1053</f>
        <v>48</v>
      </c>
      <c r="N1053" s="9" t="str">
        <f>IF(Datos_Limpios!$M1053&lt;35,"Menor a 35",IF(Datos_Limpios!$M1053&lt;=48,"Menor a 48",IF(Datos_Limpios!$M1053&lt;=60,"Menor a 60","Mayor a 60")))</f>
        <v>Menor a 48</v>
      </c>
      <c r="O1053" s="9" t="str">
        <f>IF(Datos_Limpios!$L1053="True",Datos_Limpios!$F1053,Datos_Limpios!$H1053)</f>
        <v>Team Secret</v>
      </c>
      <c r="P1053" s="9"/>
      <c r="Q1053" s="9">
        <v>10749</v>
      </c>
      <c r="R1053" s="9" t="s">
        <v>106</v>
      </c>
    </row>
    <row r="1054" spans="1:18" x14ac:dyDescent="0.3">
      <c r="A1054" s="7">
        <v>4981755910</v>
      </c>
      <c r="B1054" s="7">
        <v>2124</v>
      </c>
      <c r="C1054" s="8">
        <f>Datos_Limpios!$B1054/(24*60*60)</f>
        <v>2.4583333333333332E-2</v>
      </c>
      <c r="D1054" s="8" t="str">
        <f t="shared" si="32"/>
        <v>Early Game</v>
      </c>
      <c r="E1054" s="7">
        <v>6209804</v>
      </c>
      <c r="F1054" s="7" t="s">
        <v>109</v>
      </c>
      <c r="G1054" s="7">
        <v>2163</v>
      </c>
      <c r="H1054" s="7" t="s">
        <v>66</v>
      </c>
      <c r="I1054" s="7">
        <v>15</v>
      </c>
      <c r="J1054" s="7">
        <v>25</v>
      </c>
      <c r="K1054" s="7" t="str">
        <f t="shared" si="33"/>
        <v>Dire</v>
      </c>
      <c r="L1054" s="7" t="s">
        <v>14</v>
      </c>
      <c r="M1054" s="7">
        <f>Datos_Limpios!$I1054+Datos_Limpios!$J1054</f>
        <v>40</v>
      </c>
      <c r="N1054" s="7" t="str">
        <f>IF(Datos_Limpios!$M1054&lt;35,"Menor a 35",IF(Datos_Limpios!$M1054&lt;=48,"Menor a 48",IF(Datos_Limpios!$M1054&lt;=60,"Menor a 60","Mayor a 60")))</f>
        <v>Menor a 48</v>
      </c>
      <c r="O1054" s="7" t="str">
        <f>IF(Datos_Limpios!$L1054="True",Datos_Limpios!$F1054,Datos_Limpios!$H1054)</f>
        <v>Team Liquid</v>
      </c>
      <c r="P1054" s="7"/>
      <c r="Q1054" s="7">
        <v>10749</v>
      </c>
      <c r="R1054" s="7" t="s">
        <v>106</v>
      </c>
    </row>
    <row r="1055" spans="1:18" x14ac:dyDescent="0.3">
      <c r="A1055" s="9">
        <v>4904218149</v>
      </c>
      <c r="B1055" s="9">
        <v>1956</v>
      </c>
      <c r="C1055" s="10">
        <f>Datos_Limpios!$B1055/(24*60*60)</f>
        <v>2.2638888888888889E-2</v>
      </c>
      <c r="D1055" s="8" t="str">
        <f t="shared" si="32"/>
        <v>Early Game</v>
      </c>
      <c r="E1055" s="9">
        <v>6288801</v>
      </c>
      <c r="F1055" s="9" t="s">
        <v>129</v>
      </c>
      <c r="G1055" s="9">
        <v>6214538</v>
      </c>
      <c r="H1055" s="9" t="s">
        <v>63</v>
      </c>
      <c r="I1055" s="9">
        <v>4</v>
      </c>
      <c r="J1055" s="9">
        <v>33</v>
      </c>
      <c r="K1055" s="9" t="str">
        <f t="shared" si="33"/>
        <v>Dire</v>
      </c>
      <c r="L1055" s="9" t="s">
        <v>14</v>
      </c>
      <c r="M1055" s="9">
        <f>Datos_Limpios!$I1055+Datos_Limpios!$J1055</f>
        <v>37</v>
      </c>
      <c r="N1055" s="9" t="str">
        <f>IF(Datos_Limpios!$M1055&lt;35,"Menor a 35",IF(Datos_Limpios!$M1055&lt;=48,"Menor a 48",IF(Datos_Limpios!$M1055&lt;=60,"Menor a 60","Mayor a 60")))</f>
        <v>Menor a 48</v>
      </c>
      <c r="O1055" s="9" t="str">
        <f>IF(Datos_Limpios!$L1055="True",Datos_Limpios!$F1055,Datos_Limpios!$H1055)</f>
        <v>Newbee</v>
      </c>
      <c r="P1055" s="9"/>
      <c r="Q1055" s="9">
        <v>10749</v>
      </c>
      <c r="R1055" s="9" t="s">
        <v>106</v>
      </c>
    </row>
    <row r="1056" spans="1:18" x14ac:dyDescent="0.3">
      <c r="A1056" s="7">
        <v>4904171017</v>
      </c>
      <c r="B1056" s="7">
        <v>2034</v>
      </c>
      <c r="C1056" s="8">
        <f>Datos_Limpios!$B1056/(24*60*60)</f>
        <v>2.3541666666666666E-2</v>
      </c>
      <c r="D1056" s="8" t="str">
        <f t="shared" si="32"/>
        <v>Early Game</v>
      </c>
      <c r="E1056" s="7">
        <v>6214538</v>
      </c>
      <c r="F1056" s="7" t="s">
        <v>63</v>
      </c>
      <c r="G1056" s="7">
        <v>6288801</v>
      </c>
      <c r="H1056" s="7" t="s">
        <v>129</v>
      </c>
      <c r="I1056" s="7">
        <v>8</v>
      </c>
      <c r="J1056" s="7">
        <v>19</v>
      </c>
      <c r="K1056" s="7" t="str">
        <f t="shared" si="33"/>
        <v>Dire</v>
      </c>
      <c r="L1056" s="7" t="s">
        <v>14</v>
      </c>
      <c r="M1056" s="7">
        <f>Datos_Limpios!$I1056+Datos_Limpios!$J1056</f>
        <v>27</v>
      </c>
      <c r="N1056" s="7" t="str">
        <f>IF(Datos_Limpios!$M1056&lt;35,"Menor a 35",IF(Datos_Limpios!$M1056&lt;=48,"Menor a 48",IF(Datos_Limpios!$M1056&lt;=60,"Menor a 60","Mayor a 60")))</f>
        <v>Menor a 35</v>
      </c>
      <c r="O1056" s="7" t="str">
        <f>IF(Datos_Limpios!$L1056="True",Datos_Limpios!$F1056,Datos_Limpios!$H1056)</f>
        <v>J.Storm</v>
      </c>
      <c r="P1056" s="7"/>
      <c r="Q1056" s="7">
        <v>10749</v>
      </c>
      <c r="R1056" s="7" t="s">
        <v>106</v>
      </c>
    </row>
    <row r="1057" spans="1:18" x14ac:dyDescent="0.3">
      <c r="A1057" s="9">
        <v>4903974414</v>
      </c>
      <c r="B1057" s="9">
        <v>2495</v>
      </c>
      <c r="C1057" s="10">
        <f>Datos_Limpios!$B1057/(24*60*60)</f>
        <v>2.8877314814814814E-2</v>
      </c>
      <c r="D1057" s="8" t="str">
        <f t="shared" si="32"/>
        <v>Mid Game</v>
      </c>
      <c r="E1057" s="9">
        <v>7079109</v>
      </c>
      <c r="F1057" s="9" t="s">
        <v>135</v>
      </c>
      <c r="G1057" s="9">
        <v>6288801</v>
      </c>
      <c r="H1057" s="9" t="s">
        <v>129</v>
      </c>
      <c r="I1057" s="9">
        <v>16</v>
      </c>
      <c r="J1057" s="9">
        <v>25</v>
      </c>
      <c r="K1057" s="9" t="str">
        <f t="shared" si="33"/>
        <v>Dire</v>
      </c>
      <c r="L1057" s="9" t="s">
        <v>14</v>
      </c>
      <c r="M1057" s="9">
        <f>Datos_Limpios!$I1057+Datos_Limpios!$J1057</f>
        <v>41</v>
      </c>
      <c r="N1057" s="9" t="str">
        <f>IF(Datos_Limpios!$M1057&lt;35,"Menor a 35",IF(Datos_Limpios!$M1057&lt;=48,"Menor a 48",IF(Datos_Limpios!$M1057&lt;=60,"Menor a 60","Mayor a 60")))</f>
        <v>Menor a 48</v>
      </c>
      <c r="O1057" s="9" t="str">
        <f>IF(Datos_Limpios!$L1057="True",Datos_Limpios!$F1057,Datos_Limpios!$H1057)</f>
        <v>J.Storm</v>
      </c>
      <c r="P1057" s="9"/>
      <c r="Q1057" s="9">
        <v>10749</v>
      </c>
      <c r="R1057" s="9" t="s">
        <v>106</v>
      </c>
    </row>
    <row r="1058" spans="1:18" x14ac:dyDescent="0.3">
      <c r="A1058" s="7">
        <v>4904062522</v>
      </c>
      <c r="B1058" s="7">
        <v>1817</v>
      </c>
      <c r="C1058" s="8">
        <f>Datos_Limpios!$B1058/(24*60*60)</f>
        <v>2.1030092592592593E-2</v>
      </c>
      <c r="D1058" s="8" t="str">
        <f t="shared" si="32"/>
        <v>Early Game</v>
      </c>
      <c r="E1058" s="7">
        <v>7079109</v>
      </c>
      <c r="F1058" s="7" t="s">
        <v>135</v>
      </c>
      <c r="G1058" s="7">
        <v>6288801</v>
      </c>
      <c r="H1058" s="7" t="s">
        <v>129</v>
      </c>
      <c r="I1058" s="7">
        <v>12</v>
      </c>
      <c r="J1058" s="7">
        <v>23</v>
      </c>
      <c r="K1058" s="7" t="str">
        <f t="shared" si="33"/>
        <v>Dire</v>
      </c>
      <c r="L1058" s="7" t="s">
        <v>14</v>
      </c>
      <c r="M1058" s="7">
        <f>Datos_Limpios!$I1058+Datos_Limpios!$J1058</f>
        <v>35</v>
      </c>
      <c r="N1058" s="7" t="str">
        <f>IF(Datos_Limpios!$M1058&lt;35,"Menor a 35",IF(Datos_Limpios!$M1058&lt;=48,"Menor a 48",IF(Datos_Limpios!$M1058&lt;=60,"Menor a 60","Mayor a 60")))</f>
        <v>Menor a 48</v>
      </c>
      <c r="O1058" s="7" t="str">
        <f>IF(Datos_Limpios!$L1058="True",Datos_Limpios!$F1058,Datos_Limpios!$H1058)</f>
        <v>J.Storm</v>
      </c>
      <c r="P1058" s="7"/>
      <c r="Q1058" s="7">
        <v>10749</v>
      </c>
      <c r="R1058" s="7" t="s">
        <v>106</v>
      </c>
    </row>
    <row r="1059" spans="1:18" x14ac:dyDescent="0.3">
      <c r="A1059" s="9">
        <v>4903566049</v>
      </c>
      <c r="B1059" s="9">
        <v>1772</v>
      </c>
      <c r="C1059" s="10">
        <f>Datos_Limpios!$B1059/(24*60*60)</f>
        <v>2.0509259259259258E-2</v>
      </c>
      <c r="D1059" s="8" t="str">
        <f t="shared" si="32"/>
        <v>Early Game</v>
      </c>
      <c r="E1059" s="9">
        <v>5059375</v>
      </c>
      <c r="F1059" s="9" t="s">
        <v>95</v>
      </c>
      <c r="G1059" s="9">
        <v>7203342</v>
      </c>
      <c r="H1059" s="9" t="s">
        <v>107</v>
      </c>
      <c r="I1059" s="9">
        <v>7</v>
      </c>
      <c r="J1059" s="9">
        <v>25</v>
      </c>
      <c r="K1059" s="9" t="str">
        <f t="shared" si="33"/>
        <v>Dire</v>
      </c>
      <c r="L1059" s="9" t="s">
        <v>14</v>
      </c>
      <c r="M1059" s="9">
        <f>Datos_Limpios!$I1059+Datos_Limpios!$J1059</f>
        <v>32</v>
      </c>
      <c r="N1059" s="9" t="str">
        <f>IF(Datos_Limpios!$M1059&lt;35,"Menor a 35",IF(Datos_Limpios!$M1059&lt;=48,"Menor a 48",IF(Datos_Limpios!$M1059&lt;=60,"Menor a 60","Mayor a 60")))</f>
        <v>Menor a 35</v>
      </c>
      <c r="O1059" s="9" t="str">
        <f>IF(Datos_Limpios!$L1059="True",Datos_Limpios!$F1059,Datos_Limpios!$H1059)</f>
        <v>Chaos EC</v>
      </c>
      <c r="P1059" s="9"/>
      <c r="Q1059" s="9">
        <v>10749</v>
      </c>
      <c r="R1059" s="9" t="s">
        <v>106</v>
      </c>
    </row>
    <row r="1060" spans="1:18" x14ac:dyDescent="0.3">
      <c r="A1060" s="7">
        <v>4903091581</v>
      </c>
      <c r="B1060" s="7">
        <v>2627</v>
      </c>
      <c r="C1060" s="8">
        <f>Datos_Limpios!$B1060/(24*60*60)</f>
        <v>3.0405092592592591E-2</v>
      </c>
      <c r="D1060" s="8" t="str">
        <f t="shared" si="32"/>
        <v>Mid Game</v>
      </c>
      <c r="E1060" s="7">
        <v>3214090</v>
      </c>
      <c r="F1060" s="7" t="s">
        <v>124</v>
      </c>
      <c r="G1060" s="7">
        <v>7203342</v>
      </c>
      <c r="H1060" s="7" t="s">
        <v>107</v>
      </c>
      <c r="I1060" s="7">
        <v>27</v>
      </c>
      <c r="J1060" s="7">
        <v>34</v>
      </c>
      <c r="K1060" s="7" t="str">
        <f t="shared" si="33"/>
        <v>Dire</v>
      </c>
      <c r="L1060" s="7" t="s">
        <v>14</v>
      </c>
      <c r="M1060" s="7">
        <f>Datos_Limpios!$I1060+Datos_Limpios!$J1060</f>
        <v>61</v>
      </c>
      <c r="N1060" s="7" t="str">
        <f>IF(Datos_Limpios!$M1060&lt;35,"Menor a 35",IF(Datos_Limpios!$M1060&lt;=48,"Menor a 48",IF(Datos_Limpios!$M1060&lt;=60,"Menor a 60","Mayor a 60")))</f>
        <v>Mayor a 60</v>
      </c>
      <c r="O1060" s="7" t="str">
        <f>IF(Datos_Limpios!$L1060="True",Datos_Limpios!$F1060,Datos_Limpios!$H1060)</f>
        <v>Chaos EC</v>
      </c>
      <c r="P1060" s="7"/>
      <c r="Q1060" s="7">
        <v>10749</v>
      </c>
      <c r="R1060" s="7" t="s">
        <v>106</v>
      </c>
    </row>
    <row r="1061" spans="1:18" x14ac:dyDescent="0.3">
      <c r="A1061" s="9">
        <v>4903243468</v>
      </c>
      <c r="B1061" s="9">
        <v>1704</v>
      </c>
      <c r="C1061" s="10">
        <f>Datos_Limpios!$B1061/(24*60*60)</f>
        <v>1.9722222222222221E-2</v>
      </c>
      <c r="D1061" s="8" t="str">
        <f t="shared" si="32"/>
        <v>Early Game</v>
      </c>
      <c r="E1061" s="9">
        <v>7203342</v>
      </c>
      <c r="F1061" s="9" t="s">
        <v>107</v>
      </c>
      <c r="G1061" s="9">
        <v>3214090</v>
      </c>
      <c r="H1061" s="9" t="s">
        <v>124</v>
      </c>
      <c r="I1061" s="9">
        <v>34</v>
      </c>
      <c r="J1061" s="9">
        <v>16</v>
      </c>
      <c r="K1061" s="9" t="str">
        <f t="shared" si="33"/>
        <v>Radiant</v>
      </c>
      <c r="L1061" s="9" t="s">
        <v>18</v>
      </c>
      <c r="M1061" s="9">
        <f>Datos_Limpios!$I1061+Datos_Limpios!$J1061</f>
        <v>50</v>
      </c>
      <c r="N1061" s="9" t="str">
        <f>IF(Datos_Limpios!$M1061&lt;35,"Menor a 35",IF(Datos_Limpios!$M1061&lt;=48,"Menor a 48",IF(Datos_Limpios!$M1061&lt;=60,"Menor a 60","Mayor a 60")))</f>
        <v>Menor a 60</v>
      </c>
      <c r="O1061" s="9" t="str">
        <f>IF(Datos_Limpios!$L1061="True",Datos_Limpios!$F1061,Datos_Limpios!$H1061)</f>
        <v>Chaos EC</v>
      </c>
      <c r="P1061" s="9"/>
      <c r="Q1061" s="9">
        <v>10749</v>
      </c>
      <c r="R1061" s="9" t="s">
        <v>106</v>
      </c>
    </row>
    <row r="1062" spans="1:18" x14ac:dyDescent="0.3">
      <c r="A1062" s="7">
        <v>4903441151</v>
      </c>
      <c r="B1062" s="7">
        <v>1460</v>
      </c>
      <c r="C1062" s="8">
        <f>Datos_Limpios!$B1062/(24*60*60)</f>
        <v>1.6898148148148148E-2</v>
      </c>
      <c r="D1062" s="8" t="str">
        <f t="shared" si="32"/>
        <v>Early Game</v>
      </c>
      <c r="E1062" s="7">
        <v>7203342</v>
      </c>
      <c r="F1062" s="7" t="s">
        <v>107</v>
      </c>
      <c r="G1062" s="7">
        <v>5059375</v>
      </c>
      <c r="H1062" s="7" t="s">
        <v>95</v>
      </c>
      <c r="I1062" s="7">
        <v>18</v>
      </c>
      <c r="J1062" s="7">
        <v>7</v>
      </c>
      <c r="K1062" s="7" t="str">
        <f t="shared" si="33"/>
        <v>Radiant</v>
      </c>
      <c r="L1062" s="7" t="s">
        <v>18</v>
      </c>
      <c r="M1062" s="7">
        <f>Datos_Limpios!$I1062+Datos_Limpios!$J1062</f>
        <v>25</v>
      </c>
      <c r="N1062" s="7" t="str">
        <f>IF(Datos_Limpios!$M1062&lt;35,"Menor a 35",IF(Datos_Limpios!$M1062&lt;=48,"Menor a 48",IF(Datos_Limpios!$M1062&lt;=60,"Menor a 60","Mayor a 60")))</f>
        <v>Menor a 35</v>
      </c>
      <c r="O1062" s="7" t="str">
        <f>IF(Datos_Limpios!$L1062="True",Datos_Limpios!$F1062,Datos_Limpios!$H1062)</f>
        <v>Chaos EC</v>
      </c>
      <c r="P1062" s="7"/>
      <c r="Q1062" s="7">
        <v>10749</v>
      </c>
      <c r="R1062" s="7" t="s">
        <v>106</v>
      </c>
    </row>
    <row r="1063" spans="1:18" x14ac:dyDescent="0.3">
      <c r="A1063" s="9">
        <v>4902924459</v>
      </c>
      <c r="B1063" s="9">
        <v>2147</v>
      </c>
      <c r="C1063" s="10">
        <f>Datos_Limpios!$B1063/(24*60*60)</f>
        <v>2.4849537037037038E-2</v>
      </c>
      <c r="D1063" s="8" t="str">
        <f t="shared" si="32"/>
        <v>Early Game</v>
      </c>
      <c r="E1063" s="9">
        <v>1520578</v>
      </c>
      <c r="F1063" s="9" t="s">
        <v>39</v>
      </c>
      <c r="G1063" s="9">
        <v>6209804</v>
      </c>
      <c r="H1063" s="9" t="s">
        <v>109</v>
      </c>
      <c r="I1063" s="9">
        <v>18</v>
      </c>
      <c r="J1063" s="9">
        <v>35</v>
      </c>
      <c r="K1063" s="9" t="str">
        <f t="shared" si="33"/>
        <v>Dire</v>
      </c>
      <c r="L1063" s="9" t="s">
        <v>14</v>
      </c>
      <c r="M1063" s="9">
        <f>Datos_Limpios!$I1063+Datos_Limpios!$J1063</f>
        <v>53</v>
      </c>
      <c r="N1063" s="9" t="str">
        <f>IF(Datos_Limpios!$M1063&lt;35,"Menor a 35",IF(Datos_Limpios!$M1063&lt;=48,"Menor a 48",IF(Datos_Limpios!$M1063&lt;=60,"Menor a 60","Mayor a 60")))</f>
        <v>Menor a 60</v>
      </c>
      <c r="O1063" s="9" t="str">
        <f>IF(Datos_Limpios!$L1063="True",Datos_Limpios!$F1063,Datos_Limpios!$H1063)</f>
        <v>Antarctic Penguins</v>
      </c>
      <c r="P1063" s="9"/>
      <c r="Q1063" s="9">
        <v>10749</v>
      </c>
      <c r="R1063" s="9" t="s">
        <v>106</v>
      </c>
    </row>
    <row r="1064" spans="1:18" x14ac:dyDescent="0.3">
      <c r="A1064" s="7">
        <v>4903051772</v>
      </c>
      <c r="B1064" s="7">
        <v>1924</v>
      </c>
      <c r="C1064" s="8">
        <f>Datos_Limpios!$B1064/(24*60*60)</f>
        <v>2.2268518518518517E-2</v>
      </c>
      <c r="D1064" s="8" t="str">
        <f t="shared" si="32"/>
        <v>Early Game</v>
      </c>
      <c r="E1064" s="7">
        <v>1520578</v>
      </c>
      <c r="F1064" s="7" t="s">
        <v>39</v>
      </c>
      <c r="G1064" s="7">
        <v>6209804</v>
      </c>
      <c r="H1064" s="7" t="s">
        <v>109</v>
      </c>
      <c r="I1064" s="7">
        <v>28</v>
      </c>
      <c r="J1064" s="7">
        <v>15</v>
      </c>
      <c r="K1064" s="7" t="str">
        <f t="shared" si="33"/>
        <v>Radiant</v>
      </c>
      <c r="L1064" s="7" t="s">
        <v>18</v>
      </c>
      <c r="M1064" s="7">
        <f>Datos_Limpios!$I1064+Datos_Limpios!$J1064</f>
        <v>43</v>
      </c>
      <c r="N1064" s="7" t="str">
        <f>IF(Datos_Limpios!$M1064&lt;35,"Menor a 35",IF(Datos_Limpios!$M1064&lt;=48,"Menor a 48",IF(Datos_Limpios!$M1064&lt;=60,"Menor a 60","Mayor a 60")))</f>
        <v>Menor a 48</v>
      </c>
      <c r="O1064" s="7" t="str">
        <f>IF(Datos_Limpios!$L1064="True",Datos_Limpios!$F1064,Datos_Limpios!$H1064)</f>
        <v>GGGGGGGG</v>
      </c>
      <c r="P1064" s="7"/>
      <c r="Q1064" s="7">
        <v>10749</v>
      </c>
      <c r="R1064" s="7" t="s">
        <v>106</v>
      </c>
    </row>
    <row r="1065" spans="1:18" x14ac:dyDescent="0.3">
      <c r="A1065" s="9">
        <v>4902729928</v>
      </c>
      <c r="B1065" s="9">
        <v>1685</v>
      </c>
      <c r="C1065" s="10">
        <f>Datos_Limpios!$B1065/(24*60*60)</f>
        <v>1.9502314814814816E-2</v>
      </c>
      <c r="D1065" s="8" t="str">
        <f t="shared" si="32"/>
        <v>Early Game</v>
      </c>
      <c r="E1065" s="9">
        <v>1520578</v>
      </c>
      <c r="F1065" s="9" t="s">
        <v>39</v>
      </c>
      <c r="G1065" s="9">
        <v>6209804</v>
      </c>
      <c r="H1065" s="9" t="s">
        <v>109</v>
      </c>
      <c r="I1065" s="9">
        <v>32</v>
      </c>
      <c r="J1065" s="9">
        <v>7</v>
      </c>
      <c r="K1065" s="9" t="str">
        <f t="shared" si="33"/>
        <v>Radiant</v>
      </c>
      <c r="L1065" s="9" t="s">
        <v>18</v>
      </c>
      <c r="M1065" s="9">
        <f>Datos_Limpios!$I1065+Datos_Limpios!$J1065</f>
        <v>39</v>
      </c>
      <c r="N1065" s="9" t="str">
        <f>IF(Datos_Limpios!$M1065&lt;35,"Menor a 35",IF(Datos_Limpios!$M1065&lt;=48,"Menor a 48",IF(Datos_Limpios!$M1065&lt;=60,"Menor a 60","Mayor a 60")))</f>
        <v>Menor a 48</v>
      </c>
      <c r="O1065" s="9" t="str">
        <f>IF(Datos_Limpios!$L1065="True",Datos_Limpios!$F1065,Datos_Limpios!$H1065)</f>
        <v>GGGGGGGG</v>
      </c>
      <c r="P1065" s="9"/>
      <c r="Q1065" s="9">
        <v>10749</v>
      </c>
      <c r="R1065" s="9" t="s">
        <v>106</v>
      </c>
    </row>
    <row r="1066" spans="1:18" x14ac:dyDescent="0.3">
      <c r="A1066" s="7">
        <v>4902186317</v>
      </c>
      <c r="B1066" s="7">
        <v>1932</v>
      </c>
      <c r="C1066" s="8">
        <f>Datos_Limpios!$B1066/(24*60*60)</f>
        <v>2.2361111111111109E-2</v>
      </c>
      <c r="D1066" s="8" t="str">
        <f t="shared" si="32"/>
        <v>Early Game</v>
      </c>
      <c r="E1066" s="7">
        <v>7247584</v>
      </c>
      <c r="F1066" s="7" t="s">
        <v>128</v>
      </c>
      <c r="G1066" s="7">
        <v>6288801</v>
      </c>
      <c r="H1066" s="7" t="s">
        <v>129</v>
      </c>
      <c r="I1066" s="7">
        <v>8</v>
      </c>
      <c r="J1066" s="7">
        <v>21</v>
      </c>
      <c r="K1066" s="7" t="str">
        <f t="shared" si="33"/>
        <v>Dire</v>
      </c>
      <c r="L1066" s="7" t="s">
        <v>14</v>
      </c>
      <c r="M1066" s="7">
        <f>Datos_Limpios!$I1066+Datos_Limpios!$J1066</f>
        <v>29</v>
      </c>
      <c r="N1066" s="7" t="str">
        <f>IF(Datos_Limpios!$M1066&lt;35,"Menor a 35",IF(Datos_Limpios!$M1066&lt;=48,"Menor a 48",IF(Datos_Limpios!$M1066&lt;=60,"Menor a 60","Mayor a 60")))</f>
        <v>Menor a 35</v>
      </c>
      <c r="O1066" s="7" t="str">
        <f>IF(Datos_Limpios!$L1066="True",Datos_Limpios!$F1066,Datos_Limpios!$H1066)</f>
        <v>J.Storm</v>
      </c>
      <c r="P1066" s="7"/>
      <c r="Q1066" s="7">
        <v>10749</v>
      </c>
      <c r="R1066" s="7" t="s">
        <v>106</v>
      </c>
    </row>
    <row r="1067" spans="1:18" x14ac:dyDescent="0.3">
      <c r="A1067" s="9">
        <v>4902354217</v>
      </c>
      <c r="B1067" s="9">
        <v>2012</v>
      </c>
      <c r="C1067" s="10">
        <f>Datos_Limpios!$B1067/(24*60*60)</f>
        <v>2.3287037037037037E-2</v>
      </c>
      <c r="D1067" s="8" t="str">
        <f t="shared" si="32"/>
        <v>Early Game</v>
      </c>
      <c r="E1067" s="9">
        <v>6209804</v>
      </c>
      <c r="F1067" s="9" t="s">
        <v>109</v>
      </c>
      <c r="G1067" s="9">
        <v>4</v>
      </c>
      <c r="H1067" s="9" t="s">
        <v>72</v>
      </c>
      <c r="I1067" s="9">
        <v>26</v>
      </c>
      <c r="J1067" s="9">
        <v>6</v>
      </c>
      <c r="K1067" s="9" t="str">
        <f t="shared" si="33"/>
        <v>Radiant</v>
      </c>
      <c r="L1067" s="9" t="s">
        <v>18</v>
      </c>
      <c r="M1067" s="9">
        <f>Datos_Limpios!$I1067+Datos_Limpios!$J1067</f>
        <v>32</v>
      </c>
      <c r="N1067" s="9" t="str">
        <f>IF(Datos_Limpios!$M1067&lt;35,"Menor a 35",IF(Datos_Limpios!$M1067&lt;=48,"Menor a 48",IF(Datos_Limpios!$M1067&lt;=60,"Menor a 60","Mayor a 60")))</f>
        <v>Menor a 35</v>
      </c>
      <c r="O1067" s="9" t="str">
        <f>IF(Datos_Limpios!$L1067="True",Datos_Limpios!$F1067,Datos_Limpios!$H1067)</f>
        <v>Antarctic Penguins</v>
      </c>
      <c r="P1067" s="9"/>
      <c r="Q1067" s="9">
        <v>10749</v>
      </c>
      <c r="R1067" s="9" t="s">
        <v>106</v>
      </c>
    </row>
    <row r="1068" spans="1:18" x14ac:dyDescent="0.3">
      <c r="A1068" s="7">
        <v>4901998619</v>
      </c>
      <c r="B1068" s="7">
        <v>1386</v>
      </c>
      <c r="C1068" s="8">
        <f>Datos_Limpios!$B1068/(24*60*60)</f>
        <v>1.6041666666666666E-2</v>
      </c>
      <c r="D1068" s="8" t="str">
        <f t="shared" si="32"/>
        <v>Early Game</v>
      </c>
      <c r="E1068" s="7">
        <v>7079109</v>
      </c>
      <c r="F1068" s="7" t="s">
        <v>135</v>
      </c>
      <c r="G1068" s="7">
        <v>6214538</v>
      </c>
      <c r="H1068" s="7" t="s">
        <v>63</v>
      </c>
      <c r="I1068" s="7">
        <v>5</v>
      </c>
      <c r="J1068" s="7">
        <v>28</v>
      </c>
      <c r="K1068" s="7" t="str">
        <f t="shared" si="33"/>
        <v>Dire</v>
      </c>
      <c r="L1068" s="7" t="s">
        <v>14</v>
      </c>
      <c r="M1068" s="7">
        <f>Datos_Limpios!$I1068+Datos_Limpios!$J1068</f>
        <v>33</v>
      </c>
      <c r="N1068" s="7" t="str">
        <f>IF(Datos_Limpios!$M1068&lt;35,"Menor a 35",IF(Datos_Limpios!$M1068&lt;=48,"Menor a 48",IF(Datos_Limpios!$M1068&lt;=60,"Menor a 60","Mayor a 60")))</f>
        <v>Menor a 35</v>
      </c>
      <c r="O1068" s="7" t="str">
        <f>IF(Datos_Limpios!$L1068="True",Datos_Limpios!$F1068,Datos_Limpios!$H1068)</f>
        <v>Newbee</v>
      </c>
      <c r="P1068" s="7"/>
      <c r="Q1068" s="7">
        <v>10749</v>
      </c>
      <c r="R1068" s="7" t="s">
        <v>106</v>
      </c>
    </row>
    <row r="1069" spans="1:18" x14ac:dyDescent="0.3">
      <c r="A1069" s="9">
        <v>4901799568</v>
      </c>
      <c r="B1069" s="9">
        <v>1820</v>
      </c>
      <c r="C1069" s="10">
        <f>Datos_Limpios!$B1069/(24*60*60)</f>
        <v>2.1064814814814814E-2</v>
      </c>
      <c r="D1069" s="8" t="str">
        <f t="shared" si="32"/>
        <v>Early Game</v>
      </c>
      <c r="E1069" s="9">
        <v>6214538</v>
      </c>
      <c r="F1069" s="9" t="s">
        <v>63</v>
      </c>
      <c r="G1069" s="9">
        <v>7247584</v>
      </c>
      <c r="H1069" s="9" t="s">
        <v>128</v>
      </c>
      <c r="I1069" s="9">
        <v>34</v>
      </c>
      <c r="J1069" s="9">
        <v>11</v>
      </c>
      <c r="K1069" s="9" t="str">
        <f t="shared" si="33"/>
        <v>Radiant</v>
      </c>
      <c r="L1069" s="9" t="s">
        <v>18</v>
      </c>
      <c r="M1069" s="9">
        <f>Datos_Limpios!$I1069+Datos_Limpios!$J1069</f>
        <v>45</v>
      </c>
      <c r="N1069" s="9" t="str">
        <f>IF(Datos_Limpios!$M1069&lt;35,"Menor a 35",IF(Datos_Limpios!$M1069&lt;=48,"Menor a 48",IF(Datos_Limpios!$M1069&lt;=60,"Menor a 60","Mayor a 60")))</f>
        <v>Menor a 48</v>
      </c>
      <c r="O1069" s="9" t="str">
        <f>IF(Datos_Limpios!$L1069="True",Datos_Limpios!$F1069,Datos_Limpios!$H1069)</f>
        <v>Newbee</v>
      </c>
      <c r="P1069" s="9"/>
      <c r="Q1069" s="9">
        <v>10749</v>
      </c>
      <c r="R1069" s="9" t="s">
        <v>106</v>
      </c>
    </row>
    <row r="1070" spans="1:18" x14ac:dyDescent="0.3">
      <c r="A1070" s="7">
        <v>4901742097</v>
      </c>
      <c r="B1070" s="7">
        <v>2490</v>
      </c>
      <c r="C1070" s="8">
        <f>Datos_Limpios!$B1070/(24*60*60)</f>
        <v>2.8819444444444446E-2</v>
      </c>
      <c r="D1070" s="8" t="str">
        <f t="shared" si="32"/>
        <v>Mid Game</v>
      </c>
      <c r="E1070" s="7">
        <v>7079109</v>
      </c>
      <c r="F1070" s="7" t="s">
        <v>135</v>
      </c>
      <c r="G1070" s="7">
        <v>6288801</v>
      </c>
      <c r="H1070" s="7" t="s">
        <v>129</v>
      </c>
      <c r="I1070" s="7">
        <v>25</v>
      </c>
      <c r="J1070" s="7">
        <v>13</v>
      </c>
      <c r="K1070" s="7" t="str">
        <f t="shared" si="33"/>
        <v>Radiant</v>
      </c>
      <c r="L1070" s="7" t="s">
        <v>18</v>
      </c>
      <c r="M1070" s="7">
        <f>Datos_Limpios!$I1070+Datos_Limpios!$J1070</f>
        <v>38</v>
      </c>
      <c r="N1070" s="7" t="str">
        <f>IF(Datos_Limpios!$M1070&lt;35,"Menor a 35",IF(Datos_Limpios!$M1070&lt;=48,"Menor a 48",IF(Datos_Limpios!$M1070&lt;=60,"Menor a 60","Mayor a 60")))</f>
        <v>Menor a 48</v>
      </c>
      <c r="O1070" s="7" t="str">
        <f>IF(Datos_Limpios!$L1070="True",Datos_Limpios!$F1070,Datos_Limpios!$H1070)</f>
        <v>beastcoast</v>
      </c>
      <c r="P1070" s="7"/>
      <c r="Q1070" s="7">
        <v>10749</v>
      </c>
      <c r="R1070" s="7" t="s">
        <v>106</v>
      </c>
    </row>
    <row r="1071" spans="1:18" x14ac:dyDescent="0.3">
      <c r="A1071" s="9">
        <v>4901733286</v>
      </c>
      <c r="B1071" s="9">
        <v>1404</v>
      </c>
      <c r="C1071" s="10">
        <f>Datos_Limpios!$B1071/(24*60*60)</f>
        <v>1.6250000000000001E-2</v>
      </c>
      <c r="D1071" s="8" t="str">
        <f t="shared" si="32"/>
        <v>Early Game</v>
      </c>
      <c r="E1071" s="9">
        <v>7247584</v>
      </c>
      <c r="F1071" s="9" t="s">
        <v>128</v>
      </c>
      <c r="G1071" s="9">
        <v>6214538</v>
      </c>
      <c r="H1071" s="9" t="s">
        <v>63</v>
      </c>
      <c r="I1071" s="9">
        <v>2</v>
      </c>
      <c r="J1071" s="9">
        <v>17</v>
      </c>
      <c r="K1071" s="9" t="str">
        <f t="shared" si="33"/>
        <v>Dire</v>
      </c>
      <c r="L1071" s="9" t="s">
        <v>14</v>
      </c>
      <c r="M1071" s="9">
        <f>Datos_Limpios!$I1071+Datos_Limpios!$J1071</f>
        <v>19</v>
      </c>
      <c r="N1071" s="9" t="str">
        <f>IF(Datos_Limpios!$M1071&lt;35,"Menor a 35",IF(Datos_Limpios!$M1071&lt;=48,"Menor a 48",IF(Datos_Limpios!$M1071&lt;=60,"Menor a 60","Mayor a 60")))</f>
        <v>Menor a 35</v>
      </c>
      <c r="O1071" s="9" t="str">
        <f>IF(Datos_Limpios!$L1071="True",Datos_Limpios!$F1071,Datos_Limpios!$H1071)</f>
        <v>Newbee</v>
      </c>
      <c r="P1071" s="9"/>
      <c r="Q1071" s="9">
        <v>10749</v>
      </c>
      <c r="R1071" s="9" t="s">
        <v>106</v>
      </c>
    </row>
    <row r="1072" spans="1:18" x14ac:dyDescent="0.3">
      <c r="A1072" s="7">
        <v>4901517396</v>
      </c>
      <c r="B1072" s="7">
        <v>3266</v>
      </c>
      <c r="C1072" s="8">
        <f>Datos_Limpios!$B1072/(24*60*60)</f>
        <v>3.7800925925925925E-2</v>
      </c>
      <c r="D1072" s="8" t="str">
        <f t="shared" si="32"/>
        <v>Mid Game</v>
      </c>
      <c r="E1072" s="7">
        <v>5059375</v>
      </c>
      <c r="F1072" s="7" t="s">
        <v>95</v>
      </c>
      <c r="G1072" s="7">
        <v>3214090</v>
      </c>
      <c r="H1072" s="7" t="s">
        <v>124</v>
      </c>
      <c r="I1072" s="7">
        <v>45</v>
      </c>
      <c r="J1072" s="7">
        <v>28</v>
      </c>
      <c r="K1072" s="7" t="str">
        <f t="shared" si="33"/>
        <v>Radiant</v>
      </c>
      <c r="L1072" s="7" t="s">
        <v>18</v>
      </c>
      <c r="M1072" s="7">
        <f>Datos_Limpios!$I1072+Datos_Limpios!$J1072</f>
        <v>73</v>
      </c>
      <c r="N1072" s="7" t="str">
        <f>IF(Datos_Limpios!$M1072&lt;35,"Menor a 35",IF(Datos_Limpios!$M1072&lt;=48,"Menor a 48",IF(Datos_Limpios!$M1072&lt;=60,"Menor a 60","Mayor a 60")))</f>
        <v>Mayor a 60</v>
      </c>
      <c r="O1072" s="7" t="str">
        <f>IF(Datos_Limpios!$L1072="True",Datos_Limpios!$F1072,Datos_Limpios!$H1072)</f>
        <v>The Final Tribe</v>
      </c>
      <c r="P1072" s="7"/>
      <c r="Q1072" s="7">
        <v>10749</v>
      </c>
      <c r="R1072" s="7" t="s">
        <v>106</v>
      </c>
    </row>
    <row r="1073" spans="1:18" x14ac:dyDescent="0.3">
      <c r="A1073" s="9">
        <v>4901403209</v>
      </c>
      <c r="B1073" s="9">
        <v>2297</v>
      </c>
      <c r="C1073" s="10">
        <f>Datos_Limpios!$B1073/(24*60*60)</f>
        <v>2.6585648148148146E-2</v>
      </c>
      <c r="D1073" s="8" t="str">
        <f t="shared" si="32"/>
        <v>Early Game</v>
      </c>
      <c r="E1073" s="9">
        <v>3214090</v>
      </c>
      <c r="F1073" s="9" t="s">
        <v>124</v>
      </c>
      <c r="G1073" s="9">
        <v>5059375</v>
      </c>
      <c r="H1073" s="9" t="s">
        <v>95</v>
      </c>
      <c r="I1073" s="9">
        <v>23</v>
      </c>
      <c r="J1073" s="9">
        <v>19</v>
      </c>
      <c r="K1073" s="9" t="str">
        <f t="shared" si="33"/>
        <v>Radiant</v>
      </c>
      <c r="L1073" s="9" t="s">
        <v>18</v>
      </c>
      <c r="M1073" s="9">
        <f>Datos_Limpios!$I1073+Datos_Limpios!$J1073</f>
        <v>42</v>
      </c>
      <c r="N1073" s="9" t="str">
        <f>IF(Datos_Limpios!$M1073&lt;35,"Menor a 35",IF(Datos_Limpios!$M1073&lt;=48,"Menor a 48",IF(Datos_Limpios!$M1073&lt;=60,"Menor a 60","Mayor a 60")))</f>
        <v>Menor a 48</v>
      </c>
      <c r="O1073" s="9" t="str">
        <f>IF(Datos_Limpios!$L1073="True",Datos_Limpios!$F1073,Datos_Limpios!$H1073)</f>
        <v>Hippomaniacs</v>
      </c>
      <c r="P1073" s="9"/>
      <c r="Q1073" s="9">
        <v>10749</v>
      </c>
      <c r="R1073" s="9" t="s">
        <v>106</v>
      </c>
    </row>
    <row r="1074" spans="1:18" x14ac:dyDescent="0.3">
      <c r="A1074" s="7">
        <v>4900989725</v>
      </c>
      <c r="B1074" s="7">
        <v>3183</v>
      </c>
      <c r="C1074" s="8">
        <f>Datos_Limpios!$B1074/(24*60*60)</f>
        <v>3.6840277777777777E-2</v>
      </c>
      <c r="D1074" s="8" t="str">
        <f t="shared" si="32"/>
        <v>Mid Game</v>
      </c>
      <c r="E1074" s="7">
        <v>7203342</v>
      </c>
      <c r="F1074" s="7" t="s">
        <v>107</v>
      </c>
      <c r="G1074" s="7">
        <v>5059375</v>
      </c>
      <c r="H1074" s="7" t="s">
        <v>95</v>
      </c>
      <c r="I1074" s="7">
        <v>16</v>
      </c>
      <c r="J1074" s="7">
        <v>30</v>
      </c>
      <c r="K1074" s="7" t="str">
        <f t="shared" si="33"/>
        <v>Dire</v>
      </c>
      <c r="L1074" s="7" t="s">
        <v>14</v>
      </c>
      <c r="M1074" s="7">
        <f>Datos_Limpios!$I1074+Datos_Limpios!$J1074</f>
        <v>46</v>
      </c>
      <c r="N1074" s="7" t="str">
        <f>IF(Datos_Limpios!$M1074&lt;35,"Menor a 35",IF(Datos_Limpios!$M1074&lt;=48,"Menor a 48",IF(Datos_Limpios!$M1074&lt;=60,"Menor a 60","Mayor a 60")))</f>
        <v>Menor a 48</v>
      </c>
      <c r="O1074" s="7" t="str">
        <f>IF(Datos_Limpios!$L1074="True",Datos_Limpios!$F1074,Datos_Limpios!$H1074)</f>
        <v>The Final Tribe</v>
      </c>
      <c r="P1074" s="7"/>
      <c r="Q1074" s="7">
        <v>10749</v>
      </c>
      <c r="R1074" s="7" t="s">
        <v>106</v>
      </c>
    </row>
    <row r="1075" spans="1:18" x14ac:dyDescent="0.3">
      <c r="A1075" s="9">
        <v>4901159737</v>
      </c>
      <c r="B1075" s="9">
        <v>1600</v>
      </c>
      <c r="C1075" s="10">
        <f>Datos_Limpios!$B1075/(24*60*60)</f>
        <v>1.8518518518518517E-2</v>
      </c>
      <c r="D1075" s="8" t="str">
        <f t="shared" si="32"/>
        <v>Early Game</v>
      </c>
      <c r="E1075" s="9">
        <v>7203342</v>
      </c>
      <c r="F1075" s="9" t="s">
        <v>107</v>
      </c>
      <c r="G1075" s="9">
        <v>5059375</v>
      </c>
      <c r="H1075" s="9" t="s">
        <v>95</v>
      </c>
      <c r="I1075" s="9">
        <v>2</v>
      </c>
      <c r="J1075" s="9">
        <v>19</v>
      </c>
      <c r="K1075" s="9" t="str">
        <f t="shared" si="33"/>
        <v>Dire</v>
      </c>
      <c r="L1075" s="9" t="s">
        <v>14</v>
      </c>
      <c r="M1075" s="9">
        <f>Datos_Limpios!$I1075+Datos_Limpios!$J1075</f>
        <v>21</v>
      </c>
      <c r="N1075" s="9" t="str">
        <f>IF(Datos_Limpios!$M1075&lt;35,"Menor a 35",IF(Datos_Limpios!$M1075&lt;=48,"Menor a 48",IF(Datos_Limpios!$M1075&lt;=60,"Menor a 60","Mayor a 60")))</f>
        <v>Menor a 35</v>
      </c>
      <c r="O1075" s="9" t="str">
        <f>IF(Datos_Limpios!$L1075="True",Datos_Limpios!$F1075,Datos_Limpios!$H1075)</f>
        <v>The Final Tribe</v>
      </c>
      <c r="P1075" s="9"/>
      <c r="Q1075" s="9">
        <v>10749</v>
      </c>
      <c r="R1075" s="9" t="s">
        <v>106</v>
      </c>
    </row>
    <row r="1076" spans="1:18" x14ac:dyDescent="0.3">
      <c r="A1076" s="7">
        <v>4900878151</v>
      </c>
      <c r="B1076" s="7">
        <v>2202</v>
      </c>
      <c r="C1076" s="8">
        <f>Datos_Limpios!$B1076/(24*60*60)</f>
        <v>2.5486111111111112E-2</v>
      </c>
      <c r="D1076" s="8" t="str">
        <f t="shared" si="32"/>
        <v>Early Game</v>
      </c>
      <c r="E1076" s="7">
        <v>7203342</v>
      </c>
      <c r="F1076" s="7" t="s">
        <v>107</v>
      </c>
      <c r="G1076" s="7">
        <v>5059375</v>
      </c>
      <c r="H1076" s="7" t="s">
        <v>95</v>
      </c>
      <c r="I1076" s="7">
        <v>21</v>
      </c>
      <c r="J1076" s="7">
        <v>16</v>
      </c>
      <c r="K1076" s="7" t="str">
        <f t="shared" si="33"/>
        <v>Radiant</v>
      </c>
      <c r="L1076" s="7" t="s">
        <v>18</v>
      </c>
      <c r="M1076" s="7">
        <f>Datos_Limpios!$I1076+Datos_Limpios!$J1076</f>
        <v>37</v>
      </c>
      <c r="N1076" s="7" t="str">
        <f>IF(Datos_Limpios!$M1076&lt;35,"Menor a 35",IF(Datos_Limpios!$M1076&lt;=48,"Menor a 48",IF(Datos_Limpios!$M1076&lt;=60,"Menor a 60","Mayor a 60")))</f>
        <v>Menor a 48</v>
      </c>
      <c r="O1076" s="7" t="str">
        <f>IF(Datos_Limpios!$L1076="True",Datos_Limpios!$F1076,Datos_Limpios!$H1076)</f>
        <v>Chaos EC</v>
      </c>
      <c r="P1076" s="7"/>
      <c r="Q1076" s="7">
        <v>10749</v>
      </c>
      <c r="R1076" s="7" t="s">
        <v>106</v>
      </c>
    </row>
    <row r="1077" spans="1:18" x14ac:dyDescent="0.3">
      <c r="A1077" s="9">
        <v>4900361701</v>
      </c>
      <c r="B1077" s="9">
        <v>1774</v>
      </c>
      <c r="C1077" s="10">
        <f>Datos_Limpios!$B1077/(24*60*60)</f>
        <v>2.0532407407407409E-2</v>
      </c>
      <c r="D1077" s="8" t="str">
        <f t="shared" si="32"/>
        <v>Early Game</v>
      </c>
      <c r="E1077" s="9">
        <v>1520578</v>
      </c>
      <c r="F1077" s="9" t="s">
        <v>39</v>
      </c>
      <c r="G1077" s="9">
        <v>6209804</v>
      </c>
      <c r="H1077" s="9" t="s">
        <v>109</v>
      </c>
      <c r="I1077" s="9">
        <v>29</v>
      </c>
      <c r="J1077" s="9">
        <v>13</v>
      </c>
      <c r="K1077" s="9" t="str">
        <f t="shared" si="33"/>
        <v>Radiant</v>
      </c>
      <c r="L1077" s="9" t="s">
        <v>18</v>
      </c>
      <c r="M1077" s="9">
        <f>Datos_Limpios!$I1077+Datos_Limpios!$J1077</f>
        <v>42</v>
      </c>
      <c r="N1077" s="9" t="str">
        <f>IF(Datos_Limpios!$M1077&lt;35,"Menor a 35",IF(Datos_Limpios!$M1077&lt;=48,"Menor a 48",IF(Datos_Limpios!$M1077&lt;=60,"Menor a 60","Mayor a 60")))</f>
        <v>Menor a 48</v>
      </c>
      <c r="O1077" s="9" t="str">
        <f>IF(Datos_Limpios!$L1077="True",Datos_Limpios!$F1077,Datos_Limpios!$H1077)</f>
        <v>GGGGGGGG</v>
      </c>
      <c r="P1077" s="9"/>
      <c r="Q1077" s="9">
        <v>10749</v>
      </c>
      <c r="R1077" s="9" t="s">
        <v>106</v>
      </c>
    </row>
    <row r="1078" spans="1:18" x14ac:dyDescent="0.3">
      <c r="A1078" s="7">
        <v>4900567798</v>
      </c>
      <c r="B1078" s="7">
        <v>1892</v>
      </c>
      <c r="C1078" s="8">
        <f>Datos_Limpios!$B1078/(24*60*60)</f>
        <v>2.1898148148148149E-2</v>
      </c>
      <c r="D1078" s="8" t="str">
        <f t="shared" si="32"/>
        <v>Early Game</v>
      </c>
      <c r="E1078" s="7">
        <v>1520578</v>
      </c>
      <c r="F1078" s="7" t="s">
        <v>39</v>
      </c>
      <c r="G1078" s="7">
        <v>4</v>
      </c>
      <c r="H1078" s="7" t="s">
        <v>72</v>
      </c>
      <c r="I1078" s="7">
        <v>32</v>
      </c>
      <c r="J1078" s="7">
        <v>7</v>
      </c>
      <c r="K1078" s="7" t="str">
        <f t="shared" si="33"/>
        <v>Radiant</v>
      </c>
      <c r="L1078" s="7" t="s">
        <v>18</v>
      </c>
      <c r="M1078" s="7">
        <f>Datos_Limpios!$I1078+Datos_Limpios!$J1078</f>
        <v>39</v>
      </c>
      <c r="N1078" s="7" t="str">
        <f>IF(Datos_Limpios!$M1078&lt;35,"Menor a 35",IF(Datos_Limpios!$M1078&lt;=48,"Menor a 48",IF(Datos_Limpios!$M1078&lt;=60,"Menor a 60","Mayor a 60")))</f>
        <v>Menor a 48</v>
      </c>
      <c r="O1078" s="7" t="str">
        <f>IF(Datos_Limpios!$L1078="True",Datos_Limpios!$F1078,Datos_Limpios!$H1078)</f>
        <v>GGGGGGGG</v>
      </c>
      <c r="P1078" s="7"/>
      <c r="Q1078" s="7">
        <v>10749</v>
      </c>
      <c r="R1078" s="7" t="s">
        <v>106</v>
      </c>
    </row>
    <row r="1079" spans="1:18" x14ac:dyDescent="0.3">
      <c r="A1079" s="9">
        <v>4900437098</v>
      </c>
      <c r="B1079" s="9">
        <v>3853</v>
      </c>
      <c r="C1079" s="10">
        <f>Datos_Limpios!$B1079/(24*60*60)</f>
        <v>4.4594907407407409E-2</v>
      </c>
      <c r="D1079" s="8" t="str">
        <f t="shared" si="32"/>
        <v>Late Game</v>
      </c>
      <c r="E1079" s="9">
        <v>4</v>
      </c>
      <c r="F1079" s="9" t="s">
        <v>72</v>
      </c>
      <c r="G1079" s="9">
        <v>1520578</v>
      </c>
      <c r="H1079" s="9" t="s">
        <v>39</v>
      </c>
      <c r="I1079" s="9">
        <v>28</v>
      </c>
      <c r="J1079" s="9">
        <v>41</v>
      </c>
      <c r="K1079" s="9" t="str">
        <f t="shared" si="33"/>
        <v>Dire</v>
      </c>
      <c r="L1079" s="9" t="s">
        <v>14</v>
      </c>
      <c r="M1079" s="9">
        <f>Datos_Limpios!$I1079+Datos_Limpios!$J1079</f>
        <v>69</v>
      </c>
      <c r="N1079" s="9" t="str">
        <f>IF(Datos_Limpios!$M1079&lt;35,"Menor a 35",IF(Datos_Limpios!$M1079&lt;=48,"Menor a 48",IF(Datos_Limpios!$M1079&lt;=60,"Menor a 60","Mayor a 60")))</f>
        <v>Mayor a 60</v>
      </c>
      <c r="O1079" s="9" t="str">
        <f>IF(Datos_Limpios!$L1079="True",Datos_Limpios!$F1079,Datos_Limpios!$H1079)</f>
        <v>GGGGGGGG</v>
      </c>
      <c r="P1079" s="9"/>
      <c r="Q1079" s="9">
        <v>10749</v>
      </c>
      <c r="R1079" s="9" t="s">
        <v>106</v>
      </c>
    </row>
    <row r="1080" spans="1:18" x14ac:dyDescent="0.3">
      <c r="A1080" s="7">
        <v>4900279672</v>
      </c>
      <c r="B1080" s="7">
        <v>2084</v>
      </c>
      <c r="C1080" s="8">
        <f>Datos_Limpios!$B1080/(24*60*60)</f>
        <v>2.4120370370370372E-2</v>
      </c>
      <c r="D1080" s="8" t="str">
        <f t="shared" si="32"/>
        <v>Early Game</v>
      </c>
      <c r="E1080" s="7">
        <v>5</v>
      </c>
      <c r="F1080" s="7" t="s">
        <v>62</v>
      </c>
      <c r="G1080" s="7">
        <v>4</v>
      </c>
      <c r="H1080" s="7" t="s">
        <v>72</v>
      </c>
      <c r="I1080" s="7">
        <v>11</v>
      </c>
      <c r="J1080" s="7">
        <v>27</v>
      </c>
      <c r="K1080" s="7" t="str">
        <f t="shared" si="33"/>
        <v>Dire</v>
      </c>
      <c r="L1080" s="7" t="s">
        <v>14</v>
      </c>
      <c r="M1080" s="7">
        <f>Datos_Limpios!$I1080+Datos_Limpios!$J1080</f>
        <v>38</v>
      </c>
      <c r="N1080" s="7" t="str">
        <f>IF(Datos_Limpios!$M1080&lt;35,"Menor a 35",IF(Datos_Limpios!$M1080&lt;=48,"Menor a 48",IF(Datos_Limpios!$M1080&lt;=60,"Menor a 60","Mayor a 60")))</f>
        <v>Menor a 48</v>
      </c>
      <c r="O1080" s="7" t="str">
        <f>IF(Datos_Limpios!$L1080="True",Datos_Limpios!$F1080,Datos_Limpios!$H1080)</f>
        <v>EHOME</v>
      </c>
      <c r="P1080" s="7"/>
      <c r="Q1080" s="7">
        <v>10749</v>
      </c>
      <c r="R1080" s="7" t="s">
        <v>106</v>
      </c>
    </row>
    <row r="1081" spans="1:18" x14ac:dyDescent="0.3">
      <c r="A1081" s="9">
        <v>4899998031</v>
      </c>
      <c r="B1081" s="9">
        <v>3446</v>
      </c>
      <c r="C1081" s="10">
        <f>Datos_Limpios!$B1081/(24*60*60)</f>
        <v>3.9884259259259258E-2</v>
      </c>
      <c r="D1081" s="8" t="str">
        <f t="shared" si="32"/>
        <v>Mid Game</v>
      </c>
      <c r="E1081" s="9">
        <v>3</v>
      </c>
      <c r="F1081" s="9" t="s">
        <v>50</v>
      </c>
      <c r="G1081" s="9">
        <v>1366506</v>
      </c>
      <c r="H1081" s="9" t="s">
        <v>131</v>
      </c>
      <c r="I1081" s="9">
        <v>28</v>
      </c>
      <c r="J1081" s="9">
        <v>49</v>
      </c>
      <c r="K1081" s="9" t="str">
        <f t="shared" si="33"/>
        <v>Dire</v>
      </c>
      <c r="L1081" s="9" t="s">
        <v>14</v>
      </c>
      <c r="M1081" s="9">
        <f>Datos_Limpios!$I1081+Datos_Limpios!$J1081</f>
        <v>77</v>
      </c>
      <c r="N1081" s="9" t="str">
        <f>IF(Datos_Limpios!$M1081&lt;35,"Menor a 35",IF(Datos_Limpios!$M1081&lt;=48,"Menor a 48",IF(Datos_Limpios!$M1081&lt;=60,"Menor a 60","Mayor a 60")))</f>
        <v>Mayor a 60</v>
      </c>
      <c r="O1081" s="9" t="str">
        <f>IF(Datos_Limpios!$L1081="True",Datos_Limpios!$F1081,Datos_Limpios!$H1081)</f>
        <v>Black Sheep!</v>
      </c>
      <c r="P1081" s="9"/>
      <c r="Q1081" s="9">
        <v>10749</v>
      </c>
      <c r="R1081" s="9" t="s">
        <v>106</v>
      </c>
    </row>
    <row r="1082" spans="1:18" x14ac:dyDescent="0.3">
      <c r="A1082" s="7">
        <v>4900345103</v>
      </c>
      <c r="B1082" s="7">
        <v>1749</v>
      </c>
      <c r="C1082" s="8">
        <f>Datos_Limpios!$B1082/(24*60*60)</f>
        <v>2.0243055555555556E-2</v>
      </c>
      <c r="D1082" s="8" t="str">
        <f t="shared" si="32"/>
        <v>Early Game</v>
      </c>
      <c r="E1082" s="7">
        <v>5</v>
      </c>
      <c r="F1082" s="7" t="s">
        <v>62</v>
      </c>
      <c r="G1082" s="7">
        <v>4</v>
      </c>
      <c r="H1082" s="7" t="s">
        <v>72</v>
      </c>
      <c r="I1082" s="7">
        <v>6</v>
      </c>
      <c r="J1082" s="7">
        <v>20</v>
      </c>
      <c r="K1082" s="7" t="str">
        <f t="shared" si="33"/>
        <v>Dire</v>
      </c>
      <c r="L1082" s="7" t="s">
        <v>14</v>
      </c>
      <c r="M1082" s="7">
        <f>Datos_Limpios!$I1082+Datos_Limpios!$J1082</f>
        <v>26</v>
      </c>
      <c r="N1082" s="7" t="str">
        <f>IF(Datos_Limpios!$M1082&lt;35,"Menor a 35",IF(Datos_Limpios!$M1082&lt;=48,"Menor a 48",IF(Datos_Limpios!$M1082&lt;=60,"Menor a 60","Mayor a 60")))</f>
        <v>Menor a 35</v>
      </c>
      <c r="O1082" s="7" t="str">
        <f>IF(Datos_Limpios!$L1082="True",Datos_Limpios!$F1082,Datos_Limpios!$H1082)</f>
        <v>EHOME</v>
      </c>
      <c r="P1082" s="7"/>
      <c r="Q1082" s="7">
        <v>10749</v>
      </c>
      <c r="R1082" s="7" t="s">
        <v>106</v>
      </c>
    </row>
    <row r="1083" spans="1:18" x14ac:dyDescent="0.3">
      <c r="A1083" s="9">
        <v>4900067404</v>
      </c>
      <c r="B1083" s="9">
        <v>1532</v>
      </c>
      <c r="C1083" s="10">
        <f>Datos_Limpios!$B1083/(24*60*60)</f>
        <v>1.773148148148148E-2</v>
      </c>
      <c r="D1083" s="8" t="str">
        <f t="shared" si="32"/>
        <v>Early Game</v>
      </c>
      <c r="E1083" s="9">
        <v>6288801</v>
      </c>
      <c r="F1083" s="9" t="s">
        <v>129</v>
      </c>
      <c r="G1083" s="9">
        <v>1366506</v>
      </c>
      <c r="H1083" s="9" t="s">
        <v>131</v>
      </c>
      <c r="I1083" s="9">
        <v>31</v>
      </c>
      <c r="J1083" s="9">
        <v>8</v>
      </c>
      <c r="K1083" s="9" t="str">
        <f t="shared" si="33"/>
        <v>Radiant</v>
      </c>
      <c r="L1083" s="9" t="s">
        <v>18</v>
      </c>
      <c r="M1083" s="9">
        <f>Datos_Limpios!$I1083+Datos_Limpios!$J1083</f>
        <v>39</v>
      </c>
      <c r="N1083" s="9" t="str">
        <f>IF(Datos_Limpios!$M1083&lt;35,"Menor a 35",IF(Datos_Limpios!$M1083&lt;=48,"Menor a 48",IF(Datos_Limpios!$M1083&lt;=60,"Menor a 60","Mayor a 60")))</f>
        <v>Menor a 48</v>
      </c>
      <c r="O1083" s="9" t="str">
        <f>IF(Datos_Limpios!$L1083="True",Datos_Limpios!$F1083,Datos_Limpios!$H1083)</f>
        <v>J.Storm</v>
      </c>
      <c r="P1083" s="9"/>
      <c r="Q1083" s="9">
        <v>10749</v>
      </c>
      <c r="R1083" s="9" t="s">
        <v>106</v>
      </c>
    </row>
    <row r="1084" spans="1:18" x14ac:dyDescent="0.3">
      <c r="A1084" s="7">
        <v>4900038021</v>
      </c>
      <c r="B1084" s="7">
        <v>2477</v>
      </c>
      <c r="C1084" s="8">
        <f>Datos_Limpios!$B1084/(24*60*60)</f>
        <v>2.8668981481481483E-2</v>
      </c>
      <c r="D1084" s="8" t="str">
        <f t="shared" si="32"/>
        <v>Mid Game</v>
      </c>
      <c r="E1084" s="7">
        <v>5892936</v>
      </c>
      <c r="F1084" s="7" t="s">
        <v>127</v>
      </c>
      <c r="G1084" s="7">
        <v>7234776</v>
      </c>
      <c r="H1084" s="7" t="s">
        <v>130</v>
      </c>
      <c r="I1084" s="7">
        <v>43</v>
      </c>
      <c r="J1084" s="7">
        <v>33</v>
      </c>
      <c r="K1084" s="7" t="str">
        <f t="shared" si="33"/>
        <v>Radiant</v>
      </c>
      <c r="L1084" s="7" t="s">
        <v>18</v>
      </c>
      <c r="M1084" s="7">
        <f>Datos_Limpios!$I1084+Datos_Limpios!$J1084</f>
        <v>76</v>
      </c>
      <c r="N1084" s="7" t="str">
        <f>IF(Datos_Limpios!$M1084&lt;35,"Menor a 35",IF(Datos_Limpios!$M1084&lt;=48,"Menor a 48",IF(Datos_Limpios!$M1084&lt;=60,"Menor a 60","Mayor a 60")))</f>
        <v>Mayor a 60</v>
      </c>
      <c r="O1084" s="7" t="str">
        <f>IF(Datos_Limpios!$L1084="True",Datos_Limpios!$F1084,Datos_Limpios!$H1084)</f>
        <v>Team Xolotl</v>
      </c>
      <c r="P1084" s="7"/>
      <c r="Q1084" s="7">
        <v>10749</v>
      </c>
      <c r="R1084" s="7" t="s">
        <v>106</v>
      </c>
    </row>
    <row r="1085" spans="1:18" x14ac:dyDescent="0.3">
      <c r="A1085" s="9">
        <v>4899990684</v>
      </c>
      <c r="B1085" s="9">
        <v>1533</v>
      </c>
      <c r="C1085" s="10">
        <f>Datos_Limpios!$B1085/(24*60*60)</f>
        <v>1.7743055555555557E-2</v>
      </c>
      <c r="D1085" s="8" t="str">
        <f t="shared" si="32"/>
        <v>Early Game</v>
      </c>
      <c r="E1085" s="9">
        <v>7079109</v>
      </c>
      <c r="F1085" s="9" t="s">
        <v>135</v>
      </c>
      <c r="G1085" s="9">
        <v>6214538</v>
      </c>
      <c r="H1085" s="9" t="s">
        <v>63</v>
      </c>
      <c r="I1085" s="9">
        <v>5</v>
      </c>
      <c r="J1085" s="9">
        <v>23</v>
      </c>
      <c r="K1085" s="9" t="str">
        <f t="shared" si="33"/>
        <v>Dire</v>
      </c>
      <c r="L1085" s="9" t="s">
        <v>14</v>
      </c>
      <c r="M1085" s="9">
        <f>Datos_Limpios!$I1085+Datos_Limpios!$J1085</f>
        <v>28</v>
      </c>
      <c r="N1085" s="9" t="str">
        <f>IF(Datos_Limpios!$M1085&lt;35,"Menor a 35",IF(Datos_Limpios!$M1085&lt;=48,"Menor a 48",IF(Datos_Limpios!$M1085&lt;=60,"Menor a 60","Mayor a 60")))</f>
        <v>Menor a 35</v>
      </c>
      <c r="O1085" s="9" t="str">
        <f>IF(Datos_Limpios!$L1085="True",Datos_Limpios!$F1085,Datos_Limpios!$H1085)</f>
        <v>Newbee</v>
      </c>
      <c r="P1085" s="9"/>
      <c r="Q1085" s="9">
        <v>10749</v>
      </c>
      <c r="R1085" s="9" t="s">
        <v>106</v>
      </c>
    </row>
    <row r="1086" spans="1:18" x14ac:dyDescent="0.3">
      <c r="A1086" s="7">
        <v>4899861791</v>
      </c>
      <c r="B1086" s="7">
        <v>1969</v>
      </c>
      <c r="C1086" s="8">
        <f>Datos_Limpios!$B1086/(24*60*60)</f>
        <v>2.2789351851851852E-2</v>
      </c>
      <c r="D1086" s="8" t="str">
        <f t="shared" si="32"/>
        <v>Early Game</v>
      </c>
      <c r="E1086" s="7">
        <v>7079109</v>
      </c>
      <c r="F1086" s="7" t="s">
        <v>135</v>
      </c>
      <c r="G1086" s="7">
        <v>7234776</v>
      </c>
      <c r="H1086" s="7" t="s">
        <v>130</v>
      </c>
      <c r="I1086" s="7">
        <v>28</v>
      </c>
      <c r="J1086" s="7">
        <v>20</v>
      </c>
      <c r="K1086" s="7" t="str">
        <f t="shared" si="33"/>
        <v>Radiant</v>
      </c>
      <c r="L1086" s="7" t="s">
        <v>18</v>
      </c>
      <c r="M1086" s="7">
        <f>Datos_Limpios!$I1086+Datos_Limpios!$J1086</f>
        <v>48</v>
      </c>
      <c r="N1086" s="7" t="str">
        <f>IF(Datos_Limpios!$M1086&lt;35,"Menor a 35",IF(Datos_Limpios!$M1086&lt;=48,"Menor a 48",IF(Datos_Limpios!$M1086&lt;=60,"Menor a 60","Mayor a 60")))</f>
        <v>Menor a 48</v>
      </c>
      <c r="O1086" s="7" t="str">
        <f>IF(Datos_Limpios!$L1086="True",Datos_Limpios!$F1086,Datos_Limpios!$H1086)</f>
        <v>beastcoast</v>
      </c>
      <c r="P1086" s="7"/>
      <c r="Q1086" s="7">
        <v>10749</v>
      </c>
      <c r="R1086" s="7" t="s">
        <v>106</v>
      </c>
    </row>
    <row r="1087" spans="1:18" x14ac:dyDescent="0.3">
      <c r="A1087" s="9">
        <v>4899824721</v>
      </c>
      <c r="B1087" s="9">
        <v>2316</v>
      </c>
      <c r="C1087" s="10">
        <f>Datos_Limpios!$B1087/(24*60*60)</f>
        <v>2.6805555555555555E-2</v>
      </c>
      <c r="D1087" s="8" t="str">
        <f t="shared" si="32"/>
        <v>Early Game</v>
      </c>
      <c r="E1087" s="9">
        <v>1366506</v>
      </c>
      <c r="F1087" s="9" t="s">
        <v>131</v>
      </c>
      <c r="G1087" s="9">
        <v>7247584</v>
      </c>
      <c r="H1087" s="9" t="s">
        <v>128</v>
      </c>
      <c r="I1087" s="9">
        <v>16</v>
      </c>
      <c r="J1087" s="9">
        <v>26</v>
      </c>
      <c r="K1087" s="9" t="str">
        <f t="shared" si="33"/>
        <v>Dire</v>
      </c>
      <c r="L1087" s="9" t="s">
        <v>14</v>
      </c>
      <c r="M1087" s="9">
        <f>Datos_Limpios!$I1087+Datos_Limpios!$J1087</f>
        <v>42</v>
      </c>
      <c r="N1087" s="9" t="str">
        <f>IF(Datos_Limpios!$M1087&lt;35,"Menor a 35",IF(Datos_Limpios!$M1087&lt;=48,"Menor a 48",IF(Datos_Limpios!$M1087&lt;=60,"Menor a 60","Mayor a 60")))</f>
        <v>Menor a 48</v>
      </c>
      <c r="O1087" s="9" t="str">
        <f>IF(Datos_Limpios!$L1087="True",Datos_Limpios!$F1087,Datos_Limpios!$H1087)</f>
        <v>Kookaburra</v>
      </c>
      <c r="P1087" s="9"/>
      <c r="Q1087" s="9">
        <v>10749</v>
      </c>
      <c r="R1087" s="9" t="s">
        <v>106</v>
      </c>
    </row>
    <row r="1088" spans="1:18" x14ac:dyDescent="0.3">
      <c r="A1088" s="7">
        <v>4899794936</v>
      </c>
      <c r="B1088" s="7">
        <v>1472</v>
      </c>
      <c r="C1088" s="8">
        <f>Datos_Limpios!$B1088/(24*60*60)</f>
        <v>1.7037037037037038E-2</v>
      </c>
      <c r="D1088" s="8" t="str">
        <f t="shared" si="32"/>
        <v>Early Game</v>
      </c>
      <c r="E1088" s="7">
        <v>6214538</v>
      </c>
      <c r="F1088" s="7" t="s">
        <v>63</v>
      </c>
      <c r="G1088" s="7">
        <v>5892936</v>
      </c>
      <c r="H1088" s="7" t="s">
        <v>127</v>
      </c>
      <c r="I1088" s="7">
        <v>32</v>
      </c>
      <c r="J1088" s="7">
        <v>5</v>
      </c>
      <c r="K1088" s="7" t="str">
        <f t="shared" si="33"/>
        <v>Radiant</v>
      </c>
      <c r="L1088" s="7" t="s">
        <v>18</v>
      </c>
      <c r="M1088" s="7">
        <f>Datos_Limpios!$I1088+Datos_Limpios!$J1088</f>
        <v>37</v>
      </c>
      <c r="N1088" s="7" t="str">
        <f>IF(Datos_Limpios!$M1088&lt;35,"Menor a 35",IF(Datos_Limpios!$M1088&lt;=48,"Menor a 48",IF(Datos_Limpios!$M1088&lt;=60,"Menor a 60","Mayor a 60")))</f>
        <v>Menor a 48</v>
      </c>
      <c r="O1088" s="7" t="str">
        <f>IF(Datos_Limpios!$L1088="True",Datos_Limpios!$F1088,Datos_Limpios!$H1088)</f>
        <v>Newbee</v>
      </c>
      <c r="P1088" s="7"/>
      <c r="Q1088" s="7">
        <v>10749</v>
      </c>
      <c r="R1088" s="7" t="s">
        <v>106</v>
      </c>
    </row>
    <row r="1089" spans="1:18" x14ac:dyDescent="0.3">
      <c r="A1089" s="9">
        <v>4899720973</v>
      </c>
      <c r="B1089" s="9">
        <v>2529</v>
      </c>
      <c r="C1089" s="10">
        <f>Datos_Limpios!$B1089/(24*60*60)</f>
        <v>2.9270833333333333E-2</v>
      </c>
      <c r="D1089" s="8" t="str">
        <f t="shared" si="32"/>
        <v>Mid Game</v>
      </c>
      <c r="E1089" s="9">
        <v>7234776</v>
      </c>
      <c r="F1089" s="9" t="s">
        <v>130</v>
      </c>
      <c r="G1089" s="9">
        <v>3</v>
      </c>
      <c r="H1089" s="9" t="s">
        <v>50</v>
      </c>
      <c r="I1089" s="9">
        <v>21</v>
      </c>
      <c r="J1089" s="9">
        <v>34</v>
      </c>
      <c r="K1089" s="9" t="str">
        <f t="shared" si="33"/>
        <v>Dire</v>
      </c>
      <c r="L1089" s="9" t="s">
        <v>14</v>
      </c>
      <c r="M1089" s="9">
        <f>Datos_Limpios!$I1089+Datos_Limpios!$J1089</f>
        <v>55</v>
      </c>
      <c r="N1089" s="9" t="str">
        <f>IF(Datos_Limpios!$M1089&lt;35,"Menor a 35",IF(Datos_Limpios!$M1089&lt;=48,"Menor a 48",IF(Datos_Limpios!$M1089&lt;=60,"Menor a 60","Mayor a 60")))</f>
        <v>Menor a 60</v>
      </c>
      <c r="O1089" s="9" t="str">
        <f>IF(Datos_Limpios!$L1089="True",Datos_Limpios!$F1089,Datos_Limpios!$H1089)</f>
        <v>compLexity Gaming</v>
      </c>
      <c r="P1089" s="9"/>
      <c r="Q1089" s="9">
        <v>10749</v>
      </c>
      <c r="R1089" s="9" t="s">
        <v>106</v>
      </c>
    </row>
    <row r="1090" spans="1:18" x14ac:dyDescent="0.3">
      <c r="A1090" s="7">
        <v>4899779076</v>
      </c>
      <c r="B1090" s="7">
        <v>1796</v>
      </c>
      <c r="C1090" s="8">
        <f>Datos_Limpios!$B1090/(24*60*60)</f>
        <v>2.0787037037037038E-2</v>
      </c>
      <c r="D1090" s="8" t="str">
        <f t="shared" ref="D1090:D1153" si="34">IF(B1090/60&lt;20,"Turbo Game",IF((20&lt;=B1090/60)*AND(B1090/60&lt;=40),"Early Game",IF((40&lt;B1090/60)*AND(B1090/60&lt;=60),"Mid Game","Late Game")))</f>
        <v>Early Game</v>
      </c>
      <c r="E1090" s="7">
        <v>7203342</v>
      </c>
      <c r="F1090" s="7" t="s">
        <v>107</v>
      </c>
      <c r="G1090" s="7">
        <v>7247587</v>
      </c>
      <c r="H1090" s="7" t="s">
        <v>125</v>
      </c>
      <c r="I1090" s="7">
        <v>18</v>
      </c>
      <c r="J1090" s="7">
        <v>15</v>
      </c>
      <c r="K1090" s="7" t="str">
        <f t="shared" ref="K1090:K1153" si="35">IF(L1090="True","Radiant","Dire")</f>
        <v>Radiant</v>
      </c>
      <c r="L1090" s="7" t="s">
        <v>18</v>
      </c>
      <c r="M1090" s="7">
        <f>Datos_Limpios!$I1090+Datos_Limpios!$J1090</f>
        <v>33</v>
      </c>
      <c r="N1090" s="7" t="str">
        <f>IF(Datos_Limpios!$M1090&lt;35,"Menor a 35",IF(Datos_Limpios!$M1090&lt;=48,"Menor a 48",IF(Datos_Limpios!$M1090&lt;=60,"Menor a 60","Mayor a 60")))</f>
        <v>Menor a 35</v>
      </c>
      <c r="O1090" s="7" t="str">
        <f>IF(Datos_Limpios!$L1090="True",Datos_Limpios!$F1090,Datos_Limpios!$H1090)</f>
        <v>Chaos EC</v>
      </c>
      <c r="P1090" s="7"/>
      <c r="Q1090" s="7">
        <v>10749</v>
      </c>
      <c r="R1090" s="7" t="s">
        <v>106</v>
      </c>
    </row>
    <row r="1091" spans="1:18" x14ac:dyDescent="0.3">
      <c r="A1091" s="9">
        <v>4899678604</v>
      </c>
      <c r="B1091" s="9">
        <v>2590</v>
      </c>
      <c r="C1091" s="10">
        <f>Datos_Limpios!$B1091/(24*60*60)</f>
        <v>2.9976851851851852E-2</v>
      </c>
      <c r="D1091" s="8" t="str">
        <f t="shared" si="34"/>
        <v>Mid Game</v>
      </c>
      <c r="E1091" s="9">
        <v>7247584</v>
      </c>
      <c r="F1091" s="9" t="s">
        <v>128</v>
      </c>
      <c r="G1091" s="9">
        <v>6288801</v>
      </c>
      <c r="H1091" s="9" t="s">
        <v>129</v>
      </c>
      <c r="I1091" s="9">
        <v>22</v>
      </c>
      <c r="J1091" s="9">
        <v>35</v>
      </c>
      <c r="K1091" s="9" t="str">
        <f t="shared" si="35"/>
        <v>Dire</v>
      </c>
      <c r="L1091" s="9" t="s">
        <v>14</v>
      </c>
      <c r="M1091" s="9">
        <f>Datos_Limpios!$I1091+Datos_Limpios!$J1091</f>
        <v>57</v>
      </c>
      <c r="N1091" s="9" t="str">
        <f>IF(Datos_Limpios!$M1091&lt;35,"Menor a 35",IF(Datos_Limpios!$M1091&lt;=48,"Menor a 48",IF(Datos_Limpios!$M1091&lt;=60,"Menor a 60","Mayor a 60")))</f>
        <v>Menor a 60</v>
      </c>
      <c r="O1091" s="9" t="str">
        <f>IF(Datos_Limpios!$L1091="True",Datos_Limpios!$F1091,Datos_Limpios!$H1091)</f>
        <v>J.Storm</v>
      </c>
      <c r="P1091" s="9"/>
      <c r="Q1091" s="9">
        <v>10749</v>
      </c>
      <c r="R1091" s="9" t="s">
        <v>106</v>
      </c>
    </row>
    <row r="1092" spans="1:18" x14ac:dyDescent="0.3">
      <c r="A1092" s="7">
        <v>4899564616</v>
      </c>
      <c r="B1092" s="7">
        <v>2504</v>
      </c>
      <c r="C1092" s="8">
        <f>Datos_Limpios!$B1092/(24*60*60)</f>
        <v>2.8981481481481483E-2</v>
      </c>
      <c r="D1092" s="8" t="str">
        <f t="shared" si="34"/>
        <v>Mid Game</v>
      </c>
      <c r="E1092" s="7">
        <v>6711290</v>
      </c>
      <c r="F1092" s="7" t="s">
        <v>42</v>
      </c>
      <c r="G1092" s="7">
        <v>5059375</v>
      </c>
      <c r="H1092" s="7" t="s">
        <v>95</v>
      </c>
      <c r="I1092" s="7">
        <v>12</v>
      </c>
      <c r="J1092" s="7">
        <v>41</v>
      </c>
      <c r="K1092" s="7" t="str">
        <f t="shared" si="35"/>
        <v>Dire</v>
      </c>
      <c r="L1092" s="7" t="s">
        <v>14</v>
      </c>
      <c r="M1092" s="7">
        <f>Datos_Limpios!$I1092+Datos_Limpios!$J1092</f>
        <v>53</v>
      </c>
      <c r="N1092" s="7" t="str">
        <f>IF(Datos_Limpios!$M1092&lt;35,"Menor a 35",IF(Datos_Limpios!$M1092&lt;=48,"Menor a 48",IF(Datos_Limpios!$M1092&lt;=60,"Menor a 60","Mayor a 60")))</f>
        <v>Menor a 60</v>
      </c>
      <c r="O1092" s="7" t="str">
        <f>IF(Datos_Limpios!$L1092="True",Datos_Limpios!$F1092,Datos_Limpios!$H1092)</f>
        <v>The Final Tribe</v>
      </c>
      <c r="P1092" s="7"/>
      <c r="Q1092" s="7">
        <v>10749</v>
      </c>
      <c r="R1092" s="7" t="s">
        <v>106</v>
      </c>
    </row>
    <row r="1093" spans="1:18" x14ac:dyDescent="0.3">
      <c r="A1093" s="9">
        <v>4899237869</v>
      </c>
      <c r="B1093" s="9">
        <v>2569</v>
      </c>
      <c r="C1093" s="10">
        <f>Datos_Limpios!$B1093/(24*60*60)</f>
        <v>2.9733796296296296E-2</v>
      </c>
      <c r="D1093" s="8" t="str">
        <f t="shared" si="34"/>
        <v>Mid Game</v>
      </c>
      <c r="E1093" s="9">
        <v>7247587</v>
      </c>
      <c r="F1093" s="9" t="s">
        <v>125</v>
      </c>
      <c r="G1093" s="9">
        <v>3214090</v>
      </c>
      <c r="H1093" s="9" t="s">
        <v>124</v>
      </c>
      <c r="I1093" s="9">
        <v>43</v>
      </c>
      <c r="J1093" s="9">
        <v>17</v>
      </c>
      <c r="K1093" s="9" t="str">
        <f t="shared" si="35"/>
        <v>Radiant</v>
      </c>
      <c r="L1093" s="9" t="s">
        <v>18</v>
      </c>
      <c r="M1093" s="9">
        <f>Datos_Limpios!$I1093+Datos_Limpios!$J1093</f>
        <v>60</v>
      </c>
      <c r="N1093" s="9" t="str">
        <f>IF(Datos_Limpios!$M1093&lt;35,"Menor a 35",IF(Datos_Limpios!$M1093&lt;=48,"Menor a 48",IF(Datos_Limpios!$M1093&lt;=60,"Menor a 60","Mayor a 60")))</f>
        <v>Menor a 60</v>
      </c>
      <c r="O1093" s="9" t="str">
        <f>IF(Datos_Limpios!$L1093="True",Datos_Limpios!$F1093,Datos_Limpios!$H1093)</f>
        <v>Anti-MagE-</v>
      </c>
      <c r="P1093" s="9"/>
      <c r="Q1093" s="9">
        <v>10749</v>
      </c>
      <c r="R1093" s="9" t="s">
        <v>106</v>
      </c>
    </row>
    <row r="1094" spans="1:18" x14ac:dyDescent="0.3">
      <c r="A1094" s="7">
        <v>4899156839</v>
      </c>
      <c r="B1094" s="7">
        <v>1788</v>
      </c>
      <c r="C1094" s="8">
        <f>Datos_Limpios!$B1094/(24*60*60)</f>
        <v>2.0694444444444446E-2</v>
      </c>
      <c r="D1094" s="8" t="str">
        <f t="shared" si="34"/>
        <v>Early Game</v>
      </c>
      <c r="E1094" s="7">
        <v>5059375</v>
      </c>
      <c r="F1094" s="7" t="s">
        <v>95</v>
      </c>
      <c r="G1094" s="7">
        <v>7237270</v>
      </c>
      <c r="H1094" s="7" t="s">
        <v>126</v>
      </c>
      <c r="I1094" s="7">
        <v>37</v>
      </c>
      <c r="J1094" s="7">
        <v>6</v>
      </c>
      <c r="K1094" s="7" t="str">
        <f t="shared" si="35"/>
        <v>Radiant</v>
      </c>
      <c r="L1094" s="7" t="s">
        <v>18</v>
      </c>
      <c r="M1094" s="7">
        <f>Datos_Limpios!$I1094+Datos_Limpios!$J1094</f>
        <v>43</v>
      </c>
      <c r="N1094" s="7" t="str">
        <f>IF(Datos_Limpios!$M1094&lt;35,"Menor a 35",IF(Datos_Limpios!$M1094&lt;=48,"Menor a 48",IF(Datos_Limpios!$M1094&lt;=60,"Menor a 60","Mayor a 60")))</f>
        <v>Menor a 48</v>
      </c>
      <c r="O1094" s="7" t="str">
        <f>IF(Datos_Limpios!$L1094="True",Datos_Limpios!$F1094,Datos_Limpios!$H1094)</f>
        <v>The Final Tribe</v>
      </c>
      <c r="P1094" s="7"/>
      <c r="Q1094" s="7">
        <v>10749</v>
      </c>
      <c r="R1094" s="7" t="s">
        <v>106</v>
      </c>
    </row>
    <row r="1095" spans="1:18" x14ac:dyDescent="0.3">
      <c r="A1095" s="9">
        <v>4898778768</v>
      </c>
      <c r="B1095" s="9">
        <v>2085</v>
      </c>
      <c r="C1095" s="10">
        <f>Datos_Limpios!$B1095/(24*60*60)</f>
        <v>2.4131944444444445E-2</v>
      </c>
      <c r="D1095" s="8" t="str">
        <f t="shared" si="34"/>
        <v>Early Game</v>
      </c>
      <c r="E1095" s="9">
        <v>5066616</v>
      </c>
      <c r="F1095" s="9" t="s">
        <v>82</v>
      </c>
      <c r="G1095" s="9">
        <v>6209166</v>
      </c>
      <c r="H1095" s="9" t="s">
        <v>122</v>
      </c>
      <c r="I1095" s="9">
        <v>12</v>
      </c>
      <c r="J1095" s="9">
        <v>24</v>
      </c>
      <c r="K1095" s="9" t="str">
        <f t="shared" si="35"/>
        <v>Dire</v>
      </c>
      <c r="L1095" s="9" t="s">
        <v>14</v>
      </c>
      <c r="M1095" s="9">
        <f>Datos_Limpios!$I1095+Datos_Limpios!$J1095</f>
        <v>36</v>
      </c>
      <c r="N1095" s="9" t="str">
        <f>IF(Datos_Limpios!$M1095&lt;35,"Menor a 35",IF(Datos_Limpios!$M1095&lt;=48,"Menor a 48",IF(Datos_Limpios!$M1095&lt;=60,"Menor a 60","Mayor a 60")))</f>
        <v>Menor a 48</v>
      </c>
      <c r="O1095" s="9" t="str">
        <f>IF(Datos_Limpios!$L1095="True",Datos_Limpios!$F1095,Datos_Limpios!$H1095)</f>
        <v>Team Aster</v>
      </c>
      <c r="P1095" s="9"/>
      <c r="Q1095" s="9">
        <v>10749</v>
      </c>
      <c r="R1095" s="9" t="s">
        <v>106</v>
      </c>
    </row>
    <row r="1096" spans="1:18" x14ac:dyDescent="0.3">
      <c r="A1096" s="7">
        <v>4898695323</v>
      </c>
      <c r="B1096" s="7">
        <v>2461</v>
      </c>
      <c r="C1096" s="8">
        <f>Datos_Limpios!$B1096/(24*60*60)</f>
        <v>2.8483796296296295E-2</v>
      </c>
      <c r="D1096" s="8" t="str">
        <f t="shared" si="34"/>
        <v>Mid Game</v>
      </c>
      <c r="E1096" s="7">
        <v>5066616</v>
      </c>
      <c r="F1096" s="7" t="s">
        <v>82</v>
      </c>
      <c r="G1096" s="7">
        <v>6209804</v>
      </c>
      <c r="H1096" s="7" t="s">
        <v>109</v>
      </c>
      <c r="I1096" s="7">
        <v>17</v>
      </c>
      <c r="J1096" s="7">
        <v>46</v>
      </c>
      <c r="K1096" s="7" t="str">
        <f t="shared" si="35"/>
        <v>Dire</v>
      </c>
      <c r="L1096" s="7" t="s">
        <v>14</v>
      </c>
      <c r="M1096" s="7">
        <f>Datos_Limpios!$I1096+Datos_Limpios!$J1096</f>
        <v>63</v>
      </c>
      <c r="N1096" s="7" t="str">
        <f>IF(Datos_Limpios!$M1096&lt;35,"Menor a 35",IF(Datos_Limpios!$M1096&lt;=48,"Menor a 48",IF(Datos_Limpios!$M1096&lt;=60,"Menor a 60","Mayor a 60")))</f>
        <v>Mayor a 60</v>
      </c>
      <c r="O1096" s="7" t="str">
        <f>IF(Datos_Limpios!$L1096="True",Datos_Limpios!$F1096,Datos_Limpios!$H1096)</f>
        <v>Antarctic Penguins</v>
      </c>
      <c r="P1096" s="7"/>
      <c r="Q1096" s="7">
        <v>10749</v>
      </c>
      <c r="R1096" s="7" t="s">
        <v>106</v>
      </c>
    </row>
    <row r="1097" spans="1:18" x14ac:dyDescent="0.3">
      <c r="A1097" s="9">
        <v>4898694845</v>
      </c>
      <c r="B1097" s="9">
        <v>2417</v>
      </c>
      <c r="C1097" s="10">
        <f>Datos_Limpios!$B1097/(24*60*60)</f>
        <v>2.7974537037037037E-2</v>
      </c>
      <c r="D1097" s="8" t="str">
        <f t="shared" si="34"/>
        <v>Mid Game</v>
      </c>
      <c r="E1097" s="9">
        <v>5</v>
      </c>
      <c r="F1097" s="9" t="s">
        <v>62</v>
      </c>
      <c r="G1097" s="9">
        <v>1375614</v>
      </c>
      <c r="H1097" s="9" t="s">
        <v>63</v>
      </c>
      <c r="I1097" s="9">
        <v>29</v>
      </c>
      <c r="J1097" s="9">
        <v>23</v>
      </c>
      <c r="K1097" s="9" t="str">
        <f t="shared" si="35"/>
        <v>Radiant</v>
      </c>
      <c r="L1097" s="9" t="s">
        <v>18</v>
      </c>
      <c r="M1097" s="9">
        <f>Datos_Limpios!$I1097+Datos_Limpios!$J1097</f>
        <v>52</v>
      </c>
      <c r="N1097" s="9" t="str">
        <f>IF(Datos_Limpios!$M1097&lt;35,"Menor a 35",IF(Datos_Limpios!$M1097&lt;=48,"Menor a 48",IF(Datos_Limpios!$M1097&lt;=60,"Menor a 60","Mayor a 60")))</f>
        <v>Menor a 60</v>
      </c>
      <c r="O1097" s="9" t="str">
        <f>IF(Datos_Limpios!$L1097="True",Datos_Limpios!$F1097,Datos_Limpios!$H1097)</f>
        <v>Invictus Gaming</v>
      </c>
      <c r="P1097" s="9"/>
      <c r="Q1097" s="9">
        <v>10749</v>
      </c>
      <c r="R1097" s="9" t="s">
        <v>106</v>
      </c>
    </row>
    <row r="1098" spans="1:18" x14ac:dyDescent="0.3">
      <c r="A1098" s="7">
        <v>4898862653</v>
      </c>
      <c r="B1098" s="7">
        <v>3243</v>
      </c>
      <c r="C1098" s="8">
        <f>Datos_Limpios!$B1098/(24*60*60)</f>
        <v>3.7534722222222219E-2</v>
      </c>
      <c r="D1098" s="8" t="str">
        <f t="shared" si="34"/>
        <v>Mid Game</v>
      </c>
      <c r="E1098" s="7">
        <v>3214090</v>
      </c>
      <c r="F1098" s="7" t="s">
        <v>124</v>
      </c>
      <c r="G1098" s="7">
        <v>5059375</v>
      </c>
      <c r="H1098" s="7" t="s">
        <v>95</v>
      </c>
      <c r="I1098" s="7">
        <v>39</v>
      </c>
      <c r="J1098" s="7">
        <v>34</v>
      </c>
      <c r="K1098" s="7" t="str">
        <f t="shared" si="35"/>
        <v>Radiant</v>
      </c>
      <c r="L1098" s="7" t="s">
        <v>18</v>
      </c>
      <c r="M1098" s="7">
        <f>Datos_Limpios!$I1098+Datos_Limpios!$J1098</f>
        <v>73</v>
      </c>
      <c r="N1098" s="7" t="str">
        <f>IF(Datos_Limpios!$M1098&lt;35,"Menor a 35",IF(Datos_Limpios!$M1098&lt;=48,"Menor a 48",IF(Datos_Limpios!$M1098&lt;=60,"Menor a 60","Mayor a 60")))</f>
        <v>Mayor a 60</v>
      </c>
      <c r="O1098" s="7" t="str">
        <f>IF(Datos_Limpios!$L1098="True",Datos_Limpios!$F1098,Datos_Limpios!$H1098)</f>
        <v>Hippomaniacs</v>
      </c>
      <c r="P1098" s="7"/>
      <c r="Q1098" s="7">
        <v>10749</v>
      </c>
      <c r="R1098" s="7" t="s">
        <v>106</v>
      </c>
    </row>
    <row r="1099" spans="1:18" x14ac:dyDescent="0.3">
      <c r="A1099" s="9">
        <v>4898433464</v>
      </c>
      <c r="B1099" s="9">
        <v>1460</v>
      </c>
      <c r="C1099" s="10">
        <f>Datos_Limpios!$B1099/(24*60*60)</f>
        <v>1.6898148148148148E-2</v>
      </c>
      <c r="D1099" s="8" t="str">
        <f t="shared" si="34"/>
        <v>Early Game</v>
      </c>
      <c r="E1099" s="9">
        <v>5</v>
      </c>
      <c r="F1099" s="9" t="s">
        <v>62</v>
      </c>
      <c r="G1099" s="9">
        <v>7059982</v>
      </c>
      <c r="H1099" s="9" t="s">
        <v>121</v>
      </c>
      <c r="I1099" s="9">
        <v>21</v>
      </c>
      <c r="J1099" s="9">
        <v>8</v>
      </c>
      <c r="K1099" s="9" t="str">
        <f t="shared" si="35"/>
        <v>Radiant</v>
      </c>
      <c r="L1099" s="9" t="s">
        <v>18</v>
      </c>
      <c r="M1099" s="9">
        <f>Datos_Limpios!$I1099+Datos_Limpios!$J1099</f>
        <v>29</v>
      </c>
      <c r="N1099" s="9" t="str">
        <f>IF(Datos_Limpios!$M1099&lt;35,"Menor a 35",IF(Datos_Limpios!$M1099&lt;=48,"Menor a 48",IF(Datos_Limpios!$M1099&lt;=60,"Menor a 60","Mayor a 60")))</f>
        <v>Menor a 35</v>
      </c>
      <c r="O1099" s="9" t="str">
        <f>IF(Datos_Limpios!$L1099="True",Datos_Limpios!$F1099,Datos_Limpios!$H1099)</f>
        <v>Invictus Gaming</v>
      </c>
      <c r="P1099" s="9"/>
      <c r="Q1099" s="9">
        <v>10749</v>
      </c>
      <c r="R1099" s="9" t="s">
        <v>106</v>
      </c>
    </row>
    <row r="1100" spans="1:18" x14ac:dyDescent="0.3">
      <c r="A1100" s="7">
        <v>4898299070</v>
      </c>
      <c r="B1100" s="7">
        <v>2186</v>
      </c>
      <c r="C1100" s="8">
        <f>Datos_Limpios!$B1100/(24*60*60)</f>
        <v>2.5300925925925925E-2</v>
      </c>
      <c r="D1100" s="8" t="str">
        <f t="shared" si="34"/>
        <v>Early Game</v>
      </c>
      <c r="E1100" s="7">
        <v>7079109</v>
      </c>
      <c r="F1100" s="7" t="s">
        <v>135</v>
      </c>
      <c r="G1100" s="7">
        <v>5892936</v>
      </c>
      <c r="H1100" s="7" t="s">
        <v>127</v>
      </c>
      <c r="I1100" s="7">
        <v>27</v>
      </c>
      <c r="J1100" s="7">
        <v>14</v>
      </c>
      <c r="K1100" s="7" t="str">
        <f t="shared" si="35"/>
        <v>Radiant</v>
      </c>
      <c r="L1100" s="7" t="s">
        <v>18</v>
      </c>
      <c r="M1100" s="7">
        <f>Datos_Limpios!$I1100+Datos_Limpios!$J1100</f>
        <v>41</v>
      </c>
      <c r="N1100" s="7" t="str">
        <f>IF(Datos_Limpios!$M1100&lt;35,"Menor a 35",IF(Datos_Limpios!$M1100&lt;=48,"Menor a 48",IF(Datos_Limpios!$M1100&lt;=60,"Menor a 60","Mayor a 60")))</f>
        <v>Menor a 48</v>
      </c>
      <c r="O1100" s="7" t="str">
        <f>IF(Datos_Limpios!$L1100="True",Datos_Limpios!$F1100,Datos_Limpios!$H1100)</f>
        <v>beastcoast</v>
      </c>
      <c r="P1100" s="7"/>
      <c r="Q1100" s="7">
        <v>10749</v>
      </c>
      <c r="R1100" s="7" t="s">
        <v>106</v>
      </c>
    </row>
    <row r="1101" spans="1:18" x14ac:dyDescent="0.3">
      <c r="A1101" s="9">
        <v>4898190830</v>
      </c>
      <c r="B1101" s="9">
        <v>2442</v>
      </c>
      <c r="C1101" s="10">
        <f>Datos_Limpios!$B1101/(24*60*60)</f>
        <v>2.826388888888889E-2</v>
      </c>
      <c r="D1101" s="8" t="str">
        <f t="shared" si="34"/>
        <v>Mid Game</v>
      </c>
      <c r="E1101" s="9">
        <v>3</v>
      </c>
      <c r="F1101" s="9" t="s">
        <v>50</v>
      </c>
      <c r="G1101" s="9">
        <v>6214538</v>
      </c>
      <c r="H1101" s="9" t="s">
        <v>63</v>
      </c>
      <c r="I1101" s="9">
        <v>5</v>
      </c>
      <c r="J1101" s="9">
        <v>25</v>
      </c>
      <c r="K1101" s="9" t="str">
        <f t="shared" si="35"/>
        <v>Dire</v>
      </c>
      <c r="L1101" s="9" t="s">
        <v>14</v>
      </c>
      <c r="M1101" s="9">
        <f>Datos_Limpios!$I1101+Datos_Limpios!$J1101</f>
        <v>30</v>
      </c>
      <c r="N1101" s="9" t="str">
        <f>IF(Datos_Limpios!$M1101&lt;35,"Menor a 35",IF(Datos_Limpios!$M1101&lt;=48,"Menor a 48",IF(Datos_Limpios!$M1101&lt;=60,"Menor a 60","Mayor a 60")))</f>
        <v>Menor a 35</v>
      </c>
      <c r="O1101" s="9" t="str">
        <f>IF(Datos_Limpios!$L1101="True",Datos_Limpios!$F1101,Datos_Limpios!$H1101)</f>
        <v>Newbee</v>
      </c>
      <c r="P1101" s="9"/>
      <c r="Q1101" s="9">
        <v>10749</v>
      </c>
      <c r="R1101" s="9" t="s">
        <v>106</v>
      </c>
    </row>
    <row r="1102" spans="1:18" x14ac:dyDescent="0.3">
      <c r="A1102" s="7">
        <v>4898286553</v>
      </c>
      <c r="B1102" s="7">
        <v>1399</v>
      </c>
      <c r="C1102" s="8">
        <f>Datos_Limpios!$B1102/(24*60*60)</f>
        <v>1.6192129629629629E-2</v>
      </c>
      <c r="D1102" s="8" t="str">
        <f t="shared" si="34"/>
        <v>Early Game</v>
      </c>
      <c r="E1102" s="7">
        <v>7247584</v>
      </c>
      <c r="F1102" s="7" t="s">
        <v>128</v>
      </c>
      <c r="G1102" s="7">
        <v>6214538</v>
      </c>
      <c r="H1102" s="7" t="s">
        <v>63</v>
      </c>
      <c r="I1102" s="7">
        <v>8</v>
      </c>
      <c r="J1102" s="7">
        <v>25</v>
      </c>
      <c r="K1102" s="7" t="str">
        <f t="shared" si="35"/>
        <v>Dire</v>
      </c>
      <c r="L1102" s="7" t="s">
        <v>14</v>
      </c>
      <c r="M1102" s="7">
        <f>Datos_Limpios!$I1102+Datos_Limpios!$J1102</f>
        <v>33</v>
      </c>
      <c r="N1102" s="7" t="str">
        <f>IF(Datos_Limpios!$M1102&lt;35,"Menor a 35",IF(Datos_Limpios!$M1102&lt;=48,"Menor a 48",IF(Datos_Limpios!$M1102&lt;=60,"Menor a 60","Mayor a 60")))</f>
        <v>Menor a 35</v>
      </c>
      <c r="O1102" s="7" t="str">
        <f>IF(Datos_Limpios!$L1102="True",Datos_Limpios!$F1102,Datos_Limpios!$H1102)</f>
        <v>Newbee</v>
      </c>
      <c r="P1102" s="7"/>
      <c r="Q1102" s="7">
        <v>10749</v>
      </c>
      <c r="R1102" s="7" t="s">
        <v>106</v>
      </c>
    </row>
    <row r="1103" spans="1:18" x14ac:dyDescent="0.3">
      <c r="A1103" s="9">
        <v>4898239550</v>
      </c>
      <c r="B1103" s="9">
        <v>3018</v>
      </c>
      <c r="C1103" s="10">
        <f>Datos_Limpios!$B1103/(24*60*60)</f>
        <v>3.4930555555555555E-2</v>
      </c>
      <c r="D1103" s="8" t="str">
        <f t="shared" si="34"/>
        <v>Mid Game</v>
      </c>
      <c r="E1103" s="9">
        <v>6288801</v>
      </c>
      <c r="F1103" s="9" t="s">
        <v>129</v>
      </c>
      <c r="G1103" s="9">
        <v>3</v>
      </c>
      <c r="H1103" s="9" t="s">
        <v>50</v>
      </c>
      <c r="I1103" s="9">
        <v>29</v>
      </c>
      <c r="J1103" s="9">
        <v>19</v>
      </c>
      <c r="K1103" s="9" t="str">
        <f t="shared" si="35"/>
        <v>Radiant</v>
      </c>
      <c r="L1103" s="9" t="s">
        <v>18</v>
      </c>
      <c r="M1103" s="9">
        <f>Datos_Limpios!$I1103+Datos_Limpios!$J1103</f>
        <v>48</v>
      </c>
      <c r="N1103" s="9" t="str">
        <f>IF(Datos_Limpios!$M1103&lt;35,"Menor a 35",IF(Datos_Limpios!$M1103&lt;=48,"Menor a 48",IF(Datos_Limpios!$M1103&lt;=60,"Menor a 60","Mayor a 60")))</f>
        <v>Menor a 48</v>
      </c>
      <c r="O1103" s="9" t="str">
        <f>IF(Datos_Limpios!$L1103="True",Datos_Limpios!$F1103,Datos_Limpios!$H1103)</f>
        <v>J.Storm</v>
      </c>
      <c r="P1103" s="9"/>
      <c r="Q1103" s="9">
        <v>10749</v>
      </c>
      <c r="R1103" s="9" t="s">
        <v>106</v>
      </c>
    </row>
    <row r="1104" spans="1:18" x14ac:dyDescent="0.3">
      <c r="A1104" s="7">
        <v>4898232628</v>
      </c>
      <c r="B1104" s="7">
        <v>2154</v>
      </c>
      <c r="C1104" s="8">
        <f>Datos_Limpios!$B1104/(24*60*60)</f>
        <v>2.4930555555555556E-2</v>
      </c>
      <c r="D1104" s="8" t="str">
        <f t="shared" si="34"/>
        <v>Early Game</v>
      </c>
      <c r="E1104" s="7">
        <v>7079109</v>
      </c>
      <c r="F1104" s="7" t="s">
        <v>135</v>
      </c>
      <c r="G1104" s="7">
        <v>1366506</v>
      </c>
      <c r="H1104" s="7" t="s">
        <v>131</v>
      </c>
      <c r="I1104" s="7">
        <v>33</v>
      </c>
      <c r="J1104" s="7">
        <v>16</v>
      </c>
      <c r="K1104" s="7" t="str">
        <f t="shared" si="35"/>
        <v>Radiant</v>
      </c>
      <c r="L1104" s="7" t="s">
        <v>18</v>
      </c>
      <c r="M1104" s="7">
        <f>Datos_Limpios!$I1104+Datos_Limpios!$J1104</f>
        <v>49</v>
      </c>
      <c r="N1104" s="7" t="str">
        <f>IF(Datos_Limpios!$M1104&lt;35,"Menor a 35",IF(Datos_Limpios!$M1104&lt;=48,"Menor a 48",IF(Datos_Limpios!$M1104&lt;=60,"Menor a 60","Mayor a 60")))</f>
        <v>Menor a 60</v>
      </c>
      <c r="O1104" s="7" t="str">
        <f>IF(Datos_Limpios!$L1104="True",Datos_Limpios!$F1104,Datos_Limpios!$H1104)</f>
        <v>beastcoast</v>
      </c>
      <c r="P1104" s="7"/>
      <c r="Q1104" s="7">
        <v>10749</v>
      </c>
      <c r="R1104" s="7" t="s">
        <v>106</v>
      </c>
    </row>
    <row r="1105" spans="1:18" x14ac:dyDescent="0.3">
      <c r="A1105" s="9">
        <v>4898062038</v>
      </c>
      <c r="B1105" s="9">
        <v>1703</v>
      </c>
      <c r="C1105" s="10">
        <f>Datos_Limpios!$B1105/(24*60*60)</f>
        <v>1.9710648148148147E-2</v>
      </c>
      <c r="D1105" s="8" t="str">
        <f t="shared" si="34"/>
        <v>Early Game</v>
      </c>
      <c r="E1105" s="9">
        <v>1366506</v>
      </c>
      <c r="F1105" s="9" t="s">
        <v>131</v>
      </c>
      <c r="G1105" s="9">
        <v>6214538</v>
      </c>
      <c r="H1105" s="9" t="s">
        <v>63</v>
      </c>
      <c r="I1105" s="9">
        <v>6</v>
      </c>
      <c r="J1105" s="9">
        <v>24</v>
      </c>
      <c r="K1105" s="9" t="str">
        <f t="shared" si="35"/>
        <v>Dire</v>
      </c>
      <c r="L1105" s="9" t="s">
        <v>14</v>
      </c>
      <c r="M1105" s="9">
        <f>Datos_Limpios!$I1105+Datos_Limpios!$J1105</f>
        <v>30</v>
      </c>
      <c r="N1105" s="9" t="str">
        <f>IF(Datos_Limpios!$M1105&lt;35,"Menor a 35",IF(Datos_Limpios!$M1105&lt;=48,"Menor a 48",IF(Datos_Limpios!$M1105&lt;=60,"Menor a 60","Mayor a 60")))</f>
        <v>Menor a 35</v>
      </c>
      <c r="O1105" s="9" t="str">
        <f>IF(Datos_Limpios!$L1105="True",Datos_Limpios!$F1105,Datos_Limpios!$H1105)</f>
        <v>Newbee</v>
      </c>
      <c r="P1105" s="9"/>
      <c r="Q1105" s="9">
        <v>10749</v>
      </c>
      <c r="R1105" s="9" t="s">
        <v>106</v>
      </c>
    </row>
    <row r="1106" spans="1:18" x14ac:dyDescent="0.3">
      <c r="A1106" s="7">
        <v>4898142287</v>
      </c>
      <c r="B1106" s="7">
        <v>2674</v>
      </c>
      <c r="C1106" s="8">
        <f>Datos_Limpios!$B1106/(24*60*60)</f>
        <v>3.0949074074074073E-2</v>
      </c>
      <c r="D1106" s="8" t="str">
        <f t="shared" si="34"/>
        <v>Mid Game</v>
      </c>
      <c r="E1106" s="7">
        <v>6288801</v>
      </c>
      <c r="F1106" s="7" t="s">
        <v>129</v>
      </c>
      <c r="G1106" s="7">
        <v>7079109</v>
      </c>
      <c r="H1106" s="7" t="s">
        <v>135</v>
      </c>
      <c r="I1106" s="7">
        <v>28</v>
      </c>
      <c r="J1106" s="7">
        <v>14</v>
      </c>
      <c r="K1106" s="7" t="str">
        <f t="shared" si="35"/>
        <v>Radiant</v>
      </c>
      <c r="L1106" s="7" t="s">
        <v>18</v>
      </c>
      <c r="M1106" s="7">
        <f>Datos_Limpios!$I1106+Datos_Limpios!$J1106</f>
        <v>42</v>
      </c>
      <c r="N1106" s="7" t="str">
        <f>IF(Datos_Limpios!$M1106&lt;35,"Menor a 35",IF(Datos_Limpios!$M1106&lt;=48,"Menor a 48",IF(Datos_Limpios!$M1106&lt;=60,"Menor a 60","Mayor a 60")))</f>
        <v>Menor a 48</v>
      </c>
      <c r="O1106" s="7" t="str">
        <f>IF(Datos_Limpios!$L1106="True",Datos_Limpios!$F1106,Datos_Limpios!$H1106)</f>
        <v>J.Storm</v>
      </c>
      <c r="P1106" s="7"/>
      <c r="Q1106" s="7">
        <v>10749</v>
      </c>
      <c r="R1106" s="7" t="s">
        <v>106</v>
      </c>
    </row>
    <row r="1107" spans="1:18" x14ac:dyDescent="0.3">
      <c r="A1107" s="9">
        <v>4897949339</v>
      </c>
      <c r="B1107" s="9">
        <v>2048</v>
      </c>
      <c r="C1107" s="10">
        <f>Datos_Limpios!$B1107/(24*60*60)</f>
        <v>2.3703703703703703E-2</v>
      </c>
      <c r="D1107" s="8" t="str">
        <f t="shared" si="34"/>
        <v>Early Game</v>
      </c>
      <c r="E1107" s="9">
        <v>7234776</v>
      </c>
      <c r="F1107" s="9" t="s">
        <v>130</v>
      </c>
      <c r="G1107" s="9">
        <v>1366506</v>
      </c>
      <c r="H1107" s="9" t="s">
        <v>131</v>
      </c>
      <c r="I1107" s="9">
        <v>14</v>
      </c>
      <c r="J1107" s="9">
        <v>27</v>
      </c>
      <c r="K1107" s="9" t="str">
        <f t="shared" si="35"/>
        <v>Dire</v>
      </c>
      <c r="L1107" s="9" t="s">
        <v>14</v>
      </c>
      <c r="M1107" s="9">
        <f>Datos_Limpios!$I1107+Datos_Limpios!$J1107</f>
        <v>41</v>
      </c>
      <c r="N1107" s="9" t="str">
        <f>IF(Datos_Limpios!$M1107&lt;35,"Menor a 35",IF(Datos_Limpios!$M1107&lt;=48,"Menor a 48",IF(Datos_Limpios!$M1107&lt;=60,"Menor a 60","Mayor a 60")))</f>
        <v>Menor a 48</v>
      </c>
      <c r="O1107" s="9" t="str">
        <f>IF(Datos_Limpios!$L1107="True",Datos_Limpios!$F1107,Datos_Limpios!$H1107)</f>
        <v>Black Sheep!</v>
      </c>
      <c r="P1107" s="9"/>
      <c r="Q1107" s="9">
        <v>10749</v>
      </c>
      <c r="R1107" s="9" t="s">
        <v>106</v>
      </c>
    </row>
    <row r="1108" spans="1:18" x14ac:dyDescent="0.3">
      <c r="A1108" s="7">
        <v>4897433094</v>
      </c>
      <c r="B1108" s="7">
        <v>2795</v>
      </c>
      <c r="C1108" s="8">
        <f>Datos_Limpios!$B1108/(24*60*60)</f>
        <v>3.2349537037037038E-2</v>
      </c>
      <c r="D1108" s="8" t="str">
        <f t="shared" si="34"/>
        <v>Mid Game</v>
      </c>
      <c r="E1108" s="7">
        <v>7203342</v>
      </c>
      <c r="F1108" s="7" t="s">
        <v>107</v>
      </c>
      <c r="G1108" s="7">
        <v>6711290</v>
      </c>
      <c r="H1108" s="7" t="s">
        <v>42</v>
      </c>
      <c r="I1108" s="7">
        <v>17</v>
      </c>
      <c r="J1108" s="7">
        <v>44</v>
      </c>
      <c r="K1108" s="7" t="str">
        <f t="shared" si="35"/>
        <v>Dire</v>
      </c>
      <c r="L1108" s="7" t="s">
        <v>14</v>
      </c>
      <c r="M1108" s="7">
        <f>Datos_Limpios!$I1108+Datos_Limpios!$J1108</f>
        <v>61</v>
      </c>
      <c r="N1108" s="7" t="str">
        <f>IF(Datos_Limpios!$M1108&lt;35,"Menor a 35",IF(Datos_Limpios!$M1108&lt;=48,"Menor a 48",IF(Datos_Limpios!$M1108&lt;=60,"Menor a 60","Mayor a 60")))</f>
        <v>Mayor a 60</v>
      </c>
      <c r="O1108" s="7" t="str">
        <f>IF(Datos_Limpios!$L1108="True",Datos_Limpios!$F1108,Datos_Limpios!$H1108)</f>
        <v>Team Singularity</v>
      </c>
      <c r="P1108" s="7"/>
      <c r="Q1108" s="7">
        <v>10749</v>
      </c>
      <c r="R1108" s="7" t="s">
        <v>106</v>
      </c>
    </row>
    <row r="1109" spans="1:18" x14ac:dyDescent="0.3">
      <c r="A1109" s="9">
        <v>4896097089</v>
      </c>
      <c r="B1109" s="9">
        <v>1512</v>
      </c>
      <c r="C1109" s="10">
        <f>Datos_Limpios!$B1109/(24*60*60)</f>
        <v>1.7500000000000002E-2</v>
      </c>
      <c r="D1109" s="8" t="str">
        <f t="shared" si="34"/>
        <v>Early Game</v>
      </c>
      <c r="E1109" s="9">
        <v>2672298</v>
      </c>
      <c r="F1109" s="9" t="s">
        <v>26</v>
      </c>
      <c r="G1109" s="9">
        <v>7119077</v>
      </c>
      <c r="H1109" s="9" t="s">
        <v>120</v>
      </c>
      <c r="I1109" s="9">
        <v>25</v>
      </c>
      <c r="J1109" s="9">
        <v>14</v>
      </c>
      <c r="K1109" s="9" t="str">
        <f t="shared" si="35"/>
        <v>Radiant</v>
      </c>
      <c r="L1109" s="9" t="s">
        <v>18</v>
      </c>
      <c r="M1109" s="9">
        <f>Datos_Limpios!$I1109+Datos_Limpios!$J1109</f>
        <v>39</v>
      </c>
      <c r="N1109" s="9" t="str">
        <f>IF(Datos_Limpios!$M1109&lt;35,"Menor a 35",IF(Datos_Limpios!$M1109&lt;=48,"Menor a 48",IF(Datos_Limpios!$M1109&lt;=60,"Menor a 60","Mayor a 60")))</f>
        <v>Menor a 48</v>
      </c>
      <c r="O1109" s="9" t="str">
        <f>IF(Datos_Limpios!$L1109="True",Datos_Limpios!$F1109,Datos_Limpios!$H1109)</f>
        <v>NoPing Esports</v>
      </c>
      <c r="P1109" s="9"/>
      <c r="Q1109" s="9">
        <v>10749</v>
      </c>
      <c r="R1109" s="9" t="s">
        <v>106</v>
      </c>
    </row>
    <row r="1110" spans="1:18" x14ac:dyDescent="0.3">
      <c r="A1110" s="7">
        <v>4895967030</v>
      </c>
      <c r="B1110" s="7">
        <v>3044</v>
      </c>
      <c r="C1110" s="8">
        <f>Datos_Limpios!$B1110/(24*60*60)</f>
        <v>3.5231481481481482E-2</v>
      </c>
      <c r="D1110" s="8" t="str">
        <f t="shared" si="34"/>
        <v>Mid Game</v>
      </c>
      <c r="E1110" s="7">
        <v>36</v>
      </c>
      <c r="F1110" s="7" t="s">
        <v>37</v>
      </c>
      <c r="G1110" s="7">
        <v>7118032</v>
      </c>
      <c r="H1110" s="7" t="s">
        <v>132</v>
      </c>
      <c r="I1110" s="7">
        <v>30</v>
      </c>
      <c r="J1110" s="7">
        <v>22</v>
      </c>
      <c r="K1110" s="7" t="str">
        <f t="shared" si="35"/>
        <v>Radiant</v>
      </c>
      <c r="L1110" s="7" t="s">
        <v>18</v>
      </c>
      <c r="M1110" s="7">
        <f>Datos_Limpios!$I1110+Datos_Limpios!$J1110</f>
        <v>52</v>
      </c>
      <c r="N1110" s="7" t="str">
        <f>IF(Datos_Limpios!$M1110&lt;35,"Menor a 35",IF(Datos_Limpios!$M1110&lt;=48,"Menor a 48",IF(Datos_Limpios!$M1110&lt;=60,"Menor a 60","Mayor a 60")))</f>
        <v>Menor a 60</v>
      </c>
      <c r="O1110" s="7" t="str">
        <f>IF(Datos_Limpios!$L1110="True",Datos_Limpios!$F1110,Datos_Limpios!$H1110)</f>
        <v>Natus Vincere</v>
      </c>
      <c r="P1110" s="7"/>
      <c r="Q1110" s="7">
        <v>10749</v>
      </c>
      <c r="R1110" s="7" t="s">
        <v>106</v>
      </c>
    </row>
    <row r="1111" spans="1:18" x14ac:dyDescent="0.3">
      <c r="A1111" s="9">
        <v>4896040961</v>
      </c>
      <c r="B1111" s="9">
        <v>1621</v>
      </c>
      <c r="C1111" s="10">
        <f>Datos_Limpios!$B1111/(24*60*60)</f>
        <v>1.8761574074074073E-2</v>
      </c>
      <c r="D1111" s="8" t="str">
        <f t="shared" si="34"/>
        <v>Early Game</v>
      </c>
      <c r="E1111" s="9">
        <v>2672298</v>
      </c>
      <c r="F1111" s="9" t="s">
        <v>26</v>
      </c>
      <c r="G1111" s="9">
        <v>7119077</v>
      </c>
      <c r="H1111" s="9" t="s">
        <v>120</v>
      </c>
      <c r="I1111" s="9">
        <v>26</v>
      </c>
      <c r="J1111" s="9">
        <v>13</v>
      </c>
      <c r="K1111" s="9" t="str">
        <f t="shared" si="35"/>
        <v>Radiant</v>
      </c>
      <c r="L1111" s="9" t="s">
        <v>18</v>
      </c>
      <c r="M1111" s="9">
        <f>Datos_Limpios!$I1111+Datos_Limpios!$J1111</f>
        <v>39</v>
      </c>
      <c r="N1111" s="9" t="str">
        <f>IF(Datos_Limpios!$M1111&lt;35,"Menor a 35",IF(Datos_Limpios!$M1111&lt;=48,"Menor a 48",IF(Datos_Limpios!$M1111&lt;=60,"Menor a 60","Mayor a 60")))</f>
        <v>Menor a 48</v>
      </c>
      <c r="O1111" s="9" t="str">
        <f>IF(Datos_Limpios!$L1111="True",Datos_Limpios!$F1111,Datos_Limpios!$H1111)</f>
        <v>NoPing Esports</v>
      </c>
      <c r="P1111" s="9"/>
      <c r="Q1111" s="9">
        <v>10749</v>
      </c>
      <c r="R1111" s="9" t="s">
        <v>106</v>
      </c>
    </row>
    <row r="1112" spans="1:18" x14ac:dyDescent="0.3">
      <c r="A1112" s="7">
        <v>4896537708</v>
      </c>
      <c r="B1112" s="7">
        <v>1923</v>
      </c>
      <c r="C1112" s="8">
        <f>Datos_Limpios!$B1112/(24*60*60)</f>
        <v>2.2256944444444444E-2</v>
      </c>
      <c r="D1112" s="8" t="str">
        <f t="shared" si="34"/>
        <v>Early Game</v>
      </c>
      <c r="E1112" s="7">
        <v>1520578</v>
      </c>
      <c r="F1112" s="7" t="s">
        <v>39</v>
      </c>
      <c r="G1112" s="7">
        <v>5</v>
      </c>
      <c r="H1112" s="7" t="s">
        <v>62</v>
      </c>
      <c r="I1112" s="7">
        <v>21</v>
      </c>
      <c r="J1112" s="7">
        <v>7</v>
      </c>
      <c r="K1112" s="7" t="str">
        <f t="shared" si="35"/>
        <v>Radiant</v>
      </c>
      <c r="L1112" s="7" t="s">
        <v>18</v>
      </c>
      <c r="M1112" s="7">
        <f>Datos_Limpios!$I1112+Datos_Limpios!$J1112</f>
        <v>28</v>
      </c>
      <c r="N1112" s="7" t="str">
        <f>IF(Datos_Limpios!$M1112&lt;35,"Menor a 35",IF(Datos_Limpios!$M1112&lt;=48,"Menor a 48",IF(Datos_Limpios!$M1112&lt;=60,"Menor a 60","Mayor a 60")))</f>
        <v>Menor a 35</v>
      </c>
      <c r="O1112" s="7" t="str">
        <f>IF(Datos_Limpios!$L1112="True",Datos_Limpios!$F1112,Datos_Limpios!$H1112)</f>
        <v>GGGGGGGG</v>
      </c>
      <c r="P1112" s="7"/>
      <c r="Q1112" s="7">
        <v>10749</v>
      </c>
      <c r="R1112" s="7" t="s">
        <v>106</v>
      </c>
    </row>
    <row r="1113" spans="1:18" x14ac:dyDescent="0.3">
      <c r="A1113" s="9">
        <v>4896578554</v>
      </c>
      <c r="B1113" s="9">
        <v>2391</v>
      </c>
      <c r="C1113" s="10">
        <f>Datos_Limpios!$B1113/(24*60*60)</f>
        <v>2.7673611111111111E-2</v>
      </c>
      <c r="D1113" s="8" t="str">
        <f t="shared" si="34"/>
        <v>Early Game</v>
      </c>
      <c r="E1113" s="9">
        <v>5066616</v>
      </c>
      <c r="F1113" s="9" t="s">
        <v>82</v>
      </c>
      <c r="G1113" s="9">
        <v>1375614</v>
      </c>
      <c r="H1113" s="9" t="s">
        <v>63</v>
      </c>
      <c r="I1113" s="9">
        <v>20</v>
      </c>
      <c r="J1113" s="9">
        <v>14</v>
      </c>
      <c r="K1113" s="9" t="str">
        <f t="shared" si="35"/>
        <v>Radiant</v>
      </c>
      <c r="L1113" s="9" t="s">
        <v>18</v>
      </c>
      <c r="M1113" s="9">
        <f>Datos_Limpios!$I1113+Datos_Limpios!$J1113</f>
        <v>34</v>
      </c>
      <c r="N1113" s="9" t="str">
        <f>IF(Datos_Limpios!$M1113&lt;35,"Menor a 35",IF(Datos_Limpios!$M1113&lt;=48,"Menor a 48",IF(Datos_Limpios!$M1113&lt;=60,"Menor a 60","Mayor a 60")))</f>
        <v>Menor a 35</v>
      </c>
      <c r="O1113" s="9" t="str">
        <f>IF(Datos_Limpios!$L1113="True",Datos_Limpios!$F1113,Datos_Limpios!$H1113)</f>
        <v>Team Serenity</v>
      </c>
      <c r="P1113" s="9"/>
      <c r="Q1113" s="9">
        <v>10749</v>
      </c>
      <c r="R1113" s="9" t="s">
        <v>106</v>
      </c>
    </row>
    <row r="1114" spans="1:18" x14ac:dyDescent="0.3">
      <c r="A1114" s="7">
        <v>4896666985</v>
      </c>
      <c r="B1114" s="7">
        <v>1942</v>
      </c>
      <c r="C1114" s="8">
        <f>Datos_Limpios!$B1114/(24*60*60)</f>
        <v>2.2476851851851852E-2</v>
      </c>
      <c r="D1114" s="8" t="str">
        <f t="shared" si="34"/>
        <v>Early Game</v>
      </c>
      <c r="E1114" s="7">
        <v>5066616</v>
      </c>
      <c r="F1114" s="7" t="s">
        <v>82</v>
      </c>
      <c r="G1114" s="7">
        <v>7059982</v>
      </c>
      <c r="H1114" s="7" t="s">
        <v>121</v>
      </c>
      <c r="I1114" s="7">
        <v>10</v>
      </c>
      <c r="J1114" s="7">
        <v>28</v>
      </c>
      <c r="K1114" s="7" t="str">
        <f t="shared" si="35"/>
        <v>Dire</v>
      </c>
      <c r="L1114" s="7" t="s">
        <v>14</v>
      </c>
      <c r="M1114" s="7">
        <f>Datos_Limpios!$I1114+Datos_Limpios!$J1114</f>
        <v>38</v>
      </c>
      <c r="N1114" s="7" t="str">
        <f>IF(Datos_Limpios!$M1114&lt;35,"Menor a 35",IF(Datos_Limpios!$M1114&lt;=48,"Menor a 48",IF(Datos_Limpios!$M1114&lt;=60,"Menor a 60","Mayor a 60")))</f>
        <v>Menor a 48</v>
      </c>
      <c r="O1114" s="7" t="str">
        <f>IF(Datos_Limpios!$L1114="True",Datos_Limpios!$F1114,Datos_Limpios!$H1114)</f>
        <v>Team Sirius</v>
      </c>
      <c r="P1114" s="7"/>
      <c r="Q1114" s="7">
        <v>10749</v>
      </c>
      <c r="R1114" s="7" t="s">
        <v>106</v>
      </c>
    </row>
    <row r="1115" spans="1:18" x14ac:dyDescent="0.3">
      <c r="A1115" s="9">
        <v>4896762736</v>
      </c>
      <c r="B1115" s="9">
        <v>3090</v>
      </c>
      <c r="C1115" s="10">
        <f>Datos_Limpios!$B1115/(24*60*60)</f>
        <v>3.5763888888888887E-2</v>
      </c>
      <c r="D1115" s="8" t="str">
        <f t="shared" si="34"/>
        <v>Mid Game</v>
      </c>
      <c r="E1115" s="9">
        <v>6209804</v>
      </c>
      <c r="F1115" s="9" t="s">
        <v>109</v>
      </c>
      <c r="G1115" s="9">
        <v>5</v>
      </c>
      <c r="H1115" s="9" t="s">
        <v>62</v>
      </c>
      <c r="I1115" s="9">
        <v>34</v>
      </c>
      <c r="J1115" s="9">
        <v>32</v>
      </c>
      <c r="K1115" s="9" t="str">
        <f t="shared" si="35"/>
        <v>Dire</v>
      </c>
      <c r="L1115" s="9" t="s">
        <v>14</v>
      </c>
      <c r="M1115" s="9">
        <f>Datos_Limpios!$I1115+Datos_Limpios!$J1115</f>
        <v>66</v>
      </c>
      <c r="N1115" s="9" t="str">
        <f>IF(Datos_Limpios!$M1115&lt;35,"Menor a 35",IF(Datos_Limpios!$M1115&lt;=48,"Menor a 48",IF(Datos_Limpios!$M1115&lt;=60,"Menor a 60","Mayor a 60")))</f>
        <v>Mayor a 60</v>
      </c>
      <c r="O1115" s="9" t="str">
        <f>IF(Datos_Limpios!$L1115="True",Datos_Limpios!$F1115,Datos_Limpios!$H1115)</f>
        <v>Invictus Gaming</v>
      </c>
      <c r="P1115" s="9"/>
      <c r="Q1115" s="9">
        <v>10749</v>
      </c>
      <c r="R1115" s="9" t="s">
        <v>106</v>
      </c>
    </row>
    <row r="1116" spans="1:18" x14ac:dyDescent="0.3">
      <c r="A1116" s="7">
        <v>4896782830</v>
      </c>
      <c r="B1116" s="7">
        <v>2138</v>
      </c>
      <c r="C1116" s="8">
        <f>Datos_Limpios!$B1116/(24*60*60)</f>
        <v>2.4745370370370369E-2</v>
      </c>
      <c r="D1116" s="8" t="str">
        <f t="shared" si="34"/>
        <v>Early Game</v>
      </c>
      <c r="E1116" s="7">
        <v>1375614</v>
      </c>
      <c r="F1116" s="7" t="s">
        <v>63</v>
      </c>
      <c r="G1116" s="7">
        <v>7059982</v>
      </c>
      <c r="H1116" s="7" t="s">
        <v>121</v>
      </c>
      <c r="I1116" s="7">
        <v>33</v>
      </c>
      <c r="J1116" s="7">
        <v>16</v>
      </c>
      <c r="K1116" s="7" t="str">
        <f t="shared" si="35"/>
        <v>Radiant</v>
      </c>
      <c r="L1116" s="7" t="s">
        <v>18</v>
      </c>
      <c r="M1116" s="7">
        <f>Datos_Limpios!$I1116+Datos_Limpios!$J1116</f>
        <v>49</v>
      </c>
      <c r="N1116" s="7" t="str">
        <f>IF(Datos_Limpios!$M1116&lt;35,"Menor a 35",IF(Datos_Limpios!$M1116&lt;=48,"Menor a 48",IF(Datos_Limpios!$M1116&lt;=60,"Menor a 60","Mayor a 60")))</f>
        <v>Menor a 60</v>
      </c>
      <c r="O1116" s="7" t="str">
        <f>IF(Datos_Limpios!$L1116="True",Datos_Limpios!$F1116,Datos_Limpios!$H1116)</f>
        <v>Newbee</v>
      </c>
      <c r="P1116" s="7"/>
      <c r="Q1116" s="7">
        <v>10749</v>
      </c>
      <c r="R1116" s="7" t="s">
        <v>106</v>
      </c>
    </row>
    <row r="1117" spans="1:18" x14ac:dyDescent="0.3">
      <c r="A1117" s="9">
        <v>4897054383</v>
      </c>
      <c r="B1117" s="9">
        <v>2712</v>
      </c>
      <c r="C1117" s="10">
        <f>Datos_Limpios!$B1117/(24*60*60)</f>
        <v>3.138888888888889E-2</v>
      </c>
      <c r="D1117" s="8" t="str">
        <f t="shared" si="34"/>
        <v>Mid Game</v>
      </c>
      <c r="E1117" s="9">
        <v>7059982</v>
      </c>
      <c r="F1117" s="9" t="s">
        <v>121</v>
      </c>
      <c r="G1117" s="9">
        <v>6209804</v>
      </c>
      <c r="H1117" s="9" t="s">
        <v>109</v>
      </c>
      <c r="I1117" s="9">
        <v>24</v>
      </c>
      <c r="J1117" s="9">
        <v>35</v>
      </c>
      <c r="K1117" s="9" t="str">
        <f t="shared" si="35"/>
        <v>Dire</v>
      </c>
      <c r="L1117" s="9" t="s">
        <v>14</v>
      </c>
      <c r="M1117" s="9">
        <f>Datos_Limpios!$I1117+Datos_Limpios!$J1117</f>
        <v>59</v>
      </c>
      <c r="N1117" s="9" t="str">
        <f>IF(Datos_Limpios!$M1117&lt;35,"Menor a 35",IF(Datos_Limpios!$M1117&lt;=48,"Menor a 48",IF(Datos_Limpios!$M1117&lt;=60,"Menor a 60","Mayor a 60")))</f>
        <v>Menor a 60</v>
      </c>
      <c r="O1117" s="9" t="str">
        <f>IF(Datos_Limpios!$L1117="True",Datos_Limpios!$F1117,Datos_Limpios!$H1117)</f>
        <v>Antarctic Penguins</v>
      </c>
      <c r="P1117" s="9"/>
      <c r="Q1117" s="9">
        <v>10749</v>
      </c>
      <c r="R1117" s="9" t="s">
        <v>106</v>
      </c>
    </row>
    <row r="1118" spans="1:18" x14ac:dyDescent="0.3">
      <c r="A1118" s="7">
        <v>4896993477</v>
      </c>
      <c r="B1118" s="7">
        <v>2330</v>
      </c>
      <c r="C1118" s="8">
        <f>Datos_Limpios!$B1118/(24*60*60)</f>
        <v>2.6967592592592592E-2</v>
      </c>
      <c r="D1118" s="8" t="str">
        <f t="shared" si="34"/>
        <v>Early Game</v>
      </c>
      <c r="E1118" s="7">
        <v>1520578</v>
      </c>
      <c r="F1118" s="7" t="s">
        <v>39</v>
      </c>
      <c r="G1118" s="7">
        <v>1375614</v>
      </c>
      <c r="H1118" s="7" t="s">
        <v>63</v>
      </c>
      <c r="I1118" s="7">
        <v>9</v>
      </c>
      <c r="J1118" s="7">
        <v>23</v>
      </c>
      <c r="K1118" s="7" t="str">
        <f t="shared" si="35"/>
        <v>Dire</v>
      </c>
      <c r="L1118" s="7" t="s">
        <v>14</v>
      </c>
      <c r="M1118" s="7">
        <f>Datos_Limpios!$I1118+Datos_Limpios!$J1118</f>
        <v>32</v>
      </c>
      <c r="N1118" s="7" t="str">
        <f>IF(Datos_Limpios!$M1118&lt;35,"Menor a 35",IF(Datos_Limpios!$M1118&lt;=48,"Menor a 48",IF(Datos_Limpios!$M1118&lt;=60,"Menor a 60","Mayor a 60")))</f>
        <v>Menor a 35</v>
      </c>
      <c r="O1118" s="7" t="str">
        <f>IF(Datos_Limpios!$L1118="True",Datos_Limpios!$F1118,Datos_Limpios!$H1118)</f>
        <v>Newbee</v>
      </c>
      <c r="P1118" s="7"/>
      <c r="Q1118" s="7">
        <v>10749</v>
      </c>
      <c r="R1118" s="7" t="s">
        <v>106</v>
      </c>
    </row>
    <row r="1119" spans="1:18" x14ac:dyDescent="0.3">
      <c r="A1119" s="9">
        <v>4897146193</v>
      </c>
      <c r="B1119" s="9">
        <v>2476</v>
      </c>
      <c r="C1119" s="10">
        <f>Datos_Limpios!$B1119/(24*60*60)</f>
        <v>2.8657407407407406E-2</v>
      </c>
      <c r="D1119" s="8" t="str">
        <f t="shared" si="34"/>
        <v>Mid Game</v>
      </c>
      <c r="E1119" s="9">
        <v>6209166</v>
      </c>
      <c r="F1119" s="9" t="s">
        <v>122</v>
      </c>
      <c r="G1119" s="9">
        <v>6209804</v>
      </c>
      <c r="H1119" s="9" t="s">
        <v>109</v>
      </c>
      <c r="I1119" s="9">
        <v>19</v>
      </c>
      <c r="J1119" s="9">
        <v>27</v>
      </c>
      <c r="K1119" s="9" t="str">
        <f t="shared" si="35"/>
        <v>Dire</v>
      </c>
      <c r="L1119" s="9" t="s">
        <v>14</v>
      </c>
      <c r="M1119" s="9">
        <f>Datos_Limpios!$I1119+Datos_Limpios!$J1119</f>
        <v>46</v>
      </c>
      <c r="N1119" s="9" t="str">
        <f>IF(Datos_Limpios!$M1119&lt;35,"Menor a 35",IF(Datos_Limpios!$M1119&lt;=48,"Menor a 48",IF(Datos_Limpios!$M1119&lt;=60,"Menor a 60","Mayor a 60")))</f>
        <v>Menor a 48</v>
      </c>
      <c r="O1119" s="9" t="str">
        <f>IF(Datos_Limpios!$L1119="True",Datos_Limpios!$F1119,Datos_Limpios!$H1119)</f>
        <v>Antarctic Penguins</v>
      </c>
      <c r="P1119" s="9"/>
      <c r="Q1119" s="9">
        <v>10749</v>
      </c>
      <c r="R1119" s="9" t="s">
        <v>106</v>
      </c>
    </row>
    <row r="1120" spans="1:18" x14ac:dyDescent="0.3">
      <c r="A1120" s="7">
        <v>4897146106</v>
      </c>
      <c r="B1120" s="7">
        <v>1732</v>
      </c>
      <c r="C1120" s="8">
        <f>Datos_Limpios!$B1120/(24*60*60)</f>
        <v>2.0046296296296295E-2</v>
      </c>
      <c r="D1120" s="8" t="str">
        <f t="shared" si="34"/>
        <v>Early Game</v>
      </c>
      <c r="E1120" s="7">
        <v>5066616</v>
      </c>
      <c r="F1120" s="7" t="s">
        <v>82</v>
      </c>
      <c r="G1120" s="7">
        <v>4</v>
      </c>
      <c r="H1120" s="7" t="s">
        <v>72</v>
      </c>
      <c r="I1120" s="7">
        <v>7</v>
      </c>
      <c r="J1120" s="7">
        <v>22</v>
      </c>
      <c r="K1120" s="7" t="str">
        <f t="shared" si="35"/>
        <v>Dire</v>
      </c>
      <c r="L1120" s="7" t="s">
        <v>14</v>
      </c>
      <c r="M1120" s="7">
        <f>Datos_Limpios!$I1120+Datos_Limpios!$J1120</f>
        <v>29</v>
      </c>
      <c r="N1120" s="7" t="str">
        <f>IF(Datos_Limpios!$M1120&lt;35,"Menor a 35",IF(Datos_Limpios!$M1120&lt;=48,"Menor a 48",IF(Datos_Limpios!$M1120&lt;=60,"Menor a 60","Mayor a 60")))</f>
        <v>Menor a 35</v>
      </c>
      <c r="O1120" s="7" t="str">
        <f>IF(Datos_Limpios!$L1120="True",Datos_Limpios!$F1120,Datos_Limpios!$H1120)</f>
        <v>EHOME</v>
      </c>
      <c r="P1120" s="7"/>
      <c r="Q1120" s="7">
        <v>10749</v>
      </c>
      <c r="R1120" s="7" t="s">
        <v>106</v>
      </c>
    </row>
    <row r="1121" spans="1:18" x14ac:dyDescent="0.3">
      <c r="A1121" s="9">
        <v>4895166789</v>
      </c>
      <c r="B1121" s="9">
        <v>2672</v>
      </c>
      <c r="C1121" s="10">
        <f>Datos_Limpios!$B1121/(24*60*60)</f>
        <v>3.0925925925925926E-2</v>
      </c>
      <c r="D1121" s="8" t="str">
        <f t="shared" si="34"/>
        <v>Mid Game</v>
      </c>
      <c r="E1121" s="9">
        <v>543897</v>
      </c>
      <c r="F1121" s="9" t="s">
        <v>35</v>
      </c>
      <c r="G1121" s="9">
        <v>7225724</v>
      </c>
      <c r="H1121" s="9" t="s">
        <v>117</v>
      </c>
      <c r="I1121" s="9">
        <v>28</v>
      </c>
      <c r="J1121" s="9">
        <v>33</v>
      </c>
      <c r="K1121" s="9" t="str">
        <f t="shared" si="35"/>
        <v>Radiant</v>
      </c>
      <c r="L1121" s="9" t="s">
        <v>18</v>
      </c>
      <c r="M1121" s="9">
        <f>Datos_Limpios!$I1121+Datos_Limpios!$J1121</f>
        <v>61</v>
      </c>
      <c r="N1121" s="9" t="str">
        <f>IF(Datos_Limpios!$M1121&lt;35,"Menor a 35",IF(Datos_Limpios!$M1121&lt;=48,"Menor a 48",IF(Datos_Limpios!$M1121&lt;=60,"Menor a 60","Mayor a 60")))</f>
        <v>Mayor a 60</v>
      </c>
      <c r="O1121" s="9" t="str">
        <f>IF(Datos_Limpios!$L1121="True",Datos_Limpios!$F1121,Datos_Limpios!$H1121)</f>
        <v>Mineski</v>
      </c>
      <c r="P1121" s="9"/>
      <c r="Q1121" s="9">
        <v>10749</v>
      </c>
      <c r="R1121" s="9" t="s">
        <v>106</v>
      </c>
    </row>
    <row r="1122" spans="1:18" x14ac:dyDescent="0.3">
      <c r="A1122" s="7">
        <v>4895769989</v>
      </c>
      <c r="B1122" s="7">
        <v>2176</v>
      </c>
      <c r="C1122" s="8">
        <f>Datos_Limpios!$B1122/(24*60*60)</f>
        <v>2.5185185185185185E-2</v>
      </c>
      <c r="D1122" s="8" t="str">
        <f t="shared" si="34"/>
        <v>Early Game</v>
      </c>
      <c r="E1122" s="7">
        <v>36</v>
      </c>
      <c r="F1122" s="7" t="s">
        <v>37</v>
      </c>
      <c r="G1122" s="7">
        <v>7118032</v>
      </c>
      <c r="H1122" s="7" t="s">
        <v>132</v>
      </c>
      <c r="I1122" s="7">
        <v>22</v>
      </c>
      <c r="J1122" s="7">
        <v>8</v>
      </c>
      <c r="K1122" s="7" t="str">
        <f t="shared" si="35"/>
        <v>Radiant</v>
      </c>
      <c r="L1122" s="7" t="s">
        <v>18</v>
      </c>
      <c r="M1122" s="7">
        <f>Datos_Limpios!$I1122+Datos_Limpios!$J1122</f>
        <v>30</v>
      </c>
      <c r="N1122" s="7" t="str">
        <f>IF(Datos_Limpios!$M1122&lt;35,"Menor a 35",IF(Datos_Limpios!$M1122&lt;=48,"Menor a 48",IF(Datos_Limpios!$M1122&lt;=60,"Menor a 60","Mayor a 60")))</f>
        <v>Menor a 35</v>
      </c>
      <c r="O1122" s="7" t="str">
        <f>IF(Datos_Limpios!$L1122="True",Datos_Limpios!$F1122,Datos_Limpios!$H1122)</f>
        <v>Natus Vincere</v>
      </c>
      <c r="P1122" s="7"/>
      <c r="Q1122" s="7">
        <v>10749</v>
      </c>
      <c r="R1122" s="7" t="s">
        <v>106</v>
      </c>
    </row>
    <row r="1123" spans="1:18" x14ac:dyDescent="0.3">
      <c r="A1123" s="9">
        <v>4895878753</v>
      </c>
      <c r="B1123" s="9">
        <v>1921</v>
      </c>
      <c r="C1123" s="10">
        <f>Datos_Limpios!$B1123/(24*60*60)</f>
        <v>2.2233796296296297E-2</v>
      </c>
      <c r="D1123" s="8" t="str">
        <f t="shared" si="34"/>
        <v>Early Game</v>
      </c>
      <c r="E1123" s="9">
        <v>7118032</v>
      </c>
      <c r="F1123" s="9" t="s">
        <v>132</v>
      </c>
      <c r="G1123" s="9">
        <v>36</v>
      </c>
      <c r="H1123" s="9" t="s">
        <v>37</v>
      </c>
      <c r="I1123" s="9">
        <v>8</v>
      </c>
      <c r="J1123" s="9">
        <v>15</v>
      </c>
      <c r="K1123" s="9" t="str">
        <f t="shared" si="35"/>
        <v>Dire</v>
      </c>
      <c r="L1123" s="9" t="s">
        <v>14</v>
      </c>
      <c r="M1123" s="9">
        <f>Datos_Limpios!$I1123+Datos_Limpios!$J1123</f>
        <v>23</v>
      </c>
      <c r="N1123" s="9" t="str">
        <f>IF(Datos_Limpios!$M1123&lt;35,"Menor a 35",IF(Datos_Limpios!$M1123&lt;=48,"Menor a 48",IF(Datos_Limpios!$M1123&lt;=60,"Menor a 60","Mayor a 60")))</f>
        <v>Menor a 35</v>
      </c>
      <c r="O1123" s="9" t="str">
        <f>IF(Datos_Limpios!$L1123="True",Datos_Limpios!$F1123,Datos_Limpios!$H1123)</f>
        <v>Natus Vincere</v>
      </c>
      <c r="P1123" s="9"/>
      <c r="Q1123" s="9">
        <v>10749</v>
      </c>
      <c r="R1123" s="9" t="s">
        <v>106</v>
      </c>
    </row>
    <row r="1124" spans="1:18" x14ac:dyDescent="0.3">
      <c r="A1124" s="7">
        <v>4895242023</v>
      </c>
      <c r="B1124" s="7">
        <v>3377</v>
      </c>
      <c r="C1124" s="8">
        <f>Datos_Limpios!$B1124/(24*60*60)</f>
        <v>3.9085648148148147E-2</v>
      </c>
      <c r="D1124" s="8" t="str">
        <f t="shared" si="34"/>
        <v>Mid Game</v>
      </c>
      <c r="E1124" s="7">
        <v>36</v>
      </c>
      <c r="F1124" s="7" t="s">
        <v>37</v>
      </c>
      <c r="G1124" s="7">
        <v>2006913</v>
      </c>
      <c r="H1124" s="7" t="s">
        <v>36</v>
      </c>
      <c r="I1124" s="7">
        <v>22</v>
      </c>
      <c r="J1124" s="7">
        <v>40</v>
      </c>
      <c r="K1124" s="7" t="str">
        <f t="shared" si="35"/>
        <v>Dire</v>
      </c>
      <c r="L1124" s="7" t="s">
        <v>14</v>
      </c>
      <c r="M1124" s="7">
        <f>Datos_Limpios!$I1124+Datos_Limpios!$J1124</f>
        <v>62</v>
      </c>
      <c r="N1124" s="7" t="str">
        <f>IF(Datos_Limpios!$M1124&lt;35,"Menor a 35",IF(Datos_Limpios!$M1124&lt;=48,"Menor a 48",IF(Datos_Limpios!$M1124&lt;=60,"Menor a 60","Mayor a 60")))</f>
        <v>Mayor a 60</v>
      </c>
      <c r="O1124" s="7" t="str">
        <f>IF(Datos_Limpios!$L1124="True",Datos_Limpios!$F1124,Datos_Limpios!$H1124)</f>
        <v>Vega Squadron</v>
      </c>
      <c r="P1124" s="7"/>
      <c r="Q1124" s="7">
        <v>10749</v>
      </c>
      <c r="R1124" s="7" t="s">
        <v>106</v>
      </c>
    </row>
    <row r="1125" spans="1:18" x14ac:dyDescent="0.3">
      <c r="A1125" s="9">
        <v>4895310107</v>
      </c>
      <c r="B1125" s="9">
        <v>2491</v>
      </c>
      <c r="C1125" s="10">
        <f>Datos_Limpios!$B1125/(24*60*60)</f>
        <v>2.883101851851852E-2</v>
      </c>
      <c r="D1125" s="8" t="str">
        <f t="shared" si="34"/>
        <v>Mid Game</v>
      </c>
      <c r="E1125" s="9">
        <v>7225724</v>
      </c>
      <c r="F1125" s="9" t="s">
        <v>117</v>
      </c>
      <c r="G1125" s="9">
        <v>543897</v>
      </c>
      <c r="H1125" s="9" t="s">
        <v>35</v>
      </c>
      <c r="I1125" s="9">
        <v>26</v>
      </c>
      <c r="J1125" s="9">
        <v>26</v>
      </c>
      <c r="K1125" s="9" t="str">
        <f t="shared" si="35"/>
        <v>Dire</v>
      </c>
      <c r="L1125" s="9" t="s">
        <v>14</v>
      </c>
      <c r="M1125" s="9">
        <f>Datos_Limpios!$I1125+Datos_Limpios!$J1125</f>
        <v>52</v>
      </c>
      <c r="N1125" s="9" t="str">
        <f>IF(Datos_Limpios!$M1125&lt;35,"Menor a 35",IF(Datos_Limpios!$M1125&lt;=48,"Menor a 48",IF(Datos_Limpios!$M1125&lt;=60,"Menor a 60","Mayor a 60")))</f>
        <v>Menor a 60</v>
      </c>
      <c r="O1125" s="9" t="str">
        <f>IF(Datos_Limpios!$L1125="True",Datos_Limpios!$F1125,Datos_Limpios!$H1125)</f>
        <v>Mineski</v>
      </c>
      <c r="P1125" s="9"/>
      <c r="Q1125" s="9">
        <v>10749</v>
      </c>
      <c r="R1125" s="9" t="s">
        <v>106</v>
      </c>
    </row>
    <row r="1126" spans="1:18" x14ac:dyDescent="0.3">
      <c r="A1126" s="7">
        <v>4895561660</v>
      </c>
      <c r="B1126" s="7">
        <v>1994</v>
      </c>
      <c r="C1126" s="8">
        <f>Datos_Limpios!$B1126/(24*60*60)</f>
        <v>2.3078703703703702E-2</v>
      </c>
      <c r="D1126" s="8" t="str">
        <f t="shared" si="34"/>
        <v>Early Game</v>
      </c>
      <c r="E1126" s="7">
        <v>36</v>
      </c>
      <c r="F1126" s="7" t="s">
        <v>37</v>
      </c>
      <c r="G1126" s="7">
        <v>2006913</v>
      </c>
      <c r="H1126" s="7" t="s">
        <v>36</v>
      </c>
      <c r="I1126" s="7">
        <v>34</v>
      </c>
      <c r="J1126" s="7">
        <v>15</v>
      </c>
      <c r="K1126" s="7" t="str">
        <f t="shared" si="35"/>
        <v>Radiant</v>
      </c>
      <c r="L1126" s="7" t="s">
        <v>18</v>
      </c>
      <c r="M1126" s="7">
        <f>Datos_Limpios!$I1126+Datos_Limpios!$J1126</f>
        <v>49</v>
      </c>
      <c r="N1126" s="7" t="str">
        <f>IF(Datos_Limpios!$M1126&lt;35,"Menor a 35",IF(Datos_Limpios!$M1126&lt;=48,"Menor a 48",IF(Datos_Limpios!$M1126&lt;=60,"Menor a 60","Mayor a 60")))</f>
        <v>Menor a 60</v>
      </c>
      <c r="O1126" s="7" t="str">
        <f>IF(Datos_Limpios!$L1126="True",Datos_Limpios!$F1126,Datos_Limpios!$H1126)</f>
        <v>Natus Vincere</v>
      </c>
      <c r="P1126" s="7"/>
      <c r="Q1126" s="7">
        <v>10749</v>
      </c>
      <c r="R1126" s="7" t="s">
        <v>106</v>
      </c>
    </row>
    <row r="1127" spans="1:18" x14ac:dyDescent="0.3">
      <c r="A1127" s="9">
        <v>4895407807</v>
      </c>
      <c r="B1127" s="9">
        <v>2654</v>
      </c>
      <c r="C1127" s="10">
        <f>Datos_Limpios!$B1127/(24*60*60)</f>
        <v>3.0717592592592591E-2</v>
      </c>
      <c r="D1127" s="8" t="str">
        <f t="shared" si="34"/>
        <v>Mid Game</v>
      </c>
      <c r="E1127" s="9">
        <v>2006913</v>
      </c>
      <c r="F1127" s="9" t="s">
        <v>36</v>
      </c>
      <c r="G1127" s="9">
        <v>36</v>
      </c>
      <c r="H1127" s="9" t="s">
        <v>37</v>
      </c>
      <c r="I1127" s="9">
        <v>18</v>
      </c>
      <c r="J1127" s="9">
        <v>32</v>
      </c>
      <c r="K1127" s="9" t="str">
        <f t="shared" si="35"/>
        <v>Dire</v>
      </c>
      <c r="L1127" s="9" t="s">
        <v>14</v>
      </c>
      <c r="M1127" s="9">
        <f>Datos_Limpios!$I1127+Datos_Limpios!$J1127</f>
        <v>50</v>
      </c>
      <c r="N1127" s="9" t="str">
        <f>IF(Datos_Limpios!$M1127&lt;35,"Menor a 35",IF(Datos_Limpios!$M1127&lt;=48,"Menor a 48",IF(Datos_Limpios!$M1127&lt;=60,"Menor a 60","Mayor a 60")))</f>
        <v>Menor a 60</v>
      </c>
      <c r="O1127" s="9" t="str">
        <f>IF(Datos_Limpios!$L1127="True",Datos_Limpios!$F1127,Datos_Limpios!$H1127)</f>
        <v>Natus Vincere</v>
      </c>
      <c r="P1127" s="9"/>
      <c r="Q1127" s="9">
        <v>10749</v>
      </c>
      <c r="R1127" s="9" t="s">
        <v>106</v>
      </c>
    </row>
    <row r="1128" spans="1:18" x14ac:dyDescent="0.3">
      <c r="A1128" s="7">
        <v>4894907490</v>
      </c>
      <c r="B1128" s="7">
        <v>1941</v>
      </c>
      <c r="C1128" s="8">
        <f>Datos_Limpios!$B1128/(24*60*60)</f>
        <v>2.2465277777777778E-2</v>
      </c>
      <c r="D1128" s="8" t="str">
        <f t="shared" si="34"/>
        <v>Early Game</v>
      </c>
      <c r="E1128" s="7">
        <v>543897</v>
      </c>
      <c r="F1128" s="7" t="s">
        <v>35</v>
      </c>
      <c r="G1128" s="7">
        <v>7225724</v>
      </c>
      <c r="H1128" s="7" t="s">
        <v>117</v>
      </c>
      <c r="I1128" s="7">
        <v>10</v>
      </c>
      <c r="J1128" s="7">
        <v>29</v>
      </c>
      <c r="K1128" s="7" t="str">
        <f t="shared" si="35"/>
        <v>Dire</v>
      </c>
      <c r="L1128" s="7" t="s">
        <v>14</v>
      </c>
      <c r="M1128" s="7">
        <f>Datos_Limpios!$I1128+Datos_Limpios!$J1128</f>
        <v>39</v>
      </c>
      <c r="N1128" s="7" t="str">
        <f>IF(Datos_Limpios!$M1128&lt;35,"Menor a 35",IF(Datos_Limpios!$M1128&lt;=48,"Menor a 48",IF(Datos_Limpios!$M1128&lt;=60,"Menor a 60","Mayor a 60")))</f>
        <v>Menor a 48</v>
      </c>
      <c r="O1128" s="7" t="str">
        <f>IF(Datos_Limpios!$L1128="True",Datos_Limpios!$F1128,Datos_Limpios!$H1128)</f>
        <v>Team Jinesbrus</v>
      </c>
      <c r="P1128" s="7"/>
      <c r="Q1128" s="7">
        <v>10749</v>
      </c>
      <c r="R1128" s="7" t="s">
        <v>106</v>
      </c>
    </row>
    <row r="1129" spans="1:18" x14ac:dyDescent="0.3">
      <c r="A1129" s="9">
        <v>4894322762</v>
      </c>
      <c r="B1129" s="9">
        <v>3372</v>
      </c>
      <c r="C1129" s="10">
        <f>Datos_Limpios!$B1129/(24*60*60)</f>
        <v>3.9027777777777779E-2</v>
      </c>
      <c r="D1129" s="8" t="str">
        <f t="shared" si="34"/>
        <v>Mid Game</v>
      </c>
      <c r="E1129" s="9">
        <v>2672298</v>
      </c>
      <c r="F1129" s="9" t="s">
        <v>26</v>
      </c>
      <c r="G1129" s="9">
        <v>67</v>
      </c>
      <c r="H1129" s="9" t="s">
        <v>84</v>
      </c>
      <c r="I1129" s="9">
        <v>29</v>
      </c>
      <c r="J1129" s="9">
        <v>44</v>
      </c>
      <c r="K1129" s="9" t="str">
        <f t="shared" si="35"/>
        <v>Dire</v>
      </c>
      <c r="L1129" s="9" t="s">
        <v>14</v>
      </c>
      <c r="M1129" s="9">
        <f>Datos_Limpios!$I1129+Datos_Limpios!$J1129</f>
        <v>73</v>
      </c>
      <c r="N1129" s="9" t="str">
        <f>IF(Datos_Limpios!$M1129&lt;35,"Menor a 35",IF(Datos_Limpios!$M1129&lt;=48,"Menor a 48",IF(Datos_Limpios!$M1129&lt;=60,"Menor a 60","Mayor a 60")))</f>
        <v>Mayor a 60</v>
      </c>
      <c r="O1129" s="9" t="str">
        <f>IF(Datos_Limpios!$L1129="True",Datos_Limpios!$F1129,Datos_Limpios!$H1129)</f>
        <v>paiN Gaming</v>
      </c>
      <c r="P1129" s="9"/>
      <c r="Q1129" s="9">
        <v>10749</v>
      </c>
      <c r="R1129" s="9" t="s">
        <v>106</v>
      </c>
    </row>
    <row r="1130" spans="1:18" x14ac:dyDescent="0.3">
      <c r="A1130" s="7">
        <v>4894690855</v>
      </c>
      <c r="B1130" s="7">
        <v>3140</v>
      </c>
      <c r="C1130" s="8">
        <f>Datos_Limpios!$B1130/(24*60*60)</f>
        <v>3.6342592592592593E-2</v>
      </c>
      <c r="D1130" s="8" t="str">
        <f t="shared" si="34"/>
        <v>Mid Game</v>
      </c>
      <c r="E1130" s="7">
        <v>7225724</v>
      </c>
      <c r="F1130" s="7" t="s">
        <v>117</v>
      </c>
      <c r="G1130" s="7">
        <v>7098928</v>
      </c>
      <c r="H1130" s="7" t="s">
        <v>111</v>
      </c>
      <c r="I1130" s="7">
        <v>19</v>
      </c>
      <c r="J1130" s="7">
        <v>34</v>
      </c>
      <c r="K1130" s="7" t="str">
        <f t="shared" si="35"/>
        <v>Dire</v>
      </c>
      <c r="L1130" s="7" t="s">
        <v>14</v>
      </c>
      <c r="M1130" s="7">
        <f>Datos_Limpios!$I1130+Datos_Limpios!$J1130</f>
        <v>53</v>
      </c>
      <c r="N1130" s="7" t="str">
        <f>IF(Datos_Limpios!$M1130&lt;35,"Menor a 35",IF(Datos_Limpios!$M1130&lt;=48,"Menor a 48",IF(Datos_Limpios!$M1130&lt;=60,"Menor a 60","Mayor a 60")))</f>
        <v>Menor a 60</v>
      </c>
      <c r="O1130" s="7" t="str">
        <f>IF(Datos_Limpios!$L1130="True",Datos_Limpios!$F1130,Datos_Limpios!$H1130)</f>
        <v>Adroit</v>
      </c>
      <c r="P1130" s="7"/>
      <c r="Q1130" s="7">
        <v>10749</v>
      </c>
      <c r="R1130" s="7" t="s">
        <v>106</v>
      </c>
    </row>
    <row r="1131" spans="1:18" x14ac:dyDescent="0.3">
      <c r="A1131" s="9">
        <v>4894264887</v>
      </c>
      <c r="B1131" s="9">
        <v>1132</v>
      </c>
      <c r="C1131" s="10">
        <f>Datos_Limpios!$B1131/(24*60*60)</f>
        <v>1.3101851851851852E-2</v>
      </c>
      <c r="D1131" s="8" t="str">
        <f t="shared" si="34"/>
        <v>Turbo Game</v>
      </c>
      <c r="E1131" s="9">
        <v>67</v>
      </c>
      <c r="F1131" s="9" t="s">
        <v>84</v>
      </c>
      <c r="G1131" s="9">
        <v>2672298</v>
      </c>
      <c r="H1131" s="9" t="s">
        <v>26</v>
      </c>
      <c r="I1131" s="9">
        <v>14</v>
      </c>
      <c r="J1131" s="9">
        <v>22</v>
      </c>
      <c r="K1131" s="9" t="str">
        <f t="shared" si="35"/>
        <v>Dire</v>
      </c>
      <c r="L1131" s="9" t="s">
        <v>14</v>
      </c>
      <c r="M1131" s="9">
        <f>Datos_Limpios!$I1131+Datos_Limpios!$J1131</f>
        <v>36</v>
      </c>
      <c r="N1131" s="9" t="str">
        <f>IF(Datos_Limpios!$M1131&lt;35,"Menor a 35",IF(Datos_Limpios!$M1131&lt;=48,"Menor a 48",IF(Datos_Limpios!$M1131&lt;=60,"Menor a 60","Mayor a 60")))</f>
        <v>Menor a 48</v>
      </c>
      <c r="O1131" s="9" t="str">
        <f>IF(Datos_Limpios!$L1131="True",Datos_Limpios!$F1131,Datos_Limpios!$H1131)</f>
        <v>NoPing Esports</v>
      </c>
      <c r="P1131" s="9"/>
      <c r="Q1131" s="9">
        <v>10749</v>
      </c>
      <c r="R1131" s="9" t="s">
        <v>106</v>
      </c>
    </row>
    <row r="1132" spans="1:18" x14ac:dyDescent="0.3">
      <c r="A1132" s="7">
        <v>4893290350</v>
      </c>
      <c r="B1132" s="7">
        <v>2814</v>
      </c>
      <c r="C1132" s="8">
        <f>Datos_Limpios!$B1132/(24*60*60)</f>
        <v>3.2569444444444443E-2</v>
      </c>
      <c r="D1132" s="8" t="str">
        <f t="shared" si="34"/>
        <v>Mid Game</v>
      </c>
      <c r="E1132" s="7">
        <v>6797380</v>
      </c>
      <c r="F1132" s="7" t="s">
        <v>118</v>
      </c>
      <c r="G1132" s="7">
        <v>7225724</v>
      </c>
      <c r="H1132" s="7" t="s">
        <v>117</v>
      </c>
      <c r="I1132" s="7">
        <v>34</v>
      </c>
      <c r="J1132" s="7">
        <v>41</v>
      </c>
      <c r="K1132" s="7" t="str">
        <f t="shared" si="35"/>
        <v>Dire</v>
      </c>
      <c r="L1132" s="7" t="s">
        <v>14</v>
      </c>
      <c r="M1132" s="7">
        <f>Datos_Limpios!$I1132+Datos_Limpios!$J1132</f>
        <v>75</v>
      </c>
      <c r="N1132" s="7" t="str">
        <f>IF(Datos_Limpios!$M1132&lt;35,"Menor a 35",IF(Datos_Limpios!$M1132&lt;=48,"Menor a 48",IF(Datos_Limpios!$M1132&lt;=60,"Menor a 60","Mayor a 60")))</f>
        <v>Mayor a 60</v>
      </c>
      <c r="O1132" s="7" t="str">
        <f>IF(Datos_Limpios!$L1132="True",Datos_Limpios!$F1132,Datos_Limpios!$H1132)</f>
        <v>Team Jinesbrus</v>
      </c>
      <c r="P1132" s="7"/>
      <c r="Q1132" s="7">
        <v>10749</v>
      </c>
      <c r="R1132" s="7" t="s">
        <v>106</v>
      </c>
    </row>
    <row r="1133" spans="1:18" x14ac:dyDescent="0.3">
      <c r="A1133" s="9">
        <v>4894403418</v>
      </c>
      <c r="B1133" s="9">
        <v>4024</v>
      </c>
      <c r="C1133" s="10">
        <f>Datos_Limpios!$B1133/(24*60*60)</f>
        <v>4.6574074074074073E-2</v>
      </c>
      <c r="D1133" s="8" t="str">
        <f t="shared" si="34"/>
        <v>Late Game</v>
      </c>
      <c r="E1133" s="9">
        <v>2672298</v>
      </c>
      <c r="F1133" s="9" t="s">
        <v>26</v>
      </c>
      <c r="G1133" s="9">
        <v>67</v>
      </c>
      <c r="H1133" s="9" t="s">
        <v>84</v>
      </c>
      <c r="I1133" s="9">
        <v>31</v>
      </c>
      <c r="J1133" s="9">
        <v>57</v>
      </c>
      <c r="K1133" s="9" t="str">
        <f t="shared" si="35"/>
        <v>Dire</v>
      </c>
      <c r="L1133" s="9" t="s">
        <v>14</v>
      </c>
      <c r="M1133" s="9">
        <f>Datos_Limpios!$I1133+Datos_Limpios!$J1133</f>
        <v>88</v>
      </c>
      <c r="N1133" s="9" t="str">
        <f>IF(Datos_Limpios!$M1133&lt;35,"Menor a 35",IF(Datos_Limpios!$M1133&lt;=48,"Menor a 48",IF(Datos_Limpios!$M1133&lt;=60,"Menor a 60","Mayor a 60")))</f>
        <v>Mayor a 60</v>
      </c>
      <c r="O1133" s="9" t="str">
        <f>IF(Datos_Limpios!$L1133="True",Datos_Limpios!$F1133,Datos_Limpios!$H1133)</f>
        <v>paiN Gaming</v>
      </c>
      <c r="P1133" s="9"/>
      <c r="Q1133" s="9">
        <v>10749</v>
      </c>
      <c r="R1133" s="9" t="s">
        <v>106</v>
      </c>
    </row>
    <row r="1134" spans="1:18" x14ac:dyDescent="0.3">
      <c r="A1134" s="7">
        <v>4894257480</v>
      </c>
      <c r="B1134" s="7">
        <v>1688</v>
      </c>
      <c r="C1134" s="8">
        <f>Datos_Limpios!$B1134/(24*60*60)</f>
        <v>1.9537037037037037E-2</v>
      </c>
      <c r="D1134" s="8" t="str">
        <f t="shared" si="34"/>
        <v>Early Game</v>
      </c>
      <c r="E1134" s="7">
        <v>46</v>
      </c>
      <c r="F1134" s="7" t="s">
        <v>59</v>
      </c>
      <c r="G1134" s="7">
        <v>36</v>
      </c>
      <c r="H1134" s="7" t="s">
        <v>37</v>
      </c>
      <c r="I1134" s="7">
        <v>8</v>
      </c>
      <c r="J1134" s="7">
        <v>26</v>
      </c>
      <c r="K1134" s="7" t="str">
        <f t="shared" si="35"/>
        <v>Dire</v>
      </c>
      <c r="L1134" s="7" t="s">
        <v>14</v>
      </c>
      <c r="M1134" s="7">
        <f>Datos_Limpios!$I1134+Datos_Limpios!$J1134</f>
        <v>34</v>
      </c>
      <c r="N1134" s="7" t="str">
        <f>IF(Datos_Limpios!$M1134&lt;35,"Menor a 35",IF(Datos_Limpios!$M1134&lt;=48,"Menor a 48",IF(Datos_Limpios!$M1134&lt;=60,"Menor a 60","Mayor a 60")))</f>
        <v>Menor a 35</v>
      </c>
      <c r="O1134" s="7" t="str">
        <f>IF(Datos_Limpios!$L1134="True",Datos_Limpios!$F1134,Datos_Limpios!$H1134)</f>
        <v>Natus Vincere</v>
      </c>
      <c r="P1134" s="7"/>
      <c r="Q1134" s="7">
        <v>10749</v>
      </c>
      <c r="R1134" s="7" t="s">
        <v>106</v>
      </c>
    </row>
    <row r="1135" spans="1:18" x14ac:dyDescent="0.3">
      <c r="A1135" s="9">
        <v>4894187671</v>
      </c>
      <c r="B1135" s="9">
        <v>1808</v>
      </c>
      <c r="C1135" s="10">
        <f>Datos_Limpios!$B1135/(24*60*60)</f>
        <v>2.0925925925925924E-2</v>
      </c>
      <c r="D1135" s="8" t="str">
        <f t="shared" si="34"/>
        <v>Early Game</v>
      </c>
      <c r="E1135" s="9">
        <v>46</v>
      </c>
      <c r="F1135" s="9" t="s">
        <v>59</v>
      </c>
      <c r="G1135" s="9">
        <v>36</v>
      </c>
      <c r="H1135" s="9" t="s">
        <v>37</v>
      </c>
      <c r="I1135" s="9">
        <v>31</v>
      </c>
      <c r="J1135" s="9">
        <v>13</v>
      </c>
      <c r="K1135" s="9" t="str">
        <f t="shared" si="35"/>
        <v>Radiant</v>
      </c>
      <c r="L1135" s="9" t="s">
        <v>18</v>
      </c>
      <c r="M1135" s="9">
        <f>Datos_Limpios!$I1135+Datos_Limpios!$J1135</f>
        <v>44</v>
      </c>
      <c r="N1135" s="9" t="str">
        <f>IF(Datos_Limpios!$M1135&lt;35,"Menor a 35",IF(Datos_Limpios!$M1135&lt;=48,"Menor a 48",IF(Datos_Limpios!$M1135&lt;=60,"Menor a 60","Mayor a 60")))</f>
        <v>Menor a 48</v>
      </c>
      <c r="O1135" s="9" t="str">
        <f>IF(Datos_Limpios!$L1135="True",Datos_Limpios!$F1135,Datos_Limpios!$H1135)</f>
        <v>Team Empire</v>
      </c>
      <c r="P1135" s="9"/>
      <c r="Q1135" s="9">
        <v>10749</v>
      </c>
      <c r="R1135" s="9" t="s">
        <v>106</v>
      </c>
    </row>
    <row r="1136" spans="1:18" x14ac:dyDescent="0.3">
      <c r="A1136" s="7">
        <v>4894083817</v>
      </c>
      <c r="B1136" s="7">
        <v>2664</v>
      </c>
      <c r="C1136" s="8">
        <f>Datos_Limpios!$B1136/(24*60*60)</f>
        <v>3.0833333333333334E-2</v>
      </c>
      <c r="D1136" s="8" t="str">
        <f t="shared" si="34"/>
        <v>Mid Game</v>
      </c>
      <c r="E1136" s="7">
        <v>7119077</v>
      </c>
      <c r="F1136" s="7" t="s">
        <v>120</v>
      </c>
      <c r="G1136" s="7">
        <v>2672298</v>
      </c>
      <c r="H1136" s="7" t="s">
        <v>26</v>
      </c>
      <c r="I1136" s="7">
        <v>34</v>
      </c>
      <c r="J1136" s="7">
        <v>38</v>
      </c>
      <c r="K1136" s="7" t="str">
        <f t="shared" si="35"/>
        <v>Dire</v>
      </c>
      <c r="L1136" s="7" t="s">
        <v>14</v>
      </c>
      <c r="M1136" s="7">
        <f>Datos_Limpios!$I1136+Datos_Limpios!$J1136</f>
        <v>72</v>
      </c>
      <c r="N1136" s="7" t="str">
        <f>IF(Datos_Limpios!$M1136&lt;35,"Menor a 35",IF(Datos_Limpios!$M1136&lt;=48,"Menor a 48",IF(Datos_Limpios!$M1136&lt;=60,"Menor a 60","Mayor a 60")))</f>
        <v>Mayor a 60</v>
      </c>
      <c r="O1136" s="7" t="str">
        <f>IF(Datos_Limpios!$L1136="True",Datos_Limpios!$F1136,Datos_Limpios!$H1136)</f>
        <v>NoPing Esports</v>
      </c>
      <c r="P1136" s="7"/>
      <c r="Q1136" s="7">
        <v>10749</v>
      </c>
      <c r="R1136" s="7" t="s">
        <v>106</v>
      </c>
    </row>
    <row r="1137" spans="1:18" x14ac:dyDescent="0.3">
      <c r="A1137" s="9">
        <v>4894186925</v>
      </c>
      <c r="B1137" s="9">
        <v>1253</v>
      </c>
      <c r="C1137" s="10">
        <f>Datos_Limpios!$B1137/(24*60*60)</f>
        <v>1.4502314814814815E-2</v>
      </c>
      <c r="D1137" s="8" t="str">
        <f t="shared" si="34"/>
        <v>Early Game</v>
      </c>
      <c r="E1137" s="9">
        <v>2672298</v>
      </c>
      <c r="F1137" s="9" t="s">
        <v>26</v>
      </c>
      <c r="G1137" s="9">
        <v>7119077</v>
      </c>
      <c r="H1137" s="9" t="s">
        <v>120</v>
      </c>
      <c r="I1137" s="9">
        <v>24</v>
      </c>
      <c r="J1137" s="9">
        <v>9</v>
      </c>
      <c r="K1137" s="9" t="str">
        <f t="shared" si="35"/>
        <v>Radiant</v>
      </c>
      <c r="L1137" s="9" t="s">
        <v>18</v>
      </c>
      <c r="M1137" s="9">
        <f>Datos_Limpios!$I1137+Datos_Limpios!$J1137</f>
        <v>33</v>
      </c>
      <c r="N1137" s="9" t="str">
        <f>IF(Datos_Limpios!$M1137&lt;35,"Menor a 35",IF(Datos_Limpios!$M1137&lt;=48,"Menor a 48",IF(Datos_Limpios!$M1137&lt;=60,"Menor a 60","Mayor a 60")))</f>
        <v>Menor a 35</v>
      </c>
      <c r="O1137" s="9" t="str">
        <f>IF(Datos_Limpios!$L1137="True",Datos_Limpios!$F1137,Datos_Limpios!$H1137)</f>
        <v>NoPing Esports</v>
      </c>
      <c r="P1137" s="9"/>
      <c r="Q1137" s="9">
        <v>10749</v>
      </c>
      <c r="R1137" s="9" t="s">
        <v>106</v>
      </c>
    </row>
    <row r="1138" spans="1:18" x14ac:dyDescent="0.3">
      <c r="A1138" s="7">
        <v>4894168276</v>
      </c>
      <c r="B1138" s="7">
        <v>1960</v>
      </c>
      <c r="C1138" s="8">
        <f>Datos_Limpios!$B1138/(24*60*60)</f>
        <v>2.2685185185185187E-2</v>
      </c>
      <c r="D1138" s="8" t="str">
        <f t="shared" si="34"/>
        <v>Early Game</v>
      </c>
      <c r="E1138" s="7">
        <v>6382242</v>
      </c>
      <c r="F1138" s="7" t="s">
        <v>87</v>
      </c>
      <c r="G1138" s="7">
        <v>67</v>
      </c>
      <c r="H1138" s="7" t="s">
        <v>84</v>
      </c>
      <c r="I1138" s="7">
        <v>10</v>
      </c>
      <c r="J1138" s="7">
        <v>31</v>
      </c>
      <c r="K1138" s="7" t="str">
        <f t="shared" si="35"/>
        <v>Dire</v>
      </c>
      <c r="L1138" s="7" t="s">
        <v>14</v>
      </c>
      <c r="M1138" s="7">
        <f>Datos_Limpios!$I1138+Datos_Limpios!$J1138</f>
        <v>41</v>
      </c>
      <c r="N1138" s="7" t="str">
        <f>IF(Datos_Limpios!$M1138&lt;35,"Menor a 35",IF(Datos_Limpios!$M1138&lt;=48,"Menor a 48",IF(Datos_Limpios!$M1138&lt;=60,"Menor a 60","Mayor a 60")))</f>
        <v>Menor a 48</v>
      </c>
      <c r="O1138" s="7" t="str">
        <f>IF(Datos_Limpios!$L1138="True",Datos_Limpios!$F1138,Datos_Limpios!$H1138)</f>
        <v>paiN Gaming</v>
      </c>
      <c r="P1138" s="7"/>
      <c r="Q1138" s="7">
        <v>10749</v>
      </c>
      <c r="R1138" s="7" t="s">
        <v>106</v>
      </c>
    </row>
    <row r="1139" spans="1:18" x14ac:dyDescent="0.3">
      <c r="A1139" s="9">
        <v>4894018484</v>
      </c>
      <c r="B1139" s="9">
        <v>2141</v>
      </c>
      <c r="C1139" s="10">
        <f>Datos_Limpios!$B1139/(24*60*60)</f>
        <v>2.4780092592592593E-2</v>
      </c>
      <c r="D1139" s="8" t="str">
        <f t="shared" si="34"/>
        <v>Early Game</v>
      </c>
      <c r="E1139" s="9">
        <v>2006913</v>
      </c>
      <c r="F1139" s="9" t="s">
        <v>36</v>
      </c>
      <c r="G1139" s="9">
        <v>7118032</v>
      </c>
      <c r="H1139" s="9" t="s">
        <v>132</v>
      </c>
      <c r="I1139" s="9">
        <v>12</v>
      </c>
      <c r="J1139" s="9">
        <v>27</v>
      </c>
      <c r="K1139" s="9" t="str">
        <f t="shared" si="35"/>
        <v>Dire</v>
      </c>
      <c r="L1139" s="9" t="s">
        <v>14</v>
      </c>
      <c r="M1139" s="9">
        <f>Datos_Limpios!$I1139+Datos_Limpios!$J1139</f>
        <v>39</v>
      </c>
      <c r="N1139" s="9" t="str">
        <f>IF(Datos_Limpios!$M1139&lt;35,"Menor a 35",IF(Datos_Limpios!$M1139&lt;=48,"Menor a 48",IF(Datos_Limpios!$M1139&lt;=60,"Menor a 60","Mayor a 60")))</f>
        <v>Menor a 48</v>
      </c>
      <c r="O1139" s="9" t="str">
        <f>IF(Datos_Limpios!$L1139="True",Datos_Limpios!$F1139,Datos_Limpios!$H1139)</f>
        <v>Winstrike Team</v>
      </c>
      <c r="P1139" s="9"/>
      <c r="Q1139" s="9">
        <v>10749</v>
      </c>
      <c r="R1139" s="9" t="s">
        <v>106</v>
      </c>
    </row>
    <row r="1140" spans="1:18" x14ac:dyDescent="0.3">
      <c r="A1140" s="7">
        <v>4893349765</v>
      </c>
      <c r="B1140" s="7">
        <v>3181</v>
      </c>
      <c r="C1140" s="8">
        <f>Datos_Limpios!$B1140/(24*60*60)</f>
        <v>3.681712962962963E-2</v>
      </c>
      <c r="D1140" s="8" t="str">
        <f t="shared" si="34"/>
        <v>Mid Game</v>
      </c>
      <c r="E1140" s="7">
        <v>36</v>
      </c>
      <c r="F1140" s="7" t="s">
        <v>37</v>
      </c>
      <c r="G1140" s="7">
        <v>2006913</v>
      </c>
      <c r="H1140" s="7" t="s">
        <v>36</v>
      </c>
      <c r="I1140" s="7">
        <v>31</v>
      </c>
      <c r="J1140" s="7">
        <v>28</v>
      </c>
      <c r="K1140" s="7" t="str">
        <f t="shared" si="35"/>
        <v>Radiant</v>
      </c>
      <c r="L1140" s="7" t="s">
        <v>18</v>
      </c>
      <c r="M1140" s="7">
        <f>Datos_Limpios!$I1140+Datos_Limpios!$J1140</f>
        <v>59</v>
      </c>
      <c r="N1140" s="7" t="str">
        <f>IF(Datos_Limpios!$M1140&lt;35,"Menor a 35",IF(Datos_Limpios!$M1140&lt;=48,"Menor a 48",IF(Datos_Limpios!$M1140&lt;=60,"Menor a 60","Mayor a 60")))</f>
        <v>Menor a 60</v>
      </c>
      <c r="O1140" s="7" t="str">
        <f>IF(Datos_Limpios!$L1140="True",Datos_Limpios!$F1140,Datos_Limpios!$H1140)</f>
        <v>Natus Vincere</v>
      </c>
      <c r="P1140" s="7"/>
      <c r="Q1140" s="7">
        <v>10749</v>
      </c>
      <c r="R1140" s="7" t="s">
        <v>106</v>
      </c>
    </row>
    <row r="1141" spans="1:18" x14ac:dyDescent="0.3">
      <c r="A1141" s="9">
        <v>4893508790</v>
      </c>
      <c r="B1141" s="9">
        <v>2147</v>
      </c>
      <c r="C1141" s="10">
        <f>Datos_Limpios!$B1141/(24*60*60)</f>
        <v>2.4849537037037038E-2</v>
      </c>
      <c r="D1141" s="8" t="str">
        <f t="shared" si="34"/>
        <v>Early Game</v>
      </c>
      <c r="E1141" s="9">
        <v>36</v>
      </c>
      <c r="F1141" s="9" t="s">
        <v>37</v>
      </c>
      <c r="G1141" s="9">
        <v>2006913</v>
      </c>
      <c r="H1141" s="9" t="s">
        <v>36</v>
      </c>
      <c r="I1141" s="9">
        <v>25</v>
      </c>
      <c r="J1141" s="9">
        <v>39</v>
      </c>
      <c r="K1141" s="9" t="str">
        <f t="shared" si="35"/>
        <v>Dire</v>
      </c>
      <c r="L1141" s="9" t="s">
        <v>14</v>
      </c>
      <c r="M1141" s="9">
        <f>Datos_Limpios!$I1141+Datos_Limpios!$J1141</f>
        <v>64</v>
      </c>
      <c r="N1141" s="9" t="str">
        <f>IF(Datos_Limpios!$M1141&lt;35,"Menor a 35",IF(Datos_Limpios!$M1141&lt;=48,"Menor a 48",IF(Datos_Limpios!$M1141&lt;=60,"Menor a 60","Mayor a 60")))</f>
        <v>Mayor a 60</v>
      </c>
      <c r="O1141" s="9" t="str">
        <f>IF(Datos_Limpios!$L1141="True",Datos_Limpios!$F1141,Datos_Limpios!$H1141)</f>
        <v>Vega Squadron</v>
      </c>
      <c r="P1141" s="9"/>
      <c r="Q1141" s="9">
        <v>10749</v>
      </c>
      <c r="R1141" s="9" t="s">
        <v>106</v>
      </c>
    </row>
    <row r="1142" spans="1:18" x14ac:dyDescent="0.3">
      <c r="A1142" s="7">
        <v>4893210050</v>
      </c>
      <c r="B1142" s="7">
        <v>3436</v>
      </c>
      <c r="C1142" s="8">
        <f>Datos_Limpios!$B1142/(24*60*60)</f>
        <v>3.9768518518518516E-2</v>
      </c>
      <c r="D1142" s="8" t="str">
        <f t="shared" si="34"/>
        <v>Mid Game</v>
      </c>
      <c r="E1142" s="7">
        <v>46</v>
      </c>
      <c r="F1142" s="7" t="s">
        <v>59</v>
      </c>
      <c r="G1142" s="7">
        <v>7118032</v>
      </c>
      <c r="H1142" s="7" t="s">
        <v>132</v>
      </c>
      <c r="I1142" s="7">
        <v>34</v>
      </c>
      <c r="J1142" s="7">
        <v>22</v>
      </c>
      <c r="K1142" s="7" t="str">
        <f t="shared" si="35"/>
        <v>Dire</v>
      </c>
      <c r="L1142" s="7" t="s">
        <v>14</v>
      </c>
      <c r="M1142" s="7">
        <f>Datos_Limpios!$I1142+Datos_Limpios!$J1142</f>
        <v>56</v>
      </c>
      <c r="N1142" s="7" t="str">
        <f>IF(Datos_Limpios!$M1142&lt;35,"Menor a 35",IF(Datos_Limpios!$M1142&lt;=48,"Menor a 48",IF(Datos_Limpios!$M1142&lt;=60,"Menor a 60","Mayor a 60")))</f>
        <v>Menor a 60</v>
      </c>
      <c r="O1142" s="7" t="str">
        <f>IF(Datos_Limpios!$L1142="True",Datos_Limpios!$F1142,Datos_Limpios!$H1142)</f>
        <v>Winstrike Team</v>
      </c>
      <c r="P1142" s="7"/>
      <c r="Q1142" s="7">
        <v>10749</v>
      </c>
      <c r="R1142" s="7" t="s">
        <v>106</v>
      </c>
    </row>
    <row r="1143" spans="1:18" x14ac:dyDescent="0.3">
      <c r="A1143" s="9">
        <v>4893101163</v>
      </c>
      <c r="B1143" s="9">
        <v>2163</v>
      </c>
      <c r="C1143" s="10">
        <f>Datos_Limpios!$B1143/(24*60*60)</f>
        <v>2.5034722222222222E-2</v>
      </c>
      <c r="D1143" s="8" t="str">
        <f t="shared" si="34"/>
        <v>Early Game</v>
      </c>
      <c r="E1143" s="9">
        <v>543897</v>
      </c>
      <c r="F1143" s="9" t="s">
        <v>35</v>
      </c>
      <c r="G1143" s="9">
        <v>7098928</v>
      </c>
      <c r="H1143" s="9" t="s">
        <v>111</v>
      </c>
      <c r="I1143" s="9">
        <v>25</v>
      </c>
      <c r="J1143" s="9">
        <v>12</v>
      </c>
      <c r="K1143" s="9" t="str">
        <f t="shared" si="35"/>
        <v>Radiant</v>
      </c>
      <c r="L1143" s="9" t="s">
        <v>18</v>
      </c>
      <c r="M1143" s="9">
        <f>Datos_Limpios!$I1143+Datos_Limpios!$J1143</f>
        <v>37</v>
      </c>
      <c r="N1143" s="9" t="str">
        <f>IF(Datos_Limpios!$M1143&lt;35,"Menor a 35",IF(Datos_Limpios!$M1143&lt;=48,"Menor a 48",IF(Datos_Limpios!$M1143&lt;=60,"Menor a 60","Mayor a 60")))</f>
        <v>Menor a 48</v>
      </c>
      <c r="O1143" s="9" t="str">
        <f>IF(Datos_Limpios!$L1143="True",Datos_Limpios!$F1143,Datos_Limpios!$H1143)</f>
        <v>Mineski</v>
      </c>
      <c r="P1143" s="9"/>
      <c r="Q1143" s="9">
        <v>10749</v>
      </c>
      <c r="R1143" s="9" t="s">
        <v>106</v>
      </c>
    </row>
    <row r="1144" spans="1:18" x14ac:dyDescent="0.3">
      <c r="A1144" s="7">
        <v>4893194768</v>
      </c>
      <c r="B1144" s="7">
        <v>2191</v>
      </c>
      <c r="C1144" s="8">
        <f>Datos_Limpios!$B1144/(24*60*60)</f>
        <v>2.5358796296296296E-2</v>
      </c>
      <c r="D1144" s="8" t="str">
        <f t="shared" si="34"/>
        <v>Early Game</v>
      </c>
      <c r="E1144" s="7">
        <v>6797380</v>
      </c>
      <c r="F1144" s="7" t="s">
        <v>118</v>
      </c>
      <c r="G1144" s="7">
        <v>7225724</v>
      </c>
      <c r="H1144" s="7" t="s">
        <v>117</v>
      </c>
      <c r="I1144" s="7">
        <v>21</v>
      </c>
      <c r="J1144" s="7">
        <v>27</v>
      </c>
      <c r="K1144" s="7" t="str">
        <f t="shared" si="35"/>
        <v>Dire</v>
      </c>
      <c r="L1144" s="7" t="s">
        <v>14</v>
      </c>
      <c r="M1144" s="7">
        <f>Datos_Limpios!$I1144+Datos_Limpios!$J1144</f>
        <v>48</v>
      </c>
      <c r="N1144" s="7" t="str">
        <f>IF(Datos_Limpios!$M1144&lt;35,"Menor a 35",IF(Datos_Limpios!$M1144&lt;=48,"Menor a 48",IF(Datos_Limpios!$M1144&lt;=60,"Menor a 60","Mayor a 60")))</f>
        <v>Menor a 48</v>
      </c>
      <c r="O1144" s="7" t="str">
        <f>IF(Datos_Limpios!$L1144="True",Datos_Limpios!$F1144,Datos_Limpios!$H1144)</f>
        <v>Team Jinesbrus</v>
      </c>
      <c r="P1144" s="7"/>
      <c r="Q1144" s="7">
        <v>10749</v>
      </c>
      <c r="R1144" s="7" t="s">
        <v>106</v>
      </c>
    </row>
    <row r="1145" spans="1:18" x14ac:dyDescent="0.3">
      <c r="A1145" s="9">
        <v>4892691160</v>
      </c>
      <c r="B1145" s="9">
        <v>2768</v>
      </c>
      <c r="C1145" s="10">
        <f>Datos_Limpios!$B1145/(24*60*60)</f>
        <v>3.2037037037037037E-2</v>
      </c>
      <c r="D1145" s="8" t="str">
        <f t="shared" si="34"/>
        <v>Mid Game</v>
      </c>
      <c r="E1145" s="9">
        <v>6797380</v>
      </c>
      <c r="F1145" s="9" t="s">
        <v>118</v>
      </c>
      <c r="G1145" s="9">
        <v>7098928</v>
      </c>
      <c r="H1145" s="9" t="s">
        <v>111</v>
      </c>
      <c r="I1145" s="9">
        <v>21</v>
      </c>
      <c r="J1145" s="9">
        <v>14</v>
      </c>
      <c r="K1145" s="9" t="str">
        <f t="shared" si="35"/>
        <v>Radiant</v>
      </c>
      <c r="L1145" s="9" t="s">
        <v>18</v>
      </c>
      <c r="M1145" s="9">
        <f>Datos_Limpios!$I1145+Datos_Limpios!$J1145</f>
        <v>35</v>
      </c>
      <c r="N1145" s="9" t="str">
        <f>IF(Datos_Limpios!$M1145&lt;35,"Menor a 35",IF(Datos_Limpios!$M1145&lt;=48,"Menor a 48",IF(Datos_Limpios!$M1145&lt;=60,"Menor a 60","Mayor a 60")))</f>
        <v>Menor a 48</v>
      </c>
      <c r="O1145" s="9" t="str">
        <f>IF(Datos_Limpios!$L1145="True",Datos_Limpios!$F1145,Datos_Limpios!$H1145)</f>
        <v>AMPLFY</v>
      </c>
      <c r="P1145" s="9"/>
      <c r="Q1145" s="9">
        <v>10749</v>
      </c>
      <c r="R1145" s="9" t="s">
        <v>106</v>
      </c>
    </row>
    <row r="1146" spans="1:18" x14ac:dyDescent="0.3">
      <c r="A1146" s="7">
        <v>4892465747</v>
      </c>
      <c r="B1146" s="7">
        <v>4446</v>
      </c>
      <c r="C1146" s="8">
        <f>Datos_Limpios!$B1146/(24*60*60)</f>
        <v>5.1458333333333335E-2</v>
      </c>
      <c r="D1146" s="8" t="str">
        <f t="shared" si="34"/>
        <v>Late Game</v>
      </c>
      <c r="E1146" s="7">
        <v>7119077</v>
      </c>
      <c r="F1146" s="7" t="s">
        <v>120</v>
      </c>
      <c r="G1146" s="7">
        <v>5679840</v>
      </c>
      <c r="H1146" s="7" t="s">
        <v>134</v>
      </c>
      <c r="I1146" s="7">
        <v>53</v>
      </c>
      <c r="J1146" s="7">
        <v>40</v>
      </c>
      <c r="K1146" s="7" t="str">
        <f t="shared" si="35"/>
        <v>Radiant</v>
      </c>
      <c r="L1146" s="7" t="s">
        <v>18</v>
      </c>
      <c r="M1146" s="7">
        <f>Datos_Limpios!$I1146+Datos_Limpios!$J1146</f>
        <v>93</v>
      </c>
      <c r="N1146" s="7" t="str">
        <f>IF(Datos_Limpios!$M1146&lt;35,"Menor a 35",IF(Datos_Limpios!$M1146&lt;=48,"Menor a 48",IF(Datos_Limpios!$M1146&lt;=60,"Menor a 60","Mayor a 60")))</f>
        <v>Mayor a 60</v>
      </c>
      <c r="O1146" s="7" t="str">
        <f>IF(Datos_Limpios!$L1146="True",Datos_Limpios!$F1146,Datos_Limpios!$H1146)</f>
        <v>Hokori</v>
      </c>
      <c r="P1146" s="7"/>
      <c r="Q1146" s="7">
        <v>10749</v>
      </c>
      <c r="R1146" s="7" t="s">
        <v>106</v>
      </c>
    </row>
    <row r="1147" spans="1:18" x14ac:dyDescent="0.3">
      <c r="A1147" s="9">
        <v>4892482283</v>
      </c>
      <c r="B1147" s="9">
        <v>2302</v>
      </c>
      <c r="C1147" s="10">
        <f>Datos_Limpios!$B1147/(24*60*60)</f>
        <v>2.6643518518518518E-2</v>
      </c>
      <c r="D1147" s="8" t="str">
        <f t="shared" si="34"/>
        <v>Early Game</v>
      </c>
      <c r="E1147" s="9">
        <v>67</v>
      </c>
      <c r="F1147" s="9" t="s">
        <v>84</v>
      </c>
      <c r="G1147" s="9">
        <v>5055770</v>
      </c>
      <c r="H1147" s="9" t="s">
        <v>133</v>
      </c>
      <c r="I1147" s="9">
        <v>35</v>
      </c>
      <c r="J1147" s="9">
        <v>16</v>
      </c>
      <c r="K1147" s="9" t="str">
        <f t="shared" si="35"/>
        <v>Radiant</v>
      </c>
      <c r="L1147" s="9" t="s">
        <v>18</v>
      </c>
      <c r="M1147" s="9">
        <f>Datos_Limpios!$I1147+Datos_Limpios!$J1147</f>
        <v>51</v>
      </c>
      <c r="N1147" s="9" t="str">
        <f>IF(Datos_Limpios!$M1147&lt;35,"Menor a 35",IF(Datos_Limpios!$M1147&lt;=48,"Menor a 48",IF(Datos_Limpios!$M1147&lt;=60,"Menor a 60","Mayor a 60")))</f>
        <v>Menor a 60</v>
      </c>
      <c r="O1147" s="9" t="str">
        <f>IF(Datos_Limpios!$L1147="True",Datos_Limpios!$F1147,Datos_Limpios!$H1147)</f>
        <v>paiN Gaming</v>
      </c>
      <c r="P1147" s="9"/>
      <c r="Q1147" s="9">
        <v>10749</v>
      </c>
      <c r="R1147" s="9" t="s">
        <v>106</v>
      </c>
    </row>
    <row r="1148" spans="1:18" x14ac:dyDescent="0.3">
      <c r="A1148" s="7">
        <v>4892739831</v>
      </c>
      <c r="B1148" s="7">
        <v>1238</v>
      </c>
      <c r="C1148" s="8">
        <f>Datos_Limpios!$B1148/(24*60*60)</f>
        <v>1.4328703703703703E-2</v>
      </c>
      <c r="D1148" s="8" t="str">
        <f t="shared" si="34"/>
        <v>Early Game</v>
      </c>
      <c r="E1148" s="7">
        <v>543897</v>
      </c>
      <c r="F1148" s="7" t="s">
        <v>35</v>
      </c>
      <c r="G1148" s="7">
        <v>7225724</v>
      </c>
      <c r="H1148" s="7" t="s">
        <v>117</v>
      </c>
      <c r="I1148" s="7">
        <v>21</v>
      </c>
      <c r="J1148" s="7">
        <v>6</v>
      </c>
      <c r="K1148" s="7" t="str">
        <f t="shared" si="35"/>
        <v>Radiant</v>
      </c>
      <c r="L1148" s="7" t="s">
        <v>18</v>
      </c>
      <c r="M1148" s="7">
        <f>Datos_Limpios!$I1148+Datos_Limpios!$J1148</f>
        <v>27</v>
      </c>
      <c r="N1148" s="7" t="str">
        <f>IF(Datos_Limpios!$M1148&lt;35,"Menor a 35",IF(Datos_Limpios!$M1148&lt;=48,"Menor a 48",IF(Datos_Limpios!$M1148&lt;=60,"Menor a 60","Mayor a 60")))</f>
        <v>Menor a 35</v>
      </c>
      <c r="O1148" s="7" t="str">
        <f>IF(Datos_Limpios!$L1148="True",Datos_Limpios!$F1148,Datos_Limpios!$H1148)</f>
        <v>Mineski</v>
      </c>
      <c r="P1148" s="7"/>
      <c r="Q1148" s="7">
        <v>10749</v>
      </c>
      <c r="R1148" s="7" t="s">
        <v>106</v>
      </c>
    </row>
    <row r="1149" spans="1:18" x14ac:dyDescent="0.3">
      <c r="A1149" s="9">
        <v>4893715379</v>
      </c>
      <c r="B1149" s="9">
        <v>2906</v>
      </c>
      <c r="C1149" s="10">
        <f>Datos_Limpios!$B1149/(24*60*60)</f>
        <v>3.363425925925926E-2</v>
      </c>
      <c r="D1149" s="8" t="str">
        <f t="shared" si="34"/>
        <v>Mid Game</v>
      </c>
      <c r="E1149" s="9">
        <v>7118032</v>
      </c>
      <c r="F1149" s="9" t="s">
        <v>132</v>
      </c>
      <c r="G1149" s="9">
        <v>2006913</v>
      </c>
      <c r="H1149" s="9" t="s">
        <v>36</v>
      </c>
      <c r="I1149" s="9">
        <v>34</v>
      </c>
      <c r="J1149" s="9">
        <v>43</v>
      </c>
      <c r="K1149" s="9" t="str">
        <f t="shared" si="35"/>
        <v>Dire</v>
      </c>
      <c r="L1149" s="9" t="s">
        <v>14</v>
      </c>
      <c r="M1149" s="9">
        <f>Datos_Limpios!$I1149+Datos_Limpios!$J1149</f>
        <v>77</v>
      </c>
      <c r="N1149" s="9" t="str">
        <f>IF(Datos_Limpios!$M1149&lt;35,"Menor a 35",IF(Datos_Limpios!$M1149&lt;=48,"Menor a 48",IF(Datos_Limpios!$M1149&lt;=60,"Menor a 60","Mayor a 60")))</f>
        <v>Mayor a 60</v>
      </c>
      <c r="O1149" s="9" t="str">
        <f>IF(Datos_Limpios!$L1149="True",Datos_Limpios!$F1149,Datos_Limpios!$H1149)</f>
        <v>Vega Squadron</v>
      </c>
      <c r="P1149" s="9"/>
      <c r="Q1149" s="9">
        <v>10749</v>
      </c>
      <c r="R1149" s="9" t="s">
        <v>106</v>
      </c>
    </row>
    <row r="1150" spans="1:18" x14ac:dyDescent="0.3">
      <c r="A1150" s="7">
        <v>4892693972</v>
      </c>
      <c r="B1150" s="7">
        <v>1563</v>
      </c>
      <c r="C1150" s="8">
        <f>Datos_Limpios!$B1150/(24*60*60)</f>
        <v>1.8090277777777778E-2</v>
      </c>
      <c r="D1150" s="8" t="str">
        <f t="shared" si="34"/>
        <v>Early Game</v>
      </c>
      <c r="E1150" s="7">
        <v>7225724</v>
      </c>
      <c r="F1150" s="7" t="s">
        <v>117</v>
      </c>
      <c r="G1150" s="7">
        <v>543897</v>
      </c>
      <c r="H1150" s="7" t="s">
        <v>35</v>
      </c>
      <c r="I1150" s="7">
        <v>8</v>
      </c>
      <c r="J1150" s="7">
        <v>24</v>
      </c>
      <c r="K1150" s="7" t="str">
        <f t="shared" si="35"/>
        <v>Dire</v>
      </c>
      <c r="L1150" s="7" t="s">
        <v>14</v>
      </c>
      <c r="M1150" s="7">
        <f>Datos_Limpios!$I1150+Datos_Limpios!$J1150</f>
        <v>32</v>
      </c>
      <c r="N1150" s="7" t="str">
        <f>IF(Datos_Limpios!$M1150&lt;35,"Menor a 35",IF(Datos_Limpios!$M1150&lt;=48,"Menor a 48",IF(Datos_Limpios!$M1150&lt;=60,"Menor a 60","Mayor a 60")))</f>
        <v>Menor a 35</v>
      </c>
      <c r="O1150" s="7" t="str">
        <f>IF(Datos_Limpios!$L1150="True",Datos_Limpios!$F1150,Datos_Limpios!$H1150)</f>
        <v>Mineski</v>
      </c>
      <c r="P1150" s="7"/>
      <c r="Q1150" s="7">
        <v>10749</v>
      </c>
      <c r="R1150" s="7" t="s">
        <v>106</v>
      </c>
    </row>
    <row r="1151" spans="1:18" x14ac:dyDescent="0.3">
      <c r="A1151" s="9">
        <v>4892339816</v>
      </c>
      <c r="B1151" s="9">
        <v>1993</v>
      </c>
      <c r="C1151" s="10">
        <f>Datos_Limpios!$B1151/(24*60*60)</f>
        <v>2.3067129629629628E-2</v>
      </c>
      <c r="D1151" s="8" t="str">
        <f t="shared" si="34"/>
        <v>Early Game</v>
      </c>
      <c r="E1151" s="9">
        <v>67</v>
      </c>
      <c r="F1151" s="9" t="s">
        <v>84</v>
      </c>
      <c r="G1151" s="9">
        <v>5679840</v>
      </c>
      <c r="H1151" s="9" t="s">
        <v>134</v>
      </c>
      <c r="I1151" s="9">
        <v>59</v>
      </c>
      <c r="J1151" s="9">
        <v>17</v>
      </c>
      <c r="K1151" s="9" t="str">
        <f t="shared" si="35"/>
        <v>Radiant</v>
      </c>
      <c r="L1151" s="9" t="s">
        <v>18</v>
      </c>
      <c r="M1151" s="9">
        <f>Datos_Limpios!$I1151+Datos_Limpios!$J1151</f>
        <v>76</v>
      </c>
      <c r="N1151" s="9" t="str">
        <f>IF(Datos_Limpios!$M1151&lt;35,"Menor a 35",IF(Datos_Limpios!$M1151&lt;=48,"Menor a 48",IF(Datos_Limpios!$M1151&lt;=60,"Menor a 60","Mayor a 60")))</f>
        <v>Mayor a 60</v>
      </c>
      <c r="O1151" s="9" t="str">
        <f>IF(Datos_Limpios!$L1151="True",Datos_Limpios!$F1151,Datos_Limpios!$H1151)</f>
        <v>paiN Gaming</v>
      </c>
      <c r="P1151" s="9"/>
      <c r="Q1151" s="9">
        <v>10749</v>
      </c>
      <c r="R1151" s="9" t="s">
        <v>106</v>
      </c>
    </row>
    <row r="1152" spans="1:18" x14ac:dyDescent="0.3">
      <c r="A1152" s="7">
        <v>4892314675</v>
      </c>
      <c r="B1152" s="7">
        <v>935</v>
      </c>
      <c r="C1152" s="8">
        <f>Datos_Limpios!$B1152/(24*60*60)</f>
        <v>1.0821759259259258E-2</v>
      </c>
      <c r="D1152" s="8" t="str">
        <f t="shared" si="34"/>
        <v>Turbo Game</v>
      </c>
      <c r="E1152" s="7">
        <v>7119077</v>
      </c>
      <c r="F1152" s="7" t="s">
        <v>120</v>
      </c>
      <c r="G1152" s="7">
        <v>2672298</v>
      </c>
      <c r="H1152" s="7" t="s">
        <v>26</v>
      </c>
      <c r="I1152" s="7">
        <v>7</v>
      </c>
      <c r="J1152" s="7">
        <v>23</v>
      </c>
      <c r="K1152" s="7" t="str">
        <f t="shared" si="35"/>
        <v>Dire</v>
      </c>
      <c r="L1152" s="7" t="s">
        <v>14</v>
      </c>
      <c r="M1152" s="7">
        <f>Datos_Limpios!$I1152+Datos_Limpios!$J1152</f>
        <v>30</v>
      </c>
      <c r="N1152" s="7" t="str">
        <f>IF(Datos_Limpios!$M1152&lt;35,"Menor a 35",IF(Datos_Limpios!$M1152&lt;=48,"Menor a 48",IF(Datos_Limpios!$M1152&lt;=60,"Menor a 60","Mayor a 60")))</f>
        <v>Menor a 35</v>
      </c>
      <c r="O1152" s="7" t="str">
        <f>IF(Datos_Limpios!$L1152="True",Datos_Limpios!$F1152,Datos_Limpios!$H1152)</f>
        <v>NoPing Esports</v>
      </c>
      <c r="P1152" s="7"/>
      <c r="Q1152" s="7">
        <v>10749</v>
      </c>
      <c r="R1152" s="7" t="s">
        <v>106</v>
      </c>
    </row>
    <row r="1153" spans="1:18" x14ac:dyDescent="0.3">
      <c r="A1153" s="9">
        <v>4891888089</v>
      </c>
      <c r="B1153" s="9">
        <v>2876</v>
      </c>
      <c r="C1153" s="10">
        <f>Datos_Limpios!$B1153/(24*60*60)</f>
        <v>3.3287037037037039E-2</v>
      </c>
      <c r="D1153" s="8" t="str">
        <f t="shared" si="34"/>
        <v>Mid Game</v>
      </c>
      <c r="E1153" s="9">
        <v>36</v>
      </c>
      <c r="F1153" s="9" t="s">
        <v>37</v>
      </c>
      <c r="G1153" s="9">
        <v>46</v>
      </c>
      <c r="H1153" s="9" t="s">
        <v>59</v>
      </c>
      <c r="I1153" s="9">
        <v>21</v>
      </c>
      <c r="J1153" s="9">
        <v>33</v>
      </c>
      <c r="K1153" s="9" t="str">
        <f t="shared" si="35"/>
        <v>Dire</v>
      </c>
      <c r="L1153" s="9" t="s">
        <v>14</v>
      </c>
      <c r="M1153" s="9">
        <f>Datos_Limpios!$I1153+Datos_Limpios!$J1153</f>
        <v>54</v>
      </c>
      <c r="N1153" s="9" t="str">
        <f>IF(Datos_Limpios!$M1153&lt;35,"Menor a 35",IF(Datos_Limpios!$M1153&lt;=48,"Menor a 48",IF(Datos_Limpios!$M1153&lt;=60,"Menor a 60","Mayor a 60")))</f>
        <v>Menor a 60</v>
      </c>
      <c r="O1153" s="9" t="str">
        <f>IF(Datos_Limpios!$L1153="True",Datos_Limpios!$F1153,Datos_Limpios!$H1153)</f>
        <v>Team Empire</v>
      </c>
      <c r="P1153" s="9"/>
      <c r="Q1153" s="9">
        <v>10749</v>
      </c>
      <c r="R1153" s="9" t="s">
        <v>106</v>
      </c>
    </row>
    <row r="1154" spans="1:18" x14ac:dyDescent="0.3">
      <c r="A1154" s="7">
        <v>4892030631</v>
      </c>
      <c r="B1154" s="7">
        <v>2136</v>
      </c>
      <c r="C1154" s="8">
        <f>Datos_Limpios!$B1154/(24*60*60)</f>
        <v>2.4722222222222222E-2</v>
      </c>
      <c r="D1154" s="8" t="str">
        <f t="shared" ref="D1154:D1217" si="36">IF(B1154/60&lt;20,"Turbo Game",IF((20&lt;=B1154/60)*AND(B1154/60&lt;=40),"Early Game",IF((40&lt;B1154/60)*AND(B1154/60&lt;=60),"Mid Game","Late Game")))</f>
        <v>Early Game</v>
      </c>
      <c r="E1154" s="7">
        <v>2006913</v>
      </c>
      <c r="F1154" s="7" t="s">
        <v>36</v>
      </c>
      <c r="G1154" s="7">
        <v>6209143</v>
      </c>
      <c r="H1154" s="7" t="s">
        <v>74</v>
      </c>
      <c r="I1154" s="7">
        <v>23</v>
      </c>
      <c r="J1154" s="7">
        <v>16</v>
      </c>
      <c r="K1154" s="7" t="str">
        <f t="shared" ref="K1154:K1217" si="37">IF(L1154="True","Radiant","Dire")</f>
        <v>Radiant</v>
      </c>
      <c r="L1154" s="7" t="s">
        <v>18</v>
      </c>
      <c r="M1154" s="7">
        <f>Datos_Limpios!$I1154+Datos_Limpios!$J1154</f>
        <v>39</v>
      </c>
      <c r="N1154" s="7" t="str">
        <f>IF(Datos_Limpios!$M1154&lt;35,"Menor a 35",IF(Datos_Limpios!$M1154&lt;=48,"Menor a 48",IF(Datos_Limpios!$M1154&lt;=60,"Menor a 60","Mayor a 60")))</f>
        <v>Menor a 48</v>
      </c>
      <c r="O1154" s="7" t="str">
        <f>IF(Datos_Limpios!$L1154="True",Datos_Limpios!$F1154,Datos_Limpios!$H1154)</f>
        <v>Vega Squadron</v>
      </c>
      <c r="P1154" s="7"/>
      <c r="Q1154" s="7">
        <v>10749</v>
      </c>
      <c r="R1154" s="7" t="s">
        <v>106</v>
      </c>
    </row>
    <row r="1155" spans="1:18" x14ac:dyDescent="0.3">
      <c r="A1155" s="9">
        <v>4891494163</v>
      </c>
      <c r="B1155" s="9">
        <v>4046</v>
      </c>
      <c r="C1155" s="10">
        <f>Datos_Limpios!$B1155/(24*60*60)</f>
        <v>4.6828703703703706E-2</v>
      </c>
      <c r="D1155" s="8" t="str">
        <f t="shared" si="36"/>
        <v>Late Game</v>
      </c>
      <c r="E1155" s="9">
        <v>2006913</v>
      </c>
      <c r="F1155" s="9" t="s">
        <v>36</v>
      </c>
      <c r="G1155" s="9">
        <v>7118032</v>
      </c>
      <c r="H1155" s="9" t="s">
        <v>132</v>
      </c>
      <c r="I1155" s="9">
        <v>53</v>
      </c>
      <c r="J1155" s="9">
        <v>42</v>
      </c>
      <c r="K1155" s="9" t="str">
        <f t="shared" si="37"/>
        <v>Radiant</v>
      </c>
      <c r="L1155" s="9" t="s">
        <v>18</v>
      </c>
      <c r="M1155" s="9">
        <f>Datos_Limpios!$I1155+Datos_Limpios!$J1155</f>
        <v>95</v>
      </c>
      <c r="N1155" s="9" t="str">
        <f>IF(Datos_Limpios!$M1155&lt;35,"Menor a 35",IF(Datos_Limpios!$M1155&lt;=48,"Menor a 48",IF(Datos_Limpios!$M1155&lt;=60,"Menor a 60","Mayor a 60")))</f>
        <v>Mayor a 60</v>
      </c>
      <c r="O1155" s="9" t="str">
        <f>IF(Datos_Limpios!$L1155="True",Datos_Limpios!$F1155,Datos_Limpios!$H1155)</f>
        <v>Vega Squadron</v>
      </c>
      <c r="P1155" s="9"/>
      <c r="Q1155" s="9">
        <v>10749</v>
      </c>
      <c r="R1155" s="9" t="s">
        <v>106</v>
      </c>
    </row>
    <row r="1156" spans="1:18" x14ac:dyDescent="0.3">
      <c r="A1156" s="7">
        <v>4891274138</v>
      </c>
      <c r="B1156" s="7">
        <v>1930</v>
      </c>
      <c r="C1156" s="8">
        <f>Datos_Limpios!$B1156/(24*60*60)</f>
        <v>2.2337962962962962E-2</v>
      </c>
      <c r="D1156" s="8" t="str">
        <f t="shared" si="36"/>
        <v>Early Game</v>
      </c>
      <c r="E1156" s="7">
        <v>6209143</v>
      </c>
      <c r="F1156" s="7" t="s">
        <v>74</v>
      </c>
      <c r="G1156" s="7">
        <v>7118032</v>
      </c>
      <c r="H1156" s="7" t="s">
        <v>132</v>
      </c>
      <c r="I1156" s="7">
        <v>17</v>
      </c>
      <c r="J1156" s="7">
        <v>20</v>
      </c>
      <c r="K1156" s="7" t="str">
        <f t="shared" si="37"/>
        <v>Dire</v>
      </c>
      <c r="L1156" s="7" t="s">
        <v>14</v>
      </c>
      <c r="M1156" s="7">
        <f>Datos_Limpios!$I1156+Datos_Limpios!$J1156</f>
        <v>37</v>
      </c>
      <c r="N1156" s="7" t="str">
        <f>IF(Datos_Limpios!$M1156&lt;35,"Menor a 35",IF(Datos_Limpios!$M1156&lt;=48,"Menor a 48",IF(Datos_Limpios!$M1156&lt;=60,"Menor a 60","Mayor a 60")))</f>
        <v>Menor a 48</v>
      </c>
      <c r="O1156" s="7" t="str">
        <f>IF(Datos_Limpios!$L1156="True",Datos_Limpios!$F1156,Datos_Limpios!$H1156)</f>
        <v>Winstrike Team</v>
      </c>
      <c r="P1156" s="7"/>
      <c r="Q1156" s="7">
        <v>10749</v>
      </c>
      <c r="R1156" s="7" t="s">
        <v>106</v>
      </c>
    </row>
    <row r="1157" spans="1:18" x14ac:dyDescent="0.3">
      <c r="A1157" s="9">
        <v>4890975618</v>
      </c>
      <c r="B1157" s="9">
        <v>2675</v>
      </c>
      <c r="C1157" s="10">
        <f>Datos_Limpios!$B1157/(24*60*60)</f>
        <v>3.0960648148148147E-2</v>
      </c>
      <c r="D1157" s="8" t="str">
        <f t="shared" si="36"/>
        <v>Mid Game</v>
      </c>
      <c r="E1157" s="9">
        <v>3262331</v>
      </c>
      <c r="F1157" s="9" t="s">
        <v>110</v>
      </c>
      <c r="G1157" s="9">
        <v>7225724</v>
      </c>
      <c r="H1157" s="9" t="s">
        <v>117</v>
      </c>
      <c r="I1157" s="9">
        <v>23</v>
      </c>
      <c r="J1157" s="9">
        <v>27</v>
      </c>
      <c r="K1157" s="9" t="str">
        <f t="shared" si="37"/>
        <v>Dire</v>
      </c>
      <c r="L1157" s="9" t="s">
        <v>14</v>
      </c>
      <c r="M1157" s="9">
        <f>Datos_Limpios!$I1157+Datos_Limpios!$J1157</f>
        <v>50</v>
      </c>
      <c r="N1157" s="9" t="str">
        <f>IF(Datos_Limpios!$M1157&lt;35,"Menor a 35",IF(Datos_Limpios!$M1157&lt;=48,"Menor a 48",IF(Datos_Limpios!$M1157&lt;=60,"Menor a 60","Mayor a 60")))</f>
        <v>Menor a 60</v>
      </c>
      <c r="O1157" s="9" t="str">
        <f>IF(Datos_Limpios!$L1157="True",Datos_Limpios!$F1157,Datos_Limpios!$H1157)</f>
        <v>Team Jinesbrus</v>
      </c>
      <c r="P1157" s="9"/>
      <c r="Q1157" s="9">
        <v>10749</v>
      </c>
      <c r="R1157" s="9" t="s">
        <v>106</v>
      </c>
    </row>
    <row r="1158" spans="1:18" x14ac:dyDescent="0.3">
      <c r="A1158" s="7">
        <v>4891028474</v>
      </c>
      <c r="B1158" s="7">
        <v>2290</v>
      </c>
      <c r="C1158" s="8">
        <f>Datos_Limpios!$B1158/(24*60*60)</f>
        <v>2.6504629629629628E-2</v>
      </c>
      <c r="D1158" s="8" t="str">
        <f t="shared" si="36"/>
        <v>Early Game</v>
      </c>
      <c r="E1158" s="7">
        <v>3785359</v>
      </c>
      <c r="F1158" s="7" t="s">
        <v>93</v>
      </c>
      <c r="G1158" s="7">
        <v>7098928</v>
      </c>
      <c r="H1158" s="7" t="s">
        <v>111</v>
      </c>
      <c r="I1158" s="7">
        <v>12</v>
      </c>
      <c r="J1158" s="7">
        <v>29</v>
      </c>
      <c r="K1158" s="7" t="str">
        <f t="shared" si="37"/>
        <v>Dire</v>
      </c>
      <c r="L1158" s="7" t="s">
        <v>14</v>
      </c>
      <c r="M1158" s="7">
        <f>Datos_Limpios!$I1158+Datos_Limpios!$J1158</f>
        <v>41</v>
      </c>
      <c r="N1158" s="7" t="str">
        <f>IF(Datos_Limpios!$M1158&lt;35,"Menor a 35",IF(Datos_Limpios!$M1158&lt;=48,"Menor a 48",IF(Datos_Limpios!$M1158&lt;=60,"Menor a 60","Mayor a 60")))</f>
        <v>Menor a 48</v>
      </c>
      <c r="O1158" s="7" t="str">
        <f>IF(Datos_Limpios!$L1158="True",Datos_Limpios!$F1158,Datos_Limpios!$H1158)</f>
        <v>Adroit</v>
      </c>
      <c r="P1158" s="7"/>
      <c r="Q1158" s="7">
        <v>10749</v>
      </c>
      <c r="R1158" s="7" t="s">
        <v>106</v>
      </c>
    </row>
    <row r="1159" spans="1:18" x14ac:dyDescent="0.3">
      <c r="A1159" s="9">
        <v>4890891138</v>
      </c>
      <c r="B1159" s="9">
        <v>2196</v>
      </c>
      <c r="C1159" s="10">
        <f>Datos_Limpios!$B1159/(24*60*60)</f>
        <v>2.5416666666666667E-2</v>
      </c>
      <c r="D1159" s="8" t="str">
        <f t="shared" si="36"/>
        <v>Early Game</v>
      </c>
      <c r="E1159" s="9">
        <v>6797380</v>
      </c>
      <c r="F1159" s="9" t="s">
        <v>118</v>
      </c>
      <c r="G1159" s="9">
        <v>7098928</v>
      </c>
      <c r="H1159" s="9" t="s">
        <v>111</v>
      </c>
      <c r="I1159" s="9">
        <v>21</v>
      </c>
      <c r="J1159" s="9">
        <v>8</v>
      </c>
      <c r="K1159" s="9" t="str">
        <f t="shared" si="37"/>
        <v>Radiant</v>
      </c>
      <c r="L1159" s="9" t="s">
        <v>18</v>
      </c>
      <c r="M1159" s="9">
        <f>Datos_Limpios!$I1159+Datos_Limpios!$J1159</f>
        <v>29</v>
      </c>
      <c r="N1159" s="9" t="str">
        <f>IF(Datos_Limpios!$M1159&lt;35,"Menor a 35",IF(Datos_Limpios!$M1159&lt;=48,"Menor a 48",IF(Datos_Limpios!$M1159&lt;=60,"Menor a 60","Mayor a 60")))</f>
        <v>Menor a 35</v>
      </c>
      <c r="O1159" s="9" t="str">
        <f>IF(Datos_Limpios!$L1159="True",Datos_Limpios!$F1159,Datos_Limpios!$H1159)</f>
        <v>AMPLFY</v>
      </c>
      <c r="P1159" s="9"/>
      <c r="Q1159" s="9">
        <v>10749</v>
      </c>
      <c r="R1159" s="9" t="s">
        <v>106</v>
      </c>
    </row>
    <row r="1160" spans="1:18" x14ac:dyDescent="0.3">
      <c r="A1160" s="7">
        <v>4890768096</v>
      </c>
      <c r="B1160" s="7">
        <v>3377</v>
      </c>
      <c r="C1160" s="8">
        <f>Datos_Limpios!$B1160/(24*60*60)</f>
        <v>3.9085648148148147E-2</v>
      </c>
      <c r="D1160" s="8" t="str">
        <f t="shared" si="36"/>
        <v>Mid Game</v>
      </c>
      <c r="E1160" s="7">
        <v>6797380</v>
      </c>
      <c r="F1160" s="7" t="s">
        <v>118</v>
      </c>
      <c r="G1160" s="7">
        <v>7225724</v>
      </c>
      <c r="H1160" s="7" t="s">
        <v>117</v>
      </c>
      <c r="I1160" s="7">
        <v>41</v>
      </c>
      <c r="J1160" s="7">
        <v>22</v>
      </c>
      <c r="K1160" s="7" t="str">
        <f t="shared" si="37"/>
        <v>Radiant</v>
      </c>
      <c r="L1160" s="7" t="s">
        <v>18</v>
      </c>
      <c r="M1160" s="7">
        <f>Datos_Limpios!$I1160+Datos_Limpios!$J1160</f>
        <v>63</v>
      </c>
      <c r="N1160" s="7" t="str">
        <f>IF(Datos_Limpios!$M1160&lt;35,"Menor a 35",IF(Datos_Limpios!$M1160&lt;=48,"Menor a 48",IF(Datos_Limpios!$M1160&lt;=60,"Menor a 60","Mayor a 60")))</f>
        <v>Mayor a 60</v>
      </c>
      <c r="O1160" s="7" t="str">
        <f>IF(Datos_Limpios!$L1160="True",Datos_Limpios!$F1160,Datos_Limpios!$H1160)</f>
        <v>AMPLFY</v>
      </c>
      <c r="P1160" s="7"/>
      <c r="Q1160" s="7">
        <v>10749</v>
      </c>
      <c r="R1160" s="7" t="s">
        <v>106</v>
      </c>
    </row>
    <row r="1161" spans="1:18" x14ac:dyDescent="0.3">
      <c r="A1161" s="9">
        <v>4890756454</v>
      </c>
      <c r="B1161" s="9">
        <v>1471</v>
      </c>
      <c r="C1161" s="10">
        <f>Datos_Limpios!$B1161/(24*60*60)</f>
        <v>1.7025462962962964E-2</v>
      </c>
      <c r="D1161" s="8" t="str">
        <f t="shared" si="36"/>
        <v>Early Game</v>
      </c>
      <c r="E1161" s="9">
        <v>2672298</v>
      </c>
      <c r="F1161" s="9" t="s">
        <v>26</v>
      </c>
      <c r="G1161" s="9">
        <v>5679840</v>
      </c>
      <c r="H1161" s="9" t="s">
        <v>134</v>
      </c>
      <c r="I1161" s="9">
        <v>33</v>
      </c>
      <c r="J1161" s="9">
        <v>14</v>
      </c>
      <c r="K1161" s="9" t="str">
        <f t="shared" si="37"/>
        <v>Radiant</v>
      </c>
      <c r="L1161" s="9" t="s">
        <v>18</v>
      </c>
      <c r="M1161" s="9">
        <f>Datos_Limpios!$I1161+Datos_Limpios!$J1161</f>
        <v>47</v>
      </c>
      <c r="N1161" s="9" t="str">
        <f>IF(Datos_Limpios!$M1161&lt;35,"Menor a 35",IF(Datos_Limpios!$M1161&lt;=48,"Menor a 48",IF(Datos_Limpios!$M1161&lt;=60,"Menor a 60","Mayor a 60")))</f>
        <v>Menor a 48</v>
      </c>
      <c r="O1161" s="9" t="str">
        <f>IF(Datos_Limpios!$L1161="True",Datos_Limpios!$F1161,Datos_Limpios!$H1161)</f>
        <v>NoPing Esports</v>
      </c>
      <c r="P1161" s="9"/>
      <c r="Q1161" s="9">
        <v>10749</v>
      </c>
      <c r="R1161" s="9" t="s">
        <v>106</v>
      </c>
    </row>
    <row r="1162" spans="1:18" x14ac:dyDescent="0.3">
      <c r="A1162" s="7">
        <v>4890741448</v>
      </c>
      <c r="B1162" s="7">
        <v>1517</v>
      </c>
      <c r="C1162" s="8">
        <f>Datos_Limpios!$B1162/(24*60*60)</f>
        <v>1.755787037037037E-2</v>
      </c>
      <c r="D1162" s="8" t="str">
        <f t="shared" si="36"/>
        <v>Early Game</v>
      </c>
      <c r="E1162" s="7">
        <v>543897</v>
      </c>
      <c r="F1162" s="7" t="s">
        <v>35</v>
      </c>
      <c r="G1162" s="7">
        <v>3262331</v>
      </c>
      <c r="H1162" s="7" t="s">
        <v>110</v>
      </c>
      <c r="I1162" s="7">
        <v>28</v>
      </c>
      <c r="J1162" s="7">
        <v>8</v>
      </c>
      <c r="K1162" s="7" t="str">
        <f t="shared" si="37"/>
        <v>Radiant</v>
      </c>
      <c r="L1162" s="7" t="s">
        <v>18</v>
      </c>
      <c r="M1162" s="7">
        <f>Datos_Limpios!$I1162+Datos_Limpios!$J1162</f>
        <v>36</v>
      </c>
      <c r="N1162" s="7" t="str">
        <f>IF(Datos_Limpios!$M1162&lt;35,"Menor a 35",IF(Datos_Limpios!$M1162&lt;=48,"Menor a 48",IF(Datos_Limpios!$M1162&lt;=60,"Menor a 60","Mayor a 60")))</f>
        <v>Menor a 48</v>
      </c>
      <c r="O1162" s="7" t="str">
        <f>IF(Datos_Limpios!$L1162="True",Datos_Limpios!$F1162,Datos_Limpios!$H1162)</f>
        <v>Mineski</v>
      </c>
      <c r="P1162" s="7"/>
      <c r="Q1162" s="7">
        <v>10749</v>
      </c>
      <c r="R1162" s="7" t="s">
        <v>106</v>
      </c>
    </row>
    <row r="1163" spans="1:18" x14ac:dyDescent="0.3">
      <c r="A1163" s="9">
        <v>4890686040</v>
      </c>
      <c r="B1163" s="9">
        <v>2155</v>
      </c>
      <c r="C1163" s="10">
        <f>Datos_Limpios!$B1163/(24*60*60)</f>
        <v>2.494212962962963E-2</v>
      </c>
      <c r="D1163" s="8" t="str">
        <f t="shared" si="36"/>
        <v>Early Game</v>
      </c>
      <c r="E1163" s="9">
        <v>6382242</v>
      </c>
      <c r="F1163" s="9" t="s">
        <v>87</v>
      </c>
      <c r="G1163" s="9">
        <v>67</v>
      </c>
      <c r="H1163" s="9" t="s">
        <v>84</v>
      </c>
      <c r="I1163" s="9">
        <v>32</v>
      </c>
      <c r="J1163" s="9">
        <v>20</v>
      </c>
      <c r="K1163" s="9" t="str">
        <f t="shared" si="37"/>
        <v>Radiant</v>
      </c>
      <c r="L1163" s="9" t="s">
        <v>18</v>
      </c>
      <c r="M1163" s="9">
        <f>Datos_Limpios!$I1163+Datos_Limpios!$J1163</f>
        <v>52</v>
      </c>
      <c r="N1163" s="9" t="str">
        <f>IF(Datos_Limpios!$M1163&lt;35,"Menor a 35",IF(Datos_Limpios!$M1163&lt;=48,"Menor a 48",IF(Datos_Limpios!$M1163&lt;=60,"Menor a 60","Mayor a 60")))</f>
        <v>Menor a 60</v>
      </c>
      <c r="O1163" s="9" t="str">
        <f>IF(Datos_Limpios!$L1163="True",Datos_Limpios!$F1163,Datos_Limpios!$H1163)</f>
        <v>Thunder Predator</v>
      </c>
      <c r="P1163" s="9"/>
      <c r="Q1163" s="9">
        <v>10749</v>
      </c>
      <c r="R1163" s="9" t="s">
        <v>106</v>
      </c>
    </row>
    <row r="1164" spans="1:18" x14ac:dyDescent="0.3">
      <c r="A1164" s="7">
        <v>4890440666</v>
      </c>
      <c r="B1164" s="7">
        <v>4350</v>
      </c>
      <c r="C1164" s="8">
        <f>Datos_Limpios!$B1164/(24*60*60)</f>
        <v>5.0347222222222224E-2</v>
      </c>
      <c r="D1164" s="8" t="str">
        <f t="shared" si="36"/>
        <v>Late Game</v>
      </c>
      <c r="E1164" s="7">
        <v>5055770</v>
      </c>
      <c r="F1164" s="7" t="s">
        <v>133</v>
      </c>
      <c r="G1164" s="7">
        <v>7233180</v>
      </c>
      <c r="H1164" s="7" t="s">
        <v>113</v>
      </c>
      <c r="I1164" s="7">
        <v>33</v>
      </c>
      <c r="J1164" s="7">
        <v>43</v>
      </c>
      <c r="K1164" s="7" t="str">
        <f t="shared" si="37"/>
        <v>Radiant</v>
      </c>
      <c r="L1164" s="7" t="s">
        <v>18</v>
      </c>
      <c r="M1164" s="7">
        <f>Datos_Limpios!$I1164+Datos_Limpios!$J1164</f>
        <v>76</v>
      </c>
      <c r="N1164" s="7" t="str">
        <f>IF(Datos_Limpios!$M1164&lt;35,"Menor a 35",IF(Datos_Limpios!$M1164&lt;=48,"Menor a 48",IF(Datos_Limpios!$M1164&lt;=60,"Menor a 60","Mayor a 60")))</f>
        <v>Mayor a 60</v>
      </c>
      <c r="O1164" s="7" t="str">
        <f>IF(Datos_Limpios!$L1164="True",Datos_Limpios!$F1164,Datos_Limpios!$H1164)</f>
        <v>Gorillaz-Pride</v>
      </c>
      <c r="P1164" s="7"/>
      <c r="Q1164" s="7">
        <v>10749</v>
      </c>
      <c r="R1164" s="7" t="s">
        <v>106</v>
      </c>
    </row>
    <row r="1165" spans="1:18" x14ac:dyDescent="0.3">
      <c r="A1165" s="9">
        <v>4891703894</v>
      </c>
      <c r="B1165" s="9">
        <v>3467</v>
      </c>
      <c r="C1165" s="10">
        <f>Datos_Limpios!$B1165/(24*60*60)</f>
        <v>4.0127314814814817E-2</v>
      </c>
      <c r="D1165" s="8" t="str">
        <f t="shared" si="36"/>
        <v>Mid Game</v>
      </c>
      <c r="E1165" s="9">
        <v>6953913</v>
      </c>
      <c r="F1165" s="9" t="s">
        <v>119</v>
      </c>
      <c r="G1165" s="9">
        <v>6209143</v>
      </c>
      <c r="H1165" s="9" t="s">
        <v>74</v>
      </c>
      <c r="I1165" s="9">
        <v>43</v>
      </c>
      <c r="J1165" s="9">
        <v>36</v>
      </c>
      <c r="K1165" s="9" t="str">
        <f t="shared" si="37"/>
        <v>Radiant</v>
      </c>
      <c r="L1165" s="9" t="s">
        <v>18</v>
      </c>
      <c r="M1165" s="9">
        <f>Datos_Limpios!$I1165+Datos_Limpios!$J1165</f>
        <v>79</v>
      </c>
      <c r="N1165" s="9" t="str">
        <f>IF(Datos_Limpios!$M1165&lt;35,"Menor a 35",IF(Datos_Limpios!$M1165&lt;=48,"Menor a 48",IF(Datos_Limpios!$M1165&lt;=60,"Menor a 60","Mayor a 60")))</f>
        <v>Mayor a 60</v>
      </c>
      <c r="O1165" s="9" t="str">
        <f>IF(Datos_Limpios!$L1165="True",Datos_Limpios!$F1165,Datos_Limpios!$H1165)</f>
        <v>FlyToMoon</v>
      </c>
      <c r="P1165" s="9"/>
      <c r="Q1165" s="9">
        <v>10749</v>
      </c>
      <c r="R1165" s="9" t="s">
        <v>106</v>
      </c>
    </row>
    <row r="1166" spans="1:18" x14ac:dyDescent="0.3">
      <c r="A1166" s="7">
        <v>4890577856</v>
      </c>
      <c r="B1166" s="7">
        <v>2296</v>
      </c>
      <c r="C1166" s="8">
        <f>Datos_Limpios!$B1166/(24*60*60)</f>
        <v>2.6574074074074073E-2</v>
      </c>
      <c r="D1166" s="8" t="str">
        <f t="shared" si="36"/>
        <v>Early Game</v>
      </c>
      <c r="E1166" s="7">
        <v>5679840</v>
      </c>
      <c r="F1166" s="7" t="s">
        <v>134</v>
      </c>
      <c r="G1166" s="7">
        <v>5055770</v>
      </c>
      <c r="H1166" s="7" t="s">
        <v>133</v>
      </c>
      <c r="I1166" s="7">
        <v>24</v>
      </c>
      <c r="J1166" s="7">
        <v>42</v>
      </c>
      <c r="K1166" s="7" t="str">
        <f t="shared" si="37"/>
        <v>Dire</v>
      </c>
      <c r="L1166" s="7" t="s">
        <v>14</v>
      </c>
      <c r="M1166" s="7">
        <f>Datos_Limpios!$I1166+Datos_Limpios!$J1166</f>
        <v>66</v>
      </c>
      <c r="N1166" s="7" t="str">
        <f>IF(Datos_Limpios!$M1166&lt;35,"Menor a 35",IF(Datos_Limpios!$M1166&lt;=48,"Menor a 48",IF(Datos_Limpios!$M1166&lt;=60,"Menor a 60","Mayor a 60")))</f>
        <v>Mayor a 60</v>
      </c>
      <c r="O1166" s="7" t="str">
        <f>IF(Datos_Limpios!$L1166="True",Datos_Limpios!$F1166,Datos_Limpios!$H1166)</f>
        <v>Gorillaz-Pride</v>
      </c>
      <c r="P1166" s="7"/>
      <c r="Q1166" s="7">
        <v>10749</v>
      </c>
      <c r="R1166" s="7" t="s">
        <v>106</v>
      </c>
    </row>
    <row r="1167" spans="1:18" x14ac:dyDescent="0.3">
      <c r="A1167" s="9">
        <v>4890624516</v>
      </c>
      <c r="B1167" s="9">
        <v>2602</v>
      </c>
      <c r="C1167" s="10">
        <f>Datos_Limpios!$B1167/(24*60*60)</f>
        <v>3.0115740740740742E-2</v>
      </c>
      <c r="D1167" s="8" t="str">
        <f t="shared" si="36"/>
        <v>Mid Game</v>
      </c>
      <c r="E1167" s="9">
        <v>7119077</v>
      </c>
      <c r="F1167" s="9" t="s">
        <v>120</v>
      </c>
      <c r="G1167" s="9">
        <v>7220281</v>
      </c>
      <c r="H1167" s="9" t="s">
        <v>114</v>
      </c>
      <c r="I1167" s="9">
        <v>23</v>
      </c>
      <c r="J1167" s="9">
        <v>11</v>
      </c>
      <c r="K1167" s="9" t="str">
        <f t="shared" si="37"/>
        <v>Radiant</v>
      </c>
      <c r="L1167" s="9" t="s">
        <v>18</v>
      </c>
      <c r="M1167" s="9">
        <f>Datos_Limpios!$I1167+Datos_Limpios!$J1167</f>
        <v>34</v>
      </c>
      <c r="N1167" s="9" t="str">
        <f>IF(Datos_Limpios!$M1167&lt;35,"Menor a 35",IF(Datos_Limpios!$M1167&lt;=48,"Menor a 48",IF(Datos_Limpios!$M1167&lt;=60,"Menor a 60","Mayor a 60")))</f>
        <v>Menor a 35</v>
      </c>
      <c r="O1167" s="9" t="str">
        <f>IF(Datos_Limpios!$L1167="True",Datos_Limpios!$F1167,Datos_Limpios!$H1167)</f>
        <v>Hokori</v>
      </c>
      <c r="P1167" s="9"/>
      <c r="Q1167" s="9">
        <v>10749</v>
      </c>
      <c r="R1167" s="9" t="s">
        <v>106</v>
      </c>
    </row>
    <row r="1168" spans="1:18" x14ac:dyDescent="0.3">
      <c r="A1168" s="7">
        <v>4890527821</v>
      </c>
      <c r="B1168" s="7">
        <v>2006</v>
      </c>
      <c r="C1168" s="8">
        <f>Datos_Limpios!$B1168/(24*60*60)</f>
        <v>2.3217592592592592E-2</v>
      </c>
      <c r="D1168" s="8" t="str">
        <f t="shared" si="36"/>
        <v>Early Game</v>
      </c>
      <c r="E1168" s="7">
        <v>7119077</v>
      </c>
      <c r="F1168" s="7" t="s">
        <v>120</v>
      </c>
      <c r="G1168" s="7">
        <v>7233180</v>
      </c>
      <c r="H1168" s="7" t="s">
        <v>113</v>
      </c>
      <c r="I1168" s="7">
        <v>12</v>
      </c>
      <c r="J1168" s="7">
        <v>28</v>
      </c>
      <c r="K1168" s="7" t="str">
        <f t="shared" si="37"/>
        <v>Dire</v>
      </c>
      <c r="L1168" s="7" t="s">
        <v>14</v>
      </c>
      <c r="M1168" s="7">
        <f>Datos_Limpios!$I1168+Datos_Limpios!$J1168</f>
        <v>40</v>
      </c>
      <c r="N1168" s="7" t="str">
        <f>IF(Datos_Limpios!$M1168&lt;35,"Menor a 35",IF(Datos_Limpios!$M1168&lt;=48,"Menor a 48",IF(Datos_Limpios!$M1168&lt;=60,"Menor a 60","Mayor a 60")))</f>
        <v>Menor a 48</v>
      </c>
      <c r="O1168" s="7" t="str">
        <f>IF(Datos_Limpios!$L1168="True",Datos_Limpios!$F1168,Datos_Limpios!$H1168)</f>
        <v>Team Ham</v>
      </c>
      <c r="P1168" s="7"/>
      <c r="Q1168" s="7">
        <v>10749</v>
      </c>
      <c r="R1168" s="7" t="s">
        <v>106</v>
      </c>
    </row>
    <row r="1169" spans="1:18" x14ac:dyDescent="0.3">
      <c r="A1169" s="9">
        <v>4890534860</v>
      </c>
      <c r="B1169" s="9">
        <v>3034</v>
      </c>
      <c r="C1169" s="10">
        <f>Datos_Limpios!$B1169/(24*60*60)</f>
        <v>3.5115740740740739E-2</v>
      </c>
      <c r="D1169" s="8" t="str">
        <f t="shared" si="36"/>
        <v>Mid Game</v>
      </c>
      <c r="E1169" s="9">
        <v>2672298</v>
      </c>
      <c r="F1169" s="9" t="s">
        <v>26</v>
      </c>
      <c r="G1169" s="9">
        <v>67</v>
      </c>
      <c r="H1169" s="9" t="s">
        <v>84</v>
      </c>
      <c r="I1169" s="9">
        <v>22</v>
      </c>
      <c r="J1169" s="9">
        <v>24</v>
      </c>
      <c r="K1169" s="9" t="str">
        <f t="shared" si="37"/>
        <v>Radiant</v>
      </c>
      <c r="L1169" s="9" t="s">
        <v>18</v>
      </c>
      <c r="M1169" s="9">
        <f>Datos_Limpios!$I1169+Datos_Limpios!$J1169</f>
        <v>46</v>
      </c>
      <c r="N1169" s="9" t="str">
        <f>IF(Datos_Limpios!$M1169&lt;35,"Menor a 35",IF(Datos_Limpios!$M1169&lt;=48,"Menor a 48",IF(Datos_Limpios!$M1169&lt;=60,"Menor a 60","Mayor a 60")))</f>
        <v>Menor a 48</v>
      </c>
      <c r="O1169" s="9" t="str">
        <f>IF(Datos_Limpios!$L1169="True",Datos_Limpios!$F1169,Datos_Limpios!$H1169)</f>
        <v>NoPing Esports</v>
      </c>
      <c r="P1169" s="9"/>
      <c r="Q1169" s="9">
        <v>10749</v>
      </c>
      <c r="R1169" s="9" t="s">
        <v>106</v>
      </c>
    </row>
    <row r="1170" spans="1:18" x14ac:dyDescent="0.3">
      <c r="A1170" s="7">
        <v>4890404686</v>
      </c>
      <c r="B1170" s="7">
        <v>3146</v>
      </c>
      <c r="C1170" s="8">
        <f>Datos_Limpios!$B1170/(24*60*60)</f>
        <v>3.6412037037037034E-2</v>
      </c>
      <c r="D1170" s="8" t="str">
        <f t="shared" si="36"/>
        <v>Mid Game</v>
      </c>
      <c r="E1170" s="7">
        <v>67</v>
      </c>
      <c r="F1170" s="7" t="s">
        <v>84</v>
      </c>
      <c r="G1170" s="7">
        <v>7119077</v>
      </c>
      <c r="H1170" s="7" t="s">
        <v>120</v>
      </c>
      <c r="I1170" s="7">
        <v>17</v>
      </c>
      <c r="J1170" s="7">
        <v>14</v>
      </c>
      <c r="K1170" s="7" t="str">
        <f t="shared" si="37"/>
        <v>Radiant</v>
      </c>
      <c r="L1170" s="7" t="s">
        <v>18</v>
      </c>
      <c r="M1170" s="7">
        <f>Datos_Limpios!$I1170+Datos_Limpios!$J1170</f>
        <v>31</v>
      </c>
      <c r="N1170" s="7" t="str">
        <f>IF(Datos_Limpios!$M1170&lt;35,"Menor a 35",IF(Datos_Limpios!$M1170&lt;=48,"Menor a 48",IF(Datos_Limpios!$M1170&lt;=60,"Menor a 60","Mayor a 60")))</f>
        <v>Menor a 35</v>
      </c>
      <c r="O1170" s="7" t="str">
        <f>IF(Datos_Limpios!$L1170="True",Datos_Limpios!$F1170,Datos_Limpios!$H1170)</f>
        <v>paiN Gaming</v>
      </c>
      <c r="P1170" s="7"/>
      <c r="Q1170" s="7">
        <v>10749</v>
      </c>
      <c r="R1170" s="7" t="s">
        <v>106</v>
      </c>
    </row>
    <row r="1171" spans="1:18" x14ac:dyDescent="0.3">
      <c r="A1171" s="9">
        <v>4890373782</v>
      </c>
      <c r="B1171" s="9">
        <v>1921</v>
      </c>
      <c r="C1171" s="10">
        <f>Datos_Limpios!$B1171/(24*60*60)</f>
        <v>2.2233796296296297E-2</v>
      </c>
      <c r="D1171" s="8" t="str">
        <f t="shared" si="36"/>
        <v>Early Game</v>
      </c>
      <c r="E1171" s="9">
        <v>7220281</v>
      </c>
      <c r="F1171" s="9" t="s">
        <v>114</v>
      </c>
      <c r="G1171" s="9">
        <v>2672298</v>
      </c>
      <c r="H1171" s="9" t="s">
        <v>26</v>
      </c>
      <c r="I1171" s="9">
        <v>24</v>
      </c>
      <c r="J1171" s="9">
        <v>30</v>
      </c>
      <c r="K1171" s="9" t="str">
        <f t="shared" si="37"/>
        <v>Dire</v>
      </c>
      <c r="L1171" s="9" t="s">
        <v>14</v>
      </c>
      <c r="M1171" s="9">
        <f>Datos_Limpios!$I1171+Datos_Limpios!$J1171</f>
        <v>54</v>
      </c>
      <c r="N1171" s="9" t="str">
        <f>IF(Datos_Limpios!$M1171&lt;35,"Menor a 35",IF(Datos_Limpios!$M1171&lt;=48,"Menor a 48",IF(Datos_Limpios!$M1171&lt;=60,"Menor a 60","Mayor a 60")))</f>
        <v>Menor a 60</v>
      </c>
      <c r="O1171" s="9" t="str">
        <f>IF(Datos_Limpios!$L1171="True",Datos_Limpios!$F1171,Datos_Limpios!$H1171)</f>
        <v>NoPing Esports</v>
      </c>
      <c r="P1171" s="9"/>
      <c r="Q1171" s="9">
        <v>10749</v>
      </c>
      <c r="R1171" s="9" t="s">
        <v>106</v>
      </c>
    </row>
    <row r="1172" spans="1:18" x14ac:dyDescent="0.3">
      <c r="A1172" s="7">
        <v>4890475273</v>
      </c>
      <c r="B1172" s="7">
        <v>2783</v>
      </c>
      <c r="C1172" s="8">
        <f>Datos_Limpios!$B1172/(24*60*60)</f>
        <v>3.2210648148148148E-2</v>
      </c>
      <c r="D1172" s="8" t="str">
        <f t="shared" si="36"/>
        <v>Mid Game</v>
      </c>
      <c r="E1172" s="7">
        <v>6382242</v>
      </c>
      <c r="F1172" s="7" t="s">
        <v>87</v>
      </c>
      <c r="G1172" s="7">
        <v>5679840</v>
      </c>
      <c r="H1172" s="7" t="s">
        <v>134</v>
      </c>
      <c r="I1172" s="7">
        <v>49</v>
      </c>
      <c r="J1172" s="7">
        <v>29</v>
      </c>
      <c r="K1172" s="7" t="str">
        <f t="shared" si="37"/>
        <v>Radiant</v>
      </c>
      <c r="L1172" s="7" t="s">
        <v>18</v>
      </c>
      <c r="M1172" s="7">
        <f>Datos_Limpios!$I1172+Datos_Limpios!$J1172</f>
        <v>78</v>
      </c>
      <c r="N1172" s="7" t="str">
        <f>IF(Datos_Limpios!$M1172&lt;35,"Menor a 35",IF(Datos_Limpios!$M1172&lt;=48,"Menor a 48",IF(Datos_Limpios!$M1172&lt;=60,"Menor a 60","Mayor a 60")))</f>
        <v>Mayor a 60</v>
      </c>
      <c r="O1172" s="7" t="str">
        <f>IF(Datos_Limpios!$L1172="True",Datos_Limpios!$F1172,Datos_Limpios!$H1172)</f>
        <v>Thunder Predator</v>
      </c>
      <c r="P1172" s="7"/>
      <c r="Q1172" s="7">
        <v>10749</v>
      </c>
      <c r="R1172" s="7" t="s">
        <v>106</v>
      </c>
    </row>
    <row r="1173" spans="1:18" x14ac:dyDescent="0.3">
      <c r="A1173" s="9">
        <v>4890258781</v>
      </c>
      <c r="B1173" s="9">
        <v>3273</v>
      </c>
      <c r="C1173" s="10">
        <f>Datos_Limpios!$B1173/(24*60*60)</f>
        <v>3.7881944444444447E-2</v>
      </c>
      <c r="D1173" s="8" t="str">
        <f t="shared" si="36"/>
        <v>Mid Game</v>
      </c>
      <c r="E1173" s="9">
        <v>5679840</v>
      </c>
      <c r="F1173" s="9" t="s">
        <v>134</v>
      </c>
      <c r="G1173" s="9">
        <v>7220281</v>
      </c>
      <c r="H1173" s="9" t="s">
        <v>114</v>
      </c>
      <c r="I1173" s="9">
        <v>39</v>
      </c>
      <c r="J1173" s="9">
        <v>23</v>
      </c>
      <c r="K1173" s="9" t="str">
        <f t="shared" si="37"/>
        <v>Radiant</v>
      </c>
      <c r="L1173" s="9" t="s">
        <v>18</v>
      </c>
      <c r="M1173" s="9">
        <f>Datos_Limpios!$I1173+Datos_Limpios!$J1173</f>
        <v>62</v>
      </c>
      <c r="N1173" s="9" t="str">
        <f>IF(Datos_Limpios!$M1173&lt;35,"Menor a 35",IF(Datos_Limpios!$M1173&lt;=48,"Menor a 48",IF(Datos_Limpios!$M1173&lt;=60,"Menor a 60","Mayor a 60")))</f>
        <v>Mayor a 60</v>
      </c>
      <c r="O1173" s="9" t="str">
        <f>IF(Datos_Limpios!$L1173="True",Datos_Limpios!$F1173,Datos_Limpios!$H1173)</f>
        <v>SG e-sports</v>
      </c>
      <c r="P1173" s="9"/>
      <c r="Q1173" s="9">
        <v>10749</v>
      </c>
      <c r="R1173" s="9" t="s">
        <v>106</v>
      </c>
    </row>
    <row r="1174" spans="1:18" x14ac:dyDescent="0.3">
      <c r="A1174" s="7">
        <v>4890306510</v>
      </c>
      <c r="B1174" s="7">
        <v>2573</v>
      </c>
      <c r="C1174" s="8">
        <f>Datos_Limpios!$B1174/(24*60*60)</f>
        <v>2.9780092592592594E-2</v>
      </c>
      <c r="D1174" s="8" t="str">
        <f t="shared" si="36"/>
        <v>Mid Game</v>
      </c>
      <c r="E1174" s="7">
        <v>5055770</v>
      </c>
      <c r="F1174" s="7" t="s">
        <v>133</v>
      </c>
      <c r="G1174" s="7">
        <v>7119077</v>
      </c>
      <c r="H1174" s="7" t="s">
        <v>120</v>
      </c>
      <c r="I1174" s="7">
        <v>8</v>
      </c>
      <c r="J1174" s="7">
        <v>27</v>
      </c>
      <c r="K1174" s="7" t="str">
        <f t="shared" si="37"/>
        <v>Dire</v>
      </c>
      <c r="L1174" s="7" t="s">
        <v>14</v>
      </c>
      <c r="M1174" s="7">
        <f>Datos_Limpios!$I1174+Datos_Limpios!$J1174</f>
        <v>35</v>
      </c>
      <c r="N1174" s="7" t="str">
        <f>IF(Datos_Limpios!$M1174&lt;35,"Menor a 35",IF(Datos_Limpios!$M1174&lt;=48,"Menor a 48",IF(Datos_Limpios!$M1174&lt;=60,"Menor a 60","Mayor a 60")))</f>
        <v>Menor a 48</v>
      </c>
      <c r="O1174" s="7" t="str">
        <f>IF(Datos_Limpios!$L1174="True",Datos_Limpios!$F1174,Datos_Limpios!$H1174)</f>
        <v>Hokori</v>
      </c>
      <c r="P1174" s="7"/>
      <c r="Q1174" s="7">
        <v>10749</v>
      </c>
      <c r="R1174" s="7" t="s">
        <v>106</v>
      </c>
    </row>
    <row r="1175" spans="1:18" x14ac:dyDescent="0.3">
      <c r="A1175" s="9">
        <v>4890256608</v>
      </c>
      <c r="B1175" s="9">
        <v>1993</v>
      </c>
      <c r="C1175" s="10">
        <f>Datos_Limpios!$B1175/(24*60*60)</f>
        <v>2.3067129629629628E-2</v>
      </c>
      <c r="D1175" s="8" t="str">
        <f t="shared" si="36"/>
        <v>Early Game</v>
      </c>
      <c r="E1175" s="9">
        <v>7118032</v>
      </c>
      <c r="F1175" s="9" t="s">
        <v>132</v>
      </c>
      <c r="G1175" s="9">
        <v>36</v>
      </c>
      <c r="H1175" s="9" t="s">
        <v>37</v>
      </c>
      <c r="I1175" s="9">
        <v>17</v>
      </c>
      <c r="J1175" s="9">
        <v>35</v>
      </c>
      <c r="K1175" s="9" t="str">
        <f t="shared" si="37"/>
        <v>Dire</v>
      </c>
      <c r="L1175" s="9" t="s">
        <v>14</v>
      </c>
      <c r="M1175" s="9">
        <f>Datos_Limpios!$I1175+Datos_Limpios!$J1175</f>
        <v>52</v>
      </c>
      <c r="N1175" s="9" t="str">
        <f>IF(Datos_Limpios!$M1175&lt;35,"Menor a 35",IF(Datos_Limpios!$M1175&lt;=48,"Menor a 48",IF(Datos_Limpios!$M1175&lt;=60,"Menor a 60","Mayor a 60")))</f>
        <v>Menor a 60</v>
      </c>
      <c r="O1175" s="9" t="str">
        <f>IF(Datos_Limpios!$L1175="True",Datos_Limpios!$F1175,Datos_Limpios!$H1175)</f>
        <v>Natus Vincere</v>
      </c>
      <c r="P1175" s="9"/>
      <c r="Q1175" s="9">
        <v>10749</v>
      </c>
      <c r="R1175" s="9" t="s">
        <v>106</v>
      </c>
    </row>
    <row r="1176" spans="1:18" x14ac:dyDescent="0.3">
      <c r="A1176" s="7">
        <v>4890198782</v>
      </c>
      <c r="B1176" s="7">
        <v>3036</v>
      </c>
      <c r="C1176" s="8">
        <f>Datos_Limpios!$B1176/(24*60*60)</f>
        <v>3.5138888888888886E-2</v>
      </c>
      <c r="D1176" s="8" t="str">
        <f t="shared" si="36"/>
        <v>Mid Game</v>
      </c>
      <c r="E1176" s="7">
        <v>2672298</v>
      </c>
      <c r="F1176" s="7" t="s">
        <v>26</v>
      </c>
      <c r="G1176" s="7">
        <v>6382242</v>
      </c>
      <c r="H1176" s="7" t="s">
        <v>87</v>
      </c>
      <c r="I1176" s="7">
        <v>33</v>
      </c>
      <c r="J1176" s="7">
        <v>40</v>
      </c>
      <c r="K1176" s="7" t="str">
        <f t="shared" si="37"/>
        <v>Dire</v>
      </c>
      <c r="L1176" s="7" t="s">
        <v>14</v>
      </c>
      <c r="M1176" s="7">
        <f>Datos_Limpios!$I1176+Datos_Limpios!$J1176</f>
        <v>73</v>
      </c>
      <c r="N1176" s="7" t="str">
        <f>IF(Datos_Limpios!$M1176&lt;35,"Menor a 35",IF(Datos_Limpios!$M1176&lt;=48,"Menor a 48",IF(Datos_Limpios!$M1176&lt;=60,"Menor a 60","Mayor a 60")))</f>
        <v>Mayor a 60</v>
      </c>
      <c r="O1176" s="7" t="str">
        <f>IF(Datos_Limpios!$L1176="True",Datos_Limpios!$F1176,Datos_Limpios!$H1176)</f>
        <v>Thunder Predator</v>
      </c>
      <c r="P1176" s="7"/>
      <c r="Q1176" s="7">
        <v>10749</v>
      </c>
      <c r="R1176" s="7" t="s">
        <v>106</v>
      </c>
    </row>
    <row r="1177" spans="1:18" x14ac:dyDescent="0.3">
      <c r="A1177" s="9">
        <v>4890122311</v>
      </c>
      <c r="B1177" s="9">
        <v>3877</v>
      </c>
      <c r="C1177" s="10">
        <f>Datos_Limpios!$B1177/(24*60*60)</f>
        <v>4.4872685185185182E-2</v>
      </c>
      <c r="D1177" s="8" t="str">
        <f t="shared" si="36"/>
        <v>Late Game</v>
      </c>
      <c r="E1177" s="9">
        <v>5014799</v>
      </c>
      <c r="F1177" s="9" t="s">
        <v>112</v>
      </c>
      <c r="G1177" s="9">
        <v>7118032</v>
      </c>
      <c r="H1177" s="9" t="s">
        <v>132</v>
      </c>
      <c r="I1177" s="9">
        <v>34</v>
      </c>
      <c r="J1177" s="9">
        <v>32</v>
      </c>
      <c r="K1177" s="9" t="str">
        <f t="shared" si="37"/>
        <v>Radiant</v>
      </c>
      <c r="L1177" s="9" t="s">
        <v>18</v>
      </c>
      <c r="M1177" s="9">
        <f>Datos_Limpios!$I1177+Datos_Limpios!$J1177</f>
        <v>66</v>
      </c>
      <c r="N1177" s="9" t="str">
        <f>IF(Datos_Limpios!$M1177&lt;35,"Menor a 35",IF(Datos_Limpios!$M1177&lt;=48,"Menor a 48",IF(Datos_Limpios!$M1177&lt;=60,"Menor a 60","Mayor a 60")))</f>
        <v>Mayor a 60</v>
      </c>
      <c r="O1177" s="9" t="str">
        <f>IF(Datos_Limpios!$L1177="True",Datos_Limpios!$F1177,Datos_Limpios!$H1177)</f>
        <v>Nemiga Gaming</v>
      </c>
      <c r="P1177" s="9"/>
      <c r="Q1177" s="9">
        <v>10749</v>
      </c>
      <c r="R1177" s="9" t="s">
        <v>106</v>
      </c>
    </row>
    <row r="1178" spans="1:18" x14ac:dyDescent="0.3">
      <c r="A1178" s="7">
        <v>4891379575</v>
      </c>
      <c r="B1178" s="7">
        <v>1570</v>
      </c>
      <c r="C1178" s="8">
        <f>Datos_Limpios!$B1178/(24*60*60)</f>
        <v>1.8171296296296297E-2</v>
      </c>
      <c r="D1178" s="8" t="str">
        <f t="shared" si="36"/>
        <v>Early Game</v>
      </c>
      <c r="E1178" s="7">
        <v>36</v>
      </c>
      <c r="F1178" s="7" t="s">
        <v>37</v>
      </c>
      <c r="G1178" s="7">
        <v>6953913</v>
      </c>
      <c r="H1178" s="7" t="s">
        <v>119</v>
      </c>
      <c r="I1178" s="7">
        <v>29</v>
      </c>
      <c r="J1178" s="7">
        <v>9</v>
      </c>
      <c r="K1178" s="7" t="str">
        <f t="shared" si="37"/>
        <v>Radiant</v>
      </c>
      <c r="L1178" s="7" t="s">
        <v>18</v>
      </c>
      <c r="M1178" s="7">
        <f>Datos_Limpios!$I1178+Datos_Limpios!$J1178</f>
        <v>38</v>
      </c>
      <c r="N1178" s="7" t="str">
        <f>IF(Datos_Limpios!$M1178&lt;35,"Menor a 35",IF(Datos_Limpios!$M1178&lt;=48,"Menor a 48",IF(Datos_Limpios!$M1178&lt;=60,"Menor a 60","Mayor a 60")))</f>
        <v>Menor a 48</v>
      </c>
      <c r="O1178" s="7" t="str">
        <f>IF(Datos_Limpios!$L1178="True",Datos_Limpios!$F1178,Datos_Limpios!$H1178)</f>
        <v>Natus Vincere</v>
      </c>
      <c r="P1178" s="7"/>
      <c r="Q1178" s="7">
        <v>10749</v>
      </c>
      <c r="R1178" s="7" t="s">
        <v>106</v>
      </c>
    </row>
    <row r="1179" spans="1:18" x14ac:dyDescent="0.3">
      <c r="A1179" s="9">
        <v>4978435281</v>
      </c>
      <c r="B1179" s="9">
        <v>2053</v>
      </c>
      <c r="C1179" s="10">
        <f>Datos_Limpios!$B1179/(24*60*60)</f>
        <v>2.3761574074074074E-2</v>
      </c>
      <c r="D1179" s="8" t="str">
        <f t="shared" si="36"/>
        <v>Early Game</v>
      </c>
      <c r="E1179" s="9">
        <v>6214538</v>
      </c>
      <c r="F1179" s="9" t="s">
        <v>63</v>
      </c>
      <c r="G1179" s="9">
        <v>2586976</v>
      </c>
      <c r="H1179" s="9" t="s">
        <v>64</v>
      </c>
      <c r="I1179" s="9">
        <v>16</v>
      </c>
      <c r="J1179" s="9">
        <v>35</v>
      </c>
      <c r="K1179" s="9" t="str">
        <f t="shared" si="37"/>
        <v>Dire</v>
      </c>
      <c r="L1179" s="9" t="s">
        <v>14</v>
      </c>
      <c r="M1179" s="9">
        <f>Datos_Limpios!$I1179+Datos_Limpios!$J1179</f>
        <v>51</v>
      </c>
      <c r="N1179" s="9" t="str">
        <f>IF(Datos_Limpios!$M1179&lt;35,"Menor a 35",IF(Datos_Limpios!$M1179&lt;=48,"Menor a 48",IF(Datos_Limpios!$M1179&lt;=60,"Menor a 60","Mayor a 60")))</f>
        <v>Menor a 60</v>
      </c>
      <c r="O1179" s="9" t="str">
        <f>IF(Datos_Limpios!$L1179="True",Datos_Limpios!$F1179,Datos_Limpios!$H1179)</f>
        <v>OG</v>
      </c>
      <c r="P1179" s="9"/>
      <c r="Q1179" s="9">
        <v>10749</v>
      </c>
      <c r="R1179" s="9" t="s">
        <v>106</v>
      </c>
    </row>
    <row r="1180" spans="1:18" x14ac:dyDescent="0.3">
      <c r="A1180" s="7">
        <v>4890149021</v>
      </c>
      <c r="B1180" s="7">
        <v>2552</v>
      </c>
      <c r="C1180" s="8">
        <f>Datos_Limpios!$B1180/(24*60*60)</f>
        <v>2.9537037037037039E-2</v>
      </c>
      <c r="D1180" s="8" t="str">
        <f t="shared" si="36"/>
        <v>Mid Game</v>
      </c>
      <c r="E1180" s="7">
        <v>67</v>
      </c>
      <c r="F1180" s="7" t="s">
        <v>84</v>
      </c>
      <c r="G1180" s="7">
        <v>7233180</v>
      </c>
      <c r="H1180" s="7" t="s">
        <v>113</v>
      </c>
      <c r="I1180" s="7">
        <v>39</v>
      </c>
      <c r="J1180" s="7">
        <v>17</v>
      </c>
      <c r="K1180" s="7" t="str">
        <f t="shared" si="37"/>
        <v>Radiant</v>
      </c>
      <c r="L1180" s="7" t="s">
        <v>18</v>
      </c>
      <c r="M1180" s="7">
        <f>Datos_Limpios!$I1180+Datos_Limpios!$J1180</f>
        <v>56</v>
      </c>
      <c r="N1180" s="7" t="str">
        <f>IF(Datos_Limpios!$M1180&lt;35,"Menor a 35",IF(Datos_Limpios!$M1180&lt;=48,"Menor a 48",IF(Datos_Limpios!$M1180&lt;=60,"Menor a 60","Mayor a 60")))</f>
        <v>Menor a 60</v>
      </c>
      <c r="O1180" s="7" t="str">
        <f>IF(Datos_Limpios!$L1180="True",Datos_Limpios!$F1180,Datos_Limpios!$H1180)</f>
        <v>paiN Gaming</v>
      </c>
      <c r="P1180" s="7"/>
      <c r="Q1180" s="7">
        <v>10749</v>
      </c>
      <c r="R1180" s="7" t="s">
        <v>106</v>
      </c>
    </row>
    <row r="1181" spans="1:18" x14ac:dyDescent="0.3">
      <c r="A1181" s="9">
        <v>4889881001</v>
      </c>
      <c r="B1181" s="9">
        <v>1461</v>
      </c>
      <c r="C1181" s="10">
        <f>Datos_Limpios!$B1181/(24*60*60)</f>
        <v>1.6909722222222222E-2</v>
      </c>
      <c r="D1181" s="8" t="str">
        <f t="shared" si="36"/>
        <v>Early Game</v>
      </c>
      <c r="E1181" s="9">
        <v>46</v>
      </c>
      <c r="F1181" s="9" t="s">
        <v>59</v>
      </c>
      <c r="G1181" s="9">
        <v>6209143</v>
      </c>
      <c r="H1181" s="9" t="s">
        <v>74</v>
      </c>
      <c r="I1181" s="9">
        <v>24</v>
      </c>
      <c r="J1181" s="9">
        <v>10</v>
      </c>
      <c r="K1181" s="9" t="str">
        <f t="shared" si="37"/>
        <v>Radiant</v>
      </c>
      <c r="L1181" s="9" t="s">
        <v>18</v>
      </c>
      <c r="M1181" s="9">
        <f>Datos_Limpios!$I1181+Datos_Limpios!$J1181</f>
        <v>34</v>
      </c>
      <c r="N1181" s="9" t="str">
        <f>IF(Datos_Limpios!$M1181&lt;35,"Menor a 35",IF(Datos_Limpios!$M1181&lt;=48,"Menor a 48",IF(Datos_Limpios!$M1181&lt;=60,"Menor a 60","Mayor a 60")))</f>
        <v>Menor a 35</v>
      </c>
      <c r="O1181" s="9" t="str">
        <f>IF(Datos_Limpios!$L1181="True",Datos_Limpios!$F1181,Datos_Limpios!$H1181)</f>
        <v>Team Empire</v>
      </c>
      <c r="P1181" s="9"/>
      <c r="Q1181" s="9">
        <v>10749</v>
      </c>
      <c r="R1181" s="9" t="s">
        <v>106</v>
      </c>
    </row>
    <row r="1182" spans="1:18" x14ac:dyDescent="0.3">
      <c r="A1182" s="7">
        <v>4897840279</v>
      </c>
      <c r="B1182" s="7">
        <v>3357</v>
      </c>
      <c r="C1182" s="8">
        <f>Datos_Limpios!$B1182/(24*60*60)</f>
        <v>3.8854166666666669E-2</v>
      </c>
      <c r="D1182" s="8" t="str">
        <f t="shared" si="36"/>
        <v>Mid Game</v>
      </c>
      <c r="E1182" s="7">
        <v>7079109</v>
      </c>
      <c r="F1182" s="7" t="s">
        <v>135</v>
      </c>
      <c r="G1182" s="7">
        <v>3</v>
      </c>
      <c r="H1182" s="7" t="s">
        <v>50</v>
      </c>
      <c r="I1182" s="7">
        <v>32</v>
      </c>
      <c r="J1182" s="7">
        <v>48</v>
      </c>
      <c r="K1182" s="7" t="str">
        <f t="shared" si="37"/>
        <v>Radiant</v>
      </c>
      <c r="L1182" s="7" t="s">
        <v>18</v>
      </c>
      <c r="M1182" s="7">
        <f>Datos_Limpios!$I1182+Datos_Limpios!$J1182</f>
        <v>80</v>
      </c>
      <c r="N1182" s="7" t="str">
        <f>IF(Datos_Limpios!$M1182&lt;35,"Menor a 35",IF(Datos_Limpios!$M1182&lt;=48,"Menor a 48",IF(Datos_Limpios!$M1182&lt;=60,"Menor a 60","Mayor a 60")))</f>
        <v>Mayor a 60</v>
      </c>
      <c r="O1182" s="7" t="str">
        <f>IF(Datos_Limpios!$L1182="True",Datos_Limpios!$F1182,Datos_Limpios!$H1182)</f>
        <v>beastcoast</v>
      </c>
      <c r="P1182" s="7"/>
      <c r="Q1182" s="7">
        <v>10749</v>
      </c>
      <c r="R1182" s="7" t="s">
        <v>106</v>
      </c>
    </row>
    <row r="1183" spans="1:18" x14ac:dyDescent="0.3">
      <c r="A1183" s="9">
        <v>4890640926</v>
      </c>
      <c r="B1183" s="9">
        <v>1382</v>
      </c>
      <c r="C1183" s="10">
        <f>Datos_Limpios!$B1183/(24*60*60)</f>
        <v>1.5995370370370372E-2</v>
      </c>
      <c r="D1183" s="8" t="str">
        <f t="shared" si="36"/>
        <v>Early Game</v>
      </c>
      <c r="E1183" s="9">
        <v>2672298</v>
      </c>
      <c r="F1183" s="9" t="s">
        <v>26</v>
      </c>
      <c r="G1183" s="9">
        <v>5055770</v>
      </c>
      <c r="H1183" s="9" t="s">
        <v>133</v>
      </c>
      <c r="I1183" s="9">
        <v>37</v>
      </c>
      <c r="J1183" s="9">
        <v>12</v>
      </c>
      <c r="K1183" s="9" t="str">
        <f t="shared" si="37"/>
        <v>Radiant</v>
      </c>
      <c r="L1183" s="9" t="s">
        <v>18</v>
      </c>
      <c r="M1183" s="9">
        <f>Datos_Limpios!$I1183+Datos_Limpios!$J1183</f>
        <v>49</v>
      </c>
      <c r="N1183" s="9" t="str">
        <f>IF(Datos_Limpios!$M1183&lt;35,"Menor a 35",IF(Datos_Limpios!$M1183&lt;=48,"Menor a 48",IF(Datos_Limpios!$M1183&lt;=60,"Menor a 60","Mayor a 60")))</f>
        <v>Menor a 60</v>
      </c>
      <c r="O1183" s="9" t="str">
        <f>IF(Datos_Limpios!$L1183="True",Datos_Limpios!$F1183,Datos_Limpios!$H1183)</f>
        <v>NoPing Esports</v>
      </c>
      <c r="P1183" s="9"/>
      <c r="Q1183" s="9">
        <v>10749</v>
      </c>
      <c r="R1183" s="9" t="s">
        <v>106</v>
      </c>
    </row>
    <row r="1184" spans="1:18" x14ac:dyDescent="0.3">
      <c r="A1184" s="7">
        <v>4894824244</v>
      </c>
      <c r="B1184" s="7">
        <v>1824</v>
      </c>
      <c r="C1184" s="8">
        <f>Datos_Limpios!$B1184/(24*60*60)</f>
        <v>2.1111111111111112E-2</v>
      </c>
      <c r="D1184" s="8" t="str">
        <f t="shared" si="36"/>
        <v>Early Game</v>
      </c>
      <c r="E1184" s="7">
        <v>7225724</v>
      </c>
      <c r="F1184" s="7" t="s">
        <v>117</v>
      </c>
      <c r="G1184" s="7">
        <v>7098928</v>
      </c>
      <c r="H1184" s="7" t="s">
        <v>111</v>
      </c>
      <c r="I1184" s="7">
        <v>22</v>
      </c>
      <c r="J1184" s="7">
        <v>9</v>
      </c>
      <c r="K1184" s="7" t="str">
        <f t="shared" si="37"/>
        <v>Radiant</v>
      </c>
      <c r="L1184" s="7" t="s">
        <v>18</v>
      </c>
      <c r="M1184" s="7">
        <f>Datos_Limpios!$I1184+Datos_Limpios!$J1184</f>
        <v>31</v>
      </c>
      <c r="N1184" s="7" t="str">
        <f>IF(Datos_Limpios!$M1184&lt;35,"Menor a 35",IF(Datos_Limpios!$M1184&lt;=48,"Menor a 48",IF(Datos_Limpios!$M1184&lt;=60,"Menor a 60","Mayor a 60")))</f>
        <v>Menor a 35</v>
      </c>
      <c r="O1184" s="7" t="str">
        <f>IF(Datos_Limpios!$L1184="True",Datos_Limpios!$F1184,Datos_Limpios!$H1184)</f>
        <v>Team Jinesbrus</v>
      </c>
      <c r="P1184" s="7"/>
      <c r="Q1184" s="7">
        <v>10749</v>
      </c>
      <c r="R1184" s="7" t="s">
        <v>106</v>
      </c>
    </row>
    <row r="1185" spans="1:18" x14ac:dyDescent="0.3">
      <c r="A1185" s="9">
        <v>4890329559</v>
      </c>
      <c r="B1185" s="9">
        <v>1810</v>
      </c>
      <c r="C1185" s="10">
        <f>Datos_Limpios!$B1185/(24*60*60)</f>
        <v>2.0949074074074075E-2</v>
      </c>
      <c r="D1185" s="8" t="str">
        <f t="shared" si="36"/>
        <v>Early Game</v>
      </c>
      <c r="E1185" s="9">
        <v>46</v>
      </c>
      <c r="F1185" s="9" t="s">
        <v>59</v>
      </c>
      <c r="G1185" s="9">
        <v>6953913</v>
      </c>
      <c r="H1185" s="9" t="s">
        <v>119</v>
      </c>
      <c r="I1185" s="9">
        <v>31</v>
      </c>
      <c r="J1185" s="9">
        <v>14</v>
      </c>
      <c r="K1185" s="9" t="str">
        <f t="shared" si="37"/>
        <v>Radiant</v>
      </c>
      <c r="L1185" s="9" t="s">
        <v>18</v>
      </c>
      <c r="M1185" s="9">
        <f>Datos_Limpios!$I1185+Datos_Limpios!$J1185</f>
        <v>45</v>
      </c>
      <c r="N1185" s="9" t="str">
        <f>IF(Datos_Limpios!$M1185&lt;35,"Menor a 35",IF(Datos_Limpios!$M1185&lt;=48,"Menor a 48",IF(Datos_Limpios!$M1185&lt;=60,"Menor a 60","Mayor a 60")))</f>
        <v>Menor a 48</v>
      </c>
      <c r="O1185" s="9" t="str">
        <f>IF(Datos_Limpios!$L1185="True",Datos_Limpios!$F1185,Datos_Limpios!$H1185)</f>
        <v>Team Empire</v>
      </c>
      <c r="P1185" s="9"/>
      <c r="Q1185" s="9">
        <v>10749</v>
      </c>
      <c r="R1185" s="9" t="s">
        <v>106</v>
      </c>
    </row>
    <row r="1186" spans="1:18" x14ac:dyDescent="0.3">
      <c r="A1186" s="7">
        <v>4894085062</v>
      </c>
      <c r="B1186" s="7">
        <v>1586</v>
      </c>
      <c r="C1186" s="8">
        <f>Datos_Limpios!$B1186/(24*60*60)</f>
        <v>1.8356481481481481E-2</v>
      </c>
      <c r="D1186" s="8" t="str">
        <f t="shared" si="36"/>
        <v>Early Game</v>
      </c>
      <c r="E1186" s="7">
        <v>67</v>
      </c>
      <c r="F1186" s="7" t="s">
        <v>84</v>
      </c>
      <c r="G1186" s="7">
        <v>6382242</v>
      </c>
      <c r="H1186" s="7" t="s">
        <v>87</v>
      </c>
      <c r="I1186" s="7">
        <v>22</v>
      </c>
      <c r="J1186" s="7">
        <v>7</v>
      </c>
      <c r="K1186" s="7" t="str">
        <f t="shared" si="37"/>
        <v>Radiant</v>
      </c>
      <c r="L1186" s="7" t="s">
        <v>18</v>
      </c>
      <c r="M1186" s="7">
        <f>Datos_Limpios!$I1186+Datos_Limpios!$J1186</f>
        <v>29</v>
      </c>
      <c r="N1186" s="7" t="str">
        <f>IF(Datos_Limpios!$M1186&lt;35,"Menor a 35",IF(Datos_Limpios!$M1186&lt;=48,"Menor a 48",IF(Datos_Limpios!$M1186&lt;=60,"Menor a 60","Mayor a 60")))</f>
        <v>Menor a 35</v>
      </c>
      <c r="O1186" s="7" t="str">
        <f>IF(Datos_Limpios!$L1186="True",Datos_Limpios!$F1186,Datos_Limpios!$H1186)</f>
        <v>paiN Gaming</v>
      </c>
      <c r="P1186" s="7"/>
      <c r="Q1186" s="7">
        <v>10749</v>
      </c>
      <c r="R1186" s="7" t="s">
        <v>106</v>
      </c>
    </row>
    <row r="1187" spans="1:18" x14ac:dyDescent="0.3">
      <c r="A1187" s="9">
        <v>4893895177</v>
      </c>
      <c r="B1187" s="9">
        <v>2338</v>
      </c>
      <c r="C1187" s="10">
        <f>Datos_Limpios!$B1187/(24*60*60)</f>
        <v>2.7060185185185184E-2</v>
      </c>
      <c r="D1187" s="8" t="str">
        <f t="shared" si="36"/>
        <v>Early Game</v>
      </c>
      <c r="E1187" s="9">
        <v>2006913</v>
      </c>
      <c r="F1187" s="9" t="s">
        <v>36</v>
      </c>
      <c r="G1187" s="9">
        <v>7118032</v>
      </c>
      <c r="H1187" s="9" t="s">
        <v>132</v>
      </c>
      <c r="I1187" s="9">
        <v>17</v>
      </c>
      <c r="J1187" s="9">
        <v>30</v>
      </c>
      <c r="K1187" s="9" t="str">
        <f t="shared" si="37"/>
        <v>Dire</v>
      </c>
      <c r="L1187" s="9" t="s">
        <v>14</v>
      </c>
      <c r="M1187" s="9">
        <f>Datos_Limpios!$I1187+Datos_Limpios!$J1187</f>
        <v>47</v>
      </c>
      <c r="N1187" s="9" t="str">
        <f>IF(Datos_Limpios!$M1187&lt;35,"Menor a 35",IF(Datos_Limpios!$M1187&lt;=48,"Menor a 48",IF(Datos_Limpios!$M1187&lt;=60,"Menor a 60","Mayor a 60")))</f>
        <v>Menor a 48</v>
      </c>
      <c r="O1187" s="9" t="str">
        <f>IF(Datos_Limpios!$L1187="True",Datos_Limpios!$F1187,Datos_Limpios!$H1187)</f>
        <v>Winstrike Team</v>
      </c>
      <c r="P1187" s="9"/>
      <c r="Q1187" s="9">
        <v>10749</v>
      </c>
      <c r="R1187" s="9" t="s">
        <v>106</v>
      </c>
    </row>
    <row r="1188" spans="1:18" x14ac:dyDescent="0.3">
      <c r="A1188" s="7">
        <v>4889343439</v>
      </c>
      <c r="B1188" s="7">
        <v>4323</v>
      </c>
      <c r="C1188" s="8">
        <f>Datos_Limpios!$B1188/(24*60*60)</f>
        <v>5.0034722222222223E-2</v>
      </c>
      <c r="D1188" s="8" t="str">
        <f t="shared" si="36"/>
        <v>Late Game</v>
      </c>
      <c r="E1188" s="7">
        <v>6797380</v>
      </c>
      <c r="F1188" s="7" t="s">
        <v>118</v>
      </c>
      <c r="G1188" s="7">
        <v>3262331</v>
      </c>
      <c r="H1188" s="7" t="s">
        <v>110</v>
      </c>
      <c r="I1188" s="7">
        <v>34</v>
      </c>
      <c r="J1188" s="7">
        <v>39</v>
      </c>
      <c r="K1188" s="7" t="str">
        <f t="shared" si="37"/>
        <v>Dire</v>
      </c>
      <c r="L1188" s="7" t="s">
        <v>14</v>
      </c>
      <c r="M1188" s="7">
        <f>Datos_Limpios!$I1188+Datos_Limpios!$J1188</f>
        <v>73</v>
      </c>
      <c r="N1188" s="7" t="str">
        <f>IF(Datos_Limpios!$M1188&lt;35,"Menor a 35",IF(Datos_Limpios!$M1188&lt;=48,"Menor a 48",IF(Datos_Limpios!$M1188&lt;=60,"Menor a 60","Mayor a 60")))</f>
        <v>Mayor a 60</v>
      </c>
      <c r="O1188" s="7" t="str">
        <f>IF(Datos_Limpios!$L1188="True",Datos_Limpios!$F1188,Datos_Limpios!$H1188)</f>
        <v>Team EVOS</v>
      </c>
      <c r="P1188" s="7"/>
      <c r="Q1188" s="7">
        <v>10749</v>
      </c>
      <c r="R1188" s="7" t="s">
        <v>106</v>
      </c>
    </row>
    <row r="1189" spans="1:18" x14ac:dyDescent="0.3">
      <c r="A1189" s="9">
        <v>4889635707</v>
      </c>
      <c r="B1189" s="9">
        <v>1637</v>
      </c>
      <c r="C1189" s="10">
        <f>Datos_Limpios!$B1189/(24*60*60)</f>
        <v>1.894675925925926E-2</v>
      </c>
      <c r="D1189" s="8" t="str">
        <f t="shared" si="36"/>
        <v>Early Game</v>
      </c>
      <c r="E1189" s="9">
        <v>6209143</v>
      </c>
      <c r="F1189" s="9" t="s">
        <v>74</v>
      </c>
      <c r="G1189" s="9">
        <v>5014799</v>
      </c>
      <c r="H1189" s="9" t="s">
        <v>112</v>
      </c>
      <c r="I1189" s="9">
        <v>36</v>
      </c>
      <c r="J1189" s="9">
        <v>6</v>
      </c>
      <c r="K1189" s="9" t="str">
        <f t="shared" si="37"/>
        <v>Radiant</v>
      </c>
      <c r="L1189" s="9" t="s">
        <v>18</v>
      </c>
      <c r="M1189" s="9">
        <f>Datos_Limpios!$I1189+Datos_Limpios!$J1189</f>
        <v>42</v>
      </c>
      <c r="N1189" s="9" t="str">
        <f>IF(Datos_Limpios!$M1189&lt;35,"Menor a 35",IF(Datos_Limpios!$M1189&lt;=48,"Menor a 48",IF(Datos_Limpios!$M1189&lt;=60,"Menor a 60","Mayor a 60")))</f>
        <v>Menor a 48</v>
      </c>
      <c r="O1189" s="9" t="str">
        <f>IF(Datos_Limpios!$L1189="True",Datos_Limpios!$F1189,Datos_Limpios!$H1189)</f>
        <v>Gambit Esports</v>
      </c>
      <c r="P1189" s="9"/>
      <c r="Q1189" s="9">
        <v>10749</v>
      </c>
      <c r="R1189" s="9" t="s">
        <v>106</v>
      </c>
    </row>
    <row r="1190" spans="1:18" x14ac:dyDescent="0.3">
      <c r="A1190" s="7">
        <v>4889555136</v>
      </c>
      <c r="B1190" s="7">
        <v>2518</v>
      </c>
      <c r="C1190" s="8">
        <f>Datos_Limpios!$B1190/(24*60*60)</f>
        <v>2.914351851851852E-2</v>
      </c>
      <c r="D1190" s="8" t="str">
        <f t="shared" si="36"/>
        <v>Mid Game</v>
      </c>
      <c r="E1190" s="7">
        <v>7118032</v>
      </c>
      <c r="F1190" s="7" t="s">
        <v>132</v>
      </c>
      <c r="G1190" s="7">
        <v>46</v>
      </c>
      <c r="H1190" s="7" t="s">
        <v>59</v>
      </c>
      <c r="I1190" s="7">
        <v>31</v>
      </c>
      <c r="J1190" s="7">
        <v>19</v>
      </c>
      <c r="K1190" s="7" t="str">
        <f t="shared" si="37"/>
        <v>Radiant</v>
      </c>
      <c r="L1190" s="7" t="s">
        <v>18</v>
      </c>
      <c r="M1190" s="7">
        <f>Datos_Limpios!$I1190+Datos_Limpios!$J1190</f>
        <v>50</v>
      </c>
      <c r="N1190" s="7" t="str">
        <f>IF(Datos_Limpios!$M1190&lt;35,"Menor a 35",IF(Datos_Limpios!$M1190&lt;=48,"Menor a 48",IF(Datos_Limpios!$M1190&lt;=60,"Menor a 60","Mayor a 60")))</f>
        <v>Menor a 60</v>
      </c>
      <c r="O1190" s="7" t="str">
        <f>IF(Datos_Limpios!$L1190="True",Datos_Limpios!$F1190,Datos_Limpios!$H1190)</f>
        <v>Winstrike Team</v>
      </c>
      <c r="P1190" s="7"/>
      <c r="Q1190" s="7">
        <v>10749</v>
      </c>
      <c r="R1190" s="7" t="s">
        <v>106</v>
      </c>
    </row>
    <row r="1191" spans="1:18" x14ac:dyDescent="0.3">
      <c r="A1191" s="9">
        <v>4889502467</v>
      </c>
      <c r="B1191" s="9">
        <v>3302</v>
      </c>
      <c r="C1191" s="10">
        <f>Datos_Limpios!$B1191/(24*60*60)</f>
        <v>3.8217592592592595E-2</v>
      </c>
      <c r="D1191" s="8" t="str">
        <f t="shared" si="36"/>
        <v>Mid Game</v>
      </c>
      <c r="E1191" s="9">
        <v>3785359</v>
      </c>
      <c r="F1191" s="9" t="s">
        <v>93</v>
      </c>
      <c r="G1191" s="9">
        <v>3262331</v>
      </c>
      <c r="H1191" s="9" t="s">
        <v>110</v>
      </c>
      <c r="I1191" s="9">
        <v>31</v>
      </c>
      <c r="J1191" s="9">
        <v>22</v>
      </c>
      <c r="K1191" s="9" t="str">
        <f t="shared" si="37"/>
        <v>Radiant</v>
      </c>
      <c r="L1191" s="9" t="s">
        <v>18</v>
      </c>
      <c r="M1191" s="9">
        <f>Datos_Limpios!$I1191+Datos_Limpios!$J1191</f>
        <v>53</v>
      </c>
      <c r="N1191" s="9" t="str">
        <f>IF(Datos_Limpios!$M1191&lt;35,"Menor a 35",IF(Datos_Limpios!$M1191&lt;=48,"Menor a 48",IF(Datos_Limpios!$M1191&lt;=60,"Menor a 60","Mayor a 60")))</f>
        <v>Menor a 60</v>
      </c>
      <c r="O1191" s="9" t="str">
        <f>IF(Datos_Limpios!$L1191="True",Datos_Limpios!$F1191,Datos_Limpios!$H1191)</f>
        <v>BOOM ID</v>
      </c>
      <c r="P1191" s="9"/>
      <c r="Q1191" s="9">
        <v>10749</v>
      </c>
      <c r="R1191" s="9" t="s">
        <v>106</v>
      </c>
    </row>
    <row r="1192" spans="1:18" x14ac:dyDescent="0.3">
      <c r="A1192" s="7">
        <v>4889464422</v>
      </c>
      <c r="B1192" s="7">
        <v>1857</v>
      </c>
      <c r="C1192" s="8">
        <f>Datos_Limpios!$B1192/(24*60*60)</f>
        <v>2.1493055555555557E-2</v>
      </c>
      <c r="D1192" s="8" t="str">
        <f t="shared" si="36"/>
        <v>Early Game</v>
      </c>
      <c r="E1192" s="7">
        <v>7118032</v>
      </c>
      <c r="F1192" s="7" t="s">
        <v>132</v>
      </c>
      <c r="G1192" s="7">
        <v>6953913</v>
      </c>
      <c r="H1192" s="7" t="s">
        <v>119</v>
      </c>
      <c r="I1192" s="7">
        <v>35</v>
      </c>
      <c r="J1192" s="7">
        <v>10</v>
      </c>
      <c r="K1192" s="7" t="str">
        <f t="shared" si="37"/>
        <v>Radiant</v>
      </c>
      <c r="L1192" s="7" t="s">
        <v>18</v>
      </c>
      <c r="M1192" s="7">
        <f>Datos_Limpios!$I1192+Datos_Limpios!$J1192</f>
        <v>45</v>
      </c>
      <c r="N1192" s="7" t="str">
        <f>IF(Datos_Limpios!$M1192&lt;35,"Menor a 35",IF(Datos_Limpios!$M1192&lt;=48,"Menor a 48",IF(Datos_Limpios!$M1192&lt;=60,"Menor a 60","Mayor a 60")))</f>
        <v>Menor a 48</v>
      </c>
      <c r="O1192" s="7" t="str">
        <f>IF(Datos_Limpios!$L1192="True",Datos_Limpios!$F1192,Datos_Limpios!$H1192)</f>
        <v>Winstrike Team</v>
      </c>
      <c r="P1192" s="7"/>
      <c r="Q1192" s="7">
        <v>10749</v>
      </c>
      <c r="R1192" s="7" t="s">
        <v>106</v>
      </c>
    </row>
    <row r="1193" spans="1:18" x14ac:dyDescent="0.3">
      <c r="A1193" s="9">
        <v>4889496502</v>
      </c>
      <c r="B1193" s="9">
        <v>2239</v>
      </c>
      <c r="C1193" s="10">
        <f>Datos_Limpios!$B1193/(24*60*60)</f>
        <v>2.5914351851851852E-2</v>
      </c>
      <c r="D1193" s="8" t="str">
        <f t="shared" si="36"/>
        <v>Early Game</v>
      </c>
      <c r="E1193" s="9">
        <v>543897</v>
      </c>
      <c r="F1193" s="9" t="s">
        <v>35</v>
      </c>
      <c r="G1193" s="9">
        <v>7225724</v>
      </c>
      <c r="H1193" s="9" t="s">
        <v>117</v>
      </c>
      <c r="I1193" s="9">
        <v>14</v>
      </c>
      <c r="J1193" s="9">
        <v>24</v>
      </c>
      <c r="K1193" s="9" t="str">
        <f t="shared" si="37"/>
        <v>Dire</v>
      </c>
      <c r="L1193" s="9" t="s">
        <v>14</v>
      </c>
      <c r="M1193" s="9">
        <f>Datos_Limpios!$I1193+Datos_Limpios!$J1193</f>
        <v>38</v>
      </c>
      <c r="N1193" s="9" t="str">
        <f>IF(Datos_Limpios!$M1193&lt;35,"Menor a 35",IF(Datos_Limpios!$M1193&lt;=48,"Menor a 48",IF(Datos_Limpios!$M1193&lt;=60,"Menor a 60","Mayor a 60")))</f>
        <v>Menor a 48</v>
      </c>
      <c r="O1193" s="9" t="str">
        <f>IF(Datos_Limpios!$L1193="True",Datos_Limpios!$F1193,Datos_Limpios!$H1193)</f>
        <v>Team Jinesbrus</v>
      </c>
      <c r="P1193" s="9"/>
      <c r="Q1193" s="9">
        <v>10749</v>
      </c>
      <c r="R1193" s="9" t="s">
        <v>106</v>
      </c>
    </row>
    <row r="1194" spans="1:18" x14ac:dyDescent="0.3">
      <c r="A1194" s="7">
        <v>4889360849</v>
      </c>
      <c r="B1194" s="7">
        <v>2928</v>
      </c>
      <c r="C1194" s="8">
        <f>Datos_Limpios!$B1194/(24*60*60)</f>
        <v>3.3888888888888892E-2</v>
      </c>
      <c r="D1194" s="8" t="str">
        <f t="shared" si="36"/>
        <v>Mid Game</v>
      </c>
      <c r="E1194" s="7">
        <v>6765426</v>
      </c>
      <c r="F1194" s="7" t="s">
        <v>116</v>
      </c>
      <c r="G1194" s="7">
        <v>7098928</v>
      </c>
      <c r="H1194" s="7" t="s">
        <v>111</v>
      </c>
      <c r="I1194" s="7">
        <v>50</v>
      </c>
      <c r="J1194" s="7">
        <v>31</v>
      </c>
      <c r="K1194" s="7" t="str">
        <f t="shared" si="37"/>
        <v>Radiant</v>
      </c>
      <c r="L1194" s="7" t="s">
        <v>18</v>
      </c>
      <c r="M1194" s="7">
        <f>Datos_Limpios!$I1194+Datos_Limpios!$J1194</f>
        <v>81</v>
      </c>
      <c r="N1194" s="7" t="str">
        <f>IF(Datos_Limpios!$M1194&lt;35,"Menor a 35",IF(Datos_Limpios!$M1194&lt;=48,"Menor a 48",IF(Datos_Limpios!$M1194&lt;=60,"Menor a 60","Mayor a 60")))</f>
        <v>Mayor a 60</v>
      </c>
      <c r="O1194" s="7" t="str">
        <f>IF(Datos_Limpios!$L1194="True",Datos_Limpios!$F1194,Datos_Limpios!$H1194)</f>
        <v>RESURGENCE</v>
      </c>
      <c r="P1194" s="7"/>
      <c r="Q1194" s="7">
        <v>10749</v>
      </c>
      <c r="R1194" s="7" t="s">
        <v>106</v>
      </c>
    </row>
    <row r="1195" spans="1:18" x14ac:dyDescent="0.3">
      <c r="A1195" s="9">
        <v>4889414157</v>
      </c>
      <c r="B1195" s="9">
        <v>2468</v>
      </c>
      <c r="C1195" s="10">
        <f>Datos_Limpios!$B1195/(24*60*60)</f>
        <v>2.8564814814814814E-2</v>
      </c>
      <c r="D1195" s="8" t="str">
        <f t="shared" si="36"/>
        <v>Mid Game</v>
      </c>
      <c r="E1195" s="9">
        <v>46</v>
      </c>
      <c r="F1195" s="9" t="s">
        <v>59</v>
      </c>
      <c r="G1195" s="9">
        <v>7119388</v>
      </c>
      <c r="H1195" s="9" t="s">
        <v>136</v>
      </c>
      <c r="I1195" s="9">
        <v>37</v>
      </c>
      <c r="J1195" s="9">
        <v>14</v>
      </c>
      <c r="K1195" s="9" t="str">
        <f t="shared" si="37"/>
        <v>Radiant</v>
      </c>
      <c r="L1195" s="9" t="s">
        <v>18</v>
      </c>
      <c r="M1195" s="9">
        <f>Datos_Limpios!$I1195+Datos_Limpios!$J1195</f>
        <v>51</v>
      </c>
      <c r="N1195" s="9" t="str">
        <f>IF(Datos_Limpios!$M1195&lt;35,"Menor a 35",IF(Datos_Limpios!$M1195&lt;=48,"Menor a 48",IF(Datos_Limpios!$M1195&lt;=60,"Menor a 60","Mayor a 60")))</f>
        <v>Menor a 60</v>
      </c>
      <c r="O1195" s="9" t="str">
        <f>IF(Datos_Limpios!$L1195="True",Datos_Limpios!$F1195,Datos_Limpios!$H1195)</f>
        <v>Team Empire</v>
      </c>
      <c r="P1195" s="9"/>
      <c r="Q1195" s="9">
        <v>10749</v>
      </c>
      <c r="R1195" s="9" t="s">
        <v>106</v>
      </c>
    </row>
    <row r="1196" spans="1:18" x14ac:dyDescent="0.3">
      <c r="A1196" s="7">
        <v>4889265404</v>
      </c>
      <c r="B1196" s="7">
        <v>1929</v>
      </c>
      <c r="C1196" s="8">
        <f>Datos_Limpios!$B1196/(24*60*60)</f>
        <v>2.2326388888888889E-2</v>
      </c>
      <c r="D1196" s="8" t="str">
        <f t="shared" si="36"/>
        <v>Early Game</v>
      </c>
      <c r="E1196" s="7">
        <v>3785359</v>
      </c>
      <c r="F1196" s="7" t="s">
        <v>93</v>
      </c>
      <c r="G1196" s="7">
        <v>7225724</v>
      </c>
      <c r="H1196" s="7" t="s">
        <v>117</v>
      </c>
      <c r="I1196" s="7">
        <v>7</v>
      </c>
      <c r="J1196" s="7">
        <v>25</v>
      </c>
      <c r="K1196" s="7" t="str">
        <f t="shared" si="37"/>
        <v>Dire</v>
      </c>
      <c r="L1196" s="7" t="s">
        <v>14</v>
      </c>
      <c r="M1196" s="7">
        <f>Datos_Limpios!$I1196+Datos_Limpios!$J1196</f>
        <v>32</v>
      </c>
      <c r="N1196" s="7" t="str">
        <f>IF(Datos_Limpios!$M1196&lt;35,"Menor a 35",IF(Datos_Limpios!$M1196&lt;=48,"Menor a 48",IF(Datos_Limpios!$M1196&lt;=60,"Menor a 60","Mayor a 60")))</f>
        <v>Menor a 35</v>
      </c>
      <c r="O1196" s="7" t="str">
        <f>IF(Datos_Limpios!$L1196="True",Datos_Limpios!$F1196,Datos_Limpios!$H1196)</f>
        <v>Team Jinesbrus</v>
      </c>
      <c r="P1196" s="7"/>
      <c r="Q1196" s="7">
        <v>10749</v>
      </c>
      <c r="R1196" s="7" t="s">
        <v>106</v>
      </c>
    </row>
    <row r="1197" spans="1:18" x14ac:dyDescent="0.3">
      <c r="A1197" s="9">
        <v>4889233900</v>
      </c>
      <c r="B1197" s="9">
        <v>1971</v>
      </c>
      <c r="C1197" s="10">
        <f>Datos_Limpios!$B1197/(24*60*60)</f>
        <v>2.2812499999999999E-2</v>
      </c>
      <c r="D1197" s="8" t="str">
        <f t="shared" si="36"/>
        <v>Early Game</v>
      </c>
      <c r="E1197" s="9">
        <v>6765426</v>
      </c>
      <c r="F1197" s="9" t="s">
        <v>116</v>
      </c>
      <c r="G1197" s="9">
        <v>4817649</v>
      </c>
      <c r="H1197" s="9" t="s">
        <v>115</v>
      </c>
      <c r="I1197" s="9">
        <v>15</v>
      </c>
      <c r="J1197" s="9">
        <v>37</v>
      </c>
      <c r="K1197" s="9" t="str">
        <f t="shared" si="37"/>
        <v>Dire</v>
      </c>
      <c r="L1197" s="9" t="s">
        <v>14</v>
      </c>
      <c r="M1197" s="9">
        <f>Datos_Limpios!$I1197+Datos_Limpios!$J1197</f>
        <v>52</v>
      </c>
      <c r="N1197" s="9" t="str">
        <f>IF(Datos_Limpios!$M1197&lt;35,"Menor a 35",IF(Datos_Limpios!$M1197&lt;=48,"Menor a 48",IF(Datos_Limpios!$M1197&lt;=60,"Menor a 60","Mayor a 60")))</f>
        <v>Menor a 60</v>
      </c>
      <c r="O1197" s="9" t="str">
        <f>IF(Datos_Limpios!$L1197="True",Datos_Limpios!$F1197,Datos_Limpios!$H1197)</f>
        <v>496 Gaming</v>
      </c>
      <c r="P1197" s="9"/>
      <c r="Q1197" s="9">
        <v>10749</v>
      </c>
      <c r="R1197" s="9" t="s">
        <v>106</v>
      </c>
    </row>
    <row r="1198" spans="1:18" x14ac:dyDescent="0.3">
      <c r="A1198" s="7">
        <v>4889341660</v>
      </c>
      <c r="B1198" s="7">
        <v>2151</v>
      </c>
      <c r="C1198" s="8">
        <f>Datos_Limpios!$B1198/(24*60*60)</f>
        <v>2.4895833333333332E-2</v>
      </c>
      <c r="D1198" s="8" t="str">
        <f t="shared" si="36"/>
        <v>Early Game</v>
      </c>
      <c r="E1198" s="7">
        <v>36</v>
      </c>
      <c r="F1198" s="7" t="s">
        <v>37</v>
      </c>
      <c r="G1198" s="7">
        <v>6209143</v>
      </c>
      <c r="H1198" s="7" t="s">
        <v>74</v>
      </c>
      <c r="I1198" s="7">
        <v>17</v>
      </c>
      <c r="J1198" s="7">
        <v>27</v>
      </c>
      <c r="K1198" s="7" t="str">
        <f t="shared" si="37"/>
        <v>Dire</v>
      </c>
      <c r="L1198" s="7" t="s">
        <v>14</v>
      </c>
      <c r="M1198" s="7">
        <f>Datos_Limpios!$I1198+Datos_Limpios!$J1198</f>
        <v>44</v>
      </c>
      <c r="N1198" s="7" t="str">
        <f>IF(Datos_Limpios!$M1198&lt;35,"Menor a 35",IF(Datos_Limpios!$M1198&lt;=48,"Menor a 48",IF(Datos_Limpios!$M1198&lt;=60,"Menor a 60","Mayor a 60")))</f>
        <v>Menor a 48</v>
      </c>
      <c r="O1198" s="7" t="str">
        <f>IF(Datos_Limpios!$L1198="True",Datos_Limpios!$F1198,Datos_Limpios!$H1198)</f>
        <v>Gambit Esports</v>
      </c>
      <c r="P1198" s="7"/>
      <c r="Q1198" s="7">
        <v>10749</v>
      </c>
      <c r="R1198" s="7" t="s">
        <v>106</v>
      </c>
    </row>
    <row r="1199" spans="1:18" x14ac:dyDescent="0.3">
      <c r="A1199" s="9">
        <v>4888974952</v>
      </c>
      <c r="B1199" s="9">
        <v>1999</v>
      </c>
      <c r="C1199" s="10">
        <f>Datos_Limpios!$B1199/(24*60*60)</f>
        <v>2.3136574074074073E-2</v>
      </c>
      <c r="D1199" s="8" t="str">
        <f t="shared" si="36"/>
        <v>Early Game</v>
      </c>
      <c r="E1199" s="9">
        <v>3785359</v>
      </c>
      <c r="F1199" s="9" t="s">
        <v>93</v>
      </c>
      <c r="G1199" s="9">
        <v>6765426</v>
      </c>
      <c r="H1199" s="9" t="s">
        <v>116</v>
      </c>
      <c r="I1199" s="9">
        <v>23</v>
      </c>
      <c r="J1199" s="9">
        <v>9</v>
      </c>
      <c r="K1199" s="9" t="str">
        <f t="shared" si="37"/>
        <v>Radiant</v>
      </c>
      <c r="L1199" s="9" t="s">
        <v>18</v>
      </c>
      <c r="M1199" s="9">
        <f>Datos_Limpios!$I1199+Datos_Limpios!$J1199</f>
        <v>32</v>
      </c>
      <c r="N1199" s="9" t="str">
        <f>IF(Datos_Limpios!$M1199&lt;35,"Menor a 35",IF(Datos_Limpios!$M1199&lt;=48,"Menor a 48",IF(Datos_Limpios!$M1199&lt;=60,"Menor a 60","Mayor a 60")))</f>
        <v>Menor a 35</v>
      </c>
      <c r="O1199" s="9" t="str">
        <f>IF(Datos_Limpios!$L1199="True",Datos_Limpios!$F1199,Datos_Limpios!$H1199)</f>
        <v>BOOM ID</v>
      </c>
      <c r="P1199" s="9"/>
      <c r="Q1199" s="9">
        <v>10749</v>
      </c>
      <c r="R1199" s="9" t="s">
        <v>106</v>
      </c>
    </row>
    <row r="1200" spans="1:18" x14ac:dyDescent="0.3">
      <c r="A1200" s="7">
        <v>4888936676</v>
      </c>
      <c r="B1200" s="7">
        <v>1937</v>
      </c>
      <c r="C1200" s="8">
        <f>Datos_Limpios!$B1200/(24*60*60)</f>
        <v>2.2418981481481481E-2</v>
      </c>
      <c r="D1200" s="8" t="str">
        <f t="shared" si="36"/>
        <v>Early Game</v>
      </c>
      <c r="E1200" s="7">
        <v>543897</v>
      </c>
      <c r="F1200" s="7" t="s">
        <v>35</v>
      </c>
      <c r="G1200" s="7">
        <v>6797380</v>
      </c>
      <c r="H1200" s="7" t="s">
        <v>118</v>
      </c>
      <c r="I1200" s="7">
        <v>22</v>
      </c>
      <c r="J1200" s="7">
        <v>13</v>
      </c>
      <c r="K1200" s="7" t="str">
        <f t="shared" si="37"/>
        <v>Radiant</v>
      </c>
      <c r="L1200" s="7" t="s">
        <v>18</v>
      </c>
      <c r="M1200" s="7">
        <f>Datos_Limpios!$I1200+Datos_Limpios!$J1200</f>
        <v>35</v>
      </c>
      <c r="N1200" s="7" t="str">
        <f>IF(Datos_Limpios!$M1200&lt;35,"Menor a 35",IF(Datos_Limpios!$M1200&lt;=48,"Menor a 48",IF(Datos_Limpios!$M1200&lt;=60,"Menor a 60","Mayor a 60")))</f>
        <v>Menor a 48</v>
      </c>
      <c r="O1200" s="7" t="str">
        <f>IF(Datos_Limpios!$L1200="True",Datos_Limpios!$F1200,Datos_Limpios!$H1200)</f>
        <v>Mineski</v>
      </c>
      <c r="P1200" s="7"/>
      <c r="Q1200" s="7">
        <v>10749</v>
      </c>
      <c r="R1200" s="7" t="s">
        <v>106</v>
      </c>
    </row>
    <row r="1201" spans="1:18" x14ac:dyDescent="0.3">
      <c r="A1201" s="9">
        <v>4888772755</v>
      </c>
      <c r="B1201" s="9">
        <v>3424</v>
      </c>
      <c r="C1201" s="10">
        <f>Datos_Limpios!$B1201/(24*60*60)</f>
        <v>3.9629629629629633E-2</v>
      </c>
      <c r="D1201" s="8" t="str">
        <f t="shared" si="36"/>
        <v>Mid Game</v>
      </c>
      <c r="E1201" s="9">
        <v>6765426</v>
      </c>
      <c r="F1201" s="9" t="s">
        <v>116</v>
      </c>
      <c r="G1201" s="9">
        <v>6797380</v>
      </c>
      <c r="H1201" s="9" t="s">
        <v>118</v>
      </c>
      <c r="I1201" s="9">
        <v>17</v>
      </c>
      <c r="J1201" s="9">
        <v>31</v>
      </c>
      <c r="K1201" s="9" t="str">
        <f t="shared" si="37"/>
        <v>Dire</v>
      </c>
      <c r="L1201" s="9" t="s">
        <v>14</v>
      </c>
      <c r="M1201" s="9">
        <f>Datos_Limpios!$I1201+Datos_Limpios!$J1201</f>
        <v>48</v>
      </c>
      <c r="N1201" s="9" t="str">
        <f>IF(Datos_Limpios!$M1201&lt;35,"Menor a 35",IF(Datos_Limpios!$M1201&lt;=48,"Menor a 48",IF(Datos_Limpios!$M1201&lt;=60,"Menor a 60","Mayor a 60")))</f>
        <v>Menor a 48</v>
      </c>
      <c r="O1201" s="9" t="str">
        <f>IF(Datos_Limpios!$L1201="True",Datos_Limpios!$F1201,Datos_Limpios!$H1201)</f>
        <v>AMPLFY</v>
      </c>
      <c r="P1201" s="9"/>
      <c r="Q1201" s="9">
        <v>10749</v>
      </c>
      <c r="R1201" s="9" t="s">
        <v>106</v>
      </c>
    </row>
    <row r="1202" spans="1:18" x14ac:dyDescent="0.3">
      <c r="A1202" s="7">
        <v>4889995626</v>
      </c>
      <c r="B1202" s="7">
        <v>2528</v>
      </c>
      <c r="C1202" s="8">
        <f>Datos_Limpios!$B1202/(24*60*60)</f>
        <v>2.9259259259259259E-2</v>
      </c>
      <c r="D1202" s="8" t="str">
        <f t="shared" si="36"/>
        <v>Mid Game</v>
      </c>
      <c r="E1202" s="7">
        <v>7119388</v>
      </c>
      <c r="F1202" s="7" t="s">
        <v>136</v>
      </c>
      <c r="G1202" s="7">
        <v>36</v>
      </c>
      <c r="H1202" s="7" t="s">
        <v>37</v>
      </c>
      <c r="I1202" s="7">
        <v>23</v>
      </c>
      <c r="J1202" s="7">
        <v>28</v>
      </c>
      <c r="K1202" s="7" t="str">
        <f t="shared" si="37"/>
        <v>Dire</v>
      </c>
      <c r="L1202" s="7" t="s">
        <v>14</v>
      </c>
      <c r="M1202" s="7">
        <f>Datos_Limpios!$I1202+Datos_Limpios!$J1202</f>
        <v>51</v>
      </c>
      <c r="N1202" s="7" t="str">
        <f>IF(Datos_Limpios!$M1202&lt;35,"Menor a 35",IF(Datos_Limpios!$M1202&lt;=48,"Menor a 48",IF(Datos_Limpios!$M1202&lt;=60,"Menor a 60","Mayor a 60")))</f>
        <v>Menor a 60</v>
      </c>
      <c r="O1202" s="7" t="str">
        <f>IF(Datos_Limpios!$L1202="True",Datos_Limpios!$F1202,Datos_Limpios!$H1202)</f>
        <v>Natus Vincere</v>
      </c>
      <c r="P1202" s="7"/>
      <c r="Q1202" s="7">
        <v>10749</v>
      </c>
      <c r="R1202" s="7" t="s">
        <v>106</v>
      </c>
    </row>
    <row r="1203" spans="1:18" x14ac:dyDescent="0.3">
      <c r="A1203" s="9">
        <v>4888686136</v>
      </c>
      <c r="B1203" s="9">
        <v>2053</v>
      </c>
      <c r="C1203" s="10">
        <f>Datos_Limpios!$B1203/(24*60*60)</f>
        <v>2.3761574074074074E-2</v>
      </c>
      <c r="D1203" s="8" t="str">
        <f t="shared" si="36"/>
        <v>Early Game</v>
      </c>
      <c r="E1203" s="9">
        <v>7098928</v>
      </c>
      <c r="F1203" s="9" t="s">
        <v>111</v>
      </c>
      <c r="G1203" s="9">
        <v>7225724</v>
      </c>
      <c r="H1203" s="9" t="s">
        <v>117</v>
      </c>
      <c r="I1203" s="9">
        <v>8</v>
      </c>
      <c r="J1203" s="9">
        <v>20</v>
      </c>
      <c r="K1203" s="9" t="str">
        <f t="shared" si="37"/>
        <v>Dire</v>
      </c>
      <c r="L1203" s="9" t="s">
        <v>14</v>
      </c>
      <c r="M1203" s="9">
        <f>Datos_Limpios!$I1203+Datos_Limpios!$J1203</f>
        <v>28</v>
      </c>
      <c r="N1203" s="9" t="str">
        <f>IF(Datos_Limpios!$M1203&lt;35,"Menor a 35",IF(Datos_Limpios!$M1203&lt;=48,"Menor a 48",IF(Datos_Limpios!$M1203&lt;=60,"Menor a 60","Mayor a 60")))</f>
        <v>Menor a 35</v>
      </c>
      <c r="O1203" s="9" t="str">
        <f>IF(Datos_Limpios!$L1203="True",Datos_Limpios!$F1203,Datos_Limpios!$H1203)</f>
        <v>Team Jinesbrus</v>
      </c>
      <c r="P1203" s="9"/>
      <c r="Q1203" s="9">
        <v>10749</v>
      </c>
      <c r="R1203" s="9" t="s">
        <v>106</v>
      </c>
    </row>
    <row r="1204" spans="1:18" x14ac:dyDescent="0.3">
      <c r="A1204" s="7">
        <v>4888646940</v>
      </c>
      <c r="B1204" s="7">
        <v>1692</v>
      </c>
      <c r="C1204" s="8">
        <f>Datos_Limpios!$B1204/(24*60*60)</f>
        <v>1.9583333333333335E-2</v>
      </c>
      <c r="D1204" s="8" t="str">
        <f t="shared" si="36"/>
        <v>Early Game</v>
      </c>
      <c r="E1204" s="7">
        <v>3785359</v>
      </c>
      <c r="F1204" s="7" t="s">
        <v>93</v>
      </c>
      <c r="G1204" s="7">
        <v>543897</v>
      </c>
      <c r="H1204" s="7" t="s">
        <v>35</v>
      </c>
      <c r="I1204" s="7">
        <v>21</v>
      </c>
      <c r="J1204" s="7">
        <v>10</v>
      </c>
      <c r="K1204" s="7" t="str">
        <f t="shared" si="37"/>
        <v>Radiant</v>
      </c>
      <c r="L1204" s="7" t="s">
        <v>18</v>
      </c>
      <c r="M1204" s="7">
        <f>Datos_Limpios!$I1204+Datos_Limpios!$J1204</f>
        <v>31</v>
      </c>
      <c r="N1204" s="7" t="str">
        <f>IF(Datos_Limpios!$M1204&lt;35,"Menor a 35",IF(Datos_Limpios!$M1204&lt;=48,"Menor a 48",IF(Datos_Limpios!$M1204&lt;=60,"Menor a 60","Mayor a 60")))</f>
        <v>Menor a 35</v>
      </c>
      <c r="O1204" s="7" t="str">
        <f>IF(Datos_Limpios!$L1204="True",Datos_Limpios!$F1204,Datos_Limpios!$H1204)</f>
        <v>BOOM ID</v>
      </c>
      <c r="P1204" s="7"/>
      <c r="Q1204" s="7">
        <v>10749</v>
      </c>
      <c r="R1204" s="7" t="s">
        <v>106</v>
      </c>
    </row>
    <row r="1205" spans="1:18" x14ac:dyDescent="0.3">
      <c r="A1205" s="9">
        <v>4888732113</v>
      </c>
      <c r="B1205" s="9">
        <v>2595</v>
      </c>
      <c r="C1205" s="10">
        <f>Datos_Limpios!$B1205/(24*60*60)</f>
        <v>3.0034722222222223E-2</v>
      </c>
      <c r="D1205" s="8" t="str">
        <f t="shared" si="36"/>
        <v>Mid Game</v>
      </c>
      <c r="E1205" s="9">
        <v>3262331</v>
      </c>
      <c r="F1205" s="9" t="s">
        <v>110</v>
      </c>
      <c r="G1205" s="9">
        <v>4817649</v>
      </c>
      <c r="H1205" s="9" t="s">
        <v>115</v>
      </c>
      <c r="I1205" s="9">
        <v>16</v>
      </c>
      <c r="J1205" s="9">
        <v>25</v>
      </c>
      <c r="K1205" s="9" t="str">
        <f t="shared" si="37"/>
        <v>Dire</v>
      </c>
      <c r="L1205" s="9" t="s">
        <v>14</v>
      </c>
      <c r="M1205" s="9">
        <f>Datos_Limpios!$I1205+Datos_Limpios!$J1205</f>
        <v>41</v>
      </c>
      <c r="N1205" s="9" t="str">
        <f>IF(Datos_Limpios!$M1205&lt;35,"Menor a 35",IF(Datos_Limpios!$M1205&lt;=48,"Menor a 48",IF(Datos_Limpios!$M1205&lt;=60,"Menor a 60","Mayor a 60")))</f>
        <v>Menor a 48</v>
      </c>
      <c r="O1205" s="9" t="str">
        <f>IF(Datos_Limpios!$L1205="True",Datos_Limpios!$F1205,Datos_Limpios!$H1205)</f>
        <v>496 Gaming</v>
      </c>
      <c r="P1205" s="9"/>
      <c r="Q1205" s="9">
        <v>10749</v>
      </c>
      <c r="R1205" s="9" t="s">
        <v>106</v>
      </c>
    </row>
    <row r="1206" spans="1:18" x14ac:dyDescent="0.3">
      <c r="A1206" s="7">
        <v>4889981518</v>
      </c>
      <c r="B1206" s="7">
        <v>2936</v>
      </c>
      <c r="C1206" s="8">
        <f>Datos_Limpios!$B1206/(24*60*60)</f>
        <v>3.3981481481481481E-2</v>
      </c>
      <c r="D1206" s="8" t="str">
        <f t="shared" si="36"/>
        <v>Mid Game</v>
      </c>
      <c r="E1206" s="7">
        <v>2006913</v>
      </c>
      <c r="F1206" s="7" t="s">
        <v>36</v>
      </c>
      <c r="G1206" s="7">
        <v>6953913</v>
      </c>
      <c r="H1206" s="7" t="s">
        <v>119</v>
      </c>
      <c r="I1206" s="7">
        <v>32</v>
      </c>
      <c r="J1206" s="7">
        <v>18</v>
      </c>
      <c r="K1206" s="7" t="str">
        <f t="shared" si="37"/>
        <v>Radiant</v>
      </c>
      <c r="L1206" s="7" t="s">
        <v>18</v>
      </c>
      <c r="M1206" s="7">
        <f>Datos_Limpios!$I1206+Datos_Limpios!$J1206</f>
        <v>50</v>
      </c>
      <c r="N1206" s="7" t="str">
        <f>IF(Datos_Limpios!$M1206&lt;35,"Menor a 35",IF(Datos_Limpios!$M1206&lt;=48,"Menor a 48",IF(Datos_Limpios!$M1206&lt;=60,"Menor a 60","Mayor a 60")))</f>
        <v>Menor a 60</v>
      </c>
      <c r="O1206" s="7" t="str">
        <f>IF(Datos_Limpios!$L1206="True",Datos_Limpios!$F1206,Datos_Limpios!$H1206)</f>
        <v>Vega Squadron</v>
      </c>
      <c r="P1206" s="7"/>
      <c r="Q1206" s="7">
        <v>10749</v>
      </c>
      <c r="R1206" s="7" t="s">
        <v>106</v>
      </c>
    </row>
    <row r="1207" spans="1:18" x14ac:dyDescent="0.3">
      <c r="A1207" s="9">
        <v>4890254708</v>
      </c>
      <c r="B1207" s="9">
        <v>1974</v>
      </c>
      <c r="C1207" s="10">
        <f>Datos_Limpios!$B1207/(24*60*60)</f>
        <v>2.2847222222222224E-2</v>
      </c>
      <c r="D1207" s="8" t="str">
        <f t="shared" si="36"/>
        <v>Early Game</v>
      </c>
      <c r="E1207" s="9">
        <v>7119388</v>
      </c>
      <c r="F1207" s="9" t="s">
        <v>136</v>
      </c>
      <c r="G1207" s="9">
        <v>6209143</v>
      </c>
      <c r="H1207" s="9" t="s">
        <v>74</v>
      </c>
      <c r="I1207" s="9">
        <v>14</v>
      </c>
      <c r="J1207" s="9">
        <v>28</v>
      </c>
      <c r="K1207" s="9" t="str">
        <f t="shared" si="37"/>
        <v>Dire</v>
      </c>
      <c r="L1207" s="9" t="s">
        <v>14</v>
      </c>
      <c r="M1207" s="9">
        <f>Datos_Limpios!$I1207+Datos_Limpios!$J1207</f>
        <v>42</v>
      </c>
      <c r="N1207" s="9" t="str">
        <f>IF(Datos_Limpios!$M1207&lt;35,"Menor a 35",IF(Datos_Limpios!$M1207&lt;=48,"Menor a 48",IF(Datos_Limpios!$M1207&lt;=60,"Menor a 60","Mayor a 60")))</f>
        <v>Menor a 48</v>
      </c>
      <c r="O1207" s="9" t="str">
        <f>IF(Datos_Limpios!$L1207="True",Datos_Limpios!$F1207,Datos_Limpios!$H1207)</f>
        <v>Gambit Esports</v>
      </c>
      <c r="P1207" s="9"/>
      <c r="Q1207" s="9">
        <v>10749</v>
      </c>
      <c r="R1207" s="9" t="s">
        <v>106</v>
      </c>
    </row>
    <row r="1208" spans="1:18" x14ac:dyDescent="0.3">
      <c r="A1208" s="7">
        <v>4981912277</v>
      </c>
      <c r="B1208" s="7">
        <v>3471</v>
      </c>
      <c r="C1208" s="8">
        <f>Datos_Limpios!$B1208/(24*60*60)</f>
        <v>4.0173611111111111E-2</v>
      </c>
      <c r="D1208" s="8" t="str">
        <f t="shared" si="36"/>
        <v>Mid Game</v>
      </c>
      <c r="E1208" s="7">
        <v>2672298</v>
      </c>
      <c r="F1208" s="7" t="s">
        <v>26</v>
      </c>
      <c r="G1208" s="7">
        <v>1838315</v>
      </c>
      <c r="H1208" s="7" t="s">
        <v>21</v>
      </c>
      <c r="I1208" s="7">
        <v>25</v>
      </c>
      <c r="J1208" s="7">
        <v>52</v>
      </c>
      <c r="K1208" s="7" t="str">
        <f t="shared" si="37"/>
        <v>Dire</v>
      </c>
      <c r="L1208" s="7" t="s">
        <v>14</v>
      </c>
      <c r="M1208" s="7">
        <f>Datos_Limpios!$I1208+Datos_Limpios!$J1208</f>
        <v>77</v>
      </c>
      <c r="N1208" s="7" t="str">
        <f>IF(Datos_Limpios!$M1208&lt;35,"Menor a 35",IF(Datos_Limpios!$M1208&lt;=48,"Menor a 48",IF(Datos_Limpios!$M1208&lt;=60,"Menor a 60","Mayor a 60")))</f>
        <v>Mayor a 60</v>
      </c>
      <c r="O1208" s="7" t="str">
        <f>IF(Datos_Limpios!$L1208="True",Datos_Limpios!$F1208,Datos_Limpios!$H1208)</f>
        <v>Team Secret</v>
      </c>
      <c r="P1208" s="7"/>
      <c r="Q1208" s="7">
        <v>10749</v>
      </c>
      <c r="R1208" s="7" t="s">
        <v>106</v>
      </c>
    </row>
    <row r="1209" spans="1:18" x14ac:dyDescent="0.3">
      <c r="A1209" s="9">
        <v>4981028582</v>
      </c>
      <c r="B1209" s="9">
        <v>1674</v>
      </c>
      <c r="C1209" s="10">
        <f>Datos_Limpios!$B1209/(24*60*60)</f>
        <v>1.9375E-2</v>
      </c>
      <c r="D1209" s="8" t="str">
        <f t="shared" si="36"/>
        <v>Early Game</v>
      </c>
      <c r="E1209" s="9">
        <v>2586976</v>
      </c>
      <c r="F1209" s="9" t="s">
        <v>64</v>
      </c>
      <c r="G1209" s="9">
        <v>39</v>
      </c>
      <c r="H1209" s="9" t="s">
        <v>60</v>
      </c>
      <c r="I1209" s="9">
        <v>23</v>
      </c>
      <c r="J1209" s="9">
        <v>15</v>
      </c>
      <c r="K1209" s="9" t="str">
        <f t="shared" si="37"/>
        <v>Radiant</v>
      </c>
      <c r="L1209" s="9" t="s">
        <v>18</v>
      </c>
      <c r="M1209" s="9">
        <f>Datos_Limpios!$I1209+Datos_Limpios!$J1209</f>
        <v>38</v>
      </c>
      <c r="N1209" s="9" t="str">
        <f>IF(Datos_Limpios!$M1209&lt;35,"Menor a 35",IF(Datos_Limpios!$M1209&lt;=48,"Menor a 48",IF(Datos_Limpios!$M1209&lt;=60,"Menor a 60","Mayor a 60")))</f>
        <v>Menor a 48</v>
      </c>
      <c r="O1209" s="9" t="str">
        <f>IF(Datos_Limpios!$L1209="True",Datos_Limpios!$F1209,Datos_Limpios!$H1209)</f>
        <v>OG</v>
      </c>
      <c r="P1209" s="9"/>
      <c r="Q1209" s="9">
        <v>10749</v>
      </c>
      <c r="R1209" s="9" t="s">
        <v>106</v>
      </c>
    </row>
    <row r="1210" spans="1:18" x14ac:dyDescent="0.3">
      <c r="A1210" s="7">
        <v>4980430921</v>
      </c>
      <c r="B1210" s="7">
        <v>2811</v>
      </c>
      <c r="C1210" s="8">
        <f>Datos_Limpios!$B1210/(24*60*60)</f>
        <v>3.2534722222222222E-2</v>
      </c>
      <c r="D1210" s="8" t="str">
        <f t="shared" si="36"/>
        <v>Mid Game</v>
      </c>
      <c r="E1210" s="7">
        <v>543897</v>
      </c>
      <c r="F1210" s="7" t="s">
        <v>35</v>
      </c>
      <c r="G1210" s="7">
        <v>1838315</v>
      </c>
      <c r="H1210" s="7" t="s">
        <v>21</v>
      </c>
      <c r="I1210" s="7">
        <v>18</v>
      </c>
      <c r="J1210" s="7">
        <v>29</v>
      </c>
      <c r="K1210" s="7" t="str">
        <f t="shared" si="37"/>
        <v>Dire</v>
      </c>
      <c r="L1210" s="7" t="s">
        <v>14</v>
      </c>
      <c r="M1210" s="7">
        <f>Datos_Limpios!$I1210+Datos_Limpios!$J1210</f>
        <v>47</v>
      </c>
      <c r="N1210" s="7" t="str">
        <f>IF(Datos_Limpios!$M1210&lt;35,"Menor a 35",IF(Datos_Limpios!$M1210&lt;=48,"Menor a 48",IF(Datos_Limpios!$M1210&lt;=60,"Menor a 60","Mayor a 60")))</f>
        <v>Menor a 48</v>
      </c>
      <c r="O1210" s="7" t="str">
        <f>IF(Datos_Limpios!$L1210="True",Datos_Limpios!$F1210,Datos_Limpios!$H1210)</f>
        <v>Team Secret</v>
      </c>
      <c r="P1210" s="7"/>
      <c r="Q1210" s="7">
        <v>10749</v>
      </c>
      <c r="R1210" s="7" t="s">
        <v>106</v>
      </c>
    </row>
    <row r="1211" spans="1:18" x14ac:dyDescent="0.3">
      <c r="A1211" s="9">
        <v>4980333085</v>
      </c>
      <c r="B1211" s="9">
        <v>3222</v>
      </c>
      <c r="C1211" s="10">
        <f>Datos_Limpios!$B1211/(24*60*60)</f>
        <v>3.7291666666666667E-2</v>
      </c>
      <c r="D1211" s="8" t="str">
        <f t="shared" si="36"/>
        <v>Mid Game</v>
      </c>
      <c r="E1211" s="9">
        <v>543897</v>
      </c>
      <c r="F1211" s="9" t="s">
        <v>35</v>
      </c>
      <c r="G1211" s="9">
        <v>1838315</v>
      </c>
      <c r="H1211" s="9" t="s">
        <v>21</v>
      </c>
      <c r="I1211" s="9">
        <v>36</v>
      </c>
      <c r="J1211" s="9">
        <v>28</v>
      </c>
      <c r="K1211" s="9" t="str">
        <f t="shared" si="37"/>
        <v>Radiant</v>
      </c>
      <c r="L1211" s="9" t="s">
        <v>18</v>
      </c>
      <c r="M1211" s="9">
        <f>Datos_Limpios!$I1211+Datos_Limpios!$J1211</f>
        <v>64</v>
      </c>
      <c r="N1211" s="9" t="str">
        <f>IF(Datos_Limpios!$M1211&lt;35,"Menor a 35",IF(Datos_Limpios!$M1211&lt;=48,"Menor a 48",IF(Datos_Limpios!$M1211&lt;=60,"Menor a 60","Mayor a 60")))</f>
        <v>Mayor a 60</v>
      </c>
      <c r="O1211" s="9" t="str">
        <f>IF(Datos_Limpios!$L1211="True",Datos_Limpios!$F1211,Datos_Limpios!$H1211)</f>
        <v>Mineski</v>
      </c>
      <c r="P1211" s="9"/>
      <c r="Q1211" s="9">
        <v>10749</v>
      </c>
      <c r="R1211" s="9" t="s">
        <v>106</v>
      </c>
    </row>
    <row r="1212" spans="1:18" x14ac:dyDescent="0.3">
      <c r="A1212" s="7">
        <v>4980123889</v>
      </c>
      <c r="B1212" s="7">
        <v>2428</v>
      </c>
      <c r="C1212" s="8">
        <f>Datos_Limpios!$B1212/(24*60*60)</f>
        <v>2.8101851851851854E-2</v>
      </c>
      <c r="D1212" s="8" t="str">
        <f t="shared" si="36"/>
        <v>Mid Game</v>
      </c>
      <c r="E1212" s="7">
        <v>2672298</v>
      </c>
      <c r="F1212" s="7" t="s">
        <v>26</v>
      </c>
      <c r="G1212" s="7">
        <v>6214538</v>
      </c>
      <c r="H1212" s="7" t="s">
        <v>63</v>
      </c>
      <c r="I1212" s="7">
        <v>10</v>
      </c>
      <c r="J1212" s="7">
        <v>31</v>
      </c>
      <c r="K1212" s="7" t="str">
        <f t="shared" si="37"/>
        <v>Dire</v>
      </c>
      <c r="L1212" s="7" t="s">
        <v>14</v>
      </c>
      <c r="M1212" s="7">
        <f>Datos_Limpios!$I1212+Datos_Limpios!$J1212</f>
        <v>41</v>
      </c>
      <c r="N1212" s="7" t="str">
        <f>IF(Datos_Limpios!$M1212&lt;35,"Menor a 35",IF(Datos_Limpios!$M1212&lt;=48,"Menor a 48",IF(Datos_Limpios!$M1212&lt;=60,"Menor a 60","Mayor a 60")))</f>
        <v>Menor a 48</v>
      </c>
      <c r="O1212" s="7" t="str">
        <f>IF(Datos_Limpios!$L1212="True",Datos_Limpios!$F1212,Datos_Limpios!$H1212)</f>
        <v>Newbee</v>
      </c>
      <c r="P1212" s="7"/>
      <c r="Q1212" s="7">
        <v>10749</v>
      </c>
      <c r="R1212" s="7" t="s">
        <v>106</v>
      </c>
    </row>
    <row r="1213" spans="1:18" x14ac:dyDescent="0.3">
      <c r="A1213" s="9">
        <v>4980079753</v>
      </c>
      <c r="B1213" s="9">
        <v>1520</v>
      </c>
      <c r="C1213" s="10">
        <f>Datos_Limpios!$B1213/(24*60*60)</f>
        <v>1.7592592592592594E-2</v>
      </c>
      <c r="D1213" s="8" t="str">
        <f t="shared" si="36"/>
        <v>Early Game</v>
      </c>
      <c r="E1213" s="9">
        <v>6214538</v>
      </c>
      <c r="F1213" s="9" t="s">
        <v>63</v>
      </c>
      <c r="G1213" s="9">
        <v>2672298</v>
      </c>
      <c r="H1213" s="9" t="s">
        <v>26</v>
      </c>
      <c r="I1213" s="9">
        <v>13</v>
      </c>
      <c r="J1213" s="9">
        <v>23</v>
      </c>
      <c r="K1213" s="9" t="str">
        <f t="shared" si="37"/>
        <v>Dire</v>
      </c>
      <c r="L1213" s="9" t="s">
        <v>14</v>
      </c>
      <c r="M1213" s="9">
        <f>Datos_Limpios!$I1213+Datos_Limpios!$J1213</f>
        <v>36</v>
      </c>
      <c r="N1213" s="9" t="str">
        <f>IF(Datos_Limpios!$M1213&lt;35,"Menor a 35",IF(Datos_Limpios!$M1213&lt;=48,"Menor a 48",IF(Datos_Limpios!$M1213&lt;=60,"Menor a 60","Mayor a 60")))</f>
        <v>Menor a 48</v>
      </c>
      <c r="O1213" s="9" t="str">
        <f>IF(Datos_Limpios!$L1213="True",Datos_Limpios!$F1213,Datos_Limpios!$H1213)</f>
        <v>NoPing Esports</v>
      </c>
      <c r="P1213" s="9"/>
      <c r="Q1213" s="9">
        <v>10749</v>
      </c>
      <c r="R1213" s="9" t="s">
        <v>106</v>
      </c>
    </row>
    <row r="1214" spans="1:18" x14ac:dyDescent="0.3">
      <c r="A1214" s="7">
        <v>4978701632</v>
      </c>
      <c r="B1214" s="7">
        <v>2503</v>
      </c>
      <c r="C1214" s="8">
        <f>Datos_Limpios!$B1214/(24*60*60)</f>
        <v>2.8969907407407406E-2</v>
      </c>
      <c r="D1214" s="8" t="str">
        <f t="shared" si="36"/>
        <v>Mid Game</v>
      </c>
      <c r="E1214" s="7">
        <v>1838315</v>
      </c>
      <c r="F1214" s="7" t="s">
        <v>21</v>
      </c>
      <c r="G1214" s="7">
        <v>39</v>
      </c>
      <c r="H1214" s="7" t="s">
        <v>60</v>
      </c>
      <c r="I1214" s="7">
        <v>14</v>
      </c>
      <c r="J1214" s="7">
        <v>26</v>
      </c>
      <c r="K1214" s="7" t="str">
        <f t="shared" si="37"/>
        <v>Dire</v>
      </c>
      <c r="L1214" s="7" t="s">
        <v>14</v>
      </c>
      <c r="M1214" s="7">
        <f>Datos_Limpios!$I1214+Datos_Limpios!$J1214</f>
        <v>40</v>
      </c>
      <c r="N1214" s="7" t="str">
        <f>IF(Datos_Limpios!$M1214&lt;35,"Menor a 35",IF(Datos_Limpios!$M1214&lt;=48,"Menor a 48",IF(Datos_Limpios!$M1214&lt;=60,"Menor a 60","Mayor a 60")))</f>
        <v>Menor a 48</v>
      </c>
      <c r="O1214" s="7" t="str">
        <f>IF(Datos_Limpios!$L1214="True",Datos_Limpios!$F1214,Datos_Limpios!$H1214)</f>
        <v>Shopify Rebellion</v>
      </c>
      <c r="P1214" s="7"/>
      <c r="Q1214" s="7">
        <v>10749</v>
      </c>
      <c r="R1214" s="7" t="s">
        <v>106</v>
      </c>
    </row>
    <row r="1215" spans="1:18" x14ac:dyDescent="0.3">
      <c r="A1215" s="9">
        <v>4978505997</v>
      </c>
      <c r="B1215" s="9">
        <v>2904</v>
      </c>
      <c r="C1215" s="10">
        <f>Datos_Limpios!$B1215/(24*60*60)</f>
        <v>3.3611111111111112E-2</v>
      </c>
      <c r="D1215" s="8" t="str">
        <f t="shared" si="36"/>
        <v>Mid Game</v>
      </c>
      <c r="E1215" s="9">
        <v>1838315</v>
      </c>
      <c r="F1215" s="9" t="s">
        <v>21</v>
      </c>
      <c r="G1215" s="9">
        <v>39</v>
      </c>
      <c r="H1215" s="9" t="s">
        <v>60</v>
      </c>
      <c r="I1215" s="9">
        <v>12</v>
      </c>
      <c r="J1215" s="9">
        <v>40</v>
      </c>
      <c r="K1215" s="9" t="str">
        <f t="shared" si="37"/>
        <v>Dire</v>
      </c>
      <c r="L1215" s="9" t="s">
        <v>14</v>
      </c>
      <c r="M1215" s="9">
        <f>Datos_Limpios!$I1215+Datos_Limpios!$J1215</f>
        <v>52</v>
      </c>
      <c r="N1215" s="9" t="str">
        <f>IF(Datos_Limpios!$M1215&lt;35,"Menor a 35",IF(Datos_Limpios!$M1215&lt;=48,"Menor a 48",IF(Datos_Limpios!$M1215&lt;=60,"Menor a 60","Mayor a 60")))</f>
        <v>Menor a 60</v>
      </c>
      <c r="O1215" s="9" t="str">
        <f>IF(Datos_Limpios!$L1215="True",Datos_Limpios!$F1215,Datos_Limpios!$H1215)</f>
        <v>Shopify Rebellion</v>
      </c>
      <c r="P1215" s="9"/>
      <c r="Q1215" s="9">
        <v>10749</v>
      </c>
      <c r="R1215" s="9" t="s">
        <v>106</v>
      </c>
    </row>
    <row r="1216" spans="1:18" x14ac:dyDescent="0.3">
      <c r="A1216" s="7">
        <v>4977018128</v>
      </c>
      <c r="B1216" s="7">
        <v>3673</v>
      </c>
      <c r="C1216" s="8">
        <f>Datos_Limpios!$B1216/(24*60*60)</f>
        <v>4.2511574074074077E-2</v>
      </c>
      <c r="D1216" s="8" t="str">
        <f t="shared" si="36"/>
        <v>Late Game</v>
      </c>
      <c r="E1216" s="7">
        <v>2108395</v>
      </c>
      <c r="F1216" s="7" t="s">
        <v>34</v>
      </c>
      <c r="G1216" s="7">
        <v>726228</v>
      </c>
      <c r="H1216" s="7" t="s">
        <v>55</v>
      </c>
      <c r="I1216" s="7">
        <v>26</v>
      </c>
      <c r="J1216" s="7">
        <v>30</v>
      </c>
      <c r="K1216" s="7" t="str">
        <f t="shared" si="37"/>
        <v>Dire</v>
      </c>
      <c r="L1216" s="7" t="s">
        <v>14</v>
      </c>
      <c r="M1216" s="7">
        <f>Datos_Limpios!$I1216+Datos_Limpios!$J1216</f>
        <v>56</v>
      </c>
      <c r="N1216" s="7" t="str">
        <f>IF(Datos_Limpios!$M1216&lt;35,"Menor a 35",IF(Datos_Limpios!$M1216&lt;=48,"Menor a 48",IF(Datos_Limpios!$M1216&lt;=60,"Menor a 60","Mayor a 60")))</f>
        <v>Menor a 60</v>
      </c>
      <c r="O1216" s="7" t="str">
        <f>IF(Datos_Limpios!$L1216="True",Datos_Limpios!$F1216,Datos_Limpios!$H1216)</f>
        <v>Vici Gaming</v>
      </c>
      <c r="P1216" s="7"/>
      <c r="Q1216" s="7">
        <v>10749</v>
      </c>
      <c r="R1216" s="7" t="s">
        <v>106</v>
      </c>
    </row>
    <row r="1217" spans="1:18" x14ac:dyDescent="0.3">
      <c r="A1217" s="9">
        <v>4977114097</v>
      </c>
      <c r="B1217" s="9">
        <v>2082</v>
      </c>
      <c r="C1217" s="10">
        <f>Datos_Limpios!$B1217/(24*60*60)</f>
        <v>2.4097222222222221E-2</v>
      </c>
      <c r="D1217" s="8" t="str">
        <f t="shared" si="36"/>
        <v>Early Game</v>
      </c>
      <c r="E1217" s="9">
        <v>2108395</v>
      </c>
      <c r="F1217" s="9" t="s">
        <v>34</v>
      </c>
      <c r="G1217" s="9">
        <v>726228</v>
      </c>
      <c r="H1217" s="9" t="s">
        <v>55</v>
      </c>
      <c r="I1217" s="9">
        <v>6</v>
      </c>
      <c r="J1217" s="9">
        <v>25</v>
      </c>
      <c r="K1217" s="9" t="str">
        <f t="shared" si="37"/>
        <v>Dire</v>
      </c>
      <c r="L1217" s="9" t="s">
        <v>14</v>
      </c>
      <c r="M1217" s="9">
        <f>Datos_Limpios!$I1217+Datos_Limpios!$J1217</f>
        <v>31</v>
      </c>
      <c r="N1217" s="9" t="str">
        <f>IF(Datos_Limpios!$M1217&lt;35,"Menor a 35",IF(Datos_Limpios!$M1217&lt;=48,"Menor a 48",IF(Datos_Limpios!$M1217&lt;=60,"Menor a 60","Mayor a 60")))</f>
        <v>Menor a 35</v>
      </c>
      <c r="O1217" s="9" t="str">
        <f>IF(Datos_Limpios!$L1217="True",Datos_Limpios!$F1217,Datos_Limpios!$H1217)</f>
        <v>Vici Gaming</v>
      </c>
      <c r="P1217" s="9"/>
      <c r="Q1217" s="9">
        <v>10749</v>
      </c>
      <c r="R1217" s="9" t="s">
        <v>106</v>
      </c>
    </row>
    <row r="1218" spans="1:18" x14ac:dyDescent="0.3">
      <c r="A1218" s="7">
        <v>4976789940</v>
      </c>
      <c r="B1218" s="7">
        <v>2704</v>
      </c>
      <c r="C1218" s="8">
        <f>Datos_Limpios!$B1218/(24*60*60)</f>
        <v>3.1296296296296294E-2</v>
      </c>
      <c r="D1218" s="8" t="str">
        <f t="shared" ref="D1218:D1281" si="38">IF(B1218/60&lt;20,"Turbo Game",IF((20&lt;=B1218/60)*AND(B1218/60&lt;=40),"Early Game",IF((40&lt;B1218/60)*AND(B1218/60&lt;=60),"Mid Game","Late Game")))</f>
        <v>Mid Game</v>
      </c>
      <c r="E1218" s="7">
        <v>15</v>
      </c>
      <c r="F1218" s="7" t="s">
        <v>12</v>
      </c>
      <c r="G1218" s="7">
        <v>1883502</v>
      </c>
      <c r="H1218" s="7" t="s">
        <v>61</v>
      </c>
      <c r="I1218" s="7">
        <v>22</v>
      </c>
      <c r="J1218" s="7">
        <v>12</v>
      </c>
      <c r="K1218" s="7" t="str">
        <f t="shared" ref="K1218:K1281" si="39">IF(L1218="True","Radiant","Dire")</f>
        <v>Radiant</v>
      </c>
      <c r="L1218" s="7" t="s">
        <v>18</v>
      </c>
      <c r="M1218" s="7">
        <f>Datos_Limpios!$I1218+Datos_Limpios!$J1218</f>
        <v>34</v>
      </c>
      <c r="N1218" s="7" t="str">
        <f>IF(Datos_Limpios!$M1218&lt;35,"Menor a 35",IF(Datos_Limpios!$M1218&lt;=48,"Menor a 48",IF(Datos_Limpios!$M1218&lt;=60,"Menor a 60","Mayor a 60")))</f>
        <v>Menor a 35</v>
      </c>
      <c r="O1218" s="7" t="str">
        <f>IF(Datos_Limpios!$L1218="True",Datos_Limpios!$F1218,Datos_Limpios!$H1218)</f>
        <v>LGD Gaming</v>
      </c>
      <c r="P1218" s="7"/>
      <c r="Q1218" s="7">
        <v>10749</v>
      </c>
      <c r="R1218" s="7" t="s">
        <v>106</v>
      </c>
    </row>
    <row r="1219" spans="1:18" x14ac:dyDescent="0.3">
      <c r="A1219" s="9">
        <v>4973234250</v>
      </c>
      <c r="B1219" s="9">
        <v>3248</v>
      </c>
      <c r="C1219" s="10">
        <f>Datos_Limpios!$B1219/(24*60*60)</f>
        <v>3.7592592592592594E-2</v>
      </c>
      <c r="D1219" s="8" t="str">
        <f t="shared" si="38"/>
        <v>Mid Game</v>
      </c>
      <c r="E1219" s="9">
        <v>350190</v>
      </c>
      <c r="F1219" s="9" t="s">
        <v>16</v>
      </c>
      <c r="G1219" s="9">
        <v>1883502</v>
      </c>
      <c r="H1219" s="9" t="s">
        <v>61</v>
      </c>
      <c r="I1219" s="9">
        <v>33</v>
      </c>
      <c r="J1219" s="9">
        <v>34</v>
      </c>
      <c r="K1219" s="9" t="str">
        <f t="shared" si="39"/>
        <v>Dire</v>
      </c>
      <c r="L1219" s="9" t="s">
        <v>14</v>
      </c>
      <c r="M1219" s="9">
        <f>Datos_Limpios!$I1219+Datos_Limpios!$J1219</f>
        <v>67</v>
      </c>
      <c r="N1219" s="9" t="str">
        <f>IF(Datos_Limpios!$M1219&lt;35,"Menor a 35",IF(Datos_Limpios!$M1219&lt;=48,"Menor a 48",IF(Datos_Limpios!$M1219&lt;=60,"Menor a 60","Mayor a 60")))</f>
        <v>Mayor a 60</v>
      </c>
      <c r="O1219" s="9" t="str">
        <f>IF(Datos_Limpios!$L1219="True",Datos_Limpios!$F1219,Datos_Limpios!$H1219)</f>
        <v>Virtus.pro</v>
      </c>
      <c r="P1219" s="9"/>
      <c r="Q1219" s="9">
        <v>10749</v>
      </c>
      <c r="R1219" s="9" t="s">
        <v>106</v>
      </c>
    </row>
    <row r="1220" spans="1:18" x14ac:dyDescent="0.3">
      <c r="A1220" s="7">
        <v>4973241299</v>
      </c>
      <c r="B1220" s="7">
        <v>1843</v>
      </c>
      <c r="C1220" s="8">
        <f>Datos_Limpios!$B1220/(24*60*60)</f>
        <v>2.133101851851852E-2</v>
      </c>
      <c r="D1220" s="8" t="str">
        <f t="shared" si="38"/>
        <v>Early Game</v>
      </c>
      <c r="E1220" s="7">
        <v>6209804</v>
      </c>
      <c r="F1220" s="7" t="s">
        <v>109</v>
      </c>
      <c r="G1220" s="7">
        <v>2672298</v>
      </c>
      <c r="H1220" s="7" t="s">
        <v>26</v>
      </c>
      <c r="I1220" s="7">
        <v>22</v>
      </c>
      <c r="J1220" s="7">
        <v>31</v>
      </c>
      <c r="K1220" s="7" t="str">
        <f t="shared" si="39"/>
        <v>Dire</v>
      </c>
      <c r="L1220" s="7" t="s">
        <v>14</v>
      </c>
      <c r="M1220" s="7">
        <f>Datos_Limpios!$I1220+Datos_Limpios!$J1220</f>
        <v>53</v>
      </c>
      <c r="N1220" s="7" t="str">
        <f>IF(Datos_Limpios!$M1220&lt;35,"Menor a 35",IF(Datos_Limpios!$M1220&lt;=48,"Menor a 48",IF(Datos_Limpios!$M1220&lt;=60,"Menor a 60","Mayor a 60")))</f>
        <v>Menor a 60</v>
      </c>
      <c r="O1220" s="7" t="str">
        <f>IF(Datos_Limpios!$L1220="True",Datos_Limpios!$F1220,Datos_Limpios!$H1220)</f>
        <v>NoPing Esports</v>
      </c>
      <c r="P1220" s="7"/>
      <c r="Q1220" s="7">
        <v>10749</v>
      </c>
      <c r="R1220" s="7" t="s">
        <v>106</v>
      </c>
    </row>
    <row r="1221" spans="1:18" x14ac:dyDescent="0.3">
      <c r="A1221" s="9">
        <v>4973205314</v>
      </c>
      <c r="B1221" s="9">
        <v>2086</v>
      </c>
      <c r="C1221" s="10">
        <f>Datos_Limpios!$B1221/(24*60*60)</f>
        <v>2.4143518518518519E-2</v>
      </c>
      <c r="D1221" s="8" t="str">
        <f t="shared" si="38"/>
        <v>Early Game</v>
      </c>
      <c r="E1221" s="9">
        <v>6214973</v>
      </c>
      <c r="F1221" s="9" t="s">
        <v>108</v>
      </c>
      <c r="G1221" s="9">
        <v>39</v>
      </c>
      <c r="H1221" s="9" t="s">
        <v>60</v>
      </c>
      <c r="I1221" s="9">
        <v>12</v>
      </c>
      <c r="J1221" s="9">
        <v>37</v>
      </c>
      <c r="K1221" s="9" t="str">
        <f t="shared" si="39"/>
        <v>Dire</v>
      </c>
      <c r="L1221" s="9" t="s">
        <v>14</v>
      </c>
      <c r="M1221" s="9">
        <f>Datos_Limpios!$I1221+Datos_Limpios!$J1221</f>
        <v>49</v>
      </c>
      <c r="N1221" s="9" t="str">
        <f>IF(Datos_Limpios!$M1221&lt;35,"Menor a 35",IF(Datos_Limpios!$M1221&lt;=48,"Menor a 48",IF(Datos_Limpios!$M1221&lt;=60,"Menor a 60","Mayor a 60")))</f>
        <v>Menor a 60</v>
      </c>
      <c r="O1221" s="9" t="str">
        <f>IF(Datos_Limpios!$L1221="True",Datos_Limpios!$F1221,Datos_Limpios!$H1221)</f>
        <v>Shopify Rebellion</v>
      </c>
      <c r="P1221" s="9"/>
      <c r="Q1221" s="9">
        <v>10749</v>
      </c>
      <c r="R1221" s="9" t="s">
        <v>106</v>
      </c>
    </row>
    <row r="1222" spans="1:18" x14ac:dyDescent="0.3">
      <c r="A1222" s="7">
        <v>4973135877</v>
      </c>
      <c r="B1222" s="7">
        <v>2502</v>
      </c>
      <c r="C1222" s="8">
        <f>Datos_Limpios!$B1222/(24*60*60)</f>
        <v>2.8958333333333332E-2</v>
      </c>
      <c r="D1222" s="8" t="str">
        <f t="shared" si="38"/>
        <v>Mid Game</v>
      </c>
      <c r="E1222" s="7">
        <v>350190</v>
      </c>
      <c r="F1222" s="7" t="s">
        <v>16</v>
      </c>
      <c r="G1222" s="7">
        <v>1883502</v>
      </c>
      <c r="H1222" s="7" t="s">
        <v>61</v>
      </c>
      <c r="I1222" s="7">
        <v>23</v>
      </c>
      <c r="J1222" s="7">
        <v>34</v>
      </c>
      <c r="K1222" s="7" t="str">
        <f t="shared" si="39"/>
        <v>Dire</v>
      </c>
      <c r="L1222" s="7" t="s">
        <v>14</v>
      </c>
      <c r="M1222" s="7">
        <f>Datos_Limpios!$I1222+Datos_Limpios!$J1222</f>
        <v>57</v>
      </c>
      <c r="N1222" s="7" t="str">
        <f>IF(Datos_Limpios!$M1222&lt;35,"Menor a 35",IF(Datos_Limpios!$M1222&lt;=48,"Menor a 48",IF(Datos_Limpios!$M1222&lt;=60,"Menor a 60","Mayor a 60")))</f>
        <v>Menor a 60</v>
      </c>
      <c r="O1222" s="7" t="str">
        <f>IF(Datos_Limpios!$L1222="True",Datos_Limpios!$F1222,Datos_Limpios!$H1222)</f>
        <v>Virtus.pro</v>
      </c>
      <c r="P1222" s="7"/>
      <c r="Q1222" s="7">
        <v>10749</v>
      </c>
      <c r="R1222" s="7" t="s">
        <v>106</v>
      </c>
    </row>
    <row r="1223" spans="1:18" x14ac:dyDescent="0.3">
      <c r="A1223" s="9">
        <v>4973040677</v>
      </c>
      <c r="B1223" s="9">
        <v>4195</v>
      </c>
      <c r="C1223" s="10">
        <f>Datos_Limpios!$B1223/(24*60*60)</f>
        <v>4.8553240740740744E-2</v>
      </c>
      <c r="D1223" s="8" t="str">
        <f t="shared" si="38"/>
        <v>Late Game</v>
      </c>
      <c r="E1223" s="9">
        <v>2163</v>
      </c>
      <c r="F1223" s="9" t="s">
        <v>66</v>
      </c>
      <c r="G1223" s="9">
        <v>2108395</v>
      </c>
      <c r="H1223" s="9" t="s">
        <v>34</v>
      </c>
      <c r="I1223" s="9">
        <v>39</v>
      </c>
      <c r="J1223" s="9">
        <v>45</v>
      </c>
      <c r="K1223" s="9" t="str">
        <f t="shared" si="39"/>
        <v>Dire</v>
      </c>
      <c r="L1223" s="9" t="s">
        <v>14</v>
      </c>
      <c r="M1223" s="9">
        <f>Datos_Limpios!$I1223+Datos_Limpios!$J1223</f>
        <v>84</v>
      </c>
      <c r="N1223" s="9" t="str">
        <f>IF(Datos_Limpios!$M1223&lt;35,"Menor a 35",IF(Datos_Limpios!$M1223&lt;=48,"Menor a 48",IF(Datos_Limpios!$M1223&lt;=60,"Menor a 60","Mayor a 60")))</f>
        <v>Mayor a 60</v>
      </c>
      <c r="O1223" s="9" t="str">
        <f>IF(Datos_Limpios!$L1223="True",Datos_Limpios!$F1223,Datos_Limpios!$H1223)</f>
        <v>TNC Predator</v>
      </c>
      <c r="P1223" s="9"/>
      <c r="Q1223" s="9">
        <v>10749</v>
      </c>
      <c r="R1223" s="9" t="s">
        <v>106</v>
      </c>
    </row>
    <row r="1224" spans="1:18" x14ac:dyDescent="0.3">
      <c r="A1224" s="7">
        <v>4973073617</v>
      </c>
      <c r="B1224" s="7">
        <v>1776</v>
      </c>
      <c r="C1224" s="8">
        <f>Datos_Limpios!$B1224/(24*60*60)</f>
        <v>2.0555555555555556E-2</v>
      </c>
      <c r="D1224" s="8" t="str">
        <f t="shared" si="38"/>
        <v>Early Game</v>
      </c>
      <c r="E1224" s="7">
        <v>1838315</v>
      </c>
      <c r="F1224" s="7" t="s">
        <v>21</v>
      </c>
      <c r="G1224" s="7">
        <v>7203342</v>
      </c>
      <c r="H1224" s="7" t="s">
        <v>107</v>
      </c>
      <c r="I1224" s="7">
        <v>22</v>
      </c>
      <c r="J1224" s="7">
        <v>30</v>
      </c>
      <c r="K1224" s="7" t="str">
        <f t="shared" si="39"/>
        <v>Dire</v>
      </c>
      <c r="L1224" s="7" t="s">
        <v>14</v>
      </c>
      <c r="M1224" s="7">
        <f>Datos_Limpios!$I1224+Datos_Limpios!$J1224</f>
        <v>52</v>
      </c>
      <c r="N1224" s="7" t="str">
        <f>IF(Datos_Limpios!$M1224&lt;35,"Menor a 35",IF(Datos_Limpios!$M1224&lt;=48,"Menor a 48",IF(Datos_Limpios!$M1224&lt;=60,"Menor a 60","Mayor a 60")))</f>
        <v>Menor a 60</v>
      </c>
      <c r="O1224" s="7" t="str">
        <f>IF(Datos_Limpios!$L1224="True",Datos_Limpios!$F1224,Datos_Limpios!$H1224)</f>
        <v>Chaos EC</v>
      </c>
      <c r="P1224" s="7"/>
      <c r="Q1224" s="7">
        <v>10749</v>
      </c>
      <c r="R1224" s="7" t="s">
        <v>106</v>
      </c>
    </row>
    <row r="1225" spans="1:18" x14ac:dyDescent="0.3">
      <c r="A1225" s="9">
        <v>4972974534</v>
      </c>
      <c r="B1225" s="9">
        <v>2259</v>
      </c>
      <c r="C1225" s="10">
        <f>Datos_Limpios!$B1225/(24*60*60)</f>
        <v>2.6145833333333333E-2</v>
      </c>
      <c r="D1225" s="8" t="str">
        <f t="shared" si="38"/>
        <v>Early Game</v>
      </c>
      <c r="E1225" s="9">
        <v>350190</v>
      </c>
      <c r="F1225" s="9" t="s">
        <v>16</v>
      </c>
      <c r="G1225" s="9">
        <v>6209804</v>
      </c>
      <c r="H1225" s="9" t="s">
        <v>109</v>
      </c>
      <c r="I1225" s="9">
        <v>28</v>
      </c>
      <c r="J1225" s="9">
        <v>12</v>
      </c>
      <c r="K1225" s="9" t="str">
        <f t="shared" si="39"/>
        <v>Radiant</v>
      </c>
      <c r="L1225" s="9" t="s">
        <v>18</v>
      </c>
      <c r="M1225" s="9">
        <f>Datos_Limpios!$I1225+Datos_Limpios!$J1225</f>
        <v>40</v>
      </c>
      <c r="N1225" s="9" t="str">
        <f>IF(Datos_Limpios!$M1225&lt;35,"Menor a 35",IF(Datos_Limpios!$M1225&lt;=48,"Menor a 48",IF(Datos_Limpios!$M1225&lt;=60,"Menor a 60","Mayor a 60")))</f>
        <v>Menor a 48</v>
      </c>
      <c r="O1225" s="9" t="str">
        <f>IF(Datos_Limpios!$L1225="True",Datos_Limpios!$F1225,Datos_Limpios!$H1225)</f>
        <v>Ascent Esports</v>
      </c>
      <c r="P1225" s="9"/>
      <c r="Q1225" s="9">
        <v>10749</v>
      </c>
      <c r="R1225" s="9" t="s">
        <v>106</v>
      </c>
    </row>
    <row r="1226" spans="1:18" x14ac:dyDescent="0.3">
      <c r="A1226" s="7">
        <v>4973017840</v>
      </c>
      <c r="B1226" s="7">
        <v>1305</v>
      </c>
      <c r="C1226" s="8">
        <f>Datos_Limpios!$B1226/(24*60*60)</f>
        <v>1.5104166666666667E-2</v>
      </c>
      <c r="D1226" s="8" t="str">
        <f t="shared" si="38"/>
        <v>Early Game</v>
      </c>
      <c r="E1226" s="7">
        <v>7203342</v>
      </c>
      <c r="F1226" s="7" t="s">
        <v>107</v>
      </c>
      <c r="G1226" s="7">
        <v>1838315</v>
      </c>
      <c r="H1226" s="7" t="s">
        <v>21</v>
      </c>
      <c r="I1226" s="7">
        <v>15</v>
      </c>
      <c r="J1226" s="7">
        <v>33</v>
      </c>
      <c r="K1226" s="7" t="str">
        <f t="shared" si="39"/>
        <v>Dire</v>
      </c>
      <c r="L1226" s="7" t="s">
        <v>14</v>
      </c>
      <c r="M1226" s="7">
        <f>Datos_Limpios!$I1226+Datos_Limpios!$J1226</f>
        <v>48</v>
      </c>
      <c r="N1226" s="7" t="str">
        <f>IF(Datos_Limpios!$M1226&lt;35,"Menor a 35",IF(Datos_Limpios!$M1226&lt;=48,"Menor a 48",IF(Datos_Limpios!$M1226&lt;=60,"Menor a 60","Mayor a 60")))</f>
        <v>Menor a 48</v>
      </c>
      <c r="O1226" s="7" t="str">
        <f>IF(Datos_Limpios!$L1226="True",Datos_Limpios!$F1226,Datos_Limpios!$H1226)</f>
        <v>Team Secret</v>
      </c>
      <c r="P1226" s="7"/>
      <c r="Q1226" s="7">
        <v>10749</v>
      </c>
      <c r="R1226" s="7" t="s">
        <v>106</v>
      </c>
    </row>
    <row r="1227" spans="1:18" x14ac:dyDescent="0.3">
      <c r="A1227" s="9">
        <v>4972964911</v>
      </c>
      <c r="B1227" s="9">
        <v>2970</v>
      </c>
      <c r="C1227" s="10">
        <f>Datos_Limpios!$B1227/(24*60*60)</f>
        <v>3.4375000000000003E-2</v>
      </c>
      <c r="D1227" s="8" t="str">
        <f t="shared" si="38"/>
        <v>Mid Game</v>
      </c>
      <c r="E1227" s="9">
        <v>39</v>
      </c>
      <c r="F1227" s="9" t="s">
        <v>60</v>
      </c>
      <c r="G1227" s="9">
        <v>1883502</v>
      </c>
      <c r="H1227" s="9" t="s">
        <v>61</v>
      </c>
      <c r="I1227" s="9">
        <v>24</v>
      </c>
      <c r="J1227" s="9">
        <v>26</v>
      </c>
      <c r="K1227" s="9" t="str">
        <f t="shared" si="39"/>
        <v>Dire</v>
      </c>
      <c r="L1227" s="9" t="s">
        <v>14</v>
      </c>
      <c r="M1227" s="9">
        <f>Datos_Limpios!$I1227+Datos_Limpios!$J1227</f>
        <v>50</v>
      </c>
      <c r="N1227" s="9" t="str">
        <f>IF(Datos_Limpios!$M1227&lt;35,"Menor a 35",IF(Datos_Limpios!$M1227&lt;=48,"Menor a 48",IF(Datos_Limpios!$M1227&lt;=60,"Menor a 60","Mayor a 60")))</f>
        <v>Menor a 60</v>
      </c>
      <c r="O1227" s="9" t="str">
        <f>IF(Datos_Limpios!$L1227="True",Datos_Limpios!$F1227,Datos_Limpios!$H1227)</f>
        <v>Virtus.pro</v>
      </c>
      <c r="P1227" s="9"/>
      <c r="Q1227" s="9">
        <v>10749</v>
      </c>
      <c r="R1227" s="9" t="s">
        <v>106</v>
      </c>
    </row>
    <row r="1228" spans="1:18" x14ac:dyDescent="0.3">
      <c r="A1228" s="7">
        <v>4971752684</v>
      </c>
      <c r="B1228" s="7">
        <v>2288</v>
      </c>
      <c r="C1228" s="8">
        <f>Datos_Limpios!$B1228/(24*60*60)</f>
        <v>2.6481481481481481E-2</v>
      </c>
      <c r="D1228" s="8" t="str">
        <f t="shared" si="38"/>
        <v>Early Game</v>
      </c>
      <c r="E1228" s="7">
        <v>1838315</v>
      </c>
      <c r="F1228" s="7" t="s">
        <v>21</v>
      </c>
      <c r="G1228" s="7">
        <v>15</v>
      </c>
      <c r="H1228" s="7" t="s">
        <v>12</v>
      </c>
      <c r="I1228" s="7">
        <v>15</v>
      </c>
      <c r="J1228" s="7">
        <v>34</v>
      </c>
      <c r="K1228" s="7" t="str">
        <f t="shared" si="39"/>
        <v>Dire</v>
      </c>
      <c r="L1228" s="7" t="s">
        <v>14</v>
      </c>
      <c r="M1228" s="7">
        <f>Datos_Limpios!$I1228+Datos_Limpios!$J1228</f>
        <v>49</v>
      </c>
      <c r="N1228" s="7" t="str">
        <f>IF(Datos_Limpios!$M1228&lt;35,"Menor a 35",IF(Datos_Limpios!$M1228&lt;=48,"Menor a 48",IF(Datos_Limpios!$M1228&lt;=60,"Menor a 60","Mayor a 60")))</f>
        <v>Menor a 60</v>
      </c>
      <c r="O1228" s="7" t="str">
        <f>IF(Datos_Limpios!$L1228="True",Datos_Limpios!$F1228,Datos_Limpios!$H1228)</f>
        <v>LGD Gaming</v>
      </c>
      <c r="P1228" s="7"/>
      <c r="Q1228" s="7">
        <v>10749</v>
      </c>
      <c r="R1228" s="7" t="s">
        <v>106</v>
      </c>
    </row>
    <row r="1229" spans="1:18" x14ac:dyDescent="0.3">
      <c r="A1229" s="9">
        <v>4971762994</v>
      </c>
      <c r="B1229" s="9">
        <v>2863</v>
      </c>
      <c r="C1229" s="10">
        <f>Datos_Limpios!$B1229/(24*60*60)</f>
        <v>3.3136574074074075E-2</v>
      </c>
      <c r="D1229" s="8" t="str">
        <f t="shared" si="38"/>
        <v>Mid Game</v>
      </c>
      <c r="E1229" s="9">
        <v>2163</v>
      </c>
      <c r="F1229" s="9" t="s">
        <v>66</v>
      </c>
      <c r="G1229" s="9">
        <v>2626685</v>
      </c>
      <c r="H1229" s="9" t="s">
        <v>30</v>
      </c>
      <c r="I1229" s="9">
        <v>46</v>
      </c>
      <c r="J1229" s="9">
        <v>28</v>
      </c>
      <c r="K1229" s="9" t="str">
        <f t="shared" si="39"/>
        <v>Radiant</v>
      </c>
      <c r="L1229" s="9" t="s">
        <v>18</v>
      </c>
      <c r="M1229" s="9">
        <f>Datos_Limpios!$I1229+Datos_Limpios!$J1229</f>
        <v>74</v>
      </c>
      <c r="N1229" s="9" t="str">
        <f>IF(Datos_Limpios!$M1229&lt;35,"Menor a 35",IF(Datos_Limpios!$M1229&lt;=48,"Menor a 48",IF(Datos_Limpios!$M1229&lt;=60,"Menor a 60","Mayor a 60")))</f>
        <v>Mayor a 60</v>
      </c>
      <c r="O1229" s="9" t="str">
        <f>IF(Datos_Limpios!$L1229="True",Datos_Limpios!$F1229,Datos_Limpios!$H1229)</f>
        <v>Team Liquid</v>
      </c>
      <c r="P1229" s="9"/>
      <c r="Q1229" s="9">
        <v>10749</v>
      </c>
      <c r="R1229" s="9" t="s">
        <v>106</v>
      </c>
    </row>
    <row r="1230" spans="1:18" x14ac:dyDescent="0.3">
      <c r="A1230" s="7">
        <v>4971343154</v>
      </c>
      <c r="B1230" s="7">
        <v>5189</v>
      </c>
      <c r="C1230" s="8">
        <f>Datos_Limpios!$B1230/(24*60*60)</f>
        <v>6.0057870370370373E-2</v>
      </c>
      <c r="D1230" s="8" t="str">
        <f t="shared" si="38"/>
        <v>Late Game</v>
      </c>
      <c r="E1230" s="7">
        <v>2108395</v>
      </c>
      <c r="F1230" s="7" t="s">
        <v>34</v>
      </c>
      <c r="G1230" s="7">
        <v>7203342</v>
      </c>
      <c r="H1230" s="7" t="s">
        <v>107</v>
      </c>
      <c r="I1230" s="7">
        <v>26</v>
      </c>
      <c r="J1230" s="7">
        <v>40</v>
      </c>
      <c r="K1230" s="7" t="str">
        <f t="shared" si="39"/>
        <v>Dire</v>
      </c>
      <c r="L1230" s="7" t="s">
        <v>14</v>
      </c>
      <c r="M1230" s="7">
        <f>Datos_Limpios!$I1230+Datos_Limpios!$J1230</f>
        <v>66</v>
      </c>
      <c r="N1230" s="7" t="str">
        <f>IF(Datos_Limpios!$M1230&lt;35,"Menor a 35",IF(Datos_Limpios!$M1230&lt;=48,"Menor a 48",IF(Datos_Limpios!$M1230&lt;=60,"Menor a 60","Mayor a 60")))</f>
        <v>Mayor a 60</v>
      </c>
      <c r="O1230" s="7" t="str">
        <f>IF(Datos_Limpios!$L1230="True",Datos_Limpios!$F1230,Datos_Limpios!$H1230)</f>
        <v>Chaos EC</v>
      </c>
      <c r="P1230" s="7"/>
      <c r="Q1230" s="7">
        <v>10749</v>
      </c>
      <c r="R1230" s="7" t="s">
        <v>106</v>
      </c>
    </row>
    <row r="1231" spans="1:18" x14ac:dyDescent="0.3">
      <c r="A1231" s="9">
        <v>4972913573</v>
      </c>
      <c r="B1231" s="9">
        <v>1430</v>
      </c>
      <c r="C1231" s="10">
        <f>Datos_Limpios!$B1231/(24*60*60)</f>
        <v>1.6550925925925927E-2</v>
      </c>
      <c r="D1231" s="8" t="str">
        <f t="shared" si="38"/>
        <v>Early Game</v>
      </c>
      <c r="E1231" s="9">
        <v>2672298</v>
      </c>
      <c r="F1231" s="9" t="s">
        <v>26</v>
      </c>
      <c r="G1231" s="9">
        <v>6214973</v>
      </c>
      <c r="H1231" s="9" t="s">
        <v>108</v>
      </c>
      <c r="I1231" s="9">
        <v>22</v>
      </c>
      <c r="J1231" s="9">
        <v>8</v>
      </c>
      <c r="K1231" s="9" t="str">
        <f t="shared" si="39"/>
        <v>Radiant</v>
      </c>
      <c r="L1231" s="9" t="s">
        <v>18</v>
      </c>
      <c r="M1231" s="9">
        <f>Datos_Limpios!$I1231+Datos_Limpios!$J1231</f>
        <v>30</v>
      </c>
      <c r="N1231" s="9" t="str">
        <f>IF(Datos_Limpios!$M1231&lt;35,"Menor a 35",IF(Datos_Limpios!$M1231&lt;=48,"Menor a 48",IF(Datos_Limpios!$M1231&lt;=60,"Menor a 60","Mayor a 60")))</f>
        <v>Menor a 35</v>
      </c>
      <c r="O1231" s="9" t="str">
        <f>IF(Datos_Limpios!$L1231="True",Datos_Limpios!$F1231,Datos_Limpios!$H1231)</f>
        <v>NoPing Esports</v>
      </c>
      <c r="P1231" s="9"/>
      <c r="Q1231" s="9">
        <v>10749</v>
      </c>
      <c r="R1231" s="9" t="s">
        <v>106</v>
      </c>
    </row>
    <row r="1232" spans="1:18" x14ac:dyDescent="0.3">
      <c r="A1232" s="7">
        <v>4971714902</v>
      </c>
      <c r="B1232" s="7">
        <v>2762</v>
      </c>
      <c r="C1232" s="8">
        <f>Datos_Limpios!$B1232/(24*60*60)</f>
        <v>3.1967592592592596E-2</v>
      </c>
      <c r="D1232" s="8" t="str">
        <f t="shared" si="38"/>
        <v>Mid Game</v>
      </c>
      <c r="E1232" s="7">
        <v>6214538</v>
      </c>
      <c r="F1232" s="7" t="s">
        <v>63</v>
      </c>
      <c r="G1232" s="7">
        <v>7203342</v>
      </c>
      <c r="H1232" s="7" t="s">
        <v>107</v>
      </c>
      <c r="I1232" s="7">
        <v>39</v>
      </c>
      <c r="J1232" s="7">
        <v>19</v>
      </c>
      <c r="K1232" s="7" t="str">
        <f t="shared" si="39"/>
        <v>Radiant</v>
      </c>
      <c r="L1232" s="7" t="s">
        <v>18</v>
      </c>
      <c r="M1232" s="7">
        <f>Datos_Limpios!$I1232+Datos_Limpios!$J1232</f>
        <v>58</v>
      </c>
      <c r="N1232" s="7" t="str">
        <f>IF(Datos_Limpios!$M1232&lt;35,"Menor a 35",IF(Datos_Limpios!$M1232&lt;=48,"Menor a 48",IF(Datos_Limpios!$M1232&lt;=60,"Menor a 60","Mayor a 60")))</f>
        <v>Menor a 60</v>
      </c>
      <c r="O1232" s="7" t="str">
        <f>IF(Datos_Limpios!$L1232="True",Datos_Limpios!$F1232,Datos_Limpios!$H1232)</f>
        <v>Newbee</v>
      </c>
      <c r="P1232" s="7"/>
      <c r="Q1232" s="7">
        <v>10749</v>
      </c>
      <c r="R1232" s="7" t="s">
        <v>106</v>
      </c>
    </row>
    <row r="1233" spans="1:18" x14ac:dyDescent="0.3">
      <c r="A1233" s="9">
        <v>4971878070</v>
      </c>
      <c r="B1233" s="9">
        <v>2267</v>
      </c>
      <c r="C1233" s="10">
        <f>Datos_Limpios!$B1233/(24*60*60)</f>
        <v>2.6238425925925925E-2</v>
      </c>
      <c r="D1233" s="8" t="str">
        <f t="shared" si="38"/>
        <v>Early Game</v>
      </c>
      <c r="E1233" s="9">
        <v>1838315</v>
      </c>
      <c r="F1233" s="9" t="s">
        <v>21</v>
      </c>
      <c r="G1233" s="9">
        <v>15</v>
      </c>
      <c r="H1233" s="9" t="s">
        <v>12</v>
      </c>
      <c r="I1233" s="9">
        <v>19</v>
      </c>
      <c r="J1233" s="9">
        <v>32</v>
      </c>
      <c r="K1233" s="9" t="str">
        <f t="shared" si="39"/>
        <v>Dire</v>
      </c>
      <c r="L1233" s="9" t="s">
        <v>14</v>
      </c>
      <c r="M1233" s="9">
        <f>Datos_Limpios!$I1233+Datos_Limpios!$J1233</f>
        <v>51</v>
      </c>
      <c r="N1233" s="9" t="str">
        <f>IF(Datos_Limpios!$M1233&lt;35,"Menor a 35",IF(Datos_Limpios!$M1233&lt;=48,"Menor a 48",IF(Datos_Limpios!$M1233&lt;=60,"Menor a 60","Mayor a 60")))</f>
        <v>Menor a 60</v>
      </c>
      <c r="O1233" s="9" t="str">
        <f>IF(Datos_Limpios!$L1233="True",Datos_Limpios!$F1233,Datos_Limpios!$H1233)</f>
        <v>LGD Gaming</v>
      </c>
      <c r="P1233" s="9"/>
      <c r="Q1233" s="9">
        <v>10749</v>
      </c>
      <c r="R1233" s="9" t="s">
        <v>106</v>
      </c>
    </row>
    <row r="1234" spans="1:18" x14ac:dyDescent="0.3">
      <c r="A1234" s="7">
        <v>4971602368</v>
      </c>
      <c r="B1234" s="7">
        <v>3623</v>
      </c>
      <c r="C1234" s="8">
        <f>Datos_Limpios!$B1234/(24*60*60)</f>
        <v>4.193287037037037E-2</v>
      </c>
      <c r="D1234" s="8" t="str">
        <f t="shared" si="38"/>
        <v>Late Game</v>
      </c>
      <c r="E1234" s="7">
        <v>2626685</v>
      </c>
      <c r="F1234" s="7" t="s">
        <v>30</v>
      </c>
      <c r="G1234" s="7">
        <v>2163</v>
      </c>
      <c r="H1234" s="7" t="s">
        <v>66</v>
      </c>
      <c r="I1234" s="7">
        <v>35</v>
      </c>
      <c r="J1234" s="7">
        <v>49</v>
      </c>
      <c r="K1234" s="7" t="str">
        <f t="shared" si="39"/>
        <v>Dire</v>
      </c>
      <c r="L1234" s="7" t="s">
        <v>14</v>
      </c>
      <c r="M1234" s="7">
        <f>Datos_Limpios!$I1234+Datos_Limpios!$J1234</f>
        <v>84</v>
      </c>
      <c r="N1234" s="7" t="str">
        <f>IF(Datos_Limpios!$M1234&lt;35,"Menor a 35",IF(Datos_Limpios!$M1234&lt;=48,"Menor a 48",IF(Datos_Limpios!$M1234&lt;=60,"Menor a 60","Mayor a 60")))</f>
        <v>Mayor a 60</v>
      </c>
      <c r="O1234" s="7" t="str">
        <f>IF(Datos_Limpios!$L1234="True",Datos_Limpios!$F1234,Datos_Limpios!$H1234)</f>
        <v>Team Liquid</v>
      </c>
      <c r="P1234" s="7"/>
      <c r="Q1234" s="7">
        <v>10749</v>
      </c>
      <c r="R1234" s="7" t="s">
        <v>106</v>
      </c>
    </row>
    <row r="1235" spans="1:18" x14ac:dyDescent="0.3">
      <c r="A1235" s="9">
        <v>4971562774</v>
      </c>
      <c r="B1235" s="9">
        <v>1729</v>
      </c>
      <c r="C1235" s="10">
        <f>Datos_Limpios!$B1235/(24*60*60)</f>
        <v>2.0011574074074074E-2</v>
      </c>
      <c r="D1235" s="8" t="str">
        <f t="shared" si="38"/>
        <v>Early Game</v>
      </c>
      <c r="E1235" s="9">
        <v>111474</v>
      </c>
      <c r="F1235" s="9" t="s">
        <v>20</v>
      </c>
      <c r="G1235" s="9">
        <v>543897</v>
      </c>
      <c r="H1235" s="9" t="s">
        <v>35</v>
      </c>
      <c r="I1235" s="9">
        <v>16</v>
      </c>
      <c r="J1235" s="9">
        <v>30</v>
      </c>
      <c r="K1235" s="9" t="str">
        <f t="shared" si="39"/>
        <v>Dire</v>
      </c>
      <c r="L1235" s="9" t="s">
        <v>14</v>
      </c>
      <c r="M1235" s="9">
        <f>Datos_Limpios!$I1235+Datos_Limpios!$J1235</f>
        <v>46</v>
      </c>
      <c r="N1235" s="9" t="str">
        <f>IF(Datos_Limpios!$M1235&lt;35,"Menor a 35",IF(Datos_Limpios!$M1235&lt;=48,"Menor a 48",IF(Datos_Limpios!$M1235&lt;=60,"Menor a 60","Mayor a 60")))</f>
        <v>Menor a 48</v>
      </c>
      <c r="O1235" s="9" t="str">
        <f>IF(Datos_Limpios!$L1235="True",Datos_Limpios!$F1235,Datos_Limpios!$H1235)</f>
        <v>Mineski</v>
      </c>
      <c r="P1235" s="9"/>
      <c r="Q1235" s="9">
        <v>10749</v>
      </c>
      <c r="R1235" s="9" t="s">
        <v>106</v>
      </c>
    </row>
    <row r="1236" spans="1:18" x14ac:dyDescent="0.3">
      <c r="A1236" s="7">
        <v>4971503549</v>
      </c>
      <c r="B1236" s="7">
        <v>2681</v>
      </c>
      <c r="C1236" s="8">
        <f>Datos_Limpios!$B1236/(24*60*60)</f>
        <v>3.1030092592592592E-2</v>
      </c>
      <c r="D1236" s="8" t="str">
        <f t="shared" si="38"/>
        <v>Mid Game</v>
      </c>
      <c r="E1236" s="7">
        <v>6209804</v>
      </c>
      <c r="F1236" s="7" t="s">
        <v>109</v>
      </c>
      <c r="G1236" s="7">
        <v>36</v>
      </c>
      <c r="H1236" s="7" t="s">
        <v>37</v>
      </c>
      <c r="I1236" s="7">
        <v>34</v>
      </c>
      <c r="J1236" s="7">
        <v>23</v>
      </c>
      <c r="K1236" s="7" t="str">
        <f t="shared" si="39"/>
        <v>Radiant</v>
      </c>
      <c r="L1236" s="7" t="s">
        <v>18</v>
      </c>
      <c r="M1236" s="7">
        <f>Datos_Limpios!$I1236+Datos_Limpios!$J1236</f>
        <v>57</v>
      </c>
      <c r="N1236" s="7" t="str">
        <f>IF(Datos_Limpios!$M1236&lt;35,"Menor a 35",IF(Datos_Limpios!$M1236&lt;=48,"Menor a 48",IF(Datos_Limpios!$M1236&lt;=60,"Menor a 60","Mayor a 60")))</f>
        <v>Menor a 60</v>
      </c>
      <c r="O1236" s="7" t="str">
        <f>IF(Datos_Limpios!$L1236="True",Datos_Limpios!$F1236,Datos_Limpios!$H1236)</f>
        <v>Antarctic Penguins</v>
      </c>
      <c r="P1236" s="7"/>
      <c r="Q1236" s="7">
        <v>10749</v>
      </c>
      <c r="R1236" s="7" t="s">
        <v>106</v>
      </c>
    </row>
    <row r="1237" spans="1:18" x14ac:dyDescent="0.3">
      <c r="A1237" s="9">
        <v>4971609890</v>
      </c>
      <c r="B1237" s="9">
        <v>2274</v>
      </c>
      <c r="C1237" s="10">
        <f>Datos_Limpios!$B1237/(24*60*60)</f>
        <v>2.6319444444444444E-2</v>
      </c>
      <c r="D1237" s="8" t="str">
        <f t="shared" si="38"/>
        <v>Early Game</v>
      </c>
      <c r="E1237" s="9">
        <v>6214538</v>
      </c>
      <c r="F1237" s="9" t="s">
        <v>63</v>
      </c>
      <c r="G1237" s="9">
        <v>7203342</v>
      </c>
      <c r="H1237" s="9" t="s">
        <v>107</v>
      </c>
      <c r="I1237" s="9">
        <v>44</v>
      </c>
      <c r="J1237" s="9">
        <v>11</v>
      </c>
      <c r="K1237" s="9" t="str">
        <f t="shared" si="39"/>
        <v>Radiant</v>
      </c>
      <c r="L1237" s="9" t="s">
        <v>18</v>
      </c>
      <c r="M1237" s="9">
        <f>Datos_Limpios!$I1237+Datos_Limpios!$J1237</f>
        <v>55</v>
      </c>
      <c r="N1237" s="9" t="str">
        <f>IF(Datos_Limpios!$M1237&lt;35,"Menor a 35",IF(Datos_Limpios!$M1237&lt;=48,"Menor a 48",IF(Datos_Limpios!$M1237&lt;=60,"Menor a 60","Mayor a 60")))</f>
        <v>Menor a 60</v>
      </c>
      <c r="O1237" s="9" t="str">
        <f>IF(Datos_Limpios!$L1237="True",Datos_Limpios!$F1237,Datos_Limpios!$H1237)</f>
        <v>Newbee</v>
      </c>
      <c r="P1237" s="9"/>
      <c r="Q1237" s="9">
        <v>10749</v>
      </c>
      <c r="R1237" s="9" t="s">
        <v>106</v>
      </c>
    </row>
    <row r="1238" spans="1:18" x14ac:dyDescent="0.3">
      <c r="A1238" s="7">
        <v>4971493281</v>
      </c>
      <c r="B1238" s="7">
        <v>3210</v>
      </c>
      <c r="C1238" s="8">
        <f>Datos_Limpios!$B1238/(24*60*60)</f>
        <v>3.7152777777777778E-2</v>
      </c>
      <c r="D1238" s="8" t="str">
        <f t="shared" si="38"/>
        <v>Mid Game</v>
      </c>
      <c r="E1238" s="7">
        <v>6214973</v>
      </c>
      <c r="F1238" s="7" t="s">
        <v>108</v>
      </c>
      <c r="G1238" s="7">
        <v>726228</v>
      </c>
      <c r="H1238" s="7" t="s">
        <v>55</v>
      </c>
      <c r="I1238" s="7">
        <v>34</v>
      </c>
      <c r="J1238" s="7">
        <v>11</v>
      </c>
      <c r="K1238" s="7" t="str">
        <f t="shared" si="39"/>
        <v>Radiant</v>
      </c>
      <c r="L1238" s="7" t="s">
        <v>18</v>
      </c>
      <c r="M1238" s="7">
        <f>Datos_Limpios!$I1238+Datos_Limpios!$J1238</f>
        <v>45</v>
      </c>
      <c r="N1238" s="7" t="str">
        <f>IF(Datos_Limpios!$M1238&lt;35,"Menor a 35",IF(Datos_Limpios!$M1238&lt;=48,"Menor a 48",IF(Datos_Limpios!$M1238&lt;=60,"Menor a 60","Mayor a 60")))</f>
        <v>Menor a 48</v>
      </c>
      <c r="O1238" s="7" t="str">
        <f>IF(Datos_Limpios!$L1238="True",Datos_Limpios!$F1238,Datos_Limpios!$H1238)</f>
        <v>Ninjas in Pyjamas</v>
      </c>
      <c r="P1238" s="7"/>
      <c r="Q1238" s="7">
        <v>10749</v>
      </c>
      <c r="R1238" s="7" t="s">
        <v>106</v>
      </c>
    </row>
    <row r="1239" spans="1:18" x14ac:dyDescent="0.3">
      <c r="A1239" s="9">
        <v>4971293020</v>
      </c>
      <c r="B1239" s="9">
        <v>2555</v>
      </c>
      <c r="C1239" s="10">
        <f>Datos_Limpios!$B1239/(24*60*60)</f>
        <v>2.9571759259259259E-2</v>
      </c>
      <c r="D1239" s="8" t="str">
        <f t="shared" si="38"/>
        <v>Mid Game</v>
      </c>
      <c r="E1239" s="9">
        <v>2626685</v>
      </c>
      <c r="F1239" s="9" t="s">
        <v>30</v>
      </c>
      <c r="G1239" s="9">
        <v>6214538</v>
      </c>
      <c r="H1239" s="9" t="s">
        <v>63</v>
      </c>
      <c r="I1239" s="9">
        <v>39</v>
      </c>
      <c r="J1239" s="9">
        <v>23</v>
      </c>
      <c r="K1239" s="9" t="str">
        <f t="shared" si="39"/>
        <v>Radiant</v>
      </c>
      <c r="L1239" s="9" t="s">
        <v>18</v>
      </c>
      <c r="M1239" s="9">
        <f>Datos_Limpios!$I1239+Datos_Limpios!$J1239</f>
        <v>62</v>
      </c>
      <c r="N1239" s="9" t="str">
        <f>IF(Datos_Limpios!$M1239&lt;35,"Menor a 35",IF(Datos_Limpios!$M1239&lt;=48,"Menor a 48",IF(Datos_Limpios!$M1239&lt;=60,"Menor a 60","Mayor a 60")))</f>
        <v>Mayor a 60</v>
      </c>
      <c r="O1239" s="9" t="str">
        <f>IF(Datos_Limpios!$L1239="True",Datos_Limpios!$F1239,Datos_Limpios!$H1239)</f>
        <v>KEEN GAMING</v>
      </c>
      <c r="P1239" s="9"/>
      <c r="Q1239" s="9">
        <v>10749</v>
      </c>
      <c r="R1239" s="9" t="s">
        <v>106</v>
      </c>
    </row>
    <row r="1240" spans="1:18" x14ac:dyDescent="0.3">
      <c r="A1240" s="7">
        <v>4971219200</v>
      </c>
      <c r="B1240" s="7">
        <v>3534</v>
      </c>
      <c r="C1240" s="8">
        <f>Datos_Limpios!$B1240/(24*60*60)</f>
        <v>4.0902777777777781E-2</v>
      </c>
      <c r="D1240" s="8" t="str">
        <f t="shared" si="38"/>
        <v>Mid Game</v>
      </c>
      <c r="E1240" s="7">
        <v>2108395</v>
      </c>
      <c r="F1240" s="7" t="s">
        <v>34</v>
      </c>
      <c r="G1240" s="7">
        <v>7203342</v>
      </c>
      <c r="H1240" s="7" t="s">
        <v>107</v>
      </c>
      <c r="I1240" s="7">
        <v>33</v>
      </c>
      <c r="J1240" s="7">
        <v>22</v>
      </c>
      <c r="K1240" s="7" t="str">
        <f t="shared" si="39"/>
        <v>Radiant</v>
      </c>
      <c r="L1240" s="7" t="s">
        <v>18</v>
      </c>
      <c r="M1240" s="7">
        <f>Datos_Limpios!$I1240+Datos_Limpios!$J1240</f>
        <v>55</v>
      </c>
      <c r="N1240" s="7" t="str">
        <f>IF(Datos_Limpios!$M1240&lt;35,"Menor a 35",IF(Datos_Limpios!$M1240&lt;=48,"Menor a 48",IF(Datos_Limpios!$M1240&lt;=60,"Menor a 60","Mayor a 60")))</f>
        <v>Menor a 60</v>
      </c>
      <c r="O1240" s="7" t="str">
        <f>IF(Datos_Limpios!$L1240="True",Datos_Limpios!$F1240,Datos_Limpios!$H1240)</f>
        <v>TNC Predator</v>
      </c>
      <c r="P1240" s="7"/>
      <c r="Q1240" s="7">
        <v>10749</v>
      </c>
      <c r="R1240" s="7" t="s">
        <v>106</v>
      </c>
    </row>
    <row r="1241" spans="1:18" x14ac:dyDescent="0.3">
      <c r="A1241" s="9">
        <v>4971103310</v>
      </c>
      <c r="B1241" s="9">
        <v>2405</v>
      </c>
      <c r="C1241" s="10">
        <f>Datos_Limpios!$B1241/(24*60*60)</f>
        <v>2.7835648148148148E-2</v>
      </c>
      <c r="D1241" s="8" t="str">
        <f t="shared" si="38"/>
        <v>Mid Game</v>
      </c>
      <c r="E1241" s="9">
        <v>2672298</v>
      </c>
      <c r="F1241" s="9" t="s">
        <v>26</v>
      </c>
      <c r="G1241" s="9">
        <v>39</v>
      </c>
      <c r="H1241" s="9" t="s">
        <v>60</v>
      </c>
      <c r="I1241" s="9">
        <v>34</v>
      </c>
      <c r="J1241" s="9">
        <v>20</v>
      </c>
      <c r="K1241" s="9" t="str">
        <f t="shared" si="39"/>
        <v>Radiant</v>
      </c>
      <c r="L1241" s="9" t="s">
        <v>18</v>
      </c>
      <c r="M1241" s="9">
        <f>Datos_Limpios!$I1241+Datos_Limpios!$J1241</f>
        <v>54</v>
      </c>
      <c r="N1241" s="9" t="str">
        <f>IF(Datos_Limpios!$M1241&lt;35,"Menor a 35",IF(Datos_Limpios!$M1241&lt;=48,"Menor a 48",IF(Datos_Limpios!$M1241&lt;=60,"Menor a 60","Mayor a 60")))</f>
        <v>Menor a 60</v>
      </c>
      <c r="O1241" s="9" t="str">
        <f>IF(Datos_Limpios!$L1241="True",Datos_Limpios!$F1241,Datos_Limpios!$H1241)</f>
        <v>NoPing Esports</v>
      </c>
      <c r="P1241" s="9"/>
      <c r="Q1241" s="9">
        <v>10749</v>
      </c>
      <c r="R1241" s="9" t="s">
        <v>106</v>
      </c>
    </row>
    <row r="1242" spans="1:18" x14ac:dyDescent="0.3">
      <c r="A1242" s="7">
        <v>4971185236</v>
      </c>
      <c r="B1242" s="7">
        <v>1195</v>
      </c>
      <c r="C1242" s="8">
        <f>Datos_Limpios!$B1242/(24*60*60)</f>
        <v>1.3831018518518519E-2</v>
      </c>
      <c r="D1242" s="8" t="str">
        <f t="shared" si="38"/>
        <v>Turbo Game</v>
      </c>
      <c r="E1242" s="7">
        <v>1838315</v>
      </c>
      <c r="F1242" s="7" t="s">
        <v>21</v>
      </c>
      <c r="G1242" s="7">
        <v>543897</v>
      </c>
      <c r="H1242" s="7" t="s">
        <v>35</v>
      </c>
      <c r="I1242" s="7">
        <v>24</v>
      </c>
      <c r="J1242" s="7">
        <v>1</v>
      </c>
      <c r="K1242" s="7" t="str">
        <f t="shared" si="39"/>
        <v>Radiant</v>
      </c>
      <c r="L1242" s="7" t="s">
        <v>18</v>
      </c>
      <c r="M1242" s="7">
        <f>Datos_Limpios!$I1242+Datos_Limpios!$J1242</f>
        <v>25</v>
      </c>
      <c r="N1242" s="7" t="str">
        <f>IF(Datos_Limpios!$M1242&lt;35,"Menor a 35",IF(Datos_Limpios!$M1242&lt;=48,"Menor a 48",IF(Datos_Limpios!$M1242&lt;=60,"Menor a 60","Mayor a 60")))</f>
        <v>Menor a 35</v>
      </c>
      <c r="O1242" s="7" t="str">
        <f>IF(Datos_Limpios!$L1242="True",Datos_Limpios!$F1242,Datos_Limpios!$H1242)</f>
        <v>Team Secret</v>
      </c>
      <c r="P1242" s="7"/>
      <c r="Q1242" s="7">
        <v>10749</v>
      </c>
      <c r="R1242" s="7" t="s">
        <v>106</v>
      </c>
    </row>
    <row r="1243" spans="1:18" x14ac:dyDescent="0.3">
      <c r="A1243" s="9">
        <v>4971136869</v>
      </c>
      <c r="B1243" s="9">
        <v>2264</v>
      </c>
      <c r="C1243" s="10">
        <f>Datos_Limpios!$B1243/(24*60*60)</f>
        <v>2.6203703703703705E-2</v>
      </c>
      <c r="D1243" s="8" t="str">
        <f t="shared" si="38"/>
        <v>Early Game</v>
      </c>
      <c r="E1243" s="9">
        <v>6214973</v>
      </c>
      <c r="F1243" s="9" t="s">
        <v>108</v>
      </c>
      <c r="G1243" s="9">
        <v>6209804</v>
      </c>
      <c r="H1243" s="9" t="s">
        <v>109</v>
      </c>
      <c r="I1243" s="9">
        <v>15</v>
      </c>
      <c r="J1243" s="9">
        <v>28</v>
      </c>
      <c r="K1243" s="9" t="str">
        <f t="shared" si="39"/>
        <v>Dire</v>
      </c>
      <c r="L1243" s="9" t="s">
        <v>14</v>
      </c>
      <c r="M1243" s="9">
        <f>Datos_Limpios!$I1243+Datos_Limpios!$J1243</f>
        <v>43</v>
      </c>
      <c r="N1243" s="9" t="str">
        <f>IF(Datos_Limpios!$M1243&lt;35,"Menor a 35",IF(Datos_Limpios!$M1243&lt;=48,"Menor a 48",IF(Datos_Limpios!$M1243&lt;=60,"Menor a 60","Mayor a 60")))</f>
        <v>Menor a 48</v>
      </c>
      <c r="O1243" s="9" t="str">
        <f>IF(Datos_Limpios!$L1243="True",Datos_Limpios!$F1243,Datos_Limpios!$H1243)</f>
        <v>Antarctic Penguins</v>
      </c>
      <c r="P1243" s="9"/>
      <c r="Q1243" s="9">
        <v>10749</v>
      </c>
      <c r="R1243" s="9" t="s">
        <v>106</v>
      </c>
    </row>
    <row r="1244" spans="1:18" x14ac:dyDescent="0.3">
      <c r="A1244" s="7">
        <v>4971068045</v>
      </c>
      <c r="B1244" s="7">
        <v>2093</v>
      </c>
      <c r="C1244" s="8">
        <f>Datos_Limpios!$B1244/(24*60*60)</f>
        <v>2.4224537037037037E-2</v>
      </c>
      <c r="D1244" s="8" t="str">
        <f t="shared" si="38"/>
        <v>Early Game</v>
      </c>
      <c r="E1244" s="7">
        <v>6214973</v>
      </c>
      <c r="F1244" s="7" t="s">
        <v>108</v>
      </c>
      <c r="G1244" s="7">
        <v>6209804</v>
      </c>
      <c r="H1244" s="7" t="s">
        <v>109</v>
      </c>
      <c r="I1244" s="7">
        <v>9</v>
      </c>
      <c r="J1244" s="7">
        <v>23</v>
      </c>
      <c r="K1244" s="7" t="str">
        <f t="shared" si="39"/>
        <v>Dire</v>
      </c>
      <c r="L1244" s="7" t="s">
        <v>14</v>
      </c>
      <c r="M1244" s="7">
        <f>Datos_Limpios!$I1244+Datos_Limpios!$J1244</f>
        <v>32</v>
      </c>
      <c r="N1244" s="7" t="str">
        <f>IF(Datos_Limpios!$M1244&lt;35,"Menor a 35",IF(Datos_Limpios!$M1244&lt;=48,"Menor a 48",IF(Datos_Limpios!$M1244&lt;=60,"Menor a 60","Mayor a 60")))</f>
        <v>Menor a 35</v>
      </c>
      <c r="O1244" s="7" t="str">
        <f>IF(Datos_Limpios!$L1244="True",Datos_Limpios!$F1244,Datos_Limpios!$H1244)</f>
        <v>Antarctic Penguins</v>
      </c>
      <c r="P1244" s="7"/>
      <c r="Q1244" s="7">
        <v>10749</v>
      </c>
      <c r="R1244" s="7" t="s">
        <v>106</v>
      </c>
    </row>
    <row r="1245" spans="1:18" x14ac:dyDescent="0.3">
      <c r="A1245" s="9">
        <v>4971090004</v>
      </c>
      <c r="B1245" s="9">
        <v>2095</v>
      </c>
      <c r="C1245" s="10">
        <f>Datos_Limpios!$B1245/(24*60*60)</f>
        <v>2.4247685185185185E-2</v>
      </c>
      <c r="D1245" s="8" t="str">
        <f t="shared" si="38"/>
        <v>Early Game</v>
      </c>
      <c r="E1245" s="9">
        <v>350190</v>
      </c>
      <c r="F1245" s="9" t="s">
        <v>16</v>
      </c>
      <c r="G1245" s="9">
        <v>36</v>
      </c>
      <c r="H1245" s="9" t="s">
        <v>37</v>
      </c>
      <c r="I1245" s="9">
        <v>22</v>
      </c>
      <c r="J1245" s="9">
        <v>14</v>
      </c>
      <c r="K1245" s="9" t="str">
        <f t="shared" si="39"/>
        <v>Radiant</v>
      </c>
      <c r="L1245" s="9" t="s">
        <v>18</v>
      </c>
      <c r="M1245" s="9">
        <f>Datos_Limpios!$I1245+Datos_Limpios!$J1245</f>
        <v>36</v>
      </c>
      <c r="N1245" s="9" t="str">
        <f>IF(Datos_Limpios!$M1245&lt;35,"Menor a 35",IF(Datos_Limpios!$M1245&lt;=48,"Menor a 48",IF(Datos_Limpios!$M1245&lt;=60,"Menor a 60","Mayor a 60")))</f>
        <v>Menor a 48</v>
      </c>
      <c r="O1245" s="9" t="str">
        <f>IF(Datos_Limpios!$L1245="True",Datos_Limpios!$F1245,Datos_Limpios!$H1245)</f>
        <v>Ascent Esports</v>
      </c>
      <c r="P1245" s="9"/>
      <c r="Q1245" s="9">
        <v>10749</v>
      </c>
      <c r="R1245" s="9" t="s">
        <v>106</v>
      </c>
    </row>
    <row r="1246" spans="1:18" x14ac:dyDescent="0.3">
      <c r="A1246" s="7">
        <v>4970923003</v>
      </c>
      <c r="B1246" s="7">
        <v>2901</v>
      </c>
      <c r="C1246" s="8">
        <f>Datos_Limpios!$B1246/(24*60*60)</f>
        <v>3.3576388888888892E-2</v>
      </c>
      <c r="D1246" s="8" t="str">
        <f t="shared" si="38"/>
        <v>Mid Game</v>
      </c>
      <c r="E1246" s="7">
        <v>2108395</v>
      </c>
      <c r="F1246" s="7" t="s">
        <v>34</v>
      </c>
      <c r="G1246" s="7">
        <v>1838315</v>
      </c>
      <c r="H1246" s="7" t="s">
        <v>21</v>
      </c>
      <c r="I1246" s="7">
        <v>12</v>
      </c>
      <c r="J1246" s="7">
        <v>34</v>
      </c>
      <c r="K1246" s="7" t="str">
        <f t="shared" si="39"/>
        <v>Dire</v>
      </c>
      <c r="L1246" s="7" t="s">
        <v>14</v>
      </c>
      <c r="M1246" s="7">
        <f>Datos_Limpios!$I1246+Datos_Limpios!$J1246</f>
        <v>46</v>
      </c>
      <c r="N1246" s="7" t="str">
        <f>IF(Datos_Limpios!$M1246&lt;35,"Menor a 35",IF(Datos_Limpios!$M1246&lt;=48,"Menor a 48",IF(Datos_Limpios!$M1246&lt;=60,"Menor a 60","Mayor a 60")))</f>
        <v>Menor a 48</v>
      </c>
      <c r="O1246" s="7" t="str">
        <f>IF(Datos_Limpios!$L1246="True",Datos_Limpios!$F1246,Datos_Limpios!$H1246)</f>
        <v>Team Secret</v>
      </c>
      <c r="P1246" s="7"/>
      <c r="Q1246" s="7">
        <v>10749</v>
      </c>
      <c r="R1246" s="7" t="s">
        <v>106</v>
      </c>
    </row>
    <row r="1247" spans="1:18" x14ac:dyDescent="0.3">
      <c r="A1247" s="9">
        <v>4969752692</v>
      </c>
      <c r="B1247" s="9">
        <v>3708</v>
      </c>
      <c r="C1247" s="10">
        <f>Datos_Limpios!$B1247/(24*60*60)</f>
        <v>4.2916666666666665E-2</v>
      </c>
      <c r="D1247" s="8" t="str">
        <f t="shared" si="38"/>
        <v>Late Game</v>
      </c>
      <c r="E1247" s="9">
        <v>726228</v>
      </c>
      <c r="F1247" s="9" t="s">
        <v>55</v>
      </c>
      <c r="G1247" s="9">
        <v>39</v>
      </c>
      <c r="H1247" s="9" t="s">
        <v>60</v>
      </c>
      <c r="I1247" s="9">
        <v>25</v>
      </c>
      <c r="J1247" s="9">
        <v>30</v>
      </c>
      <c r="K1247" s="9" t="str">
        <f t="shared" si="39"/>
        <v>Dire</v>
      </c>
      <c r="L1247" s="9" t="s">
        <v>14</v>
      </c>
      <c r="M1247" s="9">
        <f>Datos_Limpios!$I1247+Datos_Limpios!$J1247</f>
        <v>55</v>
      </c>
      <c r="N1247" s="9" t="str">
        <f>IF(Datos_Limpios!$M1247&lt;35,"Menor a 35",IF(Datos_Limpios!$M1247&lt;=48,"Menor a 48",IF(Datos_Limpios!$M1247&lt;=60,"Menor a 60","Mayor a 60")))</f>
        <v>Menor a 60</v>
      </c>
      <c r="O1247" s="9" t="str">
        <f>IF(Datos_Limpios!$L1247="True",Datos_Limpios!$F1247,Datos_Limpios!$H1247)</f>
        <v>Shopify Rebellion</v>
      </c>
      <c r="P1247" s="9"/>
      <c r="Q1247" s="9">
        <v>10749</v>
      </c>
      <c r="R1247" s="9" t="s">
        <v>106</v>
      </c>
    </row>
    <row r="1248" spans="1:18" x14ac:dyDescent="0.3">
      <c r="A1248" s="7">
        <v>4969839520</v>
      </c>
      <c r="B1248" s="7">
        <v>2382</v>
      </c>
      <c r="C1248" s="8">
        <f>Datos_Limpios!$B1248/(24*60*60)</f>
        <v>2.7569444444444445E-2</v>
      </c>
      <c r="D1248" s="8" t="str">
        <f t="shared" si="38"/>
        <v>Early Game</v>
      </c>
      <c r="E1248" s="7">
        <v>36</v>
      </c>
      <c r="F1248" s="7" t="s">
        <v>37</v>
      </c>
      <c r="G1248" s="7">
        <v>6214973</v>
      </c>
      <c r="H1248" s="7" t="s">
        <v>108</v>
      </c>
      <c r="I1248" s="7">
        <v>32</v>
      </c>
      <c r="J1248" s="7">
        <v>18</v>
      </c>
      <c r="K1248" s="7" t="str">
        <f t="shared" si="39"/>
        <v>Radiant</v>
      </c>
      <c r="L1248" s="7" t="s">
        <v>18</v>
      </c>
      <c r="M1248" s="7">
        <f>Datos_Limpios!$I1248+Datos_Limpios!$J1248</f>
        <v>50</v>
      </c>
      <c r="N1248" s="7" t="str">
        <f>IF(Datos_Limpios!$M1248&lt;35,"Menor a 35",IF(Datos_Limpios!$M1248&lt;=48,"Menor a 48",IF(Datos_Limpios!$M1248&lt;=60,"Menor a 60","Mayor a 60")))</f>
        <v>Menor a 60</v>
      </c>
      <c r="O1248" s="7" t="str">
        <f>IF(Datos_Limpios!$L1248="True",Datos_Limpios!$F1248,Datos_Limpios!$H1248)</f>
        <v>Natus Vincere</v>
      </c>
      <c r="P1248" s="7"/>
      <c r="Q1248" s="7">
        <v>10749</v>
      </c>
      <c r="R1248" s="7" t="s">
        <v>106</v>
      </c>
    </row>
    <row r="1249" spans="1:18" x14ac:dyDescent="0.3">
      <c r="A1249" s="9">
        <v>4969661339</v>
      </c>
      <c r="B1249" s="9">
        <v>2617</v>
      </c>
      <c r="C1249" s="10">
        <f>Datos_Limpios!$B1249/(24*60*60)</f>
        <v>3.0289351851851852E-2</v>
      </c>
      <c r="D1249" s="8" t="str">
        <f t="shared" si="38"/>
        <v>Mid Game</v>
      </c>
      <c r="E1249" s="9">
        <v>111474</v>
      </c>
      <c r="F1249" s="9" t="s">
        <v>20</v>
      </c>
      <c r="G1249" s="9">
        <v>2626685</v>
      </c>
      <c r="H1249" s="9" t="s">
        <v>30</v>
      </c>
      <c r="I1249" s="9">
        <v>47</v>
      </c>
      <c r="J1249" s="9">
        <v>30</v>
      </c>
      <c r="K1249" s="9" t="str">
        <f t="shared" si="39"/>
        <v>Radiant</v>
      </c>
      <c r="L1249" s="9" t="s">
        <v>18</v>
      </c>
      <c r="M1249" s="9">
        <f>Datos_Limpios!$I1249+Datos_Limpios!$J1249</f>
        <v>77</v>
      </c>
      <c r="N1249" s="9" t="str">
        <f>IF(Datos_Limpios!$M1249&lt;35,"Menor a 35",IF(Datos_Limpios!$M1249&lt;=48,"Menor a 48",IF(Datos_Limpios!$M1249&lt;=60,"Menor a 60","Mayor a 60")))</f>
        <v>Mayor a 60</v>
      </c>
      <c r="O1249" s="9" t="str">
        <f>IF(Datos_Limpios!$L1249="True",Datos_Limpios!$F1249,Datos_Limpios!$H1249)</f>
        <v>Alliance</v>
      </c>
      <c r="P1249" s="9"/>
      <c r="Q1249" s="9">
        <v>10749</v>
      </c>
      <c r="R1249" s="9" t="s">
        <v>106</v>
      </c>
    </row>
    <row r="1250" spans="1:18" x14ac:dyDescent="0.3">
      <c r="A1250" s="7">
        <v>4969748381</v>
      </c>
      <c r="B1250" s="7">
        <v>2199</v>
      </c>
      <c r="C1250" s="8">
        <f>Datos_Limpios!$B1250/(24*60*60)</f>
        <v>2.5451388888888888E-2</v>
      </c>
      <c r="D1250" s="8" t="str">
        <f t="shared" si="38"/>
        <v>Early Game</v>
      </c>
      <c r="E1250" s="7">
        <v>6214973</v>
      </c>
      <c r="F1250" s="7" t="s">
        <v>108</v>
      </c>
      <c r="G1250" s="7">
        <v>36</v>
      </c>
      <c r="H1250" s="7" t="s">
        <v>37</v>
      </c>
      <c r="I1250" s="7">
        <v>15</v>
      </c>
      <c r="J1250" s="7">
        <v>30</v>
      </c>
      <c r="K1250" s="7" t="str">
        <f t="shared" si="39"/>
        <v>Dire</v>
      </c>
      <c r="L1250" s="7" t="s">
        <v>14</v>
      </c>
      <c r="M1250" s="7">
        <f>Datos_Limpios!$I1250+Datos_Limpios!$J1250</f>
        <v>45</v>
      </c>
      <c r="N1250" s="7" t="str">
        <f>IF(Datos_Limpios!$M1250&lt;35,"Menor a 35",IF(Datos_Limpios!$M1250&lt;=48,"Menor a 48",IF(Datos_Limpios!$M1250&lt;=60,"Menor a 60","Mayor a 60")))</f>
        <v>Menor a 48</v>
      </c>
      <c r="O1250" s="7" t="str">
        <f>IF(Datos_Limpios!$L1250="True",Datos_Limpios!$F1250,Datos_Limpios!$H1250)</f>
        <v>Natus Vincere</v>
      </c>
      <c r="P1250" s="7"/>
      <c r="Q1250" s="7">
        <v>10749</v>
      </c>
      <c r="R1250" s="7" t="s">
        <v>106</v>
      </c>
    </row>
    <row r="1251" spans="1:18" x14ac:dyDescent="0.3">
      <c r="A1251" s="9">
        <v>4969641209</v>
      </c>
      <c r="B1251" s="9">
        <v>2826</v>
      </c>
      <c r="C1251" s="10">
        <f>Datos_Limpios!$B1251/(24*60*60)</f>
        <v>3.2708333333333332E-2</v>
      </c>
      <c r="D1251" s="8" t="str">
        <f t="shared" si="38"/>
        <v>Mid Game</v>
      </c>
      <c r="E1251" s="9">
        <v>543897</v>
      </c>
      <c r="F1251" s="9" t="s">
        <v>35</v>
      </c>
      <c r="G1251" s="9">
        <v>7203342</v>
      </c>
      <c r="H1251" s="9" t="s">
        <v>107</v>
      </c>
      <c r="I1251" s="9">
        <v>27</v>
      </c>
      <c r="J1251" s="9">
        <v>25</v>
      </c>
      <c r="K1251" s="9" t="str">
        <f t="shared" si="39"/>
        <v>Radiant</v>
      </c>
      <c r="L1251" s="9" t="s">
        <v>18</v>
      </c>
      <c r="M1251" s="9">
        <f>Datos_Limpios!$I1251+Datos_Limpios!$J1251</f>
        <v>52</v>
      </c>
      <c r="N1251" s="9" t="str">
        <f>IF(Datos_Limpios!$M1251&lt;35,"Menor a 35",IF(Datos_Limpios!$M1251&lt;=48,"Menor a 48",IF(Datos_Limpios!$M1251&lt;=60,"Menor a 60","Mayor a 60")))</f>
        <v>Menor a 60</v>
      </c>
      <c r="O1251" s="9" t="str">
        <f>IF(Datos_Limpios!$L1251="True",Datos_Limpios!$F1251,Datos_Limpios!$H1251)</f>
        <v>Mineski</v>
      </c>
      <c r="P1251" s="9"/>
      <c r="Q1251" s="9">
        <v>10749</v>
      </c>
      <c r="R1251" s="9" t="s">
        <v>106</v>
      </c>
    </row>
    <row r="1252" spans="1:18" x14ac:dyDescent="0.3">
      <c r="A1252" s="7">
        <v>4969405883</v>
      </c>
      <c r="B1252" s="7">
        <v>2472</v>
      </c>
      <c r="C1252" s="8">
        <f>Datos_Limpios!$B1252/(24*60*60)</f>
        <v>2.8611111111111111E-2</v>
      </c>
      <c r="D1252" s="8" t="str">
        <f t="shared" si="38"/>
        <v>Mid Game</v>
      </c>
      <c r="E1252" s="7">
        <v>6214973</v>
      </c>
      <c r="F1252" s="7" t="s">
        <v>108</v>
      </c>
      <c r="G1252" s="7">
        <v>2586976</v>
      </c>
      <c r="H1252" s="7" t="s">
        <v>64</v>
      </c>
      <c r="I1252" s="7">
        <v>23</v>
      </c>
      <c r="J1252" s="7">
        <v>28</v>
      </c>
      <c r="K1252" s="7" t="str">
        <f t="shared" si="39"/>
        <v>Dire</v>
      </c>
      <c r="L1252" s="7" t="s">
        <v>14</v>
      </c>
      <c r="M1252" s="7">
        <f>Datos_Limpios!$I1252+Datos_Limpios!$J1252</f>
        <v>51</v>
      </c>
      <c r="N1252" s="7" t="str">
        <f>IF(Datos_Limpios!$M1252&lt;35,"Menor a 35",IF(Datos_Limpios!$M1252&lt;=48,"Menor a 48",IF(Datos_Limpios!$M1252&lt;=60,"Menor a 60","Mayor a 60")))</f>
        <v>Menor a 60</v>
      </c>
      <c r="O1252" s="7" t="str">
        <f>IF(Datos_Limpios!$L1252="True",Datos_Limpios!$F1252,Datos_Limpios!$H1252)</f>
        <v>OG</v>
      </c>
      <c r="P1252" s="7"/>
      <c r="Q1252" s="7">
        <v>10749</v>
      </c>
      <c r="R1252" s="7" t="s">
        <v>106</v>
      </c>
    </row>
    <row r="1253" spans="1:18" x14ac:dyDescent="0.3">
      <c r="A1253" s="9">
        <v>4969565764</v>
      </c>
      <c r="B1253" s="9">
        <v>2898</v>
      </c>
      <c r="C1253" s="10">
        <f>Datos_Limpios!$B1253/(24*60*60)</f>
        <v>3.3541666666666664E-2</v>
      </c>
      <c r="D1253" s="8" t="str">
        <f t="shared" si="38"/>
        <v>Mid Game</v>
      </c>
      <c r="E1253" s="9">
        <v>2108395</v>
      </c>
      <c r="F1253" s="9" t="s">
        <v>34</v>
      </c>
      <c r="G1253" s="9">
        <v>6214538</v>
      </c>
      <c r="H1253" s="9" t="s">
        <v>63</v>
      </c>
      <c r="I1253" s="9">
        <v>17</v>
      </c>
      <c r="J1253" s="9">
        <v>28</v>
      </c>
      <c r="K1253" s="9" t="str">
        <f t="shared" si="39"/>
        <v>Dire</v>
      </c>
      <c r="L1253" s="9" t="s">
        <v>14</v>
      </c>
      <c r="M1253" s="9">
        <f>Datos_Limpios!$I1253+Datos_Limpios!$J1253</f>
        <v>45</v>
      </c>
      <c r="N1253" s="9" t="str">
        <f>IF(Datos_Limpios!$M1253&lt;35,"Menor a 35",IF(Datos_Limpios!$M1253&lt;=48,"Menor a 48",IF(Datos_Limpios!$M1253&lt;=60,"Menor a 60","Mayor a 60")))</f>
        <v>Menor a 48</v>
      </c>
      <c r="O1253" s="9" t="str">
        <f>IF(Datos_Limpios!$L1253="True",Datos_Limpios!$F1253,Datos_Limpios!$H1253)</f>
        <v>Newbee</v>
      </c>
      <c r="P1253" s="9"/>
      <c r="Q1253" s="9">
        <v>10749</v>
      </c>
      <c r="R1253" s="9" t="s">
        <v>106</v>
      </c>
    </row>
    <row r="1254" spans="1:18" x14ac:dyDescent="0.3">
      <c r="A1254" s="7">
        <v>4969584026</v>
      </c>
      <c r="B1254" s="7">
        <v>2033</v>
      </c>
      <c r="C1254" s="8">
        <f>Datos_Limpios!$B1254/(24*60*60)</f>
        <v>2.3530092592592592E-2</v>
      </c>
      <c r="D1254" s="8" t="str">
        <f t="shared" si="38"/>
        <v>Early Game</v>
      </c>
      <c r="E1254" s="7">
        <v>2626685</v>
      </c>
      <c r="F1254" s="7" t="s">
        <v>30</v>
      </c>
      <c r="G1254" s="7">
        <v>111474</v>
      </c>
      <c r="H1254" s="7" t="s">
        <v>20</v>
      </c>
      <c r="I1254" s="7">
        <v>8</v>
      </c>
      <c r="J1254" s="7">
        <v>27</v>
      </c>
      <c r="K1254" s="7" t="str">
        <f t="shared" si="39"/>
        <v>Dire</v>
      </c>
      <c r="L1254" s="7" t="s">
        <v>14</v>
      </c>
      <c r="M1254" s="7">
        <f>Datos_Limpios!$I1254+Datos_Limpios!$J1254</f>
        <v>35</v>
      </c>
      <c r="N1254" s="7" t="str">
        <f>IF(Datos_Limpios!$M1254&lt;35,"Menor a 35",IF(Datos_Limpios!$M1254&lt;=48,"Menor a 48",IF(Datos_Limpios!$M1254&lt;=60,"Menor a 60","Mayor a 60")))</f>
        <v>Menor a 48</v>
      </c>
      <c r="O1254" s="7" t="str">
        <f>IF(Datos_Limpios!$L1254="True",Datos_Limpios!$F1254,Datos_Limpios!$H1254)</f>
        <v>Alliance</v>
      </c>
      <c r="P1254" s="7"/>
      <c r="Q1254" s="7">
        <v>10749</v>
      </c>
      <c r="R1254" s="7" t="s">
        <v>106</v>
      </c>
    </row>
    <row r="1255" spans="1:18" x14ac:dyDescent="0.3">
      <c r="A1255" s="9">
        <v>4969499647</v>
      </c>
      <c r="B1255" s="9">
        <v>3261</v>
      </c>
      <c r="C1255" s="10">
        <f>Datos_Limpios!$B1255/(24*60*60)</f>
        <v>3.7743055555555557E-2</v>
      </c>
      <c r="D1255" s="8" t="str">
        <f t="shared" si="38"/>
        <v>Mid Game</v>
      </c>
      <c r="E1255" s="9">
        <v>36</v>
      </c>
      <c r="F1255" s="9" t="s">
        <v>37</v>
      </c>
      <c r="G1255" s="9">
        <v>1883502</v>
      </c>
      <c r="H1255" s="9" t="s">
        <v>61</v>
      </c>
      <c r="I1255" s="9">
        <v>40</v>
      </c>
      <c r="J1255" s="9">
        <v>21</v>
      </c>
      <c r="K1255" s="9" t="str">
        <f t="shared" si="39"/>
        <v>Radiant</v>
      </c>
      <c r="L1255" s="9" t="s">
        <v>18</v>
      </c>
      <c r="M1255" s="9">
        <f>Datos_Limpios!$I1255+Datos_Limpios!$J1255</f>
        <v>61</v>
      </c>
      <c r="N1255" s="9" t="str">
        <f>IF(Datos_Limpios!$M1255&lt;35,"Menor a 35",IF(Datos_Limpios!$M1255&lt;=48,"Menor a 48",IF(Datos_Limpios!$M1255&lt;=60,"Menor a 60","Mayor a 60")))</f>
        <v>Mayor a 60</v>
      </c>
      <c r="O1255" s="9" t="str">
        <f>IF(Datos_Limpios!$L1255="True",Datos_Limpios!$F1255,Datos_Limpios!$H1255)</f>
        <v>Natus Vincere</v>
      </c>
      <c r="P1255" s="9"/>
      <c r="Q1255" s="9">
        <v>10749</v>
      </c>
      <c r="R1255" s="9" t="s">
        <v>106</v>
      </c>
    </row>
    <row r="1256" spans="1:18" x14ac:dyDescent="0.3">
      <c r="A1256" s="7">
        <v>4969495247</v>
      </c>
      <c r="B1256" s="7">
        <v>1888</v>
      </c>
      <c r="C1256" s="8">
        <f>Datos_Limpios!$B1256/(24*60*60)</f>
        <v>2.1851851851851851E-2</v>
      </c>
      <c r="D1256" s="8" t="str">
        <f t="shared" si="38"/>
        <v>Early Game</v>
      </c>
      <c r="E1256" s="7">
        <v>726228</v>
      </c>
      <c r="F1256" s="7" t="s">
        <v>55</v>
      </c>
      <c r="G1256" s="7">
        <v>2672298</v>
      </c>
      <c r="H1256" s="7" t="s">
        <v>26</v>
      </c>
      <c r="I1256" s="7">
        <v>31</v>
      </c>
      <c r="J1256" s="7">
        <v>11</v>
      </c>
      <c r="K1256" s="7" t="str">
        <f t="shared" si="39"/>
        <v>Radiant</v>
      </c>
      <c r="L1256" s="7" t="s">
        <v>18</v>
      </c>
      <c r="M1256" s="7">
        <f>Datos_Limpios!$I1256+Datos_Limpios!$J1256</f>
        <v>42</v>
      </c>
      <c r="N1256" s="7" t="str">
        <f>IF(Datos_Limpios!$M1256&lt;35,"Menor a 35",IF(Datos_Limpios!$M1256&lt;=48,"Menor a 48",IF(Datos_Limpios!$M1256&lt;=60,"Menor a 60","Mayor a 60")))</f>
        <v>Menor a 48</v>
      </c>
      <c r="O1256" s="7" t="str">
        <f>IF(Datos_Limpios!$L1256="True",Datos_Limpios!$F1256,Datos_Limpios!$H1256)</f>
        <v>Vici Gaming</v>
      </c>
      <c r="P1256" s="7"/>
      <c r="Q1256" s="7">
        <v>10749</v>
      </c>
      <c r="R1256" s="7" t="s">
        <v>106</v>
      </c>
    </row>
    <row r="1257" spans="1:18" x14ac:dyDescent="0.3">
      <c r="A1257" s="9">
        <v>4969560020</v>
      </c>
      <c r="B1257" s="9">
        <v>2328</v>
      </c>
      <c r="C1257" s="10">
        <f>Datos_Limpios!$B1257/(24*60*60)</f>
        <v>2.6944444444444444E-2</v>
      </c>
      <c r="D1257" s="8" t="str">
        <f t="shared" si="38"/>
        <v>Early Game</v>
      </c>
      <c r="E1257" s="9">
        <v>7203342</v>
      </c>
      <c r="F1257" s="9" t="s">
        <v>107</v>
      </c>
      <c r="G1257" s="9">
        <v>543897</v>
      </c>
      <c r="H1257" s="9" t="s">
        <v>35</v>
      </c>
      <c r="I1257" s="9">
        <v>13</v>
      </c>
      <c r="J1257" s="9">
        <v>45</v>
      </c>
      <c r="K1257" s="9" t="str">
        <f t="shared" si="39"/>
        <v>Dire</v>
      </c>
      <c r="L1257" s="9" t="s">
        <v>14</v>
      </c>
      <c r="M1257" s="9">
        <f>Datos_Limpios!$I1257+Datos_Limpios!$J1257</f>
        <v>58</v>
      </c>
      <c r="N1257" s="9" t="str">
        <f>IF(Datos_Limpios!$M1257&lt;35,"Menor a 35",IF(Datos_Limpios!$M1257&lt;=48,"Menor a 48",IF(Datos_Limpios!$M1257&lt;=60,"Menor a 60","Mayor a 60")))</f>
        <v>Menor a 60</v>
      </c>
      <c r="O1257" s="9" t="str">
        <f>IF(Datos_Limpios!$L1257="True",Datos_Limpios!$F1257,Datos_Limpios!$H1257)</f>
        <v>Mineski</v>
      </c>
      <c r="P1257" s="9"/>
      <c r="Q1257" s="9">
        <v>10749</v>
      </c>
      <c r="R1257" s="9" t="s">
        <v>106</v>
      </c>
    </row>
    <row r="1258" spans="1:18" x14ac:dyDescent="0.3">
      <c r="A1258" s="7">
        <v>4969415357</v>
      </c>
      <c r="B1258" s="7">
        <v>2660</v>
      </c>
      <c r="C1258" s="8">
        <f>Datos_Limpios!$B1258/(24*60*60)</f>
        <v>3.0787037037037036E-2</v>
      </c>
      <c r="D1258" s="8" t="str">
        <f t="shared" si="38"/>
        <v>Mid Game</v>
      </c>
      <c r="E1258" s="7">
        <v>39</v>
      </c>
      <c r="F1258" s="7" t="s">
        <v>60</v>
      </c>
      <c r="G1258" s="7">
        <v>6209804</v>
      </c>
      <c r="H1258" s="7" t="s">
        <v>109</v>
      </c>
      <c r="I1258" s="7">
        <v>34</v>
      </c>
      <c r="J1258" s="7">
        <v>12</v>
      </c>
      <c r="K1258" s="7" t="str">
        <f t="shared" si="39"/>
        <v>Radiant</v>
      </c>
      <c r="L1258" s="7" t="s">
        <v>18</v>
      </c>
      <c r="M1258" s="7">
        <f>Datos_Limpios!$I1258+Datos_Limpios!$J1258</f>
        <v>46</v>
      </c>
      <c r="N1258" s="7" t="str">
        <f>IF(Datos_Limpios!$M1258&lt;35,"Menor a 35",IF(Datos_Limpios!$M1258&lt;=48,"Menor a 48",IF(Datos_Limpios!$M1258&lt;=60,"Menor a 60","Mayor a 60")))</f>
        <v>Menor a 48</v>
      </c>
      <c r="O1258" s="7" t="str">
        <f>IF(Datos_Limpios!$L1258="True",Datos_Limpios!$F1258,Datos_Limpios!$H1258)</f>
        <v>Shopify Rebellion</v>
      </c>
      <c r="P1258" s="7"/>
      <c r="Q1258" s="7">
        <v>10749</v>
      </c>
      <c r="R1258" s="7" t="s">
        <v>106</v>
      </c>
    </row>
    <row r="1259" spans="1:18" x14ac:dyDescent="0.3">
      <c r="A1259" s="9">
        <v>4969485474</v>
      </c>
      <c r="B1259" s="9">
        <v>1801</v>
      </c>
      <c r="C1259" s="10">
        <f>Datos_Limpios!$B1259/(24*60*60)</f>
        <v>2.0844907407407406E-2</v>
      </c>
      <c r="D1259" s="8" t="str">
        <f t="shared" si="38"/>
        <v>Early Game</v>
      </c>
      <c r="E1259" s="9">
        <v>6214973</v>
      </c>
      <c r="F1259" s="9" t="s">
        <v>108</v>
      </c>
      <c r="G1259" s="9">
        <v>2586976</v>
      </c>
      <c r="H1259" s="9" t="s">
        <v>64</v>
      </c>
      <c r="I1259" s="9">
        <v>25</v>
      </c>
      <c r="J1259" s="9">
        <v>20</v>
      </c>
      <c r="K1259" s="9" t="str">
        <f t="shared" si="39"/>
        <v>Dire</v>
      </c>
      <c r="L1259" s="9" t="s">
        <v>14</v>
      </c>
      <c r="M1259" s="9">
        <f>Datos_Limpios!$I1259+Datos_Limpios!$J1259</f>
        <v>45</v>
      </c>
      <c r="N1259" s="9" t="str">
        <f>IF(Datos_Limpios!$M1259&lt;35,"Menor a 35",IF(Datos_Limpios!$M1259&lt;=48,"Menor a 48",IF(Datos_Limpios!$M1259&lt;=60,"Menor a 60","Mayor a 60")))</f>
        <v>Menor a 48</v>
      </c>
      <c r="O1259" s="9" t="str">
        <f>IF(Datos_Limpios!$L1259="True",Datos_Limpios!$F1259,Datos_Limpios!$H1259)</f>
        <v>OG</v>
      </c>
      <c r="P1259" s="9"/>
      <c r="Q1259" s="9">
        <v>10749</v>
      </c>
      <c r="R1259" s="9" t="s">
        <v>106</v>
      </c>
    </row>
    <row r="1260" spans="1:18" x14ac:dyDescent="0.3">
      <c r="A1260" s="7">
        <v>4969351370</v>
      </c>
      <c r="B1260" s="7">
        <v>1719</v>
      </c>
      <c r="C1260" s="8">
        <f>Datos_Limpios!$B1260/(24*60*60)</f>
        <v>1.9895833333333335E-2</v>
      </c>
      <c r="D1260" s="8" t="str">
        <f t="shared" si="38"/>
        <v>Early Game</v>
      </c>
      <c r="E1260" s="7">
        <v>2163</v>
      </c>
      <c r="F1260" s="7" t="s">
        <v>66</v>
      </c>
      <c r="G1260" s="7">
        <v>543897</v>
      </c>
      <c r="H1260" s="7" t="s">
        <v>35</v>
      </c>
      <c r="I1260" s="7">
        <v>35</v>
      </c>
      <c r="J1260" s="7">
        <v>13</v>
      </c>
      <c r="K1260" s="7" t="str">
        <f t="shared" si="39"/>
        <v>Radiant</v>
      </c>
      <c r="L1260" s="7" t="s">
        <v>18</v>
      </c>
      <c r="M1260" s="7">
        <f>Datos_Limpios!$I1260+Datos_Limpios!$J1260</f>
        <v>48</v>
      </c>
      <c r="N1260" s="7" t="str">
        <f>IF(Datos_Limpios!$M1260&lt;35,"Menor a 35",IF(Datos_Limpios!$M1260&lt;=48,"Menor a 48",IF(Datos_Limpios!$M1260&lt;=60,"Menor a 60","Mayor a 60")))</f>
        <v>Menor a 48</v>
      </c>
      <c r="O1260" s="7" t="str">
        <f>IF(Datos_Limpios!$L1260="True",Datos_Limpios!$F1260,Datos_Limpios!$H1260)</f>
        <v>Team Liquid</v>
      </c>
      <c r="P1260" s="7"/>
      <c r="Q1260" s="7">
        <v>10749</v>
      </c>
      <c r="R1260" s="7" t="s">
        <v>106</v>
      </c>
    </row>
    <row r="1261" spans="1:18" x14ac:dyDescent="0.3">
      <c r="A1261" s="9">
        <v>4969348313</v>
      </c>
      <c r="B1261" s="9">
        <v>1382</v>
      </c>
      <c r="C1261" s="10">
        <f>Datos_Limpios!$B1261/(24*60*60)</f>
        <v>1.5995370370370372E-2</v>
      </c>
      <c r="D1261" s="8" t="str">
        <f t="shared" si="38"/>
        <v>Early Game</v>
      </c>
      <c r="E1261" s="9">
        <v>2626685</v>
      </c>
      <c r="F1261" s="9" t="s">
        <v>30</v>
      </c>
      <c r="G1261" s="9">
        <v>1838315</v>
      </c>
      <c r="H1261" s="9" t="s">
        <v>21</v>
      </c>
      <c r="I1261" s="9">
        <v>2</v>
      </c>
      <c r="J1261" s="9">
        <v>19</v>
      </c>
      <c r="K1261" s="9" t="str">
        <f t="shared" si="39"/>
        <v>Dire</v>
      </c>
      <c r="L1261" s="9" t="s">
        <v>14</v>
      </c>
      <c r="M1261" s="9">
        <f>Datos_Limpios!$I1261+Datos_Limpios!$J1261</f>
        <v>21</v>
      </c>
      <c r="N1261" s="9" t="str">
        <f>IF(Datos_Limpios!$M1261&lt;35,"Menor a 35",IF(Datos_Limpios!$M1261&lt;=48,"Menor a 48",IF(Datos_Limpios!$M1261&lt;=60,"Menor a 60","Mayor a 60")))</f>
        <v>Menor a 35</v>
      </c>
      <c r="O1261" s="9" t="str">
        <f>IF(Datos_Limpios!$L1261="True",Datos_Limpios!$F1261,Datos_Limpios!$H1261)</f>
        <v>Team Secret</v>
      </c>
      <c r="P1261" s="9"/>
      <c r="Q1261" s="9">
        <v>10749</v>
      </c>
      <c r="R1261" s="9" t="s">
        <v>106</v>
      </c>
    </row>
    <row r="1262" spans="1:18" x14ac:dyDescent="0.3">
      <c r="A1262" s="7">
        <v>4969292028</v>
      </c>
      <c r="B1262" s="7">
        <v>2200</v>
      </c>
      <c r="C1262" s="8">
        <f>Datos_Limpios!$B1262/(24*60*60)</f>
        <v>2.5462962962962962E-2</v>
      </c>
      <c r="D1262" s="8" t="str">
        <f t="shared" si="38"/>
        <v>Early Game</v>
      </c>
      <c r="E1262" s="7">
        <v>1838315</v>
      </c>
      <c r="F1262" s="7" t="s">
        <v>21</v>
      </c>
      <c r="G1262" s="7">
        <v>2626685</v>
      </c>
      <c r="H1262" s="7" t="s">
        <v>30</v>
      </c>
      <c r="I1262" s="7">
        <v>30</v>
      </c>
      <c r="J1262" s="7">
        <v>16</v>
      </c>
      <c r="K1262" s="7" t="str">
        <f t="shared" si="39"/>
        <v>Radiant</v>
      </c>
      <c r="L1262" s="7" t="s">
        <v>18</v>
      </c>
      <c r="M1262" s="7">
        <f>Datos_Limpios!$I1262+Datos_Limpios!$J1262</f>
        <v>46</v>
      </c>
      <c r="N1262" s="7" t="str">
        <f>IF(Datos_Limpios!$M1262&lt;35,"Menor a 35",IF(Datos_Limpios!$M1262&lt;=48,"Menor a 48",IF(Datos_Limpios!$M1262&lt;=60,"Menor a 60","Mayor a 60")))</f>
        <v>Menor a 48</v>
      </c>
      <c r="O1262" s="7" t="str">
        <f>IF(Datos_Limpios!$L1262="True",Datos_Limpios!$F1262,Datos_Limpios!$H1262)</f>
        <v>Team Secret</v>
      </c>
      <c r="P1262" s="7"/>
      <c r="Q1262" s="7">
        <v>10749</v>
      </c>
      <c r="R1262" s="7" t="s">
        <v>106</v>
      </c>
    </row>
    <row r="1263" spans="1:18" x14ac:dyDescent="0.3">
      <c r="A1263" s="9">
        <v>4971088106</v>
      </c>
      <c r="B1263" s="9">
        <v>1294</v>
      </c>
      <c r="C1263" s="10">
        <f>Datos_Limpios!$B1263/(24*60*60)</f>
        <v>1.4976851851851852E-2</v>
      </c>
      <c r="D1263" s="8" t="str">
        <f t="shared" si="38"/>
        <v>Early Game</v>
      </c>
      <c r="E1263" s="9">
        <v>1883502</v>
      </c>
      <c r="F1263" s="9" t="s">
        <v>61</v>
      </c>
      <c r="G1263" s="9">
        <v>2586976</v>
      </c>
      <c r="H1263" s="9" t="s">
        <v>64</v>
      </c>
      <c r="I1263" s="9">
        <v>9</v>
      </c>
      <c r="J1263" s="9">
        <v>31</v>
      </c>
      <c r="K1263" s="9" t="str">
        <f t="shared" si="39"/>
        <v>Dire</v>
      </c>
      <c r="L1263" s="9" t="s">
        <v>14</v>
      </c>
      <c r="M1263" s="9">
        <f>Datos_Limpios!$I1263+Datos_Limpios!$J1263</f>
        <v>40</v>
      </c>
      <c r="N1263" s="9" t="str">
        <f>IF(Datos_Limpios!$M1263&lt;35,"Menor a 35",IF(Datos_Limpios!$M1263&lt;=48,"Menor a 48",IF(Datos_Limpios!$M1263&lt;=60,"Menor a 60","Mayor a 60")))</f>
        <v>Menor a 48</v>
      </c>
      <c r="O1263" s="9" t="str">
        <f>IF(Datos_Limpios!$L1263="True",Datos_Limpios!$F1263,Datos_Limpios!$H1263)</f>
        <v>OG</v>
      </c>
      <c r="P1263" s="9"/>
      <c r="Q1263" s="9">
        <v>10749</v>
      </c>
      <c r="R1263" s="9" t="s">
        <v>106</v>
      </c>
    </row>
    <row r="1264" spans="1:18" x14ac:dyDescent="0.3">
      <c r="A1264" s="7">
        <v>4969288250</v>
      </c>
      <c r="B1264" s="7">
        <v>3132</v>
      </c>
      <c r="C1264" s="8">
        <f>Datos_Limpios!$B1264/(24*60*60)</f>
        <v>3.6249999999999998E-2</v>
      </c>
      <c r="D1264" s="8" t="str">
        <f t="shared" si="38"/>
        <v>Mid Game</v>
      </c>
      <c r="E1264" s="7">
        <v>111474</v>
      </c>
      <c r="F1264" s="7" t="s">
        <v>20</v>
      </c>
      <c r="G1264" s="7">
        <v>2108395</v>
      </c>
      <c r="H1264" s="7" t="s">
        <v>34</v>
      </c>
      <c r="I1264" s="7">
        <v>29</v>
      </c>
      <c r="J1264" s="7">
        <v>41</v>
      </c>
      <c r="K1264" s="7" t="str">
        <f t="shared" si="39"/>
        <v>Dire</v>
      </c>
      <c r="L1264" s="7" t="s">
        <v>14</v>
      </c>
      <c r="M1264" s="7">
        <f>Datos_Limpios!$I1264+Datos_Limpios!$J1264</f>
        <v>70</v>
      </c>
      <c r="N1264" s="7" t="str">
        <f>IF(Datos_Limpios!$M1264&lt;35,"Menor a 35",IF(Datos_Limpios!$M1264&lt;=48,"Menor a 48",IF(Datos_Limpios!$M1264&lt;=60,"Menor a 60","Mayor a 60")))</f>
        <v>Mayor a 60</v>
      </c>
      <c r="O1264" s="7" t="str">
        <f>IF(Datos_Limpios!$L1264="True",Datos_Limpios!$F1264,Datos_Limpios!$H1264)</f>
        <v>TNC Predator</v>
      </c>
      <c r="P1264" s="7"/>
      <c r="Q1264" s="7">
        <v>10749</v>
      </c>
      <c r="R1264" s="7" t="s">
        <v>106</v>
      </c>
    </row>
    <row r="1265" spans="1:18" x14ac:dyDescent="0.3">
      <c r="A1265" s="9">
        <v>4969187966</v>
      </c>
      <c r="B1265" s="9">
        <v>3817</v>
      </c>
      <c r="C1265" s="10">
        <f>Datos_Limpios!$B1265/(24*60*60)</f>
        <v>4.417824074074074E-2</v>
      </c>
      <c r="D1265" s="8" t="str">
        <f t="shared" si="38"/>
        <v>Late Game</v>
      </c>
      <c r="E1265" s="9">
        <v>36</v>
      </c>
      <c r="F1265" s="9" t="s">
        <v>37</v>
      </c>
      <c r="G1265" s="9">
        <v>2672298</v>
      </c>
      <c r="H1265" s="9" t="s">
        <v>26</v>
      </c>
      <c r="I1265" s="9">
        <v>48</v>
      </c>
      <c r="J1265" s="9">
        <v>35</v>
      </c>
      <c r="K1265" s="9" t="str">
        <f t="shared" si="39"/>
        <v>Dire</v>
      </c>
      <c r="L1265" s="9" t="s">
        <v>14</v>
      </c>
      <c r="M1265" s="9">
        <f>Datos_Limpios!$I1265+Datos_Limpios!$J1265</f>
        <v>83</v>
      </c>
      <c r="N1265" s="9" t="str">
        <f>IF(Datos_Limpios!$M1265&lt;35,"Menor a 35",IF(Datos_Limpios!$M1265&lt;=48,"Menor a 48",IF(Datos_Limpios!$M1265&lt;=60,"Menor a 60","Mayor a 60")))</f>
        <v>Mayor a 60</v>
      </c>
      <c r="O1265" s="9" t="str">
        <f>IF(Datos_Limpios!$L1265="True",Datos_Limpios!$F1265,Datos_Limpios!$H1265)</f>
        <v>NoPing Esports</v>
      </c>
      <c r="P1265" s="9"/>
      <c r="Q1265" s="9">
        <v>10749</v>
      </c>
      <c r="R1265" s="9" t="s">
        <v>106</v>
      </c>
    </row>
    <row r="1266" spans="1:18" x14ac:dyDescent="0.3">
      <c r="A1266" s="7">
        <v>4969274267</v>
      </c>
      <c r="B1266" s="7">
        <v>1475</v>
      </c>
      <c r="C1266" s="8">
        <f>Datos_Limpios!$B1266/(24*60*60)</f>
        <v>1.7071759259259259E-2</v>
      </c>
      <c r="D1266" s="8" t="str">
        <f t="shared" si="38"/>
        <v>Early Game</v>
      </c>
      <c r="E1266" s="7">
        <v>6214538</v>
      </c>
      <c r="F1266" s="7" t="s">
        <v>63</v>
      </c>
      <c r="G1266" s="7">
        <v>15</v>
      </c>
      <c r="H1266" s="7" t="s">
        <v>12</v>
      </c>
      <c r="I1266" s="7">
        <v>4</v>
      </c>
      <c r="J1266" s="7">
        <v>25</v>
      </c>
      <c r="K1266" s="7" t="str">
        <f t="shared" si="39"/>
        <v>Dire</v>
      </c>
      <c r="L1266" s="7" t="s">
        <v>14</v>
      </c>
      <c r="M1266" s="7">
        <f>Datos_Limpios!$I1266+Datos_Limpios!$J1266</f>
        <v>29</v>
      </c>
      <c r="N1266" s="7" t="str">
        <f>IF(Datos_Limpios!$M1266&lt;35,"Menor a 35",IF(Datos_Limpios!$M1266&lt;=48,"Menor a 48",IF(Datos_Limpios!$M1266&lt;=60,"Menor a 60","Mayor a 60")))</f>
        <v>Menor a 35</v>
      </c>
      <c r="O1266" s="7" t="str">
        <f>IF(Datos_Limpios!$L1266="True",Datos_Limpios!$F1266,Datos_Limpios!$H1266)</f>
        <v>LGD Gaming</v>
      </c>
      <c r="P1266" s="7"/>
      <c r="Q1266" s="7">
        <v>10749</v>
      </c>
      <c r="R1266" s="7" t="s">
        <v>106</v>
      </c>
    </row>
    <row r="1267" spans="1:18" x14ac:dyDescent="0.3">
      <c r="A1267" s="9">
        <v>4968466397</v>
      </c>
      <c r="B1267" s="9">
        <v>2156</v>
      </c>
      <c r="C1267" s="10">
        <f>Datos_Limpios!$B1267/(24*60*60)</f>
        <v>2.4953703703703704E-2</v>
      </c>
      <c r="D1267" s="8" t="str">
        <f t="shared" si="38"/>
        <v>Early Game</v>
      </c>
      <c r="E1267" s="9">
        <v>2108395</v>
      </c>
      <c r="F1267" s="9" t="s">
        <v>34</v>
      </c>
      <c r="G1267" s="9">
        <v>15</v>
      </c>
      <c r="H1267" s="9" t="s">
        <v>12</v>
      </c>
      <c r="I1267" s="9">
        <v>8</v>
      </c>
      <c r="J1267" s="9">
        <v>26</v>
      </c>
      <c r="K1267" s="9" t="str">
        <f t="shared" si="39"/>
        <v>Dire</v>
      </c>
      <c r="L1267" s="9" t="s">
        <v>14</v>
      </c>
      <c r="M1267" s="9">
        <f>Datos_Limpios!$I1267+Datos_Limpios!$J1267</f>
        <v>34</v>
      </c>
      <c r="N1267" s="9" t="str">
        <f>IF(Datos_Limpios!$M1267&lt;35,"Menor a 35",IF(Datos_Limpios!$M1267&lt;=48,"Menor a 48",IF(Datos_Limpios!$M1267&lt;=60,"Menor a 60","Mayor a 60")))</f>
        <v>Menor a 35</v>
      </c>
      <c r="O1267" s="9" t="str">
        <f>IF(Datos_Limpios!$L1267="True",Datos_Limpios!$F1267,Datos_Limpios!$H1267)</f>
        <v>LGD Gaming</v>
      </c>
      <c r="P1267" s="9"/>
      <c r="Q1267" s="9">
        <v>10749</v>
      </c>
      <c r="R1267" s="9" t="s">
        <v>106</v>
      </c>
    </row>
    <row r="1268" spans="1:18" x14ac:dyDescent="0.3">
      <c r="A1268" s="7">
        <v>4968447861</v>
      </c>
      <c r="B1268" s="7">
        <v>2169</v>
      </c>
      <c r="C1268" s="8">
        <f>Datos_Limpios!$B1268/(24*60*60)</f>
        <v>2.5104166666666667E-2</v>
      </c>
      <c r="D1268" s="8" t="str">
        <f t="shared" si="38"/>
        <v>Early Game</v>
      </c>
      <c r="E1268" s="7">
        <v>2626685</v>
      </c>
      <c r="F1268" s="7" t="s">
        <v>30</v>
      </c>
      <c r="G1268" s="7">
        <v>543897</v>
      </c>
      <c r="H1268" s="7" t="s">
        <v>35</v>
      </c>
      <c r="I1268" s="7">
        <v>27</v>
      </c>
      <c r="J1268" s="7">
        <v>16</v>
      </c>
      <c r="K1268" s="7" t="str">
        <f t="shared" si="39"/>
        <v>Radiant</v>
      </c>
      <c r="L1268" s="7" t="s">
        <v>18</v>
      </c>
      <c r="M1268" s="7">
        <f>Datos_Limpios!$I1268+Datos_Limpios!$J1268</f>
        <v>43</v>
      </c>
      <c r="N1268" s="7" t="str">
        <f>IF(Datos_Limpios!$M1268&lt;35,"Menor a 35",IF(Datos_Limpios!$M1268&lt;=48,"Menor a 48",IF(Datos_Limpios!$M1268&lt;=60,"Menor a 60","Mayor a 60")))</f>
        <v>Menor a 48</v>
      </c>
      <c r="O1268" s="7" t="str">
        <f>IF(Datos_Limpios!$L1268="True",Datos_Limpios!$F1268,Datos_Limpios!$H1268)</f>
        <v>KEEN GAMING</v>
      </c>
      <c r="P1268" s="7"/>
      <c r="Q1268" s="7">
        <v>10749</v>
      </c>
      <c r="R1268" s="7" t="s">
        <v>106</v>
      </c>
    </row>
    <row r="1269" spans="1:18" x14ac:dyDescent="0.3">
      <c r="A1269" s="9">
        <v>4968129116</v>
      </c>
      <c r="B1269" s="9">
        <v>3787</v>
      </c>
      <c r="C1269" s="10">
        <f>Datos_Limpios!$B1269/(24*60*60)</f>
        <v>4.3831018518518519E-2</v>
      </c>
      <c r="D1269" s="8" t="str">
        <f t="shared" si="38"/>
        <v>Late Game</v>
      </c>
      <c r="E1269" s="9">
        <v>7203342</v>
      </c>
      <c r="F1269" s="9" t="s">
        <v>107</v>
      </c>
      <c r="G1269" s="9">
        <v>111474</v>
      </c>
      <c r="H1269" s="9" t="s">
        <v>20</v>
      </c>
      <c r="I1269" s="9">
        <v>34</v>
      </c>
      <c r="J1269" s="9">
        <v>38</v>
      </c>
      <c r="K1269" s="9" t="str">
        <f t="shared" si="39"/>
        <v>Radiant</v>
      </c>
      <c r="L1269" s="9" t="s">
        <v>18</v>
      </c>
      <c r="M1269" s="9">
        <f>Datos_Limpios!$I1269+Datos_Limpios!$J1269</f>
        <v>72</v>
      </c>
      <c r="N1269" s="9" t="str">
        <f>IF(Datos_Limpios!$M1269&lt;35,"Menor a 35",IF(Datos_Limpios!$M1269&lt;=48,"Menor a 48",IF(Datos_Limpios!$M1269&lt;=60,"Menor a 60","Mayor a 60")))</f>
        <v>Mayor a 60</v>
      </c>
      <c r="O1269" s="9" t="str">
        <f>IF(Datos_Limpios!$L1269="True",Datos_Limpios!$F1269,Datos_Limpios!$H1269)</f>
        <v>Chaos EC</v>
      </c>
      <c r="P1269" s="9"/>
      <c r="Q1269" s="9">
        <v>10749</v>
      </c>
      <c r="R1269" s="9" t="s">
        <v>106</v>
      </c>
    </row>
    <row r="1270" spans="1:18" x14ac:dyDescent="0.3">
      <c r="A1270" s="7">
        <v>4968350012</v>
      </c>
      <c r="B1270" s="7">
        <v>1533</v>
      </c>
      <c r="C1270" s="8">
        <f>Datos_Limpios!$B1270/(24*60*60)</f>
        <v>1.7743055555555557E-2</v>
      </c>
      <c r="D1270" s="8" t="str">
        <f t="shared" si="38"/>
        <v>Early Game</v>
      </c>
      <c r="E1270" s="7">
        <v>543897</v>
      </c>
      <c r="F1270" s="7" t="s">
        <v>35</v>
      </c>
      <c r="G1270" s="7">
        <v>2626685</v>
      </c>
      <c r="H1270" s="7" t="s">
        <v>30</v>
      </c>
      <c r="I1270" s="7">
        <v>14</v>
      </c>
      <c r="J1270" s="7">
        <v>35</v>
      </c>
      <c r="K1270" s="7" t="str">
        <f t="shared" si="39"/>
        <v>Dire</v>
      </c>
      <c r="L1270" s="7" t="s">
        <v>14</v>
      </c>
      <c r="M1270" s="7">
        <f>Datos_Limpios!$I1270+Datos_Limpios!$J1270</f>
        <v>49</v>
      </c>
      <c r="N1270" s="7" t="str">
        <f>IF(Datos_Limpios!$M1270&lt;35,"Menor a 35",IF(Datos_Limpios!$M1270&lt;=48,"Menor a 48",IF(Datos_Limpios!$M1270&lt;=60,"Menor a 60","Mayor a 60")))</f>
        <v>Menor a 60</v>
      </c>
      <c r="O1270" s="7" t="str">
        <f>IF(Datos_Limpios!$L1270="True",Datos_Limpios!$F1270,Datos_Limpios!$H1270)</f>
        <v>KEEN GAMING</v>
      </c>
      <c r="P1270" s="7"/>
      <c r="Q1270" s="7">
        <v>10749</v>
      </c>
      <c r="R1270" s="7" t="s">
        <v>106</v>
      </c>
    </row>
    <row r="1271" spans="1:18" x14ac:dyDescent="0.3">
      <c r="A1271" s="9">
        <v>4968242416</v>
      </c>
      <c r="B1271" s="9">
        <v>1743</v>
      </c>
      <c r="C1271" s="10">
        <f>Datos_Limpios!$B1271/(24*60*60)</f>
        <v>2.0173611111111111E-2</v>
      </c>
      <c r="D1271" s="8" t="str">
        <f t="shared" si="38"/>
        <v>Early Game</v>
      </c>
      <c r="E1271" s="9">
        <v>2163</v>
      </c>
      <c r="F1271" s="9" t="s">
        <v>66</v>
      </c>
      <c r="G1271" s="9">
        <v>1838315</v>
      </c>
      <c r="H1271" s="9" t="s">
        <v>21</v>
      </c>
      <c r="I1271" s="9">
        <v>10</v>
      </c>
      <c r="J1271" s="9">
        <v>29</v>
      </c>
      <c r="K1271" s="9" t="str">
        <f t="shared" si="39"/>
        <v>Dire</v>
      </c>
      <c r="L1271" s="9" t="s">
        <v>14</v>
      </c>
      <c r="M1271" s="9">
        <f>Datos_Limpios!$I1271+Datos_Limpios!$J1271</f>
        <v>39</v>
      </c>
      <c r="N1271" s="9" t="str">
        <f>IF(Datos_Limpios!$M1271&lt;35,"Menor a 35",IF(Datos_Limpios!$M1271&lt;=48,"Menor a 48",IF(Datos_Limpios!$M1271&lt;=60,"Menor a 60","Mayor a 60")))</f>
        <v>Menor a 48</v>
      </c>
      <c r="O1271" s="9" t="str">
        <f>IF(Datos_Limpios!$L1271="True",Datos_Limpios!$F1271,Datos_Limpios!$H1271)</f>
        <v>Team Secret</v>
      </c>
      <c r="P1271" s="9"/>
      <c r="Q1271" s="9">
        <v>10749</v>
      </c>
      <c r="R1271" s="9" t="s">
        <v>106</v>
      </c>
    </row>
    <row r="1272" spans="1:18" x14ac:dyDescent="0.3">
      <c r="A1272" s="7">
        <v>4967962327</v>
      </c>
      <c r="B1272" s="7">
        <v>2802</v>
      </c>
      <c r="C1272" s="8">
        <f>Datos_Limpios!$B1272/(24*60*60)</f>
        <v>3.2430555555555553E-2</v>
      </c>
      <c r="D1272" s="8" t="str">
        <f t="shared" si="38"/>
        <v>Mid Game</v>
      </c>
      <c r="E1272" s="7">
        <v>543897</v>
      </c>
      <c r="F1272" s="7" t="s">
        <v>35</v>
      </c>
      <c r="G1272" s="7">
        <v>2108395</v>
      </c>
      <c r="H1272" s="7" t="s">
        <v>34</v>
      </c>
      <c r="I1272" s="7">
        <v>31</v>
      </c>
      <c r="J1272" s="7">
        <v>12</v>
      </c>
      <c r="K1272" s="7" t="str">
        <f t="shared" si="39"/>
        <v>Radiant</v>
      </c>
      <c r="L1272" s="7" t="s">
        <v>18</v>
      </c>
      <c r="M1272" s="7">
        <f>Datos_Limpios!$I1272+Datos_Limpios!$J1272</f>
        <v>43</v>
      </c>
      <c r="N1272" s="7" t="str">
        <f>IF(Datos_Limpios!$M1272&lt;35,"Menor a 35",IF(Datos_Limpios!$M1272&lt;=48,"Menor a 48",IF(Datos_Limpios!$M1272&lt;=60,"Menor a 60","Mayor a 60")))</f>
        <v>Menor a 48</v>
      </c>
      <c r="O1272" s="7" t="str">
        <f>IF(Datos_Limpios!$L1272="True",Datos_Limpios!$F1272,Datos_Limpios!$H1272)</f>
        <v>Mineski</v>
      </c>
      <c r="P1272" s="7"/>
      <c r="Q1272" s="7">
        <v>10749</v>
      </c>
      <c r="R1272" s="7" t="s">
        <v>106</v>
      </c>
    </row>
    <row r="1273" spans="1:18" x14ac:dyDescent="0.3">
      <c r="A1273" s="9">
        <v>4967956396</v>
      </c>
      <c r="B1273" s="9">
        <v>2404</v>
      </c>
      <c r="C1273" s="10">
        <f>Datos_Limpios!$B1273/(24*60*60)</f>
        <v>2.7824074074074074E-2</v>
      </c>
      <c r="D1273" s="8" t="str">
        <f t="shared" si="38"/>
        <v>Mid Game</v>
      </c>
      <c r="E1273" s="9">
        <v>6209804</v>
      </c>
      <c r="F1273" s="9" t="s">
        <v>109</v>
      </c>
      <c r="G1273" s="9">
        <v>1883502</v>
      </c>
      <c r="H1273" s="9" t="s">
        <v>61</v>
      </c>
      <c r="I1273" s="9">
        <v>17</v>
      </c>
      <c r="J1273" s="9">
        <v>21</v>
      </c>
      <c r="K1273" s="9" t="str">
        <f t="shared" si="39"/>
        <v>Dire</v>
      </c>
      <c r="L1273" s="9" t="s">
        <v>14</v>
      </c>
      <c r="M1273" s="9">
        <f>Datos_Limpios!$I1273+Datos_Limpios!$J1273</f>
        <v>38</v>
      </c>
      <c r="N1273" s="9" t="str">
        <f>IF(Datos_Limpios!$M1273&lt;35,"Menor a 35",IF(Datos_Limpios!$M1273&lt;=48,"Menor a 48",IF(Datos_Limpios!$M1273&lt;=60,"Menor a 60","Mayor a 60")))</f>
        <v>Menor a 48</v>
      </c>
      <c r="O1273" s="9" t="str">
        <f>IF(Datos_Limpios!$L1273="True",Datos_Limpios!$F1273,Datos_Limpios!$H1273)</f>
        <v>Virtus.pro</v>
      </c>
      <c r="P1273" s="9"/>
      <c r="Q1273" s="9">
        <v>10749</v>
      </c>
      <c r="R1273" s="9" t="s">
        <v>106</v>
      </c>
    </row>
    <row r="1274" spans="1:18" x14ac:dyDescent="0.3">
      <c r="A1274" s="7">
        <v>4967878474</v>
      </c>
      <c r="B1274" s="7">
        <v>2972</v>
      </c>
      <c r="C1274" s="8">
        <f>Datos_Limpios!$B1274/(24*60*60)</f>
        <v>3.439814814814815E-2</v>
      </c>
      <c r="D1274" s="8" t="str">
        <f t="shared" si="38"/>
        <v>Mid Game</v>
      </c>
      <c r="E1274" s="7">
        <v>2626685</v>
      </c>
      <c r="F1274" s="7" t="s">
        <v>30</v>
      </c>
      <c r="G1274" s="7">
        <v>15</v>
      </c>
      <c r="H1274" s="7" t="s">
        <v>12</v>
      </c>
      <c r="I1274" s="7">
        <v>25</v>
      </c>
      <c r="J1274" s="7">
        <v>44</v>
      </c>
      <c r="K1274" s="7" t="str">
        <f t="shared" si="39"/>
        <v>Dire</v>
      </c>
      <c r="L1274" s="7" t="s">
        <v>14</v>
      </c>
      <c r="M1274" s="7">
        <f>Datos_Limpios!$I1274+Datos_Limpios!$J1274</f>
        <v>69</v>
      </c>
      <c r="N1274" s="7" t="str">
        <f>IF(Datos_Limpios!$M1274&lt;35,"Menor a 35",IF(Datos_Limpios!$M1274&lt;=48,"Menor a 48",IF(Datos_Limpios!$M1274&lt;=60,"Menor a 60","Mayor a 60")))</f>
        <v>Mayor a 60</v>
      </c>
      <c r="O1274" s="7" t="str">
        <f>IF(Datos_Limpios!$L1274="True",Datos_Limpios!$F1274,Datos_Limpios!$H1274)</f>
        <v>LGD Gaming</v>
      </c>
      <c r="P1274" s="7"/>
      <c r="Q1274" s="7">
        <v>10749</v>
      </c>
      <c r="R1274" s="7" t="s">
        <v>106</v>
      </c>
    </row>
    <row r="1275" spans="1:18" x14ac:dyDescent="0.3">
      <c r="A1275" s="9">
        <v>4967897880</v>
      </c>
      <c r="B1275" s="9">
        <v>1337</v>
      </c>
      <c r="C1275" s="10">
        <f>Datos_Limpios!$B1275/(24*60*60)</f>
        <v>1.5474537037037037E-2</v>
      </c>
      <c r="D1275" s="8" t="str">
        <f t="shared" si="38"/>
        <v>Early Game</v>
      </c>
      <c r="E1275" s="9">
        <v>2163</v>
      </c>
      <c r="F1275" s="9" t="s">
        <v>66</v>
      </c>
      <c r="G1275" s="9">
        <v>7203342</v>
      </c>
      <c r="H1275" s="9" t="s">
        <v>107</v>
      </c>
      <c r="I1275" s="9">
        <v>21</v>
      </c>
      <c r="J1275" s="9">
        <v>5</v>
      </c>
      <c r="K1275" s="9" t="str">
        <f t="shared" si="39"/>
        <v>Radiant</v>
      </c>
      <c r="L1275" s="9" t="s">
        <v>18</v>
      </c>
      <c r="M1275" s="9">
        <f>Datos_Limpios!$I1275+Datos_Limpios!$J1275</f>
        <v>26</v>
      </c>
      <c r="N1275" s="9" t="str">
        <f>IF(Datos_Limpios!$M1275&lt;35,"Menor a 35",IF(Datos_Limpios!$M1275&lt;=48,"Menor a 48",IF(Datos_Limpios!$M1275&lt;=60,"Menor a 60","Mayor a 60")))</f>
        <v>Menor a 35</v>
      </c>
      <c r="O1275" s="9" t="str">
        <f>IF(Datos_Limpios!$L1275="True",Datos_Limpios!$F1275,Datos_Limpios!$H1275)</f>
        <v>Team Liquid</v>
      </c>
      <c r="P1275" s="9"/>
      <c r="Q1275" s="9">
        <v>10749</v>
      </c>
      <c r="R1275" s="9" t="s">
        <v>106</v>
      </c>
    </row>
    <row r="1276" spans="1:18" x14ac:dyDescent="0.3">
      <c r="A1276" s="7">
        <v>4967877032</v>
      </c>
      <c r="B1276" s="7">
        <v>2866</v>
      </c>
      <c r="C1276" s="8">
        <f>Datos_Limpios!$B1276/(24*60*60)</f>
        <v>3.3171296296296296E-2</v>
      </c>
      <c r="D1276" s="8" t="str">
        <f t="shared" si="38"/>
        <v>Mid Game</v>
      </c>
      <c r="E1276" s="7">
        <v>2108395</v>
      </c>
      <c r="F1276" s="7" t="s">
        <v>34</v>
      </c>
      <c r="G1276" s="7">
        <v>543897</v>
      </c>
      <c r="H1276" s="7" t="s">
        <v>35</v>
      </c>
      <c r="I1276" s="7">
        <v>21</v>
      </c>
      <c r="J1276" s="7">
        <v>25</v>
      </c>
      <c r="K1276" s="7" t="str">
        <f t="shared" si="39"/>
        <v>Dire</v>
      </c>
      <c r="L1276" s="7" t="s">
        <v>14</v>
      </c>
      <c r="M1276" s="7">
        <f>Datos_Limpios!$I1276+Datos_Limpios!$J1276</f>
        <v>46</v>
      </c>
      <c r="N1276" s="7" t="str">
        <f>IF(Datos_Limpios!$M1276&lt;35,"Menor a 35",IF(Datos_Limpios!$M1276&lt;=48,"Menor a 48",IF(Datos_Limpios!$M1276&lt;=60,"Menor a 60","Mayor a 60")))</f>
        <v>Menor a 48</v>
      </c>
      <c r="O1276" s="7" t="str">
        <f>IF(Datos_Limpios!$L1276="True",Datos_Limpios!$F1276,Datos_Limpios!$H1276)</f>
        <v>Mineski</v>
      </c>
      <c r="P1276" s="7"/>
      <c r="Q1276" s="7">
        <v>10749</v>
      </c>
      <c r="R1276" s="7" t="s">
        <v>106</v>
      </c>
    </row>
    <row r="1277" spans="1:18" x14ac:dyDescent="0.3">
      <c r="A1277" s="9">
        <v>4967770591</v>
      </c>
      <c r="B1277" s="9">
        <v>2600</v>
      </c>
      <c r="C1277" s="10">
        <f>Datos_Limpios!$B1277/(24*60*60)</f>
        <v>3.0092592592592591E-2</v>
      </c>
      <c r="D1277" s="8" t="str">
        <f t="shared" si="38"/>
        <v>Mid Game</v>
      </c>
      <c r="E1277" s="9">
        <v>6214973</v>
      </c>
      <c r="F1277" s="9" t="s">
        <v>108</v>
      </c>
      <c r="G1277" s="9">
        <v>1883502</v>
      </c>
      <c r="H1277" s="9" t="s">
        <v>61</v>
      </c>
      <c r="I1277" s="9">
        <v>22</v>
      </c>
      <c r="J1277" s="9">
        <v>24</v>
      </c>
      <c r="K1277" s="9" t="str">
        <f t="shared" si="39"/>
        <v>Dire</v>
      </c>
      <c r="L1277" s="9" t="s">
        <v>14</v>
      </c>
      <c r="M1277" s="9">
        <f>Datos_Limpios!$I1277+Datos_Limpios!$J1277</f>
        <v>46</v>
      </c>
      <c r="N1277" s="9" t="str">
        <f>IF(Datos_Limpios!$M1277&lt;35,"Menor a 35",IF(Datos_Limpios!$M1277&lt;=48,"Menor a 48",IF(Datos_Limpios!$M1277&lt;=60,"Menor a 60","Mayor a 60")))</f>
        <v>Menor a 48</v>
      </c>
      <c r="O1277" s="9" t="str">
        <f>IF(Datos_Limpios!$L1277="True",Datos_Limpios!$F1277,Datos_Limpios!$H1277)</f>
        <v>Virtus.pro</v>
      </c>
      <c r="P1277" s="9"/>
      <c r="Q1277" s="9">
        <v>10749</v>
      </c>
      <c r="R1277" s="9" t="s">
        <v>106</v>
      </c>
    </row>
    <row r="1278" spans="1:18" x14ac:dyDescent="0.3">
      <c r="A1278" s="7">
        <v>4903157391</v>
      </c>
      <c r="B1278" s="7">
        <v>2938</v>
      </c>
      <c r="C1278" s="8">
        <f>Datos_Limpios!$B1278/(24*60*60)</f>
        <v>3.4004629629629628E-2</v>
      </c>
      <c r="D1278" s="8" t="str">
        <f t="shared" si="38"/>
        <v>Mid Game</v>
      </c>
      <c r="E1278" s="7">
        <v>1520578</v>
      </c>
      <c r="F1278" s="7" t="s">
        <v>39</v>
      </c>
      <c r="G1278" s="7">
        <v>6209804</v>
      </c>
      <c r="H1278" s="7" t="s">
        <v>109</v>
      </c>
      <c r="I1278" s="7">
        <v>32</v>
      </c>
      <c r="J1278" s="7">
        <v>37</v>
      </c>
      <c r="K1278" s="7" t="str">
        <f t="shared" si="39"/>
        <v>Dire</v>
      </c>
      <c r="L1278" s="7" t="s">
        <v>14</v>
      </c>
      <c r="M1278" s="7">
        <f>Datos_Limpios!$I1278+Datos_Limpios!$J1278</f>
        <v>69</v>
      </c>
      <c r="N1278" s="7" t="str">
        <f>IF(Datos_Limpios!$M1278&lt;35,"Menor a 35",IF(Datos_Limpios!$M1278&lt;=48,"Menor a 48",IF(Datos_Limpios!$M1278&lt;=60,"Menor a 60","Mayor a 60")))</f>
        <v>Mayor a 60</v>
      </c>
      <c r="O1278" s="7" t="str">
        <f>IF(Datos_Limpios!$L1278="True",Datos_Limpios!$F1278,Datos_Limpios!$H1278)</f>
        <v>Antarctic Penguins</v>
      </c>
      <c r="P1278" s="7"/>
      <c r="Q1278" s="7">
        <v>10749</v>
      </c>
      <c r="R1278" s="7" t="s">
        <v>106</v>
      </c>
    </row>
    <row r="1279" spans="1:18" x14ac:dyDescent="0.3">
      <c r="A1279" s="9">
        <v>4967765768</v>
      </c>
      <c r="B1279" s="9">
        <v>1684</v>
      </c>
      <c r="C1279" s="10">
        <f>Datos_Limpios!$B1279/(24*60*60)</f>
        <v>1.9490740740740739E-2</v>
      </c>
      <c r="D1279" s="8" t="str">
        <f t="shared" si="38"/>
        <v>Early Game</v>
      </c>
      <c r="E1279" s="9">
        <v>726228</v>
      </c>
      <c r="F1279" s="9" t="s">
        <v>55</v>
      </c>
      <c r="G1279" s="9">
        <v>6209804</v>
      </c>
      <c r="H1279" s="9" t="s">
        <v>109</v>
      </c>
      <c r="I1279" s="9">
        <v>26</v>
      </c>
      <c r="J1279" s="9">
        <v>7</v>
      </c>
      <c r="K1279" s="9" t="str">
        <f t="shared" si="39"/>
        <v>Radiant</v>
      </c>
      <c r="L1279" s="9" t="s">
        <v>18</v>
      </c>
      <c r="M1279" s="9">
        <f>Datos_Limpios!$I1279+Datos_Limpios!$J1279</f>
        <v>33</v>
      </c>
      <c r="N1279" s="9" t="str">
        <f>IF(Datos_Limpios!$M1279&lt;35,"Menor a 35",IF(Datos_Limpios!$M1279&lt;=48,"Menor a 48",IF(Datos_Limpios!$M1279&lt;=60,"Menor a 60","Mayor a 60")))</f>
        <v>Menor a 35</v>
      </c>
      <c r="O1279" s="9" t="str">
        <f>IF(Datos_Limpios!$L1279="True",Datos_Limpios!$F1279,Datos_Limpios!$H1279)</f>
        <v>Vici Gaming</v>
      </c>
      <c r="P1279" s="9"/>
      <c r="Q1279" s="9">
        <v>10749</v>
      </c>
      <c r="R1279" s="9" t="s">
        <v>106</v>
      </c>
    </row>
    <row r="1280" spans="1:18" x14ac:dyDescent="0.3">
      <c r="A1280" s="7">
        <v>4967744940</v>
      </c>
      <c r="B1280" s="7">
        <v>2402</v>
      </c>
      <c r="C1280" s="8">
        <f>Datos_Limpios!$B1280/(24*60*60)</f>
        <v>2.7800925925925927E-2</v>
      </c>
      <c r="D1280" s="8" t="str">
        <f t="shared" si="38"/>
        <v>Mid Game</v>
      </c>
      <c r="E1280" s="7">
        <v>350190</v>
      </c>
      <c r="F1280" s="7" t="s">
        <v>16</v>
      </c>
      <c r="G1280" s="7">
        <v>39</v>
      </c>
      <c r="H1280" s="7" t="s">
        <v>60</v>
      </c>
      <c r="I1280" s="7">
        <v>32</v>
      </c>
      <c r="J1280" s="7">
        <v>21</v>
      </c>
      <c r="K1280" s="7" t="str">
        <f t="shared" si="39"/>
        <v>Radiant</v>
      </c>
      <c r="L1280" s="7" t="s">
        <v>18</v>
      </c>
      <c r="M1280" s="7">
        <f>Datos_Limpios!$I1280+Datos_Limpios!$J1280</f>
        <v>53</v>
      </c>
      <c r="N1280" s="7" t="str">
        <f>IF(Datos_Limpios!$M1280&lt;35,"Menor a 35",IF(Datos_Limpios!$M1280&lt;=48,"Menor a 48",IF(Datos_Limpios!$M1280&lt;=60,"Menor a 60","Mayor a 60")))</f>
        <v>Menor a 60</v>
      </c>
      <c r="O1280" s="7" t="str">
        <f>IF(Datos_Limpios!$L1280="True",Datos_Limpios!$F1280,Datos_Limpios!$H1280)</f>
        <v>Ascent Esports</v>
      </c>
      <c r="P1280" s="7"/>
      <c r="Q1280" s="7">
        <v>10749</v>
      </c>
      <c r="R1280" s="7" t="s">
        <v>106</v>
      </c>
    </row>
    <row r="1281" spans="1:18" x14ac:dyDescent="0.3">
      <c r="A1281" s="9">
        <v>4967655141</v>
      </c>
      <c r="B1281" s="9">
        <v>3605</v>
      </c>
      <c r="C1281" s="10">
        <f>Datos_Limpios!$B1281/(24*60*60)</f>
        <v>4.1724537037037039E-2</v>
      </c>
      <c r="D1281" s="8" t="str">
        <f t="shared" si="38"/>
        <v>Late Game</v>
      </c>
      <c r="E1281" s="9">
        <v>2626685</v>
      </c>
      <c r="F1281" s="9" t="s">
        <v>30</v>
      </c>
      <c r="G1281" s="9">
        <v>2108395</v>
      </c>
      <c r="H1281" s="9" t="s">
        <v>34</v>
      </c>
      <c r="I1281" s="9">
        <v>44</v>
      </c>
      <c r="J1281" s="9">
        <v>47</v>
      </c>
      <c r="K1281" s="9" t="str">
        <f t="shared" si="39"/>
        <v>Dire</v>
      </c>
      <c r="L1281" s="9" t="s">
        <v>14</v>
      </c>
      <c r="M1281" s="9">
        <f>Datos_Limpios!$I1281+Datos_Limpios!$J1281</f>
        <v>91</v>
      </c>
      <c r="N1281" s="9" t="str">
        <f>IF(Datos_Limpios!$M1281&lt;35,"Menor a 35",IF(Datos_Limpios!$M1281&lt;=48,"Menor a 48",IF(Datos_Limpios!$M1281&lt;=60,"Menor a 60","Mayor a 60")))</f>
        <v>Mayor a 60</v>
      </c>
      <c r="O1281" s="9" t="str">
        <f>IF(Datos_Limpios!$L1281="True",Datos_Limpios!$F1281,Datos_Limpios!$H1281)</f>
        <v>TNC Predator</v>
      </c>
      <c r="P1281" s="9"/>
      <c r="Q1281" s="9">
        <v>10749</v>
      </c>
      <c r="R1281" s="9" t="s">
        <v>106</v>
      </c>
    </row>
    <row r="1282" spans="1:18" x14ac:dyDescent="0.3">
      <c r="A1282" s="7">
        <v>4967654870</v>
      </c>
      <c r="B1282" s="7">
        <v>2484</v>
      </c>
      <c r="C1282" s="8">
        <f>Datos_Limpios!$B1282/(24*60*60)</f>
        <v>2.8750000000000001E-2</v>
      </c>
      <c r="D1282" s="8" t="str">
        <f t="shared" ref="D1282:D1345" si="40">IF(B1282/60&lt;20,"Turbo Game",IF((20&lt;=B1282/60)*AND(B1282/60&lt;=40),"Early Game",IF((40&lt;B1282/60)*AND(B1282/60&lt;=60),"Mid Game","Late Game")))</f>
        <v>Mid Game</v>
      </c>
      <c r="E1282" s="7">
        <v>6214538</v>
      </c>
      <c r="F1282" s="7" t="s">
        <v>63</v>
      </c>
      <c r="G1282" s="7">
        <v>2163</v>
      </c>
      <c r="H1282" s="7" t="s">
        <v>66</v>
      </c>
      <c r="I1282" s="7">
        <v>39</v>
      </c>
      <c r="J1282" s="7">
        <v>15</v>
      </c>
      <c r="K1282" s="7" t="str">
        <f t="shared" ref="K1282:K1345" si="41">IF(L1282="True","Radiant","Dire")</f>
        <v>Radiant</v>
      </c>
      <c r="L1282" s="7" t="s">
        <v>18</v>
      </c>
      <c r="M1282" s="7">
        <f>Datos_Limpios!$I1282+Datos_Limpios!$J1282</f>
        <v>54</v>
      </c>
      <c r="N1282" s="7" t="str">
        <f>IF(Datos_Limpios!$M1282&lt;35,"Menor a 35",IF(Datos_Limpios!$M1282&lt;=48,"Menor a 48",IF(Datos_Limpios!$M1282&lt;=60,"Menor a 60","Mayor a 60")))</f>
        <v>Menor a 60</v>
      </c>
      <c r="O1282" s="7" t="str">
        <f>IF(Datos_Limpios!$L1282="True",Datos_Limpios!$F1282,Datos_Limpios!$H1282)</f>
        <v>Newbee</v>
      </c>
      <c r="P1282" s="7"/>
      <c r="Q1282" s="7">
        <v>10749</v>
      </c>
      <c r="R1282" s="7" t="s">
        <v>106</v>
      </c>
    </row>
    <row r="1283" spans="1:18" x14ac:dyDescent="0.3">
      <c r="A1283" s="9">
        <v>4967689210</v>
      </c>
      <c r="B1283" s="9">
        <v>2185</v>
      </c>
      <c r="C1283" s="10">
        <f>Datos_Limpios!$B1283/(24*60*60)</f>
        <v>2.5289351851851851E-2</v>
      </c>
      <c r="D1283" s="8" t="str">
        <f t="shared" si="40"/>
        <v>Early Game</v>
      </c>
      <c r="E1283" s="9">
        <v>350190</v>
      </c>
      <c r="F1283" s="9" t="s">
        <v>16</v>
      </c>
      <c r="G1283" s="9">
        <v>39</v>
      </c>
      <c r="H1283" s="9" t="s">
        <v>60</v>
      </c>
      <c r="I1283" s="9">
        <v>31</v>
      </c>
      <c r="J1283" s="9">
        <v>10</v>
      </c>
      <c r="K1283" s="9" t="str">
        <f t="shared" si="41"/>
        <v>Radiant</v>
      </c>
      <c r="L1283" s="9" t="s">
        <v>18</v>
      </c>
      <c r="M1283" s="9">
        <f>Datos_Limpios!$I1283+Datos_Limpios!$J1283</f>
        <v>41</v>
      </c>
      <c r="N1283" s="9" t="str">
        <f>IF(Datos_Limpios!$M1283&lt;35,"Menor a 35",IF(Datos_Limpios!$M1283&lt;=48,"Menor a 48",IF(Datos_Limpios!$M1283&lt;=60,"Menor a 60","Mayor a 60")))</f>
        <v>Menor a 48</v>
      </c>
      <c r="O1283" s="9" t="str">
        <f>IF(Datos_Limpios!$L1283="True",Datos_Limpios!$F1283,Datos_Limpios!$H1283)</f>
        <v>Ascent Esports</v>
      </c>
      <c r="P1283" s="9"/>
      <c r="Q1283" s="9">
        <v>10749</v>
      </c>
      <c r="R1283" s="9" t="s">
        <v>106</v>
      </c>
    </row>
    <row r="1284" spans="1:18" x14ac:dyDescent="0.3">
      <c r="A1284" s="7">
        <v>4967642360</v>
      </c>
      <c r="B1284" s="7">
        <v>2092</v>
      </c>
      <c r="C1284" s="8">
        <f>Datos_Limpios!$B1284/(24*60*60)</f>
        <v>2.4212962962962964E-2</v>
      </c>
      <c r="D1284" s="8" t="str">
        <f t="shared" si="40"/>
        <v>Early Game</v>
      </c>
      <c r="E1284" s="7">
        <v>7203342</v>
      </c>
      <c r="F1284" s="7" t="s">
        <v>107</v>
      </c>
      <c r="G1284" s="7">
        <v>15</v>
      </c>
      <c r="H1284" s="7" t="s">
        <v>12</v>
      </c>
      <c r="I1284" s="7">
        <v>11</v>
      </c>
      <c r="J1284" s="7">
        <v>27</v>
      </c>
      <c r="K1284" s="7" t="str">
        <f t="shared" si="41"/>
        <v>Dire</v>
      </c>
      <c r="L1284" s="7" t="s">
        <v>14</v>
      </c>
      <c r="M1284" s="7">
        <f>Datos_Limpios!$I1284+Datos_Limpios!$J1284</f>
        <v>38</v>
      </c>
      <c r="N1284" s="7" t="str">
        <f>IF(Datos_Limpios!$M1284&lt;35,"Menor a 35",IF(Datos_Limpios!$M1284&lt;=48,"Menor a 48",IF(Datos_Limpios!$M1284&lt;=60,"Menor a 60","Mayor a 60")))</f>
        <v>Menor a 48</v>
      </c>
      <c r="O1284" s="7" t="str">
        <f>IF(Datos_Limpios!$L1284="True",Datos_Limpios!$F1284,Datos_Limpios!$H1284)</f>
        <v>LGD Gaming</v>
      </c>
      <c r="P1284" s="7"/>
      <c r="Q1284" s="7">
        <v>10749</v>
      </c>
      <c r="R1284" s="7" t="s">
        <v>106</v>
      </c>
    </row>
    <row r="1285" spans="1:18" x14ac:dyDescent="0.3">
      <c r="A1285" s="9">
        <v>6067705179</v>
      </c>
      <c r="B1285" s="9">
        <v>2170</v>
      </c>
      <c r="C1285" s="10">
        <f>Datos_Limpios!$B1285/(24*60*60)</f>
        <v>2.5115740740740741E-2</v>
      </c>
      <c r="D1285" s="8" t="str">
        <f t="shared" si="40"/>
        <v>Early Game</v>
      </c>
      <c r="E1285" s="9">
        <v>6738815</v>
      </c>
      <c r="F1285" s="9" t="s">
        <v>137</v>
      </c>
      <c r="G1285" s="9">
        <v>8261197</v>
      </c>
      <c r="H1285" s="9" t="s">
        <v>138</v>
      </c>
      <c r="I1285" s="9">
        <v>12</v>
      </c>
      <c r="J1285" s="9">
        <v>33</v>
      </c>
      <c r="K1285" s="9" t="str">
        <f t="shared" si="41"/>
        <v>Dire</v>
      </c>
      <c r="L1285" s="9" t="s">
        <v>14</v>
      </c>
      <c r="M1285" s="9">
        <f>Datos_Limpios!$I1285+Datos_Limpios!$J1285</f>
        <v>45</v>
      </c>
      <c r="N1285" s="9" t="str">
        <f>IF(Datos_Limpios!$M1285&lt;35,"Menor a 35",IF(Datos_Limpios!$M1285&lt;=48,"Menor a 48",IF(Datos_Limpios!$M1285&lt;=60,"Menor a 60","Mayor a 60")))</f>
        <v>Menor a 48</v>
      </c>
      <c r="O1285" s="9" t="str">
        <f>IF(Datos_Limpios!$L1285="True",Datos_Limpios!$F1285,Datos_Limpios!$H1285)</f>
        <v>Motivate.Trust Gaming</v>
      </c>
      <c r="P1285" s="9"/>
      <c r="Q1285" s="9">
        <v>13256</v>
      </c>
      <c r="R1285" s="9" t="s">
        <v>139</v>
      </c>
    </row>
    <row r="1286" spans="1:18" x14ac:dyDescent="0.3">
      <c r="A1286" s="7">
        <v>6071984808</v>
      </c>
      <c r="B1286" s="7">
        <v>2060</v>
      </c>
      <c r="C1286" s="8">
        <f>Datos_Limpios!$B1286/(24*60*60)</f>
        <v>2.3842592592592592E-2</v>
      </c>
      <c r="D1286" s="8" t="str">
        <f t="shared" si="40"/>
        <v>Early Game</v>
      </c>
      <c r="E1286" s="7">
        <v>7819028</v>
      </c>
      <c r="F1286" s="7" t="s">
        <v>140</v>
      </c>
      <c r="G1286" s="7">
        <v>8462940</v>
      </c>
      <c r="H1286" s="7" t="s">
        <v>141</v>
      </c>
      <c r="I1286" s="7">
        <v>39</v>
      </c>
      <c r="J1286" s="7">
        <v>8</v>
      </c>
      <c r="K1286" s="7" t="str">
        <f t="shared" si="41"/>
        <v>Radiant</v>
      </c>
      <c r="L1286" s="7" t="s">
        <v>18</v>
      </c>
      <c r="M1286" s="7">
        <f>Datos_Limpios!$I1286+Datos_Limpios!$J1286</f>
        <v>47</v>
      </c>
      <c r="N1286" s="7" t="str">
        <f>IF(Datos_Limpios!$M1286&lt;35,"Menor a 35",IF(Datos_Limpios!$M1286&lt;=48,"Menor a 48",IF(Datos_Limpios!$M1286&lt;=60,"Menor a 60","Mayor a 60")))</f>
        <v>Menor a 48</v>
      </c>
      <c r="O1286" s="7" t="str">
        <f>IF(Datos_Limpios!$L1286="True",Datos_Limpios!$F1286,Datos_Limpios!$H1286)</f>
        <v>4 Zoomers</v>
      </c>
      <c r="P1286" s="7"/>
      <c r="Q1286" s="7">
        <v>13256</v>
      </c>
      <c r="R1286" s="7" t="s">
        <v>139</v>
      </c>
    </row>
    <row r="1287" spans="1:18" x14ac:dyDescent="0.3">
      <c r="A1287" s="9">
        <v>6067666906</v>
      </c>
      <c r="B1287" s="9">
        <v>1919</v>
      </c>
      <c r="C1287" s="10">
        <f>Datos_Limpios!$B1287/(24*60*60)</f>
        <v>2.2210648148148149E-2</v>
      </c>
      <c r="D1287" s="8" t="str">
        <f t="shared" si="40"/>
        <v>Early Game</v>
      </c>
      <c r="E1287" s="9">
        <v>8222896</v>
      </c>
      <c r="F1287" s="9" t="s">
        <v>142</v>
      </c>
      <c r="G1287" s="9">
        <v>8062847</v>
      </c>
      <c r="H1287" s="9" t="s">
        <v>143</v>
      </c>
      <c r="I1287" s="9">
        <v>11</v>
      </c>
      <c r="J1287" s="9">
        <v>31</v>
      </c>
      <c r="K1287" s="9" t="str">
        <f t="shared" si="41"/>
        <v>Dire</v>
      </c>
      <c r="L1287" s="9" t="s">
        <v>14</v>
      </c>
      <c r="M1287" s="9">
        <f>Datos_Limpios!$I1287+Datos_Limpios!$J1287</f>
        <v>42</v>
      </c>
      <c r="N1287" s="9" t="str">
        <f>IF(Datos_Limpios!$M1287&lt;35,"Menor a 35",IF(Datos_Limpios!$M1287&lt;=48,"Menor a 48",IF(Datos_Limpios!$M1287&lt;=60,"Menor a 60","Mayor a 60")))</f>
        <v>Menor a 48</v>
      </c>
      <c r="O1287" s="9" t="str">
        <f>IF(Datos_Limpios!$L1287="True",Datos_Limpios!$F1287,Datos_Limpios!$H1287)</f>
        <v>Galaxy Racer Esports</v>
      </c>
      <c r="P1287" s="9"/>
      <c r="Q1287" s="9">
        <v>13256</v>
      </c>
      <c r="R1287" s="9" t="s">
        <v>139</v>
      </c>
    </row>
    <row r="1288" spans="1:18" x14ac:dyDescent="0.3">
      <c r="A1288" s="7">
        <v>6220692458</v>
      </c>
      <c r="B1288" s="7">
        <v>2097</v>
      </c>
      <c r="C1288" s="8">
        <f>Datos_Limpios!$B1288/(24*60*60)</f>
        <v>2.4270833333333332E-2</v>
      </c>
      <c r="D1288" s="8" t="str">
        <f t="shared" si="40"/>
        <v>Early Game</v>
      </c>
      <c r="E1288" s="7">
        <v>15</v>
      </c>
      <c r="F1288" s="7" t="s">
        <v>12</v>
      </c>
      <c r="G1288" s="7">
        <v>8214850</v>
      </c>
      <c r="H1288" s="7" t="s">
        <v>144</v>
      </c>
      <c r="I1288" s="7">
        <v>27</v>
      </c>
      <c r="J1288" s="7">
        <v>15</v>
      </c>
      <c r="K1288" s="7" t="str">
        <f t="shared" si="41"/>
        <v>Radiant</v>
      </c>
      <c r="L1288" s="7" t="s">
        <v>18</v>
      </c>
      <c r="M1288" s="7">
        <f>Datos_Limpios!$I1288+Datos_Limpios!$J1288</f>
        <v>42</v>
      </c>
      <c r="N1288" s="7" t="str">
        <f>IF(Datos_Limpios!$M1288&lt;35,"Menor a 35",IF(Datos_Limpios!$M1288&lt;=48,"Menor a 48",IF(Datos_Limpios!$M1288&lt;=60,"Menor a 60","Mayor a 60")))</f>
        <v>Menor a 48</v>
      </c>
      <c r="O1288" s="7" t="str">
        <f>IF(Datos_Limpios!$L1288="True",Datos_Limpios!$F1288,Datos_Limpios!$H1288)</f>
        <v>LGD Gaming</v>
      </c>
      <c r="P1288" s="7"/>
      <c r="Q1288" s="7">
        <v>13256</v>
      </c>
      <c r="R1288" s="7" t="s">
        <v>139</v>
      </c>
    </row>
    <row r="1289" spans="1:18" x14ac:dyDescent="0.3">
      <c r="A1289" s="9">
        <v>6219755267</v>
      </c>
      <c r="B1289" s="9">
        <v>1678</v>
      </c>
      <c r="C1289" s="10">
        <f>Datos_Limpios!$B1289/(24*60*60)</f>
        <v>1.9421296296296298E-2</v>
      </c>
      <c r="D1289" s="8" t="str">
        <f t="shared" si="40"/>
        <v>Early Game</v>
      </c>
      <c r="E1289" s="9">
        <v>2586976</v>
      </c>
      <c r="F1289" s="9" t="s">
        <v>64</v>
      </c>
      <c r="G1289" s="9">
        <v>1838315</v>
      </c>
      <c r="H1289" s="9" t="s">
        <v>21</v>
      </c>
      <c r="I1289" s="9">
        <v>5</v>
      </c>
      <c r="J1289" s="9">
        <v>42</v>
      </c>
      <c r="K1289" s="9" t="str">
        <f t="shared" si="41"/>
        <v>Dire</v>
      </c>
      <c r="L1289" s="9" t="s">
        <v>14</v>
      </c>
      <c r="M1289" s="9">
        <f>Datos_Limpios!$I1289+Datos_Limpios!$J1289</f>
        <v>47</v>
      </c>
      <c r="N1289" s="9" t="str">
        <f>IF(Datos_Limpios!$M1289&lt;35,"Menor a 35",IF(Datos_Limpios!$M1289&lt;=48,"Menor a 48",IF(Datos_Limpios!$M1289&lt;=60,"Menor a 60","Mayor a 60")))</f>
        <v>Menor a 48</v>
      </c>
      <c r="O1289" s="9" t="str">
        <f>IF(Datos_Limpios!$L1289="True",Datos_Limpios!$F1289,Datos_Limpios!$H1289)</f>
        <v>Team Secret</v>
      </c>
      <c r="P1289" s="9"/>
      <c r="Q1289" s="9">
        <v>13256</v>
      </c>
      <c r="R1289" s="9" t="s">
        <v>139</v>
      </c>
    </row>
    <row r="1290" spans="1:18" x14ac:dyDescent="0.3">
      <c r="A1290" s="7">
        <v>6216911349</v>
      </c>
      <c r="B1290" s="7">
        <v>1901</v>
      </c>
      <c r="C1290" s="8">
        <f>Datos_Limpios!$B1290/(24*60*60)</f>
        <v>2.2002314814814815E-2</v>
      </c>
      <c r="D1290" s="8" t="str">
        <f t="shared" si="40"/>
        <v>Early Game</v>
      </c>
      <c r="E1290" s="7">
        <v>8254400</v>
      </c>
      <c r="F1290" s="7" t="s">
        <v>135</v>
      </c>
      <c r="G1290" s="7">
        <v>15</v>
      </c>
      <c r="H1290" s="7" t="s">
        <v>12</v>
      </c>
      <c r="I1290" s="7">
        <v>10</v>
      </c>
      <c r="J1290" s="7">
        <v>30</v>
      </c>
      <c r="K1290" s="7" t="str">
        <f t="shared" si="41"/>
        <v>Dire</v>
      </c>
      <c r="L1290" s="7" t="s">
        <v>14</v>
      </c>
      <c r="M1290" s="7">
        <f>Datos_Limpios!$I1290+Datos_Limpios!$J1290</f>
        <v>40</v>
      </c>
      <c r="N1290" s="7" t="str">
        <f>IF(Datos_Limpios!$M1290&lt;35,"Menor a 35",IF(Datos_Limpios!$M1290&lt;=48,"Menor a 48",IF(Datos_Limpios!$M1290&lt;=60,"Menor a 60","Mayor a 60")))</f>
        <v>Menor a 48</v>
      </c>
      <c r="O1290" s="7" t="str">
        <f>IF(Datos_Limpios!$L1290="True",Datos_Limpios!$F1290,Datos_Limpios!$H1290)</f>
        <v>LGD Gaming</v>
      </c>
      <c r="P1290" s="7"/>
      <c r="Q1290" s="7">
        <v>13256</v>
      </c>
      <c r="R1290" s="7" t="s">
        <v>139</v>
      </c>
    </row>
    <row r="1291" spans="1:18" x14ac:dyDescent="0.3">
      <c r="A1291" s="9">
        <v>6216810253</v>
      </c>
      <c r="B1291" s="9">
        <v>1942</v>
      </c>
      <c r="C1291" s="10">
        <f>Datos_Limpios!$B1291/(24*60*60)</f>
        <v>2.2476851851851852E-2</v>
      </c>
      <c r="D1291" s="8" t="str">
        <f t="shared" si="40"/>
        <v>Early Game</v>
      </c>
      <c r="E1291" s="9">
        <v>15</v>
      </c>
      <c r="F1291" s="9" t="s">
        <v>12</v>
      </c>
      <c r="G1291" s="9">
        <v>8254400</v>
      </c>
      <c r="H1291" s="9" t="s">
        <v>135</v>
      </c>
      <c r="I1291" s="9">
        <v>31</v>
      </c>
      <c r="J1291" s="9">
        <v>16</v>
      </c>
      <c r="K1291" s="9" t="str">
        <f t="shared" si="41"/>
        <v>Radiant</v>
      </c>
      <c r="L1291" s="9" t="s">
        <v>18</v>
      </c>
      <c r="M1291" s="9">
        <f>Datos_Limpios!$I1291+Datos_Limpios!$J1291</f>
        <v>47</v>
      </c>
      <c r="N1291" s="9" t="str">
        <f>IF(Datos_Limpios!$M1291&lt;35,"Menor a 35",IF(Datos_Limpios!$M1291&lt;=48,"Menor a 48",IF(Datos_Limpios!$M1291&lt;=60,"Menor a 60","Mayor a 60")))</f>
        <v>Menor a 48</v>
      </c>
      <c r="O1291" s="9" t="str">
        <f>IF(Datos_Limpios!$L1291="True",Datos_Limpios!$F1291,Datos_Limpios!$H1291)</f>
        <v>LGD Gaming</v>
      </c>
      <c r="P1291" s="9"/>
      <c r="Q1291" s="9">
        <v>13256</v>
      </c>
      <c r="R1291" s="9" t="s">
        <v>139</v>
      </c>
    </row>
    <row r="1292" spans="1:18" x14ac:dyDescent="0.3">
      <c r="A1292" s="7">
        <v>6216733293</v>
      </c>
      <c r="B1292" s="7">
        <v>1736</v>
      </c>
      <c r="C1292" s="8">
        <f>Datos_Limpios!$B1292/(24*60*60)</f>
        <v>2.0092592592592592E-2</v>
      </c>
      <c r="D1292" s="8" t="str">
        <f t="shared" si="40"/>
        <v>Early Game</v>
      </c>
      <c r="E1292" s="7">
        <v>726228</v>
      </c>
      <c r="F1292" s="7" t="s">
        <v>55</v>
      </c>
      <c r="G1292" s="7">
        <v>1838315</v>
      </c>
      <c r="H1292" s="7" t="s">
        <v>21</v>
      </c>
      <c r="I1292" s="7">
        <v>4</v>
      </c>
      <c r="J1292" s="7">
        <v>20</v>
      </c>
      <c r="K1292" s="7" t="str">
        <f t="shared" si="41"/>
        <v>Dire</v>
      </c>
      <c r="L1292" s="7" t="s">
        <v>14</v>
      </c>
      <c r="M1292" s="7">
        <f>Datos_Limpios!$I1292+Datos_Limpios!$J1292</f>
        <v>24</v>
      </c>
      <c r="N1292" s="7" t="str">
        <f>IF(Datos_Limpios!$M1292&lt;35,"Menor a 35",IF(Datos_Limpios!$M1292&lt;=48,"Menor a 48",IF(Datos_Limpios!$M1292&lt;=60,"Menor a 60","Mayor a 60")))</f>
        <v>Menor a 35</v>
      </c>
      <c r="O1292" s="7" t="str">
        <f>IF(Datos_Limpios!$L1292="True",Datos_Limpios!$F1292,Datos_Limpios!$H1292)</f>
        <v>Team Secret</v>
      </c>
      <c r="P1292" s="7"/>
      <c r="Q1292" s="7">
        <v>13256</v>
      </c>
      <c r="R1292" s="7" t="s">
        <v>139</v>
      </c>
    </row>
    <row r="1293" spans="1:18" x14ac:dyDescent="0.3">
      <c r="A1293" s="9">
        <v>6216827185</v>
      </c>
      <c r="B1293" s="9">
        <v>2935</v>
      </c>
      <c r="C1293" s="10">
        <f>Datos_Limpios!$B1293/(24*60*60)</f>
        <v>3.3969907407407407E-2</v>
      </c>
      <c r="D1293" s="8" t="str">
        <f t="shared" si="40"/>
        <v>Mid Game</v>
      </c>
      <c r="E1293" s="9">
        <v>1838315</v>
      </c>
      <c r="F1293" s="9" t="s">
        <v>21</v>
      </c>
      <c r="G1293" s="9">
        <v>726228</v>
      </c>
      <c r="H1293" s="9" t="s">
        <v>55</v>
      </c>
      <c r="I1293" s="9">
        <v>29</v>
      </c>
      <c r="J1293" s="9">
        <v>18</v>
      </c>
      <c r="K1293" s="9" t="str">
        <f t="shared" si="41"/>
        <v>Radiant</v>
      </c>
      <c r="L1293" s="9" t="s">
        <v>18</v>
      </c>
      <c r="M1293" s="9">
        <f>Datos_Limpios!$I1293+Datos_Limpios!$J1293</f>
        <v>47</v>
      </c>
      <c r="N1293" s="9" t="str">
        <f>IF(Datos_Limpios!$M1293&lt;35,"Menor a 35",IF(Datos_Limpios!$M1293&lt;=48,"Menor a 48",IF(Datos_Limpios!$M1293&lt;=60,"Menor a 60","Mayor a 60")))</f>
        <v>Menor a 48</v>
      </c>
      <c r="O1293" s="9" t="str">
        <f>IF(Datos_Limpios!$L1293="True",Datos_Limpios!$F1293,Datos_Limpios!$H1293)</f>
        <v>Team Secret</v>
      </c>
      <c r="P1293" s="9"/>
      <c r="Q1293" s="9">
        <v>13256</v>
      </c>
      <c r="R1293" s="9" t="s">
        <v>139</v>
      </c>
    </row>
    <row r="1294" spans="1:18" x14ac:dyDescent="0.3">
      <c r="A1294" s="7">
        <v>6216792975</v>
      </c>
      <c r="B1294" s="7">
        <v>3768</v>
      </c>
      <c r="C1294" s="8">
        <f>Datos_Limpios!$B1294/(24*60*60)</f>
        <v>4.3611111111111114E-2</v>
      </c>
      <c r="D1294" s="8" t="str">
        <f t="shared" si="40"/>
        <v>Late Game</v>
      </c>
      <c r="E1294" s="7">
        <v>7390454</v>
      </c>
      <c r="F1294" s="7" t="s">
        <v>145</v>
      </c>
      <c r="G1294" s="7">
        <v>8204512</v>
      </c>
      <c r="H1294" s="7" t="s">
        <v>146</v>
      </c>
      <c r="I1294" s="7">
        <v>38</v>
      </c>
      <c r="J1294" s="7">
        <v>34</v>
      </c>
      <c r="K1294" s="7" t="str">
        <f t="shared" si="41"/>
        <v>Radiant</v>
      </c>
      <c r="L1294" s="7" t="s">
        <v>18</v>
      </c>
      <c r="M1294" s="7">
        <f>Datos_Limpios!$I1294+Datos_Limpios!$J1294</f>
        <v>72</v>
      </c>
      <c r="N1294" s="7" t="str">
        <f>IF(Datos_Limpios!$M1294&lt;35,"Menor a 35",IF(Datos_Limpios!$M1294&lt;=48,"Menor a 48",IF(Datos_Limpios!$M1294&lt;=60,"Menor a 60","Mayor a 60")))</f>
        <v>Mayor a 60</v>
      </c>
      <c r="O1294" s="7" t="str">
        <f>IF(Datos_Limpios!$L1294="True",Datos_Limpios!$F1294,Datos_Limpios!$H1294)</f>
        <v>The Oversight</v>
      </c>
      <c r="P1294" s="7"/>
      <c r="Q1294" s="7">
        <v>13256</v>
      </c>
      <c r="R1294" s="7" t="s">
        <v>139</v>
      </c>
    </row>
    <row r="1295" spans="1:18" x14ac:dyDescent="0.3">
      <c r="A1295" s="9">
        <v>6216644781</v>
      </c>
      <c r="B1295" s="9">
        <v>1698</v>
      </c>
      <c r="C1295" s="10">
        <f>Datos_Limpios!$B1295/(24*60*60)</f>
        <v>1.9652777777777779E-2</v>
      </c>
      <c r="D1295" s="8" t="str">
        <f t="shared" si="40"/>
        <v>Early Game</v>
      </c>
      <c r="E1295" s="9">
        <v>39</v>
      </c>
      <c r="F1295" s="9" t="s">
        <v>60</v>
      </c>
      <c r="G1295" s="9">
        <v>8260983</v>
      </c>
      <c r="H1295" s="9" t="s">
        <v>147</v>
      </c>
      <c r="I1295" s="9">
        <v>23</v>
      </c>
      <c r="J1295" s="9">
        <v>3</v>
      </c>
      <c r="K1295" s="9" t="str">
        <f t="shared" si="41"/>
        <v>Radiant</v>
      </c>
      <c r="L1295" s="9" t="s">
        <v>18</v>
      </c>
      <c r="M1295" s="9">
        <f>Datos_Limpios!$I1295+Datos_Limpios!$J1295</f>
        <v>26</v>
      </c>
      <c r="N1295" s="9" t="str">
        <f>IF(Datos_Limpios!$M1295&lt;35,"Menor a 35",IF(Datos_Limpios!$M1295&lt;=48,"Menor a 48",IF(Datos_Limpios!$M1295&lt;=60,"Menor a 60","Mayor a 60")))</f>
        <v>Menor a 35</v>
      </c>
      <c r="O1295" s="9" t="str">
        <f>IF(Datos_Limpios!$L1295="True",Datos_Limpios!$F1295,Datos_Limpios!$H1295)</f>
        <v>Shopify Rebellion</v>
      </c>
      <c r="P1295" s="9"/>
      <c r="Q1295" s="9">
        <v>13256</v>
      </c>
      <c r="R1295" s="9" t="s">
        <v>139</v>
      </c>
    </row>
    <row r="1296" spans="1:18" x14ac:dyDescent="0.3">
      <c r="A1296" s="7">
        <v>6216649464</v>
      </c>
      <c r="B1296" s="7">
        <v>1234</v>
      </c>
      <c r="C1296" s="8">
        <f>Datos_Limpios!$B1296/(24*60*60)</f>
        <v>1.4282407407407407E-2</v>
      </c>
      <c r="D1296" s="8" t="str">
        <f t="shared" si="40"/>
        <v>Early Game</v>
      </c>
      <c r="E1296" s="7">
        <v>1883502</v>
      </c>
      <c r="F1296" s="7" t="s">
        <v>61</v>
      </c>
      <c r="G1296" s="7">
        <v>6209166</v>
      </c>
      <c r="H1296" s="7" t="s">
        <v>122</v>
      </c>
      <c r="I1296" s="7">
        <v>20</v>
      </c>
      <c r="J1296" s="7">
        <v>1</v>
      </c>
      <c r="K1296" s="7" t="str">
        <f t="shared" si="41"/>
        <v>Radiant</v>
      </c>
      <c r="L1296" s="7" t="s">
        <v>18</v>
      </c>
      <c r="M1296" s="7">
        <f>Datos_Limpios!$I1296+Datos_Limpios!$J1296</f>
        <v>21</v>
      </c>
      <c r="N1296" s="7" t="str">
        <f>IF(Datos_Limpios!$M1296&lt;35,"Menor a 35",IF(Datos_Limpios!$M1296&lt;=48,"Menor a 48",IF(Datos_Limpios!$M1296&lt;=60,"Menor a 60","Mayor a 60")))</f>
        <v>Menor a 35</v>
      </c>
      <c r="O1296" s="7" t="str">
        <f>IF(Datos_Limpios!$L1296="True",Datos_Limpios!$F1296,Datos_Limpios!$H1296)</f>
        <v>Virtus.pro</v>
      </c>
      <c r="P1296" s="7"/>
      <c r="Q1296" s="7">
        <v>13256</v>
      </c>
      <c r="R1296" s="7" t="s">
        <v>139</v>
      </c>
    </row>
    <row r="1297" spans="1:18" x14ac:dyDescent="0.3">
      <c r="A1297" s="9">
        <v>6216470391</v>
      </c>
      <c r="B1297" s="9">
        <v>2718</v>
      </c>
      <c r="C1297" s="10">
        <f>Datos_Limpios!$B1297/(24*60*60)</f>
        <v>3.1458333333333331E-2</v>
      </c>
      <c r="D1297" s="8" t="str">
        <f t="shared" si="40"/>
        <v>Mid Game</v>
      </c>
      <c r="E1297" s="9">
        <v>7390454</v>
      </c>
      <c r="F1297" s="9" t="s">
        <v>145</v>
      </c>
      <c r="G1297" s="9">
        <v>8255756</v>
      </c>
      <c r="H1297" s="9" t="s">
        <v>148</v>
      </c>
      <c r="I1297" s="9">
        <v>43</v>
      </c>
      <c r="J1297" s="9">
        <v>21</v>
      </c>
      <c r="K1297" s="9" t="str">
        <f t="shared" si="41"/>
        <v>Radiant</v>
      </c>
      <c r="L1297" s="9" t="s">
        <v>18</v>
      </c>
      <c r="M1297" s="9">
        <f>Datos_Limpios!$I1297+Datos_Limpios!$J1297</f>
        <v>64</v>
      </c>
      <c r="N1297" s="9" t="str">
        <f>IF(Datos_Limpios!$M1297&lt;35,"Menor a 35",IF(Datos_Limpios!$M1297&lt;=48,"Menor a 48",IF(Datos_Limpios!$M1297&lt;=60,"Menor a 60","Mayor a 60")))</f>
        <v>Mayor a 60</v>
      </c>
      <c r="O1297" s="9" t="str">
        <f>IF(Datos_Limpios!$L1297="True",Datos_Limpios!$F1297,Datos_Limpios!$H1297)</f>
        <v>The Oversight</v>
      </c>
      <c r="P1297" s="9"/>
      <c r="Q1297" s="9">
        <v>13256</v>
      </c>
      <c r="R1297" s="9" t="s">
        <v>139</v>
      </c>
    </row>
    <row r="1298" spans="1:18" x14ac:dyDescent="0.3">
      <c r="A1298" s="7">
        <v>6216545156</v>
      </c>
      <c r="B1298" s="7">
        <v>3094</v>
      </c>
      <c r="C1298" s="8">
        <f>Datos_Limpios!$B1298/(24*60*60)</f>
        <v>3.5810185185185188E-2</v>
      </c>
      <c r="D1298" s="8" t="str">
        <f t="shared" si="40"/>
        <v>Mid Game</v>
      </c>
      <c r="E1298" s="7">
        <v>8255756</v>
      </c>
      <c r="F1298" s="7" t="s">
        <v>148</v>
      </c>
      <c r="G1298" s="7">
        <v>7390454</v>
      </c>
      <c r="H1298" s="7" t="s">
        <v>145</v>
      </c>
      <c r="I1298" s="7">
        <v>30</v>
      </c>
      <c r="J1298" s="7">
        <v>25</v>
      </c>
      <c r="K1298" s="7" t="str">
        <f t="shared" si="41"/>
        <v>Dire</v>
      </c>
      <c r="L1298" s="7" t="s">
        <v>14</v>
      </c>
      <c r="M1298" s="7">
        <f>Datos_Limpios!$I1298+Datos_Limpios!$J1298</f>
        <v>55</v>
      </c>
      <c r="N1298" s="7" t="str">
        <f>IF(Datos_Limpios!$M1298&lt;35,"Menor a 35",IF(Datos_Limpios!$M1298&lt;=48,"Menor a 48",IF(Datos_Limpios!$M1298&lt;=60,"Menor a 60","Mayor a 60")))</f>
        <v>Menor a 60</v>
      </c>
      <c r="O1298" s="7" t="str">
        <f>IF(Datos_Limpios!$L1298="True",Datos_Limpios!$F1298,Datos_Limpios!$H1298)</f>
        <v>The Oversight</v>
      </c>
      <c r="P1298" s="7"/>
      <c r="Q1298" s="7">
        <v>13256</v>
      </c>
      <c r="R1298" s="7" t="s">
        <v>139</v>
      </c>
    </row>
    <row r="1299" spans="1:18" x14ac:dyDescent="0.3">
      <c r="A1299" s="9">
        <v>6216525355</v>
      </c>
      <c r="B1299" s="9">
        <v>2128</v>
      </c>
      <c r="C1299" s="10">
        <f>Datos_Limpios!$B1299/(24*60*60)</f>
        <v>2.462962962962963E-2</v>
      </c>
      <c r="D1299" s="8" t="str">
        <f t="shared" si="40"/>
        <v>Early Game</v>
      </c>
      <c r="E1299" s="9">
        <v>350190</v>
      </c>
      <c r="F1299" s="9" t="s">
        <v>16</v>
      </c>
      <c r="G1299" s="9">
        <v>1838315</v>
      </c>
      <c r="H1299" s="9" t="s">
        <v>21</v>
      </c>
      <c r="I1299" s="9">
        <v>32</v>
      </c>
      <c r="J1299" s="9">
        <v>7</v>
      </c>
      <c r="K1299" s="9" t="str">
        <f t="shared" si="41"/>
        <v>Radiant</v>
      </c>
      <c r="L1299" s="9" t="s">
        <v>18</v>
      </c>
      <c r="M1299" s="9">
        <f>Datos_Limpios!$I1299+Datos_Limpios!$J1299</f>
        <v>39</v>
      </c>
      <c r="N1299" s="9" t="str">
        <f>IF(Datos_Limpios!$M1299&lt;35,"Menor a 35",IF(Datos_Limpios!$M1299&lt;=48,"Menor a 48",IF(Datos_Limpios!$M1299&lt;=60,"Menor a 60","Mayor a 60")))</f>
        <v>Menor a 48</v>
      </c>
      <c r="O1299" s="9" t="str">
        <f>IF(Datos_Limpios!$L1299="True",Datos_Limpios!$F1299,Datos_Limpios!$H1299)</f>
        <v>Ascent Esports</v>
      </c>
      <c r="P1299" s="9"/>
      <c r="Q1299" s="9">
        <v>13256</v>
      </c>
      <c r="R1299" s="9" t="s">
        <v>139</v>
      </c>
    </row>
    <row r="1300" spans="1:18" x14ac:dyDescent="0.3">
      <c r="A1300" s="7">
        <v>6216446594</v>
      </c>
      <c r="B1300" s="7">
        <v>2862</v>
      </c>
      <c r="C1300" s="8">
        <f>Datos_Limpios!$B1300/(24*60*60)</f>
        <v>3.3125000000000002E-2</v>
      </c>
      <c r="D1300" s="8" t="str">
        <f t="shared" si="40"/>
        <v>Mid Game</v>
      </c>
      <c r="E1300" s="7">
        <v>8204512</v>
      </c>
      <c r="F1300" s="7" t="s">
        <v>146</v>
      </c>
      <c r="G1300" s="7">
        <v>15</v>
      </c>
      <c r="H1300" s="7" t="s">
        <v>12</v>
      </c>
      <c r="I1300" s="7">
        <v>32</v>
      </c>
      <c r="J1300" s="7">
        <v>27</v>
      </c>
      <c r="K1300" s="7" t="str">
        <f t="shared" si="41"/>
        <v>Dire</v>
      </c>
      <c r="L1300" s="7" t="s">
        <v>14</v>
      </c>
      <c r="M1300" s="7">
        <f>Datos_Limpios!$I1300+Datos_Limpios!$J1300</f>
        <v>59</v>
      </c>
      <c r="N1300" s="7" t="str">
        <f>IF(Datos_Limpios!$M1300&lt;35,"Menor a 35",IF(Datos_Limpios!$M1300&lt;=48,"Menor a 48",IF(Datos_Limpios!$M1300&lt;=60,"Menor a 60","Mayor a 60")))</f>
        <v>Menor a 60</v>
      </c>
      <c r="O1300" s="7" t="str">
        <f>IF(Datos_Limpios!$L1300="True",Datos_Limpios!$F1300,Datos_Limpios!$H1300)</f>
        <v>LGD Gaming</v>
      </c>
      <c r="P1300" s="7"/>
      <c r="Q1300" s="7">
        <v>13256</v>
      </c>
      <c r="R1300" s="7" t="s">
        <v>139</v>
      </c>
    </row>
    <row r="1301" spans="1:18" x14ac:dyDescent="0.3">
      <c r="A1301" s="9">
        <v>6215818267</v>
      </c>
      <c r="B1301" s="9">
        <v>2744</v>
      </c>
      <c r="C1301" s="10">
        <f>Datos_Limpios!$B1301/(24*60*60)</f>
        <v>3.1759259259259258E-2</v>
      </c>
      <c r="D1301" s="8" t="str">
        <f t="shared" si="40"/>
        <v>Mid Game</v>
      </c>
      <c r="E1301" s="9">
        <v>8214850</v>
      </c>
      <c r="F1301" s="9" t="s">
        <v>144</v>
      </c>
      <c r="G1301" s="9">
        <v>8260983</v>
      </c>
      <c r="H1301" s="9" t="s">
        <v>147</v>
      </c>
      <c r="I1301" s="9">
        <v>28</v>
      </c>
      <c r="J1301" s="9">
        <v>16</v>
      </c>
      <c r="K1301" s="9" t="str">
        <f t="shared" si="41"/>
        <v>Radiant</v>
      </c>
      <c r="L1301" s="9" t="s">
        <v>18</v>
      </c>
      <c r="M1301" s="9">
        <f>Datos_Limpios!$I1301+Datos_Limpios!$J1301</f>
        <v>44</v>
      </c>
      <c r="N1301" s="9" t="str">
        <f>IF(Datos_Limpios!$M1301&lt;35,"Menor a 35",IF(Datos_Limpios!$M1301&lt;=48,"Menor a 48",IF(Datos_Limpios!$M1301&lt;=60,"Menor a 60","Mayor a 60")))</f>
        <v>Menor a 48</v>
      </c>
      <c r="O1301" s="9" t="str">
        <f>IF(Datos_Limpios!$L1301="True",Datos_Limpios!$F1301,Datos_Limpios!$H1301)</f>
        <v>BLEED</v>
      </c>
      <c r="P1301" s="9"/>
      <c r="Q1301" s="9">
        <v>13256</v>
      </c>
      <c r="R1301" s="9" t="s">
        <v>139</v>
      </c>
    </row>
    <row r="1302" spans="1:18" x14ac:dyDescent="0.3">
      <c r="A1302" s="7">
        <v>6215656336</v>
      </c>
      <c r="B1302" s="7">
        <v>2383</v>
      </c>
      <c r="C1302" s="8">
        <f>Datos_Limpios!$B1302/(24*60*60)</f>
        <v>2.7581018518518519E-2</v>
      </c>
      <c r="D1302" s="8" t="str">
        <f t="shared" si="40"/>
        <v>Early Game</v>
      </c>
      <c r="E1302" s="7">
        <v>5</v>
      </c>
      <c r="F1302" s="7" t="s">
        <v>62</v>
      </c>
      <c r="G1302" s="7">
        <v>111474</v>
      </c>
      <c r="H1302" s="7" t="s">
        <v>20</v>
      </c>
      <c r="I1302" s="7">
        <v>23</v>
      </c>
      <c r="J1302" s="7">
        <v>16</v>
      </c>
      <c r="K1302" s="7" t="str">
        <f t="shared" si="41"/>
        <v>Radiant</v>
      </c>
      <c r="L1302" s="7" t="s">
        <v>18</v>
      </c>
      <c r="M1302" s="7">
        <f>Datos_Limpios!$I1302+Datos_Limpios!$J1302</f>
        <v>39</v>
      </c>
      <c r="N1302" s="7" t="str">
        <f>IF(Datos_Limpios!$M1302&lt;35,"Menor a 35",IF(Datos_Limpios!$M1302&lt;=48,"Menor a 48",IF(Datos_Limpios!$M1302&lt;=60,"Menor a 60","Mayor a 60")))</f>
        <v>Menor a 48</v>
      </c>
      <c r="O1302" s="7" t="str">
        <f>IF(Datos_Limpios!$L1302="True",Datos_Limpios!$F1302,Datos_Limpios!$H1302)</f>
        <v>Invictus Gaming</v>
      </c>
      <c r="P1302" s="7"/>
      <c r="Q1302" s="7">
        <v>13256</v>
      </c>
      <c r="R1302" s="7" t="s">
        <v>139</v>
      </c>
    </row>
    <row r="1303" spans="1:18" x14ac:dyDescent="0.3">
      <c r="A1303" s="9">
        <v>6215760661</v>
      </c>
      <c r="B1303" s="9">
        <v>2118</v>
      </c>
      <c r="C1303" s="10">
        <f>Datos_Limpios!$B1303/(24*60*60)</f>
        <v>2.4513888888888891E-2</v>
      </c>
      <c r="D1303" s="8" t="str">
        <f t="shared" si="40"/>
        <v>Early Game</v>
      </c>
      <c r="E1303" s="9">
        <v>111474</v>
      </c>
      <c r="F1303" s="9" t="s">
        <v>20</v>
      </c>
      <c r="G1303" s="9">
        <v>5</v>
      </c>
      <c r="H1303" s="9" t="s">
        <v>62</v>
      </c>
      <c r="I1303" s="9">
        <v>18</v>
      </c>
      <c r="J1303" s="9">
        <v>43</v>
      </c>
      <c r="K1303" s="9" t="str">
        <f t="shared" si="41"/>
        <v>Dire</v>
      </c>
      <c r="L1303" s="9" t="s">
        <v>14</v>
      </c>
      <c r="M1303" s="9">
        <f>Datos_Limpios!$I1303+Datos_Limpios!$J1303</f>
        <v>61</v>
      </c>
      <c r="N1303" s="9" t="str">
        <f>IF(Datos_Limpios!$M1303&lt;35,"Menor a 35",IF(Datos_Limpios!$M1303&lt;=48,"Menor a 48",IF(Datos_Limpios!$M1303&lt;=60,"Menor a 60","Mayor a 60")))</f>
        <v>Mayor a 60</v>
      </c>
      <c r="O1303" s="9" t="str">
        <f>IF(Datos_Limpios!$L1303="True",Datos_Limpios!$F1303,Datos_Limpios!$H1303)</f>
        <v>Invictus Gaming</v>
      </c>
      <c r="P1303" s="9"/>
      <c r="Q1303" s="9">
        <v>13256</v>
      </c>
      <c r="R1303" s="9" t="s">
        <v>139</v>
      </c>
    </row>
    <row r="1304" spans="1:18" x14ac:dyDescent="0.3">
      <c r="A1304" s="7">
        <v>6215546470</v>
      </c>
      <c r="B1304" s="7">
        <v>2009</v>
      </c>
      <c r="C1304" s="8">
        <f>Datos_Limpios!$B1304/(24*60*60)</f>
        <v>2.3252314814814816E-2</v>
      </c>
      <c r="D1304" s="8" t="str">
        <f t="shared" si="40"/>
        <v>Early Game</v>
      </c>
      <c r="E1304" s="7">
        <v>39</v>
      </c>
      <c r="F1304" s="7" t="s">
        <v>60</v>
      </c>
      <c r="G1304" s="7">
        <v>1883502</v>
      </c>
      <c r="H1304" s="7" t="s">
        <v>61</v>
      </c>
      <c r="I1304" s="7">
        <v>9</v>
      </c>
      <c r="J1304" s="7">
        <v>18</v>
      </c>
      <c r="K1304" s="7" t="str">
        <f t="shared" si="41"/>
        <v>Dire</v>
      </c>
      <c r="L1304" s="7" t="s">
        <v>14</v>
      </c>
      <c r="M1304" s="7">
        <f>Datos_Limpios!$I1304+Datos_Limpios!$J1304</f>
        <v>27</v>
      </c>
      <c r="N1304" s="7" t="str">
        <f>IF(Datos_Limpios!$M1304&lt;35,"Menor a 35",IF(Datos_Limpios!$M1304&lt;=48,"Menor a 48",IF(Datos_Limpios!$M1304&lt;=60,"Menor a 60","Mayor a 60")))</f>
        <v>Menor a 35</v>
      </c>
      <c r="O1304" s="7" t="str">
        <f>IF(Datos_Limpios!$L1304="True",Datos_Limpios!$F1304,Datos_Limpios!$H1304)</f>
        <v>Virtus.pro</v>
      </c>
      <c r="P1304" s="7"/>
      <c r="Q1304" s="7">
        <v>13256</v>
      </c>
      <c r="R1304" s="7" t="s">
        <v>139</v>
      </c>
    </row>
    <row r="1305" spans="1:18" x14ac:dyDescent="0.3">
      <c r="A1305" s="9">
        <v>6215594590</v>
      </c>
      <c r="B1305" s="9">
        <v>2743</v>
      </c>
      <c r="C1305" s="10">
        <f>Datos_Limpios!$B1305/(24*60*60)</f>
        <v>3.1747685185185184E-2</v>
      </c>
      <c r="D1305" s="8" t="str">
        <f t="shared" si="40"/>
        <v>Mid Game</v>
      </c>
      <c r="E1305" s="9">
        <v>1838315</v>
      </c>
      <c r="F1305" s="9" t="s">
        <v>21</v>
      </c>
      <c r="G1305" s="9">
        <v>7390454</v>
      </c>
      <c r="H1305" s="9" t="s">
        <v>145</v>
      </c>
      <c r="I1305" s="9">
        <v>41</v>
      </c>
      <c r="J1305" s="9">
        <v>15</v>
      </c>
      <c r="K1305" s="9" t="str">
        <f t="shared" si="41"/>
        <v>Radiant</v>
      </c>
      <c r="L1305" s="9" t="s">
        <v>18</v>
      </c>
      <c r="M1305" s="9">
        <f>Datos_Limpios!$I1305+Datos_Limpios!$J1305</f>
        <v>56</v>
      </c>
      <c r="N1305" s="9" t="str">
        <f>IF(Datos_Limpios!$M1305&lt;35,"Menor a 35",IF(Datos_Limpios!$M1305&lt;=48,"Menor a 48",IF(Datos_Limpios!$M1305&lt;=60,"Menor a 60","Mayor a 60")))</f>
        <v>Menor a 60</v>
      </c>
      <c r="O1305" s="9" t="str">
        <f>IF(Datos_Limpios!$L1305="True",Datos_Limpios!$F1305,Datos_Limpios!$H1305)</f>
        <v>Team Secret</v>
      </c>
      <c r="P1305" s="9"/>
      <c r="Q1305" s="9">
        <v>13256</v>
      </c>
      <c r="R1305" s="9" t="s">
        <v>139</v>
      </c>
    </row>
    <row r="1306" spans="1:18" x14ac:dyDescent="0.3">
      <c r="A1306" s="7">
        <v>6214977918</v>
      </c>
      <c r="B1306" s="7">
        <v>1338</v>
      </c>
      <c r="C1306" s="8">
        <f>Datos_Limpios!$B1306/(24*60*60)</f>
        <v>1.5486111111111112E-2</v>
      </c>
      <c r="D1306" s="8" t="str">
        <f t="shared" si="40"/>
        <v>Early Game</v>
      </c>
      <c r="E1306" s="7">
        <v>1883502</v>
      </c>
      <c r="F1306" s="7" t="s">
        <v>61</v>
      </c>
      <c r="G1306" s="7">
        <v>7391077</v>
      </c>
      <c r="H1306" s="7" t="s">
        <v>149</v>
      </c>
      <c r="I1306" s="7">
        <v>29</v>
      </c>
      <c r="J1306" s="7">
        <v>6</v>
      </c>
      <c r="K1306" s="7" t="str">
        <f t="shared" si="41"/>
        <v>Radiant</v>
      </c>
      <c r="L1306" s="7" t="s">
        <v>18</v>
      </c>
      <c r="M1306" s="7">
        <f>Datos_Limpios!$I1306+Datos_Limpios!$J1306</f>
        <v>35</v>
      </c>
      <c r="N1306" s="7" t="str">
        <f>IF(Datos_Limpios!$M1306&lt;35,"Menor a 35",IF(Datos_Limpios!$M1306&lt;=48,"Menor a 48",IF(Datos_Limpios!$M1306&lt;=60,"Menor a 60","Mayor a 60")))</f>
        <v>Menor a 48</v>
      </c>
      <c r="O1306" s="7" t="str">
        <f>IF(Datos_Limpios!$L1306="True",Datos_Limpios!$F1306,Datos_Limpios!$H1306)</f>
        <v>Virtus.pro</v>
      </c>
      <c r="P1306" s="7"/>
      <c r="Q1306" s="7">
        <v>13256</v>
      </c>
      <c r="R1306" s="7" t="s">
        <v>139</v>
      </c>
    </row>
    <row r="1307" spans="1:18" x14ac:dyDescent="0.3">
      <c r="A1307" s="9">
        <v>6078222051</v>
      </c>
      <c r="B1307" s="9">
        <v>2195</v>
      </c>
      <c r="C1307" s="10">
        <f>Datos_Limpios!$B1307/(24*60*60)</f>
        <v>2.5405092592592594E-2</v>
      </c>
      <c r="D1307" s="8" t="str">
        <f t="shared" si="40"/>
        <v>Early Game</v>
      </c>
      <c r="E1307" s="9">
        <v>8204562</v>
      </c>
      <c r="F1307" s="9" t="s">
        <v>150</v>
      </c>
      <c r="G1307" s="9">
        <v>2163</v>
      </c>
      <c r="H1307" s="9" t="s">
        <v>66</v>
      </c>
      <c r="I1307" s="9">
        <v>14</v>
      </c>
      <c r="J1307" s="9">
        <v>26</v>
      </c>
      <c r="K1307" s="9" t="str">
        <f t="shared" si="41"/>
        <v>Dire</v>
      </c>
      <c r="L1307" s="9" t="s">
        <v>14</v>
      </c>
      <c r="M1307" s="9">
        <f>Datos_Limpios!$I1307+Datos_Limpios!$J1307</f>
        <v>40</v>
      </c>
      <c r="N1307" s="9" t="str">
        <f>IF(Datos_Limpios!$M1307&lt;35,"Menor a 35",IF(Datos_Limpios!$M1307&lt;=48,"Menor a 48",IF(Datos_Limpios!$M1307&lt;=60,"Menor a 60","Mayor a 60")))</f>
        <v>Menor a 48</v>
      </c>
      <c r="O1307" s="9" t="str">
        <f>IF(Datos_Limpios!$L1307="True",Datos_Limpios!$F1307,Datos_Limpios!$H1307)</f>
        <v>Team Liquid</v>
      </c>
      <c r="P1307" s="9"/>
      <c r="Q1307" s="9">
        <v>13256</v>
      </c>
      <c r="R1307" s="9" t="s">
        <v>139</v>
      </c>
    </row>
    <row r="1308" spans="1:18" x14ac:dyDescent="0.3">
      <c r="A1308" s="7">
        <v>6067019006</v>
      </c>
      <c r="B1308" s="7">
        <v>3829</v>
      </c>
      <c r="C1308" s="8">
        <f>Datos_Limpios!$B1308/(24*60*60)</f>
        <v>4.431712962962963E-2</v>
      </c>
      <c r="D1308" s="8" t="str">
        <f t="shared" si="40"/>
        <v>Late Game</v>
      </c>
      <c r="E1308" s="7">
        <v>8462940</v>
      </c>
      <c r="F1308" s="7" t="s">
        <v>141</v>
      </c>
      <c r="G1308" s="7">
        <v>8260932</v>
      </c>
      <c r="H1308" s="7" t="s">
        <v>151</v>
      </c>
      <c r="I1308" s="7">
        <v>15</v>
      </c>
      <c r="J1308" s="7">
        <v>35</v>
      </c>
      <c r="K1308" s="7" t="str">
        <f t="shared" si="41"/>
        <v>Dire</v>
      </c>
      <c r="L1308" s="7" t="s">
        <v>14</v>
      </c>
      <c r="M1308" s="7">
        <f>Datos_Limpios!$I1308+Datos_Limpios!$J1308</f>
        <v>50</v>
      </c>
      <c r="N1308" s="7" t="str">
        <f>IF(Datos_Limpios!$M1308&lt;35,"Menor a 35",IF(Datos_Limpios!$M1308&lt;=48,"Menor a 48",IF(Datos_Limpios!$M1308&lt;=60,"Menor a 60","Mayor a 60")))</f>
        <v>Menor a 60</v>
      </c>
      <c r="O1308" s="7" t="str">
        <f>IF(Datos_Limpios!$L1308="True",Datos_Limpios!$F1308,Datos_Limpios!$H1308)</f>
        <v>Eternity</v>
      </c>
      <c r="P1308" s="7"/>
      <c r="Q1308" s="7">
        <v>13256</v>
      </c>
      <c r="R1308" s="7" t="s">
        <v>139</v>
      </c>
    </row>
    <row r="1309" spans="1:18" x14ac:dyDescent="0.3">
      <c r="A1309" s="9">
        <v>6066656279</v>
      </c>
      <c r="B1309" s="9">
        <v>2590</v>
      </c>
      <c r="C1309" s="10">
        <f>Datos_Limpios!$B1309/(24*60*60)</f>
        <v>2.9976851851851852E-2</v>
      </c>
      <c r="D1309" s="8" t="str">
        <f t="shared" si="40"/>
        <v>Mid Game</v>
      </c>
      <c r="E1309" s="9">
        <v>8360138</v>
      </c>
      <c r="F1309" s="9" t="s">
        <v>152</v>
      </c>
      <c r="G1309" s="9">
        <v>8261197</v>
      </c>
      <c r="H1309" s="9" t="s">
        <v>138</v>
      </c>
      <c r="I1309" s="9">
        <v>21</v>
      </c>
      <c r="J1309" s="9">
        <v>10</v>
      </c>
      <c r="K1309" s="9" t="str">
        <f t="shared" si="41"/>
        <v>Radiant</v>
      </c>
      <c r="L1309" s="9" t="s">
        <v>18</v>
      </c>
      <c r="M1309" s="9">
        <f>Datos_Limpios!$I1309+Datos_Limpios!$J1309</f>
        <v>31</v>
      </c>
      <c r="N1309" s="9" t="str">
        <f>IF(Datos_Limpios!$M1309&lt;35,"Menor a 35",IF(Datos_Limpios!$M1309&lt;=48,"Menor a 48",IF(Datos_Limpios!$M1309&lt;=60,"Menor a 60","Mayor a 60")))</f>
        <v>Menor a 35</v>
      </c>
      <c r="O1309" s="9" t="str">
        <f>IF(Datos_Limpios!$L1309="True",Datos_Limpios!$F1309,Datos_Limpios!$H1309)</f>
        <v>Neon Esports</v>
      </c>
      <c r="P1309" s="9"/>
      <c r="Q1309" s="9">
        <v>13256</v>
      </c>
      <c r="R1309" s="9" t="s">
        <v>139</v>
      </c>
    </row>
    <row r="1310" spans="1:18" x14ac:dyDescent="0.3">
      <c r="A1310" s="7">
        <v>6067657925</v>
      </c>
      <c r="B1310" s="7">
        <v>1753</v>
      </c>
      <c r="C1310" s="8">
        <f>Datos_Limpios!$B1310/(24*60*60)</f>
        <v>2.0289351851851854E-2</v>
      </c>
      <c r="D1310" s="8" t="str">
        <f t="shared" si="40"/>
        <v>Early Game</v>
      </c>
      <c r="E1310" s="7">
        <v>6738815</v>
      </c>
      <c r="F1310" s="7" t="s">
        <v>137</v>
      </c>
      <c r="G1310" s="7">
        <v>8261197</v>
      </c>
      <c r="H1310" s="7" t="s">
        <v>138</v>
      </c>
      <c r="I1310" s="7">
        <v>3</v>
      </c>
      <c r="J1310" s="7">
        <v>30</v>
      </c>
      <c r="K1310" s="7" t="str">
        <f t="shared" si="41"/>
        <v>Dire</v>
      </c>
      <c r="L1310" s="7" t="s">
        <v>14</v>
      </c>
      <c r="M1310" s="7">
        <f>Datos_Limpios!$I1310+Datos_Limpios!$J1310</f>
        <v>33</v>
      </c>
      <c r="N1310" s="7" t="str">
        <f>IF(Datos_Limpios!$M1310&lt;35,"Menor a 35",IF(Datos_Limpios!$M1310&lt;=48,"Menor a 48",IF(Datos_Limpios!$M1310&lt;=60,"Menor a 60","Mayor a 60")))</f>
        <v>Menor a 35</v>
      </c>
      <c r="O1310" s="7" t="str">
        <f>IF(Datos_Limpios!$L1310="True",Datos_Limpios!$F1310,Datos_Limpios!$H1310)</f>
        <v>Motivate.Trust Gaming</v>
      </c>
      <c r="P1310" s="7"/>
      <c r="Q1310" s="7">
        <v>13256</v>
      </c>
      <c r="R1310" s="7" t="s">
        <v>139</v>
      </c>
    </row>
    <row r="1311" spans="1:18" x14ac:dyDescent="0.3">
      <c r="A1311" s="9">
        <v>6067842155</v>
      </c>
      <c r="B1311" s="9">
        <v>2135</v>
      </c>
      <c r="C1311" s="10">
        <f>Datos_Limpios!$B1311/(24*60*60)</f>
        <v>2.4710648148148148E-2</v>
      </c>
      <c r="D1311" s="8" t="str">
        <f t="shared" si="40"/>
        <v>Early Game</v>
      </c>
      <c r="E1311" s="9">
        <v>8254145</v>
      </c>
      <c r="F1311" s="9" t="s">
        <v>153</v>
      </c>
      <c r="G1311" s="9">
        <v>8244493</v>
      </c>
      <c r="H1311" s="9" t="s">
        <v>154</v>
      </c>
      <c r="I1311" s="9">
        <v>8</v>
      </c>
      <c r="J1311" s="9">
        <v>34</v>
      </c>
      <c r="K1311" s="9" t="str">
        <f t="shared" si="41"/>
        <v>Dire</v>
      </c>
      <c r="L1311" s="9" t="s">
        <v>14</v>
      </c>
      <c r="M1311" s="9">
        <f>Datos_Limpios!$I1311+Datos_Limpios!$J1311</f>
        <v>42</v>
      </c>
      <c r="N1311" s="9" t="str">
        <f>IF(Datos_Limpios!$M1311&lt;35,"Menor a 35",IF(Datos_Limpios!$M1311&lt;=48,"Menor a 48",IF(Datos_Limpios!$M1311&lt;=60,"Menor a 60","Mayor a 60")))</f>
        <v>Menor a 48</v>
      </c>
      <c r="O1311" s="9" t="str">
        <f>IF(Datos_Limpios!$L1311="True",Datos_Limpios!$F1311,Datos_Limpios!$H1311)</f>
        <v>Team SMG</v>
      </c>
      <c r="P1311" s="9"/>
      <c r="Q1311" s="9">
        <v>13256</v>
      </c>
      <c r="R1311" s="9" t="s">
        <v>139</v>
      </c>
    </row>
    <row r="1312" spans="1:18" x14ac:dyDescent="0.3">
      <c r="A1312" s="7">
        <v>6067910553</v>
      </c>
      <c r="B1312" s="7">
        <v>2047</v>
      </c>
      <c r="C1312" s="8">
        <f>Datos_Limpios!$B1312/(24*60*60)</f>
        <v>2.3692129629629629E-2</v>
      </c>
      <c r="D1312" s="8" t="str">
        <f t="shared" si="40"/>
        <v>Early Game</v>
      </c>
      <c r="E1312" s="7">
        <v>8254145</v>
      </c>
      <c r="F1312" s="7" t="s">
        <v>153</v>
      </c>
      <c r="G1312" s="7">
        <v>8244493</v>
      </c>
      <c r="H1312" s="7" t="s">
        <v>154</v>
      </c>
      <c r="I1312" s="7">
        <v>42</v>
      </c>
      <c r="J1312" s="7">
        <v>12</v>
      </c>
      <c r="K1312" s="7" t="str">
        <f t="shared" si="41"/>
        <v>Radiant</v>
      </c>
      <c r="L1312" s="7" t="s">
        <v>18</v>
      </c>
      <c r="M1312" s="7">
        <f>Datos_Limpios!$I1312+Datos_Limpios!$J1312</f>
        <v>54</v>
      </c>
      <c r="N1312" s="7" t="str">
        <f>IF(Datos_Limpios!$M1312&lt;35,"Menor a 35",IF(Datos_Limpios!$M1312&lt;=48,"Menor a 48",IF(Datos_Limpios!$M1312&lt;=60,"Menor a 60","Mayor a 60")))</f>
        <v>Menor a 60</v>
      </c>
      <c r="O1312" s="7" t="str">
        <f>IF(Datos_Limpios!$L1312="True",Datos_Limpios!$F1312,Datos_Limpios!$H1312)</f>
        <v>Execration</v>
      </c>
      <c r="P1312" s="7"/>
      <c r="Q1312" s="7">
        <v>13256</v>
      </c>
      <c r="R1312" s="7" t="s">
        <v>139</v>
      </c>
    </row>
    <row r="1313" spans="1:18" x14ac:dyDescent="0.3">
      <c r="A1313" s="9">
        <v>6070682293</v>
      </c>
      <c r="B1313" s="9">
        <v>2730</v>
      </c>
      <c r="C1313" s="10">
        <f>Datos_Limpios!$B1313/(24*60*60)</f>
        <v>3.1597222222222221E-2</v>
      </c>
      <c r="D1313" s="8" t="str">
        <f t="shared" si="40"/>
        <v>Mid Game</v>
      </c>
      <c r="E1313" s="9">
        <v>2108395</v>
      </c>
      <c r="F1313" s="9" t="s">
        <v>34</v>
      </c>
      <c r="G1313" s="9">
        <v>7732977</v>
      </c>
      <c r="H1313" s="9" t="s">
        <v>155</v>
      </c>
      <c r="I1313" s="9">
        <v>28</v>
      </c>
      <c r="J1313" s="9">
        <v>10</v>
      </c>
      <c r="K1313" s="9" t="str">
        <f t="shared" si="41"/>
        <v>Radiant</v>
      </c>
      <c r="L1313" s="9" t="s">
        <v>18</v>
      </c>
      <c r="M1313" s="9">
        <f>Datos_Limpios!$I1313+Datos_Limpios!$J1313</f>
        <v>38</v>
      </c>
      <c r="N1313" s="9" t="str">
        <f>IF(Datos_Limpios!$M1313&lt;35,"Menor a 35",IF(Datos_Limpios!$M1313&lt;=48,"Menor a 48",IF(Datos_Limpios!$M1313&lt;=60,"Menor a 60","Mayor a 60")))</f>
        <v>Menor a 48</v>
      </c>
      <c r="O1313" s="9" t="str">
        <f>IF(Datos_Limpios!$L1313="True",Datos_Limpios!$F1313,Datos_Limpios!$H1313)</f>
        <v>TNC Predator</v>
      </c>
      <c r="P1313" s="9"/>
      <c r="Q1313" s="9">
        <v>13256</v>
      </c>
      <c r="R1313" s="9" t="s">
        <v>139</v>
      </c>
    </row>
    <row r="1314" spans="1:18" x14ac:dyDescent="0.3">
      <c r="A1314" s="7">
        <v>6078923814</v>
      </c>
      <c r="B1314" s="7">
        <v>2169</v>
      </c>
      <c r="C1314" s="8">
        <f>Datos_Limpios!$B1314/(24*60*60)</f>
        <v>2.5104166666666667E-2</v>
      </c>
      <c r="D1314" s="8" t="str">
        <f t="shared" si="40"/>
        <v>Early Game</v>
      </c>
      <c r="E1314" s="7">
        <v>8204562</v>
      </c>
      <c r="F1314" s="7" t="s">
        <v>150</v>
      </c>
      <c r="G1314" s="7">
        <v>8344760</v>
      </c>
      <c r="H1314" s="7" t="s">
        <v>156</v>
      </c>
      <c r="I1314" s="7">
        <v>35</v>
      </c>
      <c r="J1314" s="7">
        <v>12</v>
      </c>
      <c r="K1314" s="7" t="str">
        <f t="shared" si="41"/>
        <v>Radiant</v>
      </c>
      <c r="L1314" s="7" t="s">
        <v>18</v>
      </c>
      <c r="M1314" s="7">
        <f>Datos_Limpios!$I1314+Datos_Limpios!$J1314</f>
        <v>47</v>
      </c>
      <c r="N1314" s="7" t="str">
        <f>IF(Datos_Limpios!$M1314&lt;35,"Menor a 35",IF(Datos_Limpios!$M1314&lt;=48,"Menor a 48",IF(Datos_Limpios!$M1314&lt;=60,"Menor a 60","Mayor a 60")))</f>
        <v>Menor a 48</v>
      </c>
      <c r="O1314" s="7" t="str">
        <f>IF(Datos_Limpios!$L1314="True",Datos_Limpios!$F1314,Datos_Limpios!$H1314)</f>
        <v>Spider Pigzs</v>
      </c>
      <c r="P1314" s="7"/>
      <c r="Q1314" s="7">
        <v>13256</v>
      </c>
      <c r="R1314" s="7" t="s">
        <v>139</v>
      </c>
    </row>
    <row r="1315" spans="1:18" x14ac:dyDescent="0.3">
      <c r="A1315" s="9">
        <v>6055832598</v>
      </c>
      <c r="B1315" s="9">
        <v>2102</v>
      </c>
      <c r="C1315" s="10">
        <f>Datos_Limpios!$B1315/(24*60*60)</f>
        <v>2.4328703703703703E-2</v>
      </c>
      <c r="D1315" s="8" t="str">
        <f t="shared" si="40"/>
        <v>Early Game</v>
      </c>
      <c r="E1315" s="9">
        <v>8375259</v>
      </c>
      <c r="F1315" s="9" t="s">
        <v>157</v>
      </c>
      <c r="G1315" s="9">
        <v>8255756</v>
      </c>
      <c r="H1315" s="9" t="s">
        <v>148</v>
      </c>
      <c r="I1315" s="9">
        <v>15</v>
      </c>
      <c r="J1315" s="9">
        <v>21</v>
      </c>
      <c r="K1315" s="9" t="str">
        <f t="shared" si="41"/>
        <v>Dire</v>
      </c>
      <c r="L1315" s="9" t="s">
        <v>14</v>
      </c>
      <c r="M1315" s="9">
        <f>Datos_Limpios!$I1315+Datos_Limpios!$J1315</f>
        <v>36</v>
      </c>
      <c r="N1315" s="9" t="str">
        <f>IF(Datos_Limpios!$M1315&lt;35,"Menor a 35",IF(Datos_Limpios!$M1315&lt;=48,"Menor a 48",IF(Datos_Limpios!$M1315&lt;=60,"Menor a 60","Mayor a 60")))</f>
        <v>Menor a 48</v>
      </c>
      <c r="O1315" s="9" t="str">
        <f>IF(Datos_Limpios!$L1315="True",Datos_Limpios!$F1315,Datos_Limpios!$H1315)</f>
        <v>Evil Geniuses</v>
      </c>
      <c r="P1315" s="9"/>
      <c r="Q1315" s="9">
        <v>13256</v>
      </c>
      <c r="R1315" s="9" t="s">
        <v>139</v>
      </c>
    </row>
    <row r="1316" spans="1:18" x14ac:dyDescent="0.3">
      <c r="A1316" s="7">
        <v>6224962333</v>
      </c>
      <c r="B1316" s="7">
        <v>3110</v>
      </c>
      <c r="C1316" s="8">
        <f>Datos_Limpios!$B1316/(24*60*60)</f>
        <v>3.5995370370370372E-2</v>
      </c>
      <c r="D1316" s="8" t="str">
        <f t="shared" si="40"/>
        <v>Mid Game</v>
      </c>
      <c r="E1316" s="7">
        <v>5</v>
      </c>
      <c r="F1316" s="7" t="s">
        <v>62</v>
      </c>
      <c r="G1316" s="7">
        <v>726228</v>
      </c>
      <c r="H1316" s="7" t="s">
        <v>55</v>
      </c>
      <c r="I1316" s="7">
        <v>39</v>
      </c>
      <c r="J1316" s="7">
        <v>34</v>
      </c>
      <c r="K1316" s="7" t="str">
        <f t="shared" si="41"/>
        <v>Radiant</v>
      </c>
      <c r="L1316" s="7" t="s">
        <v>18</v>
      </c>
      <c r="M1316" s="7">
        <f>Datos_Limpios!$I1316+Datos_Limpios!$J1316</f>
        <v>73</v>
      </c>
      <c r="N1316" s="7" t="str">
        <f>IF(Datos_Limpios!$M1316&lt;35,"Menor a 35",IF(Datos_Limpios!$M1316&lt;=48,"Menor a 48",IF(Datos_Limpios!$M1316&lt;=60,"Menor a 60","Mayor a 60")))</f>
        <v>Mayor a 60</v>
      </c>
      <c r="O1316" s="7" t="str">
        <f>IF(Datos_Limpios!$L1316="True",Datos_Limpios!$F1316,Datos_Limpios!$H1316)</f>
        <v>Invictus Gaming</v>
      </c>
      <c r="P1316" s="7"/>
      <c r="Q1316" s="7">
        <v>13256</v>
      </c>
      <c r="R1316" s="7" t="s">
        <v>139</v>
      </c>
    </row>
    <row r="1317" spans="1:18" x14ac:dyDescent="0.3">
      <c r="A1317" s="9">
        <v>6079001945</v>
      </c>
      <c r="B1317" s="9">
        <v>1577</v>
      </c>
      <c r="C1317" s="10">
        <f>Datos_Limpios!$B1317/(24*60*60)</f>
        <v>1.8252314814814815E-2</v>
      </c>
      <c r="D1317" s="8" t="str">
        <f t="shared" si="40"/>
        <v>Early Game</v>
      </c>
      <c r="E1317" s="9">
        <v>8384158</v>
      </c>
      <c r="F1317" s="9" t="s">
        <v>158</v>
      </c>
      <c r="G1317" s="9">
        <v>8112124</v>
      </c>
      <c r="H1317" s="9" t="s">
        <v>159</v>
      </c>
      <c r="I1317" s="9">
        <v>26</v>
      </c>
      <c r="J1317" s="9">
        <v>5</v>
      </c>
      <c r="K1317" s="9" t="str">
        <f t="shared" si="41"/>
        <v>Radiant</v>
      </c>
      <c r="L1317" s="9" t="s">
        <v>18</v>
      </c>
      <c r="M1317" s="9">
        <f>Datos_Limpios!$I1317+Datos_Limpios!$J1317</f>
        <v>31</v>
      </c>
      <c r="N1317" s="9" t="str">
        <f>IF(Datos_Limpios!$M1317&lt;35,"Menor a 35",IF(Datos_Limpios!$M1317&lt;=48,"Menor a 48",IF(Datos_Limpios!$M1317&lt;=60,"Menor a 60","Mayor a 60")))</f>
        <v>Menor a 35</v>
      </c>
      <c r="O1317" s="9" t="str">
        <f>IF(Datos_Limpios!$L1317="True",Datos_Limpios!$F1317,Datos_Limpios!$H1317)</f>
        <v>Into The Breach</v>
      </c>
      <c r="P1317" s="9"/>
      <c r="Q1317" s="9">
        <v>13256</v>
      </c>
      <c r="R1317" s="9" t="s">
        <v>139</v>
      </c>
    </row>
    <row r="1318" spans="1:18" x14ac:dyDescent="0.3">
      <c r="A1318" s="7">
        <v>6220128981</v>
      </c>
      <c r="B1318" s="7">
        <v>2637</v>
      </c>
      <c r="C1318" s="8">
        <f>Datos_Limpios!$B1318/(24*60*60)</f>
        <v>3.0520833333333334E-2</v>
      </c>
      <c r="D1318" s="8" t="str">
        <f t="shared" si="40"/>
        <v>Mid Game</v>
      </c>
      <c r="E1318" s="7">
        <v>111474</v>
      </c>
      <c r="F1318" s="7" t="s">
        <v>20</v>
      </c>
      <c r="G1318" s="7">
        <v>8254400</v>
      </c>
      <c r="H1318" s="7" t="s">
        <v>135</v>
      </c>
      <c r="I1318" s="7">
        <v>44</v>
      </c>
      <c r="J1318" s="7">
        <v>19</v>
      </c>
      <c r="K1318" s="7" t="str">
        <f t="shared" si="41"/>
        <v>Radiant</v>
      </c>
      <c r="L1318" s="7" t="s">
        <v>18</v>
      </c>
      <c r="M1318" s="7">
        <f>Datos_Limpios!$I1318+Datos_Limpios!$J1318</f>
        <v>63</v>
      </c>
      <c r="N1318" s="7" t="str">
        <f>IF(Datos_Limpios!$M1318&lt;35,"Menor a 35",IF(Datos_Limpios!$M1318&lt;=48,"Menor a 48",IF(Datos_Limpios!$M1318&lt;=60,"Menor a 60","Mayor a 60")))</f>
        <v>Mayor a 60</v>
      </c>
      <c r="O1318" s="7" t="str">
        <f>IF(Datos_Limpios!$L1318="True",Datos_Limpios!$F1318,Datos_Limpios!$H1318)</f>
        <v>Alliance</v>
      </c>
      <c r="P1318" s="7"/>
      <c r="Q1318" s="7">
        <v>13256</v>
      </c>
      <c r="R1318" s="7" t="s">
        <v>139</v>
      </c>
    </row>
    <row r="1319" spans="1:18" x14ac:dyDescent="0.3">
      <c r="A1319" s="9">
        <v>6222023409</v>
      </c>
      <c r="B1319" s="9">
        <v>2225</v>
      </c>
      <c r="C1319" s="10">
        <f>Datos_Limpios!$B1319/(24*60*60)</f>
        <v>2.5752314814814815E-2</v>
      </c>
      <c r="D1319" s="8" t="str">
        <f t="shared" si="40"/>
        <v>Early Game</v>
      </c>
      <c r="E1319" s="9">
        <v>111474</v>
      </c>
      <c r="F1319" s="9" t="s">
        <v>20</v>
      </c>
      <c r="G1319" s="9">
        <v>8214850</v>
      </c>
      <c r="H1319" s="9" t="s">
        <v>144</v>
      </c>
      <c r="I1319" s="9">
        <v>13</v>
      </c>
      <c r="J1319" s="9">
        <v>35</v>
      </c>
      <c r="K1319" s="9" t="str">
        <f t="shared" si="41"/>
        <v>Dire</v>
      </c>
      <c r="L1319" s="9" t="s">
        <v>14</v>
      </c>
      <c r="M1319" s="9">
        <f>Datos_Limpios!$I1319+Datos_Limpios!$J1319</f>
        <v>48</v>
      </c>
      <c r="N1319" s="9" t="str">
        <f>IF(Datos_Limpios!$M1319&lt;35,"Menor a 35",IF(Datos_Limpios!$M1319&lt;=48,"Menor a 48",IF(Datos_Limpios!$M1319&lt;=60,"Menor a 60","Mayor a 60")))</f>
        <v>Menor a 48</v>
      </c>
      <c r="O1319" s="9" t="str">
        <f>IF(Datos_Limpios!$L1319="True",Datos_Limpios!$F1319,Datos_Limpios!$H1319)</f>
        <v>BLEED</v>
      </c>
      <c r="P1319" s="9"/>
      <c r="Q1319" s="9">
        <v>13256</v>
      </c>
      <c r="R1319" s="9" t="s">
        <v>139</v>
      </c>
    </row>
    <row r="1320" spans="1:18" x14ac:dyDescent="0.3">
      <c r="A1320" s="7">
        <v>6054926748</v>
      </c>
      <c r="B1320" s="7">
        <v>2365</v>
      </c>
      <c r="C1320" s="8">
        <f>Datos_Limpios!$B1320/(24*60*60)</f>
        <v>2.7372685185185184E-2</v>
      </c>
      <c r="D1320" s="8" t="str">
        <f t="shared" si="40"/>
        <v>Early Game</v>
      </c>
      <c r="E1320" s="7">
        <v>5014799</v>
      </c>
      <c r="F1320" s="7" t="s">
        <v>112</v>
      </c>
      <c r="G1320" s="7">
        <v>8360733</v>
      </c>
      <c r="H1320" s="7" t="s">
        <v>160</v>
      </c>
      <c r="I1320" s="7">
        <v>42</v>
      </c>
      <c r="J1320" s="7">
        <v>12</v>
      </c>
      <c r="K1320" s="7" t="str">
        <f t="shared" si="41"/>
        <v>Radiant</v>
      </c>
      <c r="L1320" s="7" t="s">
        <v>18</v>
      </c>
      <c r="M1320" s="7">
        <f>Datos_Limpios!$I1320+Datos_Limpios!$J1320</f>
        <v>54</v>
      </c>
      <c r="N1320" s="7" t="str">
        <f>IF(Datos_Limpios!$M1320&lt;35,"Menor a 35",IF(Datos_Limpios!$M1320&lt;=48,"Menor a 48",IF(Datos_Limpios!$M1320&lt;=60,"Menor a 60","Mayor a 60")))</f>
        <v>Menor a 60</v>
      </c>
      <c r="O1320" s="7" t="str">
        <f>IF(Datos_Limpios!$L1320="True",Datos_Limpios!$F1320,Datos_Limpios!$H1320)</f>
        <v>Nemiga Gaming</v>
      </c>
      <c r="P1320" s="7"/>
      <c r="Q1320" s="7">
        <v>13256</v>
      </c>
      <c r="R1320" s="7" t="s">
        <v>139</v>
      </c>
    </row>
    <row r="1321" spans="1:18" x14ac:dyDescent="0.3">
      <c r="A1321" s="9">
        <v>6067481645</v>
      </c>
      <c r="B1321" s="9">
        <v>2707</v>
      </c>
      <c r="C1321" s="10">
        <f>Datos_Limpios!$B1321/(24*60*60)</f>
        <v>3.1331018518518522E-2</v>
      </c>
      <c r="D1321" s="8" t="str">
        <f t="shared" si="40"/>
        <v>Mid Game</v>
      </c>
      <c r="E1321" s="9">
        <v>8254145</v>
      </c>
      <c r="F1321" s="9" t="s">
        <v>153</v>
      </c>
      <c r="G1321" s="9">
        <v>8261114</v>
      </c>
      <c r="H1321" s="9" t="s">
        <v>161</v>
      </c>
      <c r="I1321" s="9">
        <v>18</v>
      </c>
      <c r="J1321" s="9">
        <v>34</v>
      </c>
      <c r="K1321" s="9" t="str">
        <f t="shared" si="41"/>
        <v>Dire</v>
      </c>
      <c r="L1321" s="9" t="s">
        <v>14</v>
      </c>
      <c r="M1321" s="9">
        <f>Datos_Limpios!$I1321+Datos_Limpios!$J1321</f>
        <v>52</v>
      </c>
      <c r="N1321" s="9" t="str">
        <f>IF(Datos_Limpios!$M1321&lt;35,"Menor a 35",IF(Datos_Limpios!$M1321&lt;=48,"Menor a 48",IF(Datos_Limpios!$M1321&lt;=60,"Menor a 60","Mayor a 60")))</f>
        <v>Menor a 60</v>
      </c>
      <c r="O1321" s="9" t="str">
        <f>IF(Datos_Limpios!$L1321="True",Datos_Limpios!$F1321,Datos_Limpios!$H1321)</f>
        <v>SPAWN.496</v>
      </c>
      <c r="P1321" s="9"/>
      <c r="Q1321" s="9">
        <v>13256</v>
      </c>
      <c r="R1321" s="9" t="s">
        <v>139</v>
      </c>
    </row>
    <row r="1322" spans="1:18" x14ac:dyDescent="0.3">
      <c r="A1322" s="7">
        <v>6212505052</v>
      </c>
      <c r="B1322" s="7">
        <v>2343</v>
      </c>
      <c r="C1322" s="8">
        <f>Datos_Limpios!$B1322/(24*60*60)</f>
        <v>2.7118055555555555E-2</v>
      </c>
      <c r="D1322" s="8" t="str">
        <f t="shared" si="40"/>
        <v>Early Game</v>
      </c>
      <c r="E1322" s="7">
        <v>1883502</v>
      </c>
      <c r="F1322" s="7" t="s">
        <v>61</v>
      </c>
      <c r="G1322" s="7">
        <v>8260983</v>
      </c>
      <c r="H1322" s="7" t="s">
        <v>147</v>
      </c>
      <c r="I1322" s="7">
        <v>34</v>
      </c>
      <c r="J1322" s="7">
        <v>17</v>
      </c>
      <c r="K1322" s="7" t="str">
        <f t="shared" si="41"/>
        <v>Radiant</v>
      </c>
      <c r="L1322" s="7" t="s">
        <v>18</v>
      </c>
      <c r="M1322" s="7">
        <f>Datos_Limpios!$I1322+Datos_Limpios!$J1322</f>
        <v>51</v>
      </c>
      <c r="N1322" s="7" t="str">
        <f>IF(Datos_Limpios!$M1322&lt;35,"Menor a 35",IF(Datos_Limpios!$M1322&lt;=48,"Menor a 48",IF(Datos_Limpios!$M1322&lt;=60,"Menor a 60","Mayor a 60")))</f>
        <v>Menor a 60</v>
      </c>
      <c r="O1322" s="7" t="str">
        <f>IF(Datos_Limpios!$L1322="True",Datos_Limpios!$F1322,Datos_Limpios!$H1322)</f>
        <v>Virtus.pro</v>
      </c>
      <c r="P1322" s="7"/>
      <c r="Q1322" s="7">
        <v>13256</v>
      </c>
      <c r="R1322" s="7" t="s">
        <v>139</v>
      </c>
    </row>
    <row r="1323" spans="1:18" x14ac:dyDescent="0.3">
      <c r="A1323" s="9">
        <v>6222126346</v>
      </c>
      <c r="B1323" s="9">
        <v>2038</v>
      </c>
      <c r="C1323" s="10">
        <f>Datos_Limpios!$B1323/(24*60*60)</f>
        <v>2.3587962962962963E-2</v>
      </c>
      <c r="D1323" s="8" t="str">
        <f t="shared" si="40"/>
        <v>Early Game</v>
      </c>
      <c r="E1323" s="9">
        <v>8214850</v>
      </c>
      <c r="F1323" s="9" t="s">
        <v>144</v>
      </c>
      <c r="G1323" s="9">
        <v>111474</v>
      </c>
      <c r="H1323" s="9" t="s">
        <v>20</v>
      </c>
      <c r="I1323" s="9">
        <v>44</v>
      </c>
      <c r="J1323" s="9">
        <v>15</v>
      </c>
      <c r="K1323" s="9" t="str">
        <f t="shared" si="41"/>
        <v>Radiant</v>
      </c>
      <c r="L1323" s="9" t="s">
        <v>18</v>
      </c>
      <c r="M1323" s="9">
        <f>Datos_Limpios!$I1323+Datos_Limpios!$J1323</f>
        <v>59</v>
      </c>
      <c r="N1323" s="9" t="str">
        <f>IF(Datos_Limpios!$M1323&lt;35,"Menor a 35",IF(Datos_Limpios!$M1323&lt;=48,"Menor a 48",IF(Datos_Limpios!$M1323&lt;=60,"Menor a 60","Mayor a 60")))</f>
        <v>Menor a 60</v>
      </c>
      <c r="O1323" s="9" t="str">
        <f>IF(Datos_Limpios!$L1323="True",Datos_Limpios!$F1323,Datos_Limpios!$H1323)</f>
        <v>BLEED</v>
      </c>
      <c r="P1323" s="9"/>
      <c r="Q1323" s="9">
        <v>13256</v>
      </c>
      <c r="R1323" s="9" t="s">
        <v>139</v>
      </c>
    </row>
    <row r="1324" spans="1:18" x14ac:dyDescent="0.3">
      <c r="A1324" s="7">
        <v>6221491372</v>
      </c>
      <c r="B1324" s="7">
        <v>2288</v>
      </c>
      <c r="C1324" s="8">
        <f>Datos_Limpios!$B1324/(24*60*60)</f>
        <v>2.6481481481481481E-2</v>
      </c>
      <c r="D1324" s="8" t="str">
        <f t="shared" si="40"/>
        <v>Early Game</v>
      </c>
      <c r="E1324" s="7">
        <v>7390454</v>
      </c>
      <c r="F1324" s="7" t="s">
        <v>145</v>
      </c>
      <c r="G1324" s="7">
        <v>2586976</v>
      </c>
      <c r="H1324" s="7" t="s">
        <v>64</v>
      </c>
      <c r="I1324" s="7">
        <v>33</v>
      </c>
      <c r="J1324" s="7">
        <v>38</v>
      </c>
      <c r="K1324" s="7" t="str">
        <f t="shared" si="41"/>
        <v>Dire</v>
      </c>
      <c r="L1324" s="7" t="s">
        <v>14</v>
      </c>
      <c r="M1324" s="7">
        <f>Datos_Limpios!$I1324+Datos_Limpios!$J1324</f>
        <v>71</v>
      </c>
      <c r="N1324" s="7" t="str">
        <f>IF(Datos_Limpios!$M1324&lt;35,"Menor a 35",IF(Datos_Limpios!$M1324&lt;=48,"Menor a 48",IF(Datos_Limpios!$M1324&lt;=60,"Menor a 60","Mayor a 60")))</f>
        <v>Mayor a 60</v>
      </c>
      <c r="O1324" s="7" t="str">
        <f>IF(Datos_Limpios!$L1324="True",Datos_Limpios!$F1324,Datos_Limpios!$H1324)</f>
        <v>OG</v>
      </c>
      <c r="P1324" s="7"/>
      <c r="Q1324" s="7">
        <v>13256</v>
      </c>
      <c r="R1324" s="7" t="s">
        <v>139</v>
      </c>
    </row>
    <row r="1325" spans="1:18" x14ac:dyDescent="0.3">
      <c r="A1325" s="9">
        <v>6213872023</v>
      </c>
      <c r="B1325" s="9">
        <v>2005</v>
      </c>
      <c r="C1325" s="10">
        <f>Datos_Limpios!$B1325/(24*60*60)</f>
        <v>2.3206018518518518E-2</v>
      </c>
      <c r="D1325" s="8" t="str">
        <f t="shared" si="40"/>
        <v>Early Game</v>
      </c>
      <c r="E1325" s="9">
        <v>8255756</v>
      </c>
      <c r="F1325" s="9" t="s">
        <v>148</v>
      </c>
      <c r="G1325" s="9">
        <v>1838315</v>
      </c>
      <c r="H1325" s="9" t="s">
        <v>21</v>
      </c>
      <c r="I1325" s="9">
        <v>14</v>
      </c>
      <c r="J1325" s="9">
        <v>29</v>
      </c>
      <c r="K1325" s="9" t="str">
        <f t="shared" si="41"/>
        <v>Dire</v>
      </c>
      <c r="L1325" s="9" t="s">
        <v>14</v>
      </c>
      <c r="M1325" s="9">
        <f>Datos_Limpios!$I1325+Datos_Limpios!$J1325</f>
        <v>43</v>
      </c>
      <c r="N1325" s="9" t="str">
        <f>IF(Datos_Limpios!$M1325&lt;35,"Menor a 35",IF(Datos_Limpios!$M1325&lt;=48,"Menor a 48",IF(Datos_Limpios!$M1325&lt;=60,"Menor a 60","Mayor a 60")))</f>
        <v>Menor a 48</v>
      </c>
      <c r="O1325" s="9" t="str">
        <f>IF(Datos_Limpios!$L1325="True",Datos_Limpios!$F1325,Datos_Limpios!$H1325)</f>
        <v>Team Secret</v>
      </c>
      <c r="P1325" s="9"/>
      <c r="Q1325" s="9">
        <v>13256</v>
      </c>
      <c r="R1325" s="9" t="s">
        <v>139</v>
      </c>
    </row>
    <row r="1326" spans="1:18" x14ac:dyDescent="0.3">
      <c r="A1326" s="7">
        <v>6213807406</v>
      </c>
      <c r="B1326" s="7">
        <v>2462</v>
      </c>
      <c r="C1326" s="8">
        <f>Datos_Limpios!$B1326/(24*60*60)</f>
        <v>2.8495370370370369E-2</v>
      </c>
      <c r="D1326" s="8" t="str">
        <f t="shared" si="40"/>
        <v>Mid Game</v>
      </c>
      <c r="E1326" s="7">
        <v>7390454</v>
      </c>
      <c r="F1326" s="7" t="s">
        <v>145</v>
      </c>
      <c r="G1326" s="7">
        <v>726228</v>
      </c>
      <c r="H1326" s="7" t="s">
        <v>55</v>
      </c>
      <c r="I1326" s="7">
        <v>11</v>
      </c>
      <c r="J1326" s="7">
        <v>36</v>
      </c>
      <c r="K1326" s="7" t="str">
        <f t="shared" si="41"/>
        <v>Dire</v>
      </c>
      <c r="L1326" s="7" t="s">
        <v>14</v>
      </c>
      <c r="M1326" s="7">
        <f>Datos_Limpios!$I1326+Datos_Limpios!$J1326</f>
        <v>47</v>
      </c>
      <c r="N1326" s="7" t="str">
        <f>IF(Datos_Limpios!$M1326&lt;35,"Menor a 35",IF(Datos_Limpios!$M1326&lt;=48,"Menor a 48",IF(Datos_Limpios!$M1326&lt;=60,"Menor a 60","Mayor a 60")))</f>
        <v>Menor a 48</v>
      </c>
      <c r="O1326" s="7" t="str">
        <f>IF(Datos_Limpios!$L1326="True",Datos_Limpios!$F1326,Datos_Limpios!$H1326)</f>
        <v>Vici Gaming</v>
      </c>
      <c r="P1326" s="7"/>
      <c r="Q1326" s="7">
        <v>13256</v>
      </c>
      <c r="R1326" s="7" t="s">
        <v>139</v>
      </c>
    </row>
    <row r="1327" spans="1:18" x14ac:dyDescent="0.3">
      <c r="A1327" s="9">
        <v>6213751072</v>
      </c>
      <c r="B1327" s="9">
        <v>1989</v>
      </c>
      <c r="C1327" s="10">
        <f>Datos_Limpios!$B1327/(24*60*60)</f>
        <v>2.3020833333333334E-2</v>
      </c>
      <c r="D1327" s="8" t="str">
        <f t="shared" si="40"/>
        <v>Early Game</v>
      </c>
      <c r="E1327" s="9">
        <v>7391077</v>
      </c>
      <c r="F1327" s="9" t="s">
        <v>149</v>
      </c>
      <c r="G1327" s="9">
        <v>5</v>
      </c>
      <c r="H1327" s="9" t="s">
        <v>62</v>
      </c>
      <c r="I1327" s="9">
        <v>16</v>
      </c>
      <c r="J1327" s="9">
        <v>37</v>
      </c>
      <c r="K1327" s="9" t="str">
        <f t="shared" si="41"/>
        <v>Dire</v>
      </c>
      <c r="L1327" s="9" t="s">
        <v>14</v>
      </c>
      <c r="M1327" s="9">
        <f>Datos_Limpios!$I1327+Datos_Limpios!$J1327</f>
        <v>53</v>
      </c>
      <c r="N1327" s="9" t="str">
        <f>IF(Datos_Limpios!$M1327&lt;35,"Menor a 35",IF(Datos_Limpios!$M1327&lt;=48,"Menor a 48",IF(Datos_Limpios!$M1327&lt;=60,"Menor a 60","Mayor a 60")))</f>
        <v>Menor a 60</v>
      </c>
      <c r="O1327" s="9" t="str">
        <f>IF(Datos_Limpios!$L1327="True",Datos_Limpios!$F1327,Datos_Limpios!$H1327)</f>
        <v>Invictus Gaming</v>
      </c>
      <c r="P1327" s="9"/>
      <c r="Q1327" s="9">
        <v>13256</v>
      </c>
      <c r="R1327" s="9" t="s">
        <v>139</v>
      </c>
    </row>
    <row r="1328" spans="1:18" x14ac:dyDescent="0.3">
      <c r="A1328" s="7">
        <v>6213809677</v>
      </c>
      <c r="B1328" s="7">
        <v>2325</v>
      </c>
      <c r="C1328" s="8">
        <f>Datos_Limpios!$B1328/(24*60*60)</f>
        <v>2.6909722222222224E-2</v>
      </c>
      <c r="D1328" s="8" t="str">
        <f t="shared" si="40"/>
        <v>Early Game</v>
      </c>
      <c r="E1328" s="7">
        <v>5</v>
      </c>
      <c r="F1328" s="7" t="s">
        <v>62</v>
      </c>
      <c r="G1328" s="7">
        <v>7391077</v>
      </c>
      <c r="H1328" s="7" t="s">
        <v>149</v>
      </c>
      <c r="I1328" s="7">
        <v>31</v>
      </c>
      <c r="J1328" s="7">
        <v>8</v>
      </c>
      <c r="K1328" s="7" t="str">
        <f t="shared" si="41"/>
        <v>Radiant</v>
      </c>
      <c r="L1328" s="7" t="s">
        <v>18</v>
      </c>
      <c r="M1328" s="7">
        <f>Datos_Limpios!$I1328+Datos_Limpios!$J1328</f>
        <v>39</v>
      </c>
      <c r="N1328" s="7" t="str">
        <f>IF(Datos_Limpios!$M1328&lt;35,"Menor a 35",IF(Datos_Limpios!$M1328&lt;=48,"Menor a 48",IF(Datos_Limpios!$M1328&lt;=60,"Menor a 60","Mayor a 60")))</f>
        <v>Menor a 48</v>
      </c>
      <c r="O1328" s="7" t="str">
        <f>IF(Datos_Limpios!$L1328="True",Datos_Limpios!$F1328,Datos_Limpios!$H1328)</f>
        <v>Invictus Gaming</v>
      </c>
      <c r="P1328" s="7"/>
      <c r="Q1328" s="7">
        <v>13256</v>
      </c>
      <c r="R1328" s="7" t="s">
        <v>139</v>
      </c>
    </row>
    <row r="1329" spans="1:18" x14ac:dyDescent="0.3">
      <c r="A1329" s="9">
        <v>6213792328</v>
      </c>
      <c r="B1329" s="9">
        <v>2512</v>
      </c>
      <c r="C1329" s="10">
        <f>Datos_Limpios!$B1329/(24*60*60)</f>
        <v>2.9074074074074075E-2</v>
      </c>
      <c r="D1329" s="8" t="str">
        <f t="shared" si="40"/>
        <v>Mid Game</v>
      </c>
      <c r="E1329" s="9">
        <v>2586976</v>
      </c>
      <c r="F1329" s="9" t="s">
        <v>64</v>
      </c>
      <c r="G1329" s="9">
        <v>6209166</v>
      </c>
      <c r="H1329" s="9" t="s">
        <v>122</v>
      </c>
      <c r="I1329" s="9">
        <v>10</v>
      </c>
      <c r="J1329" s="9">
        <v>35</v>
      </c>
      <c r="K1329" s="9" t="str">
        <f t="shared" si="41"/>
        <v>Dire</v>
      </c>
      <c r="L1329" s="9" t="s">
        <v>14</v>
      </c>
      <c r="M1329" s="9">
        <f>Datos_Limpios!$I1329+Datos_Limpios!$J1329</f>
        <v>45</v>
      </c>
      <c r="N1329" s="9" t="str">
        <f>IF(Datos_Limpios!$M1329&lt;35,"Menor a 35",IF(Datos_Limpios!$M1329&lt;=48,"Menor a 48",IF(Datos_Limpios!$M1329&lt;=60,"Menor a 60","Mayor a 60")))</f>
        <v>Menor a 48</v>
      </c>
      <c r="O1329" s="9" t="str">
        <f>IF(Datos_Limpios!$L1329="True",Datos_Limpios!$F1329,Datos_Limpios!$H1329)</f>
        <v>Team Aster</v>
      </c>
      <c r="P1329" s="9"/>
      <c r="Q1329" s="9">
        <v>13256</v>
      </c>
      <c r="R1329" s="9" t="s">
        <v>139</v>
      </c>
    </row>
    <row r="1330" spans="1:18" x14ac:dyDescent="0.3">
      <c r="A1330" s="7">
        <v>6213621537</v>
      </c>
      <c r="B1330" s="7">
        <v>3013</v>
      </c>
      <c r="C1330" s="8">
        <f>Datos_Limpios!$B1330/(24*60*60)</f>
        <v>3.4872685185185187E-2</v>
      </c>
      <c r="D1330" s="8" t="str">
        <f t="shared" si="40"/>
        <v>Mid Game</v>
      </c>
      <c r="E1330" s="7">
        <v>1838315</v>
      </c>
      <c r="F1330" s="7" t="s">
        <v>21</v>
      </c>
      <c r="G1330" s="7">
        <v>15</v>
      </c>
      <c r="H1330" s="7" t="s">
        <v>12</v>
      </c>
      <c r="I1330" s="7">
        <v>45</v>
      </c>
      <c r="J1330" s="7">
        <v>26</v>
      </c>
      <c r="K1330" s="7" t="str">
        <f t="shared" si="41"/>
        <v>Radiant</v>
      </c>
      <c r="L1330" s="7" t="s">
        <v>18</v>
      </c>
      <c r="M1330" s="7">
        <f>Datos_Limpios!$I1330+Datos_Limpios!$J1330</f>
        <v>71</v>
      </c>
      <c r="N1330" s="7" t="str">
        <f>IF(Datos_Limpios!$M1330&lt;35,"Menor a 35",IF(Datos_Limpios!$M1330&lt;=48,"Menor a 48",IF(Datos_Limpios!$M1330&lt;=60,"Menor a 60","Mayor a 60")))</f>
        <v>Mayor a 60</v>
      </c>
      <c r="O1330" s="7" t="str">
        <f>IF(Datos_Limpios!$L1330="True",Datos_Limpios!$F1330,Datos_Limpios!$H1330)</f>
        <v>Team Secret</v>
      </c>
      <c r="P1330" s="7"/>
      <c r="Q1330" s="7">
        <v>13256</v>
      </c>
      <c r="R1330" s="7" t="s">
        <v>139</v>
      </c>
    </row>
    <row r="1331" spans="1:18" x14ac:dyDescent="0.3">
      <c r="A1331" s="9">
        <v>6213194720</v>
      </c>
      <c r="B1331" s="9">
        <v>1639</v>
      </c>
      <c r="C1331" s="10">
        <f>Datos_Limpios!$B1331/(24*60*60)</f>
        <v>1.8969907407407408E-2</v>
      </c>
      <c r="D1331" s="8" t="str">
        <f t="shared" si="40"/>
        <v>Early Game</v>
      </c>
      <c r="E1331" s="9">
        <v>111474</v>
      </c>
      <c r="F1331" s="9" t="s">
        <v>20</v>
      </c>
      <c r="G1331" s="9">
        <v>7391077</v>
      </c>
      <c r="H1331" s="9" t="s">
        <v>149</v>
      </c>
      <c r="I1331" s="9">
        <v>34</v>
      </c>
      <c r="J1331" s="9">
        <v>18</v>
      </c>
      <c r="K1331" s="9" t="str">
        <f t="shared" si="41"/>
        <v>Radiant</v>
      </c>
      <c r="L1331" s="9" t="s">
        <v>18</v>
      </c>
      <c r="M1331" s="9">
        <f>Datos_Limpios!$I1331+Datos_Limpios!$J1331</f>
        <v>52</v>
      </c>
      <c r="N1331" s="9" t="str">
        <f>IF(Datos_Limpios!$M1331&lt;35,"Menor a 35",IF(Datos_Limpios!$M1331&lt;=48,"Menor a 48",IF(Datos_Limpios!$M1331&lt;=60,"Menor a 60","Mayor a 60")))</f>
        <v>Menor a 60</v>
      </c>
      <c r="O1331" s="9" t="str">
        <f>IF(Datos_Limpios!$L1331="True",Datos_Limpios!$F1331,Datos_Limpios!$H1331)</f>
        <v>Alliance</v>
      </c>
      <c r="P1331" s="9"/>
      <c r="Q1331" s="9">
        <v>13256</v>
      </c>
      <c r="R1331" s="9" t="s">
        <v>139</v>
      </c>
    </row>
    <row r="1332" spans="1:18" x14ac:dyDescent="0.3">
      <c r="A1332" s="7">
        <v>6213048431</v>
      </c>
      <c r="B1332" s="7">
        <v>2922</v>
      </c>
      <c r="C1332" s="8">
        <f>Datos_Limpios!$B1332/(24*60*60)</f>
        <v>3.3819444444444444E-2</v>
      </c>
      <c r="D1332" s="8" t="str">
        <f t="shared" si="40"/>
        <v>Mid Game</v>
      </c>
      <c r="E1332" s="7">
        <v>5</v>
      </c>
      <c r="F1332" s="7" t="s">
        <v>62</v>
      </c>
      <c r="G1332" s="7">
        <v>39</v>
      </c>
      <c r="H1332" s="7" t="s">
        <v>60</v>
      </c>
      <c r="I1332" s="7">
        <v>37</v>
      </c>
      <c r="J1332" s="7">
        <v>21</v>
      </c>
      <c r="K1332" s="7" t="str">
        <f t="shared" si="41"/>
        <v>Radiant</v>
      </c>
      <c r="L1332" s="7" t="s">
        <v>18</v>
      </c>
      <c r="M1332" s="7">
        <f>Datos_Limpios!$I1332+Datos_Limpios!$J1332</f>
        <v>58</v>
      </c>
      <c r="N1332" s="7" t="str">
        <f>IF(Datos_Limpios!$M1332&lt;35,"Menor a 35",IF(Datos_Limpios!$M1332&lt;=48,"Menor a 48",IF(Datos_Limpios!$M1332&lt;=60,"Menor a 60","Mayor a 60")))</f>
        <v>Menor a 60</v>
      </c>
      <c r="O1332" s="7" t="str">
        <f>IF(Datos_Limpios!$L1332="True",Datos_Limpios!$F1332,Datos_Limpios!$H1332)</f>
        <v>Invictus Gaming</v>
      </c>
      <c r="P1332" s="7"/>
      <c r="Q1332" s="7">
        <v>13256</v>
      </c>
      <c r="R1332" s="7" t="s">
        <v>139</v>
      </c>
    </row>
    <row r="1333" spans="1:18" x14ac:dyDescent="0.3">
      <c r="A1333" s="9">
        <v>6066158092</v>
      </c>
      <c r="B1333" s="9">
        <v>3311</v>
      </c>
      <c r="C1333" s="10">
        <f>Datos_Limpios!$B1333/(24*60*60)</f>
        <v>3.8321759259259257E-2</v>
      </c>
      <c r="D1333" s="8" t="str">
        <f t="shared" si="40"/>
        <v>Mid Game</v>
      </c>
      <c r="E1333" s="9">
        <v>6738815</v>
      </c>
      <c r="F1333" s="9" t="s">
        <v>137</v>
      </c>
      <c r="G1333" s="9">
        <v>8351014</v>
      </c>
      <c r="H1333" s="9" t="s">
        <v>162</v>
      </c>
      <c r="I1333" s="9">
        <v>49</v>
      </c>
      <c r="J1333" s="9">
        <v>34</v>
      </c>
      <c r="K1333" s="9" t="str">
        <f t="shared" si="41"/>
        <v>Radiant</v>
      </c>
      <c r="L1333" s="9" t="s">
        <v>18</v>
      </c>
      <c r="M1333" s="9">
        <f>Datos_Limpios!$I1333+Datos_Limpios!$J1333</f>
        <v>83</v>
      </c>
      <c r="N1333" s="9" t="str">
        <f>IF(Datos_Limpios!$M1333&lt;35,"Menor a 35",IF(Datos_Limpios!$M1333&lt;=48,"Menor a 48",IF(Datos_Limpios!$M1333&lt;=60,"Menor a 60","Mayor a 60")))</f>
        <v>Mayor a 60</v>
      </c>
      <c r="O1333" s="9" t="str">
        <f>IF(Datos_Limpios!$L1333="True",Datos_Limpios!$F1333,Datos_Limpios!$H1333)</f>
        <v>Cignal Ultra</v>
      </c>
      <c r="P1333" s="9"/>
      <c r="Q1333" s="9">
        <v>13256</v>
      </c>
      <c r="R1333" s="9" t="s">
        <v>139</v>
      </c>
    </row>
    <row r="1334" spans="1:18" x14ac:dyDescent="0.3">
      <c r="A1334" s="7">
        <v>6066239914</v>
      </c>
      <c r="B1334" s="7">
        <v>3685</v>
      </c>
      <c r="C1334" s="8">
        <f>Datos_Limpios!$B1334/(24*60*60)</f>
        <v>4.2650462962962966E-2</v>
      </c>
      <c r="D1334" s="8" t="str">
        <f t="shared" si="40"/>
        <v>Late Game</v>
      </c>
      <c r="E1334" s="7">
        <v>7732977</v>
      </c>
      <c r="F1334" s="7" t="s">
        <v>155</v>
      </c>
      <c r="G1334" s="7">
        <v>8254145</v>
      </c>
      <c r="H1334" s="7" t="s">
        <v>153</v>
      </c>
      <c r="I1334" s="7">
        <v>49</v>
      </c>
      <c r="J1334" s="7">
        <v>30</v>
      </c>
      <c r="K1334" s="7" t="str">
        <f t="shared" si="41"/>
        <v>Radiant</v>
      </c>
      <c r="L1334" s="7" t="s">
        <v>18</v>
      </c>
      <c r="M1334" s="7">
        <f>Datos_Limpios!$I1334+Datos_Limpios!$J1334</f>
        <v>79</v>
      </c>
      <c r="N1334" s="7" t="str">
        <f>IF(Datos_Limpios!$M1334&lt;35,"Menor a 35",IF(Datos_Limpios!$M1334&lt;=48,"Menor a 48",IF(Datos_Limpios!$M1334&lt;=60,"Menor a 60","Mayor a 60")))</f>
        <v>Mayor a 60</v>
      </c>
      <c r="O1334" s="7" t="str">
        <f>IF(Datos_Limpios!$L1334="True",Datos_Limpios!$F1334,Datos_Limpios!$H1334)</f>
        <v>BOOM Esports</v>
      </c>
      <c r="P1334" s="7"/>
      <c r="Q1334" s="7">
        <v>13256</v>
      </c>
      <c r="R1334" s="7" t="s">
        <v>139</v>
      </c>
    </row>
    <row r="1335" spans="1:18" x14ac:dyDescent="0.3">
      <c r="A1335" s="9">
        <v>6066123606</v>
      </c>
      <c r="B1335" s="9">
        <v>3006</v>
      </c>
      <c r="C1335" s="10">
        <f>Datos_Limpios!$B1335/(24*60*60)</f>
        <v>3.4791666666666665E-2</v>
      </c>
      <c r="D1335" s="8" t="str">
        <f t="shared" si="40"/>
        <v>Mid Game</v>
      </c>
      <c r="E1335" s="9">
        <v>7732977</v>
      </c>
      <c r="F1335" s="9" t="s">
        <v>155</v>
      </c>
      <c r="G1335" s="9">
        <v>8254145</v>
      </c>
      <c r="H1335" s="9" t="s">
        <v>153</v>
      </c>
      <c r="I1335" s="9">
        <v>15</v>
      </c>
      <c r="J1335" s="9">
        <v>27</v>
      </c>
      <c r="K1335" s="9" t="str">
        <f t="shared" si="41"/>
        <v>Dire</v>
      </c>
      <c r="L1335" s="9" t="s">
        <v>14</v>
      </c>
      <c r="M1335" s="9">
        <f>Datos_Limpios!$I1335+Datos_Limpios!$J1335</f>
        <v>42</v>
      </c>
      <c r="N1335" s="9" t="str">
        <f>IF(Datos_Limpios!$M1335&lt;35,"Menor a 35",IF(Datos_Limpios!$M1335&lt;=48,"Menor a 48",IF(Datos_Limpios!$M1335&lt;=60,"Menor a 60","Mayor a 60")))</f>
        <v>Menor a 48</v>
      </c>
      <c r="O1335" s="9" t="str">
        <f>IF(Datos_Limpios!$L1335="True",Datos_Limpios!$F1335,Datos_Limpios!$H1335)</f>
        <v>Execration</v>
      </c>
      <c r="P1335" s="9"/>
      <c r="Q1335" s="9">
        <v>13256</v>
      </c>
      <c r="R1335" s="9" t="s">
        <v>139</v>
      </c>
    </row>
    <row r="1336" spans="1:18" x14ac:dyDescent="0.3">
      <c r="A1336" s="7">
        <v>6065949277</v>
      </c>
      <c r="B1336" s="7">
        <v>2550</v>
      </c>
      <c r="C1336" s="8">
        <f>Datos_Limpios!$B1336/(24*60*60)</f>
        <v>2.9513888888888888E-2</v>
      </c>
      <c r="D1336" s="8" t="str">
        <f t="shared" si="40"/>
        <v>Mid Game</v>
      </c>
      <c r="E1336" s="7">
        <v>8261554</v>
      </c>
      <c r="F1336" s="7" t="s">
        <v>163</v>
      </c>
      <c r="G1336" s="7">
        <v>8261114</v>
      </c>
      <c r="H1336" s="7" t="s">
        <v>161</v>
      </c>
      <c r="I1336" s="7">
        <v>19</v>
      </c>
      <c r="J1336" s="7">
        <v>31</v>
      </c>
      <c r="K1336" s="7" t="str">
        <f t="shared" si="41"/>
        <v>Dire</v>
      </c>
      <c r="L1336" s="7" t="s">
        <v>14</v>
      </c>
      <c r="M1336" s="7">
        <f>Datos_Limpios!$I1336+Datos_Limpios!$J1336</f>
        <v>50</v>
      </c>
      <c r="N1336" s="7" t="str">
        <f>IF(Datos_Limpios!$M1336&lt;35,"Menor a 35",IF(Datos_Limpios!$M1336&lt;=48,"Menor a 48",IF(Datos_Limpios!$M1336&lt;=60,"Menor a 60","Mayor a 60")))</f>
        <v>Menor a 60</v>
      </c>
      <c r="O1336" s="7" t="str">
        <f>IF(Datos_Limpios!$L1336="True",Datos_Limpios!$F1336,Datos_Limpios!$H1336)</f>
        <v>SPAWN.496</v>
      </c>
      <c r="P1336" s="7"/>
      <c r="Q1336" s="7">
        <v>13256</v>
      </c>
      <c r="R1336" s="7" t="s">
        <v>139</v>
      </c>
    </row>
    <row r="1337" spans="1:18" x14ac:dyDescent="0.3">
      <c r="A1337" s="9">
        <v>6065946205</v>
      </c>
      <c r="B1337" s="9">
        <v>2331</v>
      </c>
      <c r="C1337" s="10">
        <f>Datos_Limpios!$B1337/(24*60*60)</f>
        <v>2.6979166666666665E-2</v>
      </c>
      <c r="D1337" s="8" t="str">
        <f t="shared" si="40"/>
        <v>Early Game</v>
      </c>
      <c r="E1337" s="9">
        <v>8244493</v>
      </c>
      <c r="F1337" s="9" t="s">
        <v>154</v>
      </c>
      <c r="G1337" s="9">
        <v>2108395</v>
      </c>
      <c r="H1337" s="9" t="s">
        <v>34</v>
      </c>
      <c r="I1337" s="9">
        <v>13</v>
      </c>
      <c r="J1337" s="9">
        <v>32</v>
      </c>
      <c r="K1337" s="9" t="str">
        <f t="shared" si="41"/>
        <v>Dire</v>
      </c>
      <c r="L1337" s="9" t="s">
        <v>14</v>
      </c>
      <c r="M1337" s="9">
        <f>Datos_Limpios!$I1337+Datos_Limpios!$J1337</f>
        <v>45</v>
      </c>
      <c r="N1337" s="9" t="str">
        <f>IF(Datos_Limpios!$M1337&lt;35,"Menor a 35",IF(Datos_Limpios!$M1337&lt;=48,"Menor a 48",IF(Datos_Limpios!$M1337&lt;=60,"Menor a 60","Mayor a 60")))</f>
        <v>Menor a 48</v>
      </c>
      <c r="O1337" s="9" t="str">
        <f>IF(Datos_Limpios!$L1337="True",Datos_Limpios!$F1337,Datos_Limpios!$H1337)</f>
        <v>TNC Predator</v>
      </c>
      <c r="P1337" s="9"/>
      <c r="Q1337" s="9">
        <v>13256</v>
      </c>
      <c r="R1337" s="9" t="s">
        <v>139</v>
      </c>
    </row>
    <row r="1338" spans="1:18" x14ac:dyDescent="0.3">
      <c r="A1338" s="7">
        <v>6065999387</v>
      </c>
      <c r="B1338" s="7">
        <v>1651</v>
      </c>
      <c r="C1338" s="8">
        <f>Datos_Limpios!$B1338/(24*60*60)</f>
        <v>1.9108796296296297E-2</v>
      </c>
      <c r="D1338" s="8" t="str">
        <f t="shared" si="40"/>
        <v>Early Game</v>
      </c>
      <c r="E1338" s="7">
        <v>8261114</v>
      </c>
      <c r="F1338" s="7" t="s">
        <v>161</v>
      </c>
      <c r="G1338" s="7">
        <v>8261554</v>
      </c>
      <c r="H1338" s="7" t="s">
        <v>163</v>
      </c>
      <c r="I1338" s="7">
        <v>20</v>
      </c>
      <c r="J1338" s="7">
        <v>6</v>
      </c>
      <c r="K1338" s="7" t="str">
        <f t="shared" si="41"/>
        <v>Radiant</v>
      </c>
      <c r="L1338" s="7" t="s">
        <v>18</v>
      </c>
      <c r="M1338" s="7">
        <f>Datos_Limpios!$I1338+Datos_Limpios!$J1338</f>
        <v>26</v>
      </c>
      <c r="N1338" s="7" t="str">
        <f>IF(Datos_Limpios!$M1338&lt;35,"Menor a 35",IF(Datos_Limpios!$M1338&lt;=48,"Menor a 48",IF(Datos_Limpios!$M1338&lt;=60,"Menor a 60","Mayor a 60")))</f>
        <v>Menor a 35</v>
      </c>
      <c r="O1338" s="7" t="str">
        <f>IF(Datos_Limpios!$L1338="True",Datos_Limpios!$F1338,Datos_Limpios!$H1338)</f>
        <v>SPAWN.496</v>
      </c>
      <c r="P1338" s="7"/>
      <c r="Q1338" s="7">
        <v>13256</v>
      </c>
      <c r="R1338" s="7" t="s">
        <v>139</v>
      </c>
    </row>
    <row r="1339" spans="1:18" x14ac:dyDescent="0.3">
      <c r="A1339" s="9">
        <v>6060911977</v>
      </c>
      <c r="B1339" s="9">
        <v>2684</v>
      </c>
      <c r="C1339" s="10">
        <f>Datos_Limpios!$B1339/(24*60*60)</f>
        <v>3.1064814814814816E-2</v>
      </c>
      <c r="D1339" s="8" t="str">
        <f t="shared" si="40"/>
        <v>Mid Game</v>
      </c>
      <c r="E1339" s="9">
        <v>8255756</v>
      </c>
      <c r="F1339" s="9" t="s">
        <v>148</v>
      </c>
      <c r="G1339" s="9">
        <v>7121518</v>
      </c>
      <c r="H1339" s="9" t="s">
        <v>45</v>
      </c>
      <c r="I1339" s="9">
        <v>32</v>
      </c>
      <c r="J1339" s="9">
        <v>31</v>
      </c>
      <c r="K1339" s="9" t="str">
        <f t="shared" si="41"/>
        <v>Radiant</v>
      </c>
      <c r="L1339" s="9" t="s">
        <v>18</v>
      </c>
      <c r="M1339" s="9">
        <f>Datos_Limpios!$I1339+Datos_Limpios!$J1339</f>
        <v>63</v>
      </c>
      <c r="N1339" s="9" t="str">
        <f>IF(Datos_Limpios!$M1339&lt;35,"Menor a 35",IF(Datos_Limpios!$M1339&lt;=48,"Menor a 48",IF(Datos_Limpios!$M1339&lt;=60,"Menor a 60","Mayor a 60")))</f>
        <v>Mayor a 60</v>
      </c>
      <c r="O1339" s="9" t="str">
        <f>IF(Datos_Limpios!$L1339="True",Datos_Limpios!$F1339,Datos_Limpios!$H1339)</f>
        <v>Evil Geniuses</v>
      </c>
      <c r="P1339" s="9"/>
      <c r="Q1339" s="9">
        <v>13256</v>
      </c>
      <c r="R1339" s="9" t="s">
        <v>139</v>
      </c>
    </row>
    <row r="1340" spans="1:18" x14ac:dyDescent="0.3">
      <c r="A1340" s="7">
        <v>6060853707</v>
      </c>
      <c r="B1340" s="7">
        <v>3458</v>
      </c>
      <c r="C1340" s="8">
        <f>Datos_Limpios!$B1340/(24*60*60)</f>
        <v>4.0023148148148148E-2</v>
      </c>
      <c r="D1340" s="8" t="str">
        <f t="shared" si="40"/>
        <v>Mid Game</v>
      </c>
      <c r="E1340" s="7">
        <v>8255756</v>
      </c>
      <c r="F1340" s="7" t="s">
        <v>148</v>
      </c>
      <c r="G1340" s="7">
        <v>7121518</v>
      </c>
      <c r="H1340" s="7" t="s">
        <v>45</v>
      </c>
      <c r="I1340" s="7">
        <v>42</v>
      </c>
      <c r="J1340" s="7">
        <v>32</v>
      </c>
      <c r="K1340" s="7" t="str">
        <f t="shared" si="41"/>
        <v>Radiant</v>
      </c>
      <c r="L1340" s="7" t="s">
        <v>18</v>
      </c>
      <c r="M1340" s="7">
        <f>Datos_Limpios!$I1340+Datos_Limpios!$J1340</f>
        <v>74</v>
      </c>
      <c r="N1340" s="7" t="str">
        <f>IF(Datos_Limpios!$M1340&lt;35,"Menor a 35",IF(Datos_Limpios!$M1340&lt;=48,"Menor a 48",IF(Datos_Limpios!$M1340&lt;=60,"Menor a 60","Mayor a 60")))</f>
        <v>Mayor a 60</v>
      </c>
      <c r="O1340" s="7" t="str">
        <f>IF(Datos_Limpios!$L1340="True",Datos_Limpios!$F1340,Datos_Limpios!$H1340)</f>
        <v>Evil Geniuses</v>
      </c>
      <c r="P1340" s="7"/>
      <c r="Q1340" s="7">
        <v>13256</v>
      </c>
      <c r="R1340" s="7" t="s">
        <v>139</v>
      </c>
    </row>
    <row r="1341" spans="1:18" x14ac:dyDescent="0.3">
      <c r="A1341" s="9">
        <v>6060728395</v>
      </c>
      <c r="B1341" s="9">
        <v>2267</v>
      </c>
      <c r="C1341" s="10">
        <f>Datos_Limpios!$B1341/(24*60*60)</f>
        <v>2.6238425925925925E-2</v>
      </c>
      <c r="D1341" s="8" t="str">
        <f t="shared" si="40"/>
        <v>Early Game</v>
      </c>
      <c r="E1341" s="9">
        <v>8255756</v>
      </c>
      <c r="F1341" s="9" t="s">
        <v>148</v>
      </c>
      <c r="G1341" s="9">
        <v>7121518</v>
      </c>
      <c r="H1341" s="9" t="s">
        <v>45</v>
      </c>
      <c r="I1341" s="9">
        <v>13</v>
      </c>
      <c r="J1341" s="9">
        <v>34</v>
      </c>
      <c r="K1341" s="9" t="str">
        <f t="shared" si="41"/>
        <v>Dire</v>
      </c>
      <c r="L1341" s="9" t="s">
        <v>14</v>
      </c>
      <c r="M1341" s="9">
        <f>Datos_Limpios!$I1341+Datos_Limpios!$J1341</f>
        <v>47</v>
      </c>
      <c r="N1341" s="9" t="str">
        <f>IF(Datos_Limpios!$M1341&lt;35,"Menor a 35",IF(Datos_Limpios!$M1341&lt;=48,"Menor a 48",IF(Datos_Limpios!$M1341&lt;=60,"Menor a 60","Mayor a 60")))</f>
        <v>Menor a 48</v>
      </c>
      <c r="O1341" s="9" t="str">
        <f>IF(Datos_Limpios!$L1341="True",Datos_Limpios!$F1341,Datos_Limpios!$H1341)</f>
        <v>Unknown Team</v>
      </c>
      <c r="P1341" s="9"/>
      <c r="Q1341" s="9">
        <v>13256</v>
      </c>
      <c r="R1341" s="9" t="s">
        <v>139</v>
      </c>
    </row>
    <row r="1342" spans="1:18" x14ac:dyDescent="0.3">
      <c r="A1342" s="7">
        <v>6058377114</v>
      </c>
      <c r="B1342" s="7">
        <v>1903</v>
      </c>
      <c r="C1342" s="8">
        <f>Datos_Limpios!$B1342/(24*60*60)</f>
        <v>2.2025462962962962E-2</v>
      </c>
      <c r="D1342" s="8" t="str">
        <f t="shared" si="40"/>
        <v>Early Game</v>
      </c>
      <c r="E1342" s="7">
        <v>7119077</v>
      </c>
      <c r="F1342" s="7" t="s">
        <v>120</v>
      </c>
      <c r="G1342" s="7">
        <v>7298091</v>
      </c>
      <c r="H1342" s="7" t="s">
        <v>164</v>
      </c>
      <c r="I1342" s="7">
        <v>20</v>
      </c>
      <c r="J1342" s="7">
        <v>31</v>
      </c>
      <c r="K1342" s="7" t="str">
        <f t="shared" si="41"/>
        <v>Dire</v>
      </c>
      <c r="L1342" s="7" t="s">
        <v>14</v>
      </c>
      <c r="M1342" s="7">
        <f>Datos_Limpios!$I1342+Datos_Limpios!$J1342</f>
        <v>51</v>
      </c>
      <c r="N1342" s="7" t="str">
        <f>IF(Datos_Limpios!$M1342&lt;35,"Menor a 35",IF(Datos_Limpios!$M1342&lt;=48,"Menor a 48",IF(Datos_Limpios!$M1342&lt;=60,"Menor a 60","Mayor a 60")))</f>
        <v>Menor a 60</v>
      </c>
      <c r="O1342" s="7" t="str">
        <f>IF(Datos_Limpios!$L1342="True",Datos_Limpios!$F1342,Datos_Limpios!$H1342)</f>
        <v>Noping VPN</v>
      </c>
      <c r="P1342" s="7"/>
      <c r="Q1342" s="7">
        <v>13256</v>
      </c>
      <c r="R1342" s="7" t="s">
        <v>139</v>
      </c>
    </row>
    <row r="1343" spans="1:18" x14ac:dyDescent="0.3">
      <c r="A1343" s="9">
        <v>6058001849</v>
      </c>
      <c r="B1343" s="9">
        <v>2184</v>
      </c>
      <c r="C1343" s="10">
        <f>Datos_Limpios!$B1343/(24*60*60)</f>
        <v>2.5277777777777777E-2</v>
      </c>
      <c r="D1343" s="8" t="str">
        <f t="shared" si="40"/>
        <v>Early Game</v>
      </c>
      <c r="E1343" s="9">
        <v>5014799</v>
      </c>
      <c r="F1343" s="9" t="s">
        <v>112</v>
      </c>
      <c r="G1343" s="9">
        <v>8261648</v>
      </c>
      <c r="H1343" s="9" t="s">
        <v>165</v>
      </c>
      <c r="I1343" s="9">
        <v>24</v>
      </c>
      <c r="J1343" s="9">
        <v>14</v>
      </c>
      <c r="K1343" s="9" t="str">
        <f t="shared" si="41"/>
        <v>Radiant</v>
      </c>
      <c r="L1343" s="9" t="s">
        <v>18</v>
      </c>
      <c r="M1343" s="9">
        <f>Datos_Limpios!$I1343+Datos_Limpios!$J1343</f>
        <v>38</v>
      </c>
      <c r="N1343" s="9" t="str">
        <f>IF(Datos_Limpios!$M1343&lt;35,"Menor a 35",IF(Datos_Limpios!$M1343&lt;=48,"Menor a 48",IF(Datos_Limpios!$M1343&lt;=60,"Menor a 60","Mayor a 60")))</f>
        <v>Menor a 48</v>
      </c>
      <c r="O1343" s="9" t="str">
        <f>IF(Datos_Limpios!$L1343="True",Datos_Limpios!$F1343,Datos_Limpios!$H1343)</f>
        <v>Nemiga Gaming</v>
      </c>
      <c r="P1343" s="9"/>
      <c r="Q1343" s="9">
        <v>13256</v>
      </c>
      <c r="R1343" s="9" t="s">
        <v>139</v>
      </c>
    </row>
    <row r="1344" spans="1:18" x14ac:dyDescent="0.3">
      <c r="A1344" s="7">
        <v>6057266417</v>
      </c>
      <c r="B1344" s="7">
        <v>2100</v>
      </c>
      <c r="C1344" s="8">
        <f>Datos_Limpios!$B1344/(24*60*60)</f>
        <v>2.4305555555555556E-2</v>
      </c>
      <c r="D1344" s="8" t="str">
        <f t="shared" si="40"/>
        <v>Early Game</v>
      </c>
      <c r="E1344" s="7">
        <v>5014799</v>
      </c>
      <c r="F1344" s="7" t="s">
        <v>112</v>
      </c>
      <c r="G1344" s="7">
        <v>8352473</v>
      </c>
      <c r="H1344" s="7" t="s">
        <v>166</v>
      </c>
      <c r="I1344" s="7">
        <v>25</v>
      </c>
      <c r="J1344" s="7">
        <v>12</v>
      </c>
      <c r="K1344" s="7" t="str">
        <f t="shared" si="41"/>
        <v>Radiant</v>
      </c>
      <c r="L1344" s="7" t="s">
        <v>18</v>
      </c>
      <c r="M1344" s="7">
        <f>Datos_Limpios!$I1344+Datos_Limpios!$J1344</f>
        <v>37</v>
      </c>
      <c r="N1344" s="7" t="str">
        <f>IF(Datos_Limpios!$M1344&lt;35,"Menor a 35",IF(Datos_Limpios!$M1344&lt;=48,"Menor a 48",IF(Datos_Limpios!$M1344&lt;=60,"Menor a 60","Mayor a 60")))</f>
        <v>Menor a 48</v>
      </c>
      <c r="O1344" s="7" t="str">
        <f>IF(Datos_Limpios!$L1344="True",Datos_Limpios!$F1344,Datos_Limpios!$H1344)</f>
        <v>Nemiga Gaming</v>
      </c>
      <c r="P1344" s="7"/>
      <c r="Q1344" s="7">
        <v>13256</v>
      </c>
      <c r="R1344" s="7" t="s">
        <v>139</v>
      </c>
    </row>
    <row r="1345" spans="1:18" x14ac:dyDescent="0.3">
      <c r="A1345" s="9">
        <v>6056746655</v>
      </c>
      <c r="B1345" s="9">
        <v>1946</v>
      </c>
      <c r="C1345" s="10">
        <f>Datos_Limpios!$B1345/(24*60*60)</f>
        <v>2.252314814814815E-2</v>
      </c>
      <c r="D1345" s="8" t="str">
        <f t="shared" si="40"/>
        <v>Early Game</v>
      </c>
      <c r="E1345" s="9">
        <v>8186683</v>
      </c>
      <c r="F1345" s="9" t="s">
        <v>167</v>
      </c>
      <c r="G1345" s="9">
        <v>8131728</v>
      </c>
      <c r="H1345" s="9" t="s">
        <v>168</v>
      </c>
      <c r="I1345" s="9">
        <v>12</v>
      </c>
      <c r="J1345" s="9">
        <v>23</v>
      </c>
      <c r="K1345" s="9" t="str">
        <f t="shared" si="41"/>
        <v>Dire</v>
      </c>
      <c r="L1345" s="9" t="s">
        <v>14</v>
      </c>
      <c r="M1345" s="9">
        <f>Datos_Limpios!$I1345+Datos_Limpios!$J1345</f>
        <v>35</v>
      </c>
      <c r="N1345" s="9" t="str">
        <f>IF(Datos_Limpios!$M1345&lt;35,"Menor a 35",IF(Datos_Limpios!$M1345&lt;=48,"Menor a 48",IF(Datos_Limpios!$M1345&lt;=60,"Menor a 60","Mayor a 60")))</f>
        <v>Menor a 48</v>
      </c>
      <c r="O1345" s="9" t="str">
        <f>IF(Datos_Limpios!$L1345="True",Datos_Limpios!$F1345,Datos_Limpios!$H1345)</f>
        <v>Ukumari</v>
      </c>
      <c r="P1345" s="9"/>
      <c r="Q1345" s="9">
        <v>13256</v>
      </c>
      <c r="R1345" s="9" t="s">
        <v>139</v>
      </c>
    </row>
    <row r="1346" spans="1:18" x14ac:dyDescent="0.3">
      <c r="A1346" s="7">
        <v>6223515865</v>
      </c>
      <c r="B1346" s="7">
        <v>2467</v>
      </c>
      <c r="C1346" s="8">
        <f>Datos_Limpios!$B1346/(24*60*60)</f>
        <v>2.855324074074074E-2</v>
      </c>
      <c r="D1346" s="8" t="str">
        <f t="shared" ref="D1346:D1409" si="42">IF(B1346/60&lt;20,"Turbo Game",IF((20&lt;=B1346/60)*AND(B1346/60&lt;=40),"Early Game",IF((40&lt;B1346/60)*AND(B1346/60&lt;=60),"Mid Game","Late Game")))</f>
        <v>Mid Game</v>
      </c>
      <c r="E1346" s="7">
        <v>726228</v>
      </c>
      <c r="F1346" s="7" t="s">
        <v>55</v>
      </c>
      <c r="G1346" s="7">
        <v>8214850</v>
      </c>
      <c r="H1346" s="7" t="s">
        <v>144</v>
      </c>
      <c r="I1346" s="7">
        <v>19</v>
      </c>
      <c r="J1346" s="7">
        <v>36</v>
      </c>
      <c r="K1346" s="7" t="str">
        <f t="shared" ref="K1346:K1409" si="43">IF(L1346="True","Radiant","Dire")</f>
        <v>Dire</v>
      </c>
      <c r="L1346" s="7" t="s">
        <v>14</v>
      </c>
      <c r="M1346" s="7">
        <f>Datos_Limpios!$I1346+Datos_Limpios!$J1346</f>
        <v>55</v>
      </c>
      <c r="N1346" s="7" t="str">
        <f>IF(Datos_Limpios!$M1346&lt;35,"Menor a 35",IF(Datos_Limpios!$M1346&lt;=48,"Menor a 48",IF(Datos_Limpios!$M1346&lt;=60,"Menor a 60","Mayor a 60")))</f>
        <v>Menor a 60</v>
      </c>
      <c r="O1346" s="7" t="str">
        <f>IF(Datos_Limpios!$L1346="True",Datos_Limpios!$F1346,Datos_Limpios!$H1346)</f>
        <v>BLEED</v>
      </c>
      <c r="P1346" s="7"/>
      <c r="Q1346" s="7">
        <v>13256</v>
      </c>
      <c r="R1346" s="7" t="s">
        <v>139</v>
      </c>
    </row>
    <row r="1347" spans="1:18" x14ac:dyDescent="0.3">
      <c r="A1347" s="9">
        <v>6222850462</v>
      </c>
      <c r="B1347" s="9">
        <v>1609</v>
      </c>
      <c r="C1347" s="10">
        <f>Datos_Limpios!$B1347/(24*60*60)</f>
        <v>1.8622685185185187E-2</v>
      </c>
      <c r="D1347" s="8" t="str">
        <f t="shared" si="42"/>
        <v>Early Game</v>
      </c>
      <c r="E1347" s="9">
        <v>1883502</v>
      </c>
      <c r="F1347" s="9" t="s">
        <v>61</v>
      </c>
      <c r="G1347" s="9">
        <v>15</v>
      </c>
      <c r="H1347" s="9" t="s">
        <v>12</v>
      </c>
      <c r="I1347" s="9">
        <v>8</v>
      </c>
      <c r="J1347" s="9">
        <v>24</v>
      </c>
      <c r="K1347" s="9" t="str">
        <f t="shared" si="43"/>
        <v>Dire</v>
      </c>
      <c r="L1347" s="9" t="s">
        <v>14</v>
      </c>
      <c r="M1347" s="9">
        <f>Datos_Limpios!$I1347+Datos_Limpios!$J1347</f>
        <v>32</v>
      </c>
      <c r="N1347" s="9" t="str">
        <f>IF(Datos_Limpios!$M1347&lt;35,"Menor a 35",IF(Datos_Limpios!$M1347&lt;=48,"Menor a 48",IF(Datos_Limpios!$M1347&lt;=60,"Menor a 60","Mayor a 60")))</f>
        <v>Menor a 35</v>
      </c>
      <c r="O1347" s="9" t="str">
        <f>IF(Datos_Limpios!$L1347="True",Datos_Limpios!$F1347,Datos_Limpios!$H1347)</f>
        <v>LGD Gaming</v>
      </c>
      <c r="P1347" s="9"/>
      <c r="Q1347" s="9">
        <v>13256</v>
      </c>
      <c r="R1347" s="9" t="s">
        <v>139</v>
      </c>
    </row>
    <row r="1348" spans="1:18" x14ac:dyDescent="0.3">
      <c r="A1348" s="7">
        <v>6222484405</v>
      </c>
      <c r="B1348" s="7">
        <v>1812</v>
      </c>
      <c r="C1348" s="8">
        <f>Datos_Limpios!$B1348/(24*60*60)</f>
        <v>2.0972222222222222E-2</v>
      </c>
      <c r="D1348" s="8" t="str">
        <f t="shared" si="42"/>
        <v>Early Game</v>
      </c>
      <c r="E1348" s="7">
        <v>5</v>
      </c>
      <c r="F1348" s="7" t="s">
        <v>62</v>
      </c>
      <c r="G1348" s="7">
        <v>1838315</v>
      </c>
      <c r="H1348" s="7" t="s">
        <v>21</v>
      </c>
      <c r="I1348" s="7">
        <v>13</v>
      </c>
      <c r="J1348" s="7">
        <v>35</v>
      </c>
      <c r="K1348" s="7" t="str">
        <f t="shared" si="43"/>
        <v>Dire</v>
      </c>
      <c r="L1348" s="7" t="s">
        <v>14</v>
      </c>
      <c r="M1348" s="7">
        <f>Datos_Limpios!$I1348+Datos_Limpios!$J1348</f>
        <v>48</v>
      </c>
      <c r="N1348" s="7" t="str">
        <f>IF(Datos_Limpios!$M1348&lt;35,"Menor a 35",IF(Datos_Limpios!$M1348&lt;=48,"Menor a 48",IF(Datos_Limpios!$M1348&lt;=60,"Menor a 60","Mayor a 60")))</f>
        <v>Menor a 48</v>
      </c>
      <c r="O1348" s="7" t="str">
        <f>IF(Datos_Limpios!$L1348="True",Datos_Limpios!$F1348,Datos_Limpios!$H1348)</f>
        <v>Team Secret</v>
      </c>
      <c r="P1348" s="7"/>
      <c r="Q1348" s="7">
        <v>13256</v>
      </c>
      <c r="R1348" s="7" t="s">
        <v>139</v>
      </c>
    </row>
    <row r="1349" spans="1:18" x14ac:dyDescent="0.3">
      <c r="A1349" s="9">
        <v>6222622987</v>
      </c>
      <c r="B1349" s="9">
        <v>2735</v>
      </c>
      <c r="C1349" s="10">
        <f>Datos_Limpios!$B1349/(24*60*60)</f>
        <v>3.1655092592592596E-2</v>
      </c>
      <c r="D1349" s="8" t="str">
        <f t="shared" si="42"/>
        <v>Mid Game</v>
      </c>
      <c r="E1349" s="9">
        <v>1838315</v>
      </c>
      <c r="F1349" s="9" t="s">
        <v>21</v>
      </c>
      <c r="G1349" s="9">
        <v>5</v>
      </c>
      <c r="H1349" s="9" t="s">
        <v>62</v>
      </c>
      <c r="I1349" s="9">
        <v>32</v>
      </c>
      <c r="J1349" s="9">
        <v>23</v>
      </c>
      <c r="K1349" s="9" t="str">
        <f t="shared" si="43"/>
        <v>Radiant</v>
      </c>
      <c r="L1349" s="9" t="s">
        <v>18</v>
      </c>
      <c r="M1349" s="9">
        <f>Datos_Limpios!$I1349+Datos_Limpios!$J1349</f>
        <v>55</v>
      </c>
      <c r="N1349" s="9" t="str">
        <f>IF(Datos_Limpios!$M1349&lt;35,"Menor a 35",IF(Datos_Limpios!$M1349&lt;=48,"Menor a 48",IF(Datos_Limpios!$M1349&lt;=60,"Menor a 60","Mayor a 60")))</f>
        <v>Menor a 60</v>
      </c>
      <c r="O1349" s="9" t="str">
        <f>IF(Datos_Limpios!$L1349="True",Datos_Limpios!$F1349,Datos_Limpios!$H1349)</f>
        <v>Team Secret</v>
      </c>
      <c r="P1349" s="9"/>
      <c r="Q1349" s="9">
        <v>13256</v>
      </c>
      <c r="R1349" s="9" t="s">
        <v>139</v>
      </c>
    </row>
    <row r="1350" spans="1:18" x14ac:dyDescent="0.3">
      <c r="A1350" s="7">
        <v>6215457761</v>
      </c>
      <c r="B1350" s="7">
        <v>1541</v>
      </c>
      <c r="C1350" s="8">
        <f>Datos_Limpios!$B1350/(24*60*60)</f>
        <v>1.7835648148148149E-2</v>
      </c>
      <c r="D1350" s="8" t="str">
        <f t="shared" si="42"/>
        <v>Early Game</v>
      </c>
      <c r="E1350" s="7">
        <v>8255756</v>
      </c>
      <c r="F1350" s="7" t="s">
        <v>148</v>
      </c>
      <c r="G1350" s="7">
        <v>15</v>
      </c>
      <c r="H1350" s="7" t="s">
        <v>12</v>
      </c>
      <c r="I1350" s="7">
        <v>9</v>
      </c>
      <c r="J1350" s="7">
        <v>34</v>
      </c>
      <c r="K1350" s="7" t="str">
        <f t="shared" si="43"/>
        <v>Dire</v>
      </c>
      <c r="L1350" s="7" t="s">
        <v>14</v>
      </c>
      <c r="M1350" s="7">
        <f>Datos_Limpios!$I1350+Datos_Limpios!$J1350</f>
        <v>43</v>
      </c>
      <c r="N1350" s="7" t="str">
        <f>IF(Datos_Limpios!$M1350&lt;35,"Menor a 35",IF(Datos_Limpios!$M1350&lt;=48,"Menor a 48",IF(Datos_Limpios!$M1350&lt;=60,"Menor a 60","Mayor a 60")))</f>
        <v>Menor a 48</v>
      </c>
      <c r="O1350" s="7" t="str">
        <f>IF(Datos_Limpios!$L1350="True",Datos_Limpios!$F1350,Datos_Limpios!$H1350)</f>
        <v>LGD Gaming</v>
      </c>
      <c r="P1350" s="7"/>
      <c r="Q1350" s="7">
        <v>13256</v>
      </c>
      <c r="R1350" s="7" t="s">
        <v>139</v>
      </c>
    </row>
    <row r="1351" spans="1:18" x14ac:dyDescent="0.3">
      <c r="A1351" s="9">
        <v>6215346651</v>
      </c>
      <c r="B1351" s="9">
        <v>2597</v>
      </c>
      <c r="C1351" s="10">
        <f>Datos_Limpios!$B1351/(24*60*60)</f>
        <v>3.005787037037037E-2</v>
      </c>
      <c r="D1351" s="8" t="str">
        <f t="shared" si="42"/>
        <v>Mid Game</v>
      </c>
      <c r="E1351" s="9">
        <v>15</v>
      </c>
      <c r="F1351" s="9" t="s">
        <v>12</v>
      </c>
      <c r="G1351" s="9">
        <v>8255756</v>
      </c>
      <c r="H1351" s="9" t="s">
        <v>148</v>
      </c>
      <c r="I1351" s="9">
        <v>27</v>
      </c>
      <c r="J1351" s="9">
        <v>18</v>
      </c>
      <c r="K1351" s="9" t="str">
        <f t="shared" si="43"/>
        <v>Radiant</v>
      </c>
      <c r="L1351" s="9" t="s">
        <v>18</v>
      </c>
      <c r="M1351" s="9">
        <f>Datos_Limpios!$I1351+Datos_Limpios!$J1351</f>
        <v>45</v>
      </c>
      <c r="N1351" s="9" t="str">
        <f>IF(Datos_Limpios!$M1351&lt;35,"Menor a 35",IF(Datos_Limpios!$M1351&lt;=48,"Menor a 48",IF(Datos_Limpios!$M1351&lt;=60,"Menor a 60","Mayor a 60")))</f>
        <v>Menor a 48</v>
      </c>
      <c r="O1351" s="9" t="str">
        <f>IF(Datos_Limpios!$L1351="True",Datos_Limpios!$F1351,Datos_Limpios!$H1351)</f>
        <v>LGD Gaming</v>
      </c>
      <c r="P1351" s="9"/>
      <c r="Q1351" s="9">
        <v>13256</v>
      </c>
      <c r="R1351" s="9" t="s">
        <v>139</v>
      </c>
    </row>
    <row r="1352" spans="1:18" x14ac:dyDescent="0.3">
      <c r="A1352" s="7">
        <v>6215317749</v>
      </c>
      <c r="B1352" s="7">
        <v>3460</v>
      </c>
      <c r="C1352" s="8">
        <f>Datos_Limpios!$B1352/(24*60*60)</f>
        <v>4.0046296296296295E-2</v>
      </c>
      <c r="D1352" s="8" t="str">
        <f t="shared" si="42"/>
        <v>Mid Game</v>
      </c>
      <c r="E1352" s="7">
        <v>111474</v>
      </c>
      <c r="F1352" s="7" t="s">
        <v>20</v>
      </c>
      <c r="G1352" s="7">
        <v>8214850</v>
      </c>
      <c r="H1352" s="7" t="s">
        <v>144</v>
      </c>
      <c r="I1352" s="7">
        <v>21</v>
      </c>
      <c r="J1352" s="7">
        <v>48</v>
      </c>
      <c r="K1352" s="7" t="str">
        <f t="shared" si="43"/>
        <v>Dire</v>
      </c>
      <c r="L1352" s="7" t="s">
        <v>14</v>
      </c>
      <c r="M1352" s="7">
        <f>Datos_Limpios!$I1352+Datos_Limpios!$J1352</f>
        <v>69</v>
      </c>
      <c r="N1352" s="7" t="str">
        <f>IF(Datos_Limpios!$M1352&lt;35,"Menor a 35",IF(Datos_Limpios!$M1352&lt;=48,"Menor a 48",IF(Datos_Limpios!$M1352&lt;=60,"Menor a 60","Mayor a 60")))</f>
        <v>Mayor a 60</v>
      </c>
      <c r="O1352" s="7" t="str">
        <f>IF(Datos_Limpios!$L1352="True",Datos_Limpios!$F1352,Datos_Limpios!$H1352)</f>
        <v>BLEED</v>
      </c>
      <c r="P1352" s="7"/>
      <c r="Q1352" s="7">
        <v>13256</v>
      </c>
      <c r="R1352" s="7" t="s">
        <v>139</v>
      </c>
    </row>
    <row r="1353" spans="1:18" x14ac:dyDescent="0.3">
      <c r="A1353" s="9">
        <v>6215235786</v>
      </c>
      <c r="B1353" s="9">
        <v>1587</v>
      </c>
      <c r="C1353" s="10">
        <f>Datos_Limpios!$B1353/(24*60*60)</f>
        <v>1.8368055555555554E-2</v>
      </c>
      <c r="D1353" s="8" t="str">
        <f t="shared" si="42"/>
        <v>Early Game</v>
      </c>
      <c r="E1353" s="9">
        <v>8214850</v>
      </c>
      <c r="F1353" s="9" t="s">
        <v>144</v>
      </c>
      <c r="G1353" s="9">
        <v>111474</v>
      </c>
      <c r="H1353" s="9" t="s">
        <v>20</v>
      </c>
      <c r="I1353" s="9">
        <v>22</v>
      </c>
      <c r="J1353" s="9">
        <v>7</v>
      </c>
      <c r="K1353" s="9" t="str">
        <f t="shared" si="43"/>
        <v>Radiant</v>
      </c>
      <c r="L1353" s="9" t="s">
        <v>18</v>
      </c>
      <c r="M1353" s="9">
        <f>Datos_Limpios!$I1353+Datos_Limpios!$J1353</f>
        <v>29</v>
      </c>
      <c r="N1353" s="9" t="str">
        <f>IF(Datos_Limpios!$M1353&lt;35,"Menor a 35",IF(Datos_Limpios!$M1353&lt;=48,"Menor a 48",IF(Datos_Limpios!$M1353&lt;=60,"Menor a 60","Mayor a 60")))</f>
        <v>Menor a 35</v>
      </c>
      <c r="O1353" s="9" t="str">
        <f>IF(Datos_Limpios!$L1353="True",Datos_Limpios!$F1353,Datos_Limpios!$H1353)</f>
        <v>BLEED</v>
      </c>
      <c r="P1353" s="9"/>
      <c r="Q1353" s="9">
        <v>13256</v>
      </c>
      <c r="R1353" s="9" t="s">
        <v>139</v>
      </c>
    </row>
    <row r="1354" spans="1:18" x14ac:dyDescent="0.3">
      <c r="A1354" s="7">
        <v>6215228412</v>
      </c>
      <c r="B1354" s="7">
        <v>2244</v>
      </c>
      <c r="C1354" s="8">
        <f>Datos_Limpios!$B1354/(24*60*60)</f>
        <v>2.5972222222222223E-2</v>
      </c>
      <c r="D1354" s="8" t="str">
        <f t="shared" si="42"/>
        <v>Early Game</v>
      </c>
      <c r="E1354" s="7">
        <v>5</v>
      </c>
      <c r="F1354" s="7" t="s">
        <v>62</v>
      </c>
      <c r="G1354" s="7">
        <v>6209166</v>
      </c>
      <c r="H1354" s="7" t="s">
        <v>122</v>
      </c>
      <c r="I1354" s="7">
        <v>26</v>
      </c>
      <c r="J1354" s="7">
        <v>13</v>
      </c>
      <c r="K1354" s="7" t="str">
        <f t="shared" si="43"/>
        <v>Radiant</v>
      </c>
      <c r="L1354" s="7" t="s">
        <v>18</v>
      </c>
      <c r="M1354" s="7">
        <f>Datos_Limpios!$I1354+Datos_Limpios!$J1354</f>
        <v>39</v>
      </c>
      <c r="N1354" s="7" t="str">
        <f>IF(Datos_Limpios!$M1354&lt;35,"Menor a 35",IF(Datos_Limpios!$M1354&lt;=48,"Menor a 48",IF(Datos_Limpios!$M1354&lt;=60,"Menor a 60","Mayor a 60")))</f>
        <v>Menor a 48</v>
      </c>
      <c r="O1354" s="7" t="str">
        <f>IF(Datos_Limpios!$L1354="True",Datos_Limpios!$F1354,Datos_Limpios!$H1354)</f>
        <v>Invictus Gaming</v>
      </c>
      <c r="P1354" s="7"/>
      <c r="Q1354" s="7">
        <v>13256</v>
      </c>
      <c r="R1354" s="7" t="s">
        <v>139</v>
      </c>
    </row>
    <row r="1355" spans="1:18" x14ac:dyDescent="0.3">
      <c r="A1355" s="9">
        <v>6215226977</v>
      </c>
      <c r="B1355" s="9">
        <v>3347</v>
      </c>
      <c r="C1355" s="10">
        <f>Datos_Limpios!$B1355/(24*60*60)</f>
        <v>3.8738425925925926E-2</v>
      </c>
      <c r="D1355" s="8" t="str">
        <f t="shared" si="42"/>
        <v>Mid Game</v>
      </c>
      <c r="E1355" s="9">
        <v>39</v>
      </c>
      <c r="F1355" s="9" t="s">
        <v>60</v>
      </c>
      <c r="G1355" s="9">
        <v>7391077</v>
      </c>
      <c r="H1355" s="9" t="s">
        <v>149</v>
      </c>
      <c r="I1355" s="9">
        <v>36</v>
      </c>
      <c r="J1355" s="9">
        <v>27</v>
      </c>
      <c r="K1355" s="9" t="str">
        <f t="shared" si="43"/>
        <v>Radiant</v>
      </c>
      <c r="L1355" s="9" t="s">
        <v>18</v>
      </c>
      <c r="M1355" s="9">
        <f>Datos_Limpios!$I1355+Datos_Limpios!$J1355</f>
        <v>63</v>
      </c>
      <c r="N1355" s="9" t="str">
        <f>IF(Datos_Limpios!$M1355&lt;35,"Menor a 35",IF(Datos_Limpios!$M1355&lt;=48,"Menor a 48",IF(Datos_Limpios!$M1355&lt;=60,"Menor a 60","Mayor a 60")))</f>
        <v>Mayor a 60</v>
      </c>
      <c r="O1355" s="9" t="str">
        <f>IF(Datos_Limpios!$L1355="True",Datos_Limpios!$F1355,Datos_Limpios!$H1355)</f>
        <v>Shopify Rebellion</v>
      </c>
      <c r="P1355" s="9"/>
      <c r="Q1355" s="9">
        <v>13256</v>
      </c>
      <c r="R1355" s="9" t="s">
        <v>139</v>
      </c>
    </row>
    <row r="1356" spans="1:18" x14ac:dyDescent="0.3">
      <c r="A1356" s="7">
        <v>6215155071</v>
      </c>
      <c r="B1356" s="7">
        <v>1436</v>
      </c>
      <c r="C1356" s="8">
        <f>Datos_Limpios!$B1356/(24*60*60)</f>
        <v>1.6620370370370369E-2</v>
      </c>
      <c r="D1356" s="8" t="str">
        <f t="shared" si="42"/>
        <v>Early Game</v>
      </c>
      <c r="E1356" s="7">
        <v>39</v>
      </c>
      <c r="F1356" s="7" t="s">
        <v>60</v>
      </c>
      <c r="G1356" s="7">
        <v>7391077</v>
      </c>
      <c r="H1356" s="7" t="s">
        <v>149</v>
      </c>
      <c r="I1356" s="7">
        <v>18</v>
      </c>
      <c r="J1356" s="7">
        <v>5</v>
      </c>
      <c r="K1356" s="7" t="str">
        <f t="shared" si="43"/>
        <v>Radiant</v>
      </c>
      <c r="L1356" s="7" t="s">
        <v>18</v>
      </c>
      <c r="M1356" s="7">
        <f>Datos_Limpios!$I1356+Datos_Limpios!$J1356</f>
        <v>23</v>
      </c>
      <c r="N1356" s="7" t="str">
        <f>IF(Datos_Limpios!$M1356&lt;35,"Menor a 35",IF(Datos_Limpios!$M1356&lt;=48,"Menor a 48",IF(Datos_Limpios!$M1356&lt;=60,"Menor a 60","Mayor a 60")))</f>
        <v>Menor a 35</v>
      </c>
      <c r="O1356" s="7" t="str">
        <f>IF(Datos_Limpios!$L1356="True",Datos_Limpios!$F1356,Datos_Limpios!$H1356)</f>
        <v>Shopify Rebellion</v>
      </c>
      <c r="P1356" s="7"/>
      <c r="Q1356" s="7">
        <v>13256</v>
      </c>
      <c r="R1356" s="7" t="s">
        <v>139</v>
      </c>
    </row>
    <row r="1357" spans="1:18" x14ac:dyDescent="0.3">
      <c r="A1357" s="9">
        <v>6215091624</v>
      </c>
      <c r="B1357" s="9">
        <v>1096</v>
      </c>
      <c r="C1357" s="10">
        <f>Datos_Limpios!$B1357/(24*60*60)</f>
        <v>1.2685185185185185E-2</v>
      </c>
      <c r="D1357" s="8" t="str">
        <f t="shared" si="42"/>
        <v>Turbo Game</v>
      </c>
      <c r="E1357" s="9">
        <v>15</v>
      </c>
      <c r="F1357" s="9" t="s">
        <v>12</v>
      </c>
      <c r="G1357" s="9">
        <v>726228</v>
      </c>
      <c r="H1357" s="9" t="s">
        <v>55</v>
      </c>
      <c r="I1357" s="9">
        <v>26</v>
      </c>
      <c r="J1357" s="9">
        <v>7</v>
      </c>
      <c r="K1357" s="9" t="str">
        <f t="shared" si="43"/>
        <v>Radiant</v>
      </c>
      <c r="L1357" s="9" t="s">
        <v>18</v>
      </c>
      <c r="M1357" s="9">
        <f>Datos_Limpios!$I1357+Datos_Limpios!$J1357</f>
        <v>33</v>
      </c>
      <c r="N1357" s="9" t="str">
        <f>IF(Datos_Limpios!$M1357&lt;35,"Menor a 35",IF(Datos_Limpios!$M1357&lt;=48,"Menor a 48",IF(Datos_Limpios!$M1357&lt;=60,"Menor a 60","Mayor a 60")))</f>
        <v>Menor a 35</v>
      </c>
      <c r="O1357" s="9" t="str">
        <f>IF(Datos_Limpios!$L1357="True",Datos_Limpios!$F1357,Datos_Limpios!$H1357)</f>
        <v>LGD Gaming</v>
      </c>
      <c r="P1357" s="9"/>
      <c r="Q1357" s="9">
        <v>13256</v>
      </c>
      <c r="R1357" s="9" t="s">
        <v>139</v>
      </c>
    </row>
    <row r="1358" spans="1:18" x14ac:dyDescent="0.3">
      <c r="A1358" s="7">
        <v>6214970840</v>
      </c>
      <c r="B1358" s="7">
        <v>2377</v>
      </c>
      <c r="C1358" s="8">
        <f>Datos_Limpios!$B1358/(24*60*60)</f>
        <v>2.7511574074074074E-2</v>
      </c>
      <c r="D1358" s="8" t="str">
        <f t="shared" si="42"/>
        <v>Early Game</v>
      </c>
      <c r="E1358" s="7">
        <v>39</v>
      </c>
      <c r="F1358" s="7" t="s">
        <v>60</v>
      </c>
      <c r="G1358" s="7">
        <v>2586976</v>
      </c>
      <c r="H1358" s="7" t="s">
        <v>64</v>
      </c>
      <c r="I1358" s="7">
        <v>31</v>
      </c>
      <c r="J1358" s="7">
        <v>27</v>
      </c>
      <c r="K1358" s="7" t="str">
        <f t="shared" si="43"/>
        <v>Radiant</v>
      </c>
      <c r="L1358" s="7" t="s">
        <v>18</v>
      </c>
      <c r="M1358" s="7">
        <f>Datos_Limpios!$I1358+Datos_Limpios!$J1358</f>
        <v>58</v>
      </c>
      <c r="N1358" s="7" t="str">
        <f>IF(Datos_Limpios!$M1358&lt;35,"Menor a 35",IF(Datos_Limpios!$M1358&lt;=48,"Menor a 48",IF(Datos_Limpios!$M1358&lt;=60,"Menor a 60","Mayor a 60")))</f>
        <v>Menor a 60</v>
      </c>
      <c r="O1358" s="7" t="str">
        <f>IF(Datos_Limpios!$L1358="True",Datos_Limpios!$F1358,Datos_Limpios!$H1358)</f>
        <v>Shopify Rebellion</v>
      </c>
      <c r="P1358" s="7"/>
      <c r="Q1358" s="7">
        <v>13256</v>
      </c>
      <c r="R1358" s="7" t="s">
        <v>139</v>
      </c>
    </row>
    <row r="1359" spans="1:18" x14ac:dyDescent="0.3">
      <c r="A1359" s="9">
        <v>6214924317</v>
      </c>
      <c r="B1359" s="9">
        <v>3770</v>
      </c>
      <c r="C1359" s="10">
        <f>Datos_Limpios!$B1359/(24*60*60)</f>
        <v>4.3634259259259262E-2</v>
      </c>
      <c r="D1359" s="8" t="str">
        <f t="shared" si="42"/>
        <v>Late Game</v>
      </c>
      <c r="E1359" s="9">
        <v>111474</v>
      </c>
      <c r="F1359" s="9" t="s">
        <v>20</v>
      </c>
      <c r="G1359" s="9">
        <v>8260983</v>
      </c>
      <c r="H1359" s="9" t="s">
        <v>147</v>
      </c>
      <c r="I1359" s="9">
        <v>35</v>
      </c>
      <c r="J1359" s="9">
        <v>47</v>
      </c>
      <c r="K1359" s="9" t="str">
        <f t="shared" si="43"/>
        <v>Dire</v>
      </c>
      <c r="L1359" s="9" t="s">
        <v>14</v>
      </c>
      <c r="M1359" s="9">
        <f>Datos_Limpios!$I1359+Datos_Limpios!$J1359</f>
        <v>82</v>
      </c>
      <c r="N1359" s="9" t="str">
        <f>IF(Datos_Limpios!$M1359&lt;35,"Menor a 35",IF(Datos_Limpios!$M1359&lt;=48,"Menor a 48",IF(Datos_Limpios!$M1359&lt;=60,"Menor a 60","Mayor a 60")))</f>
        <v>Mayor a 60</v>
      </c>
      <c r="O1359" s="9" t="str">
        <f>IF(Datos_Limpios!$L1359="True",Datos_Limpios!$F1359,Datos_Limpios!$H1359)</f>
        <v>TSM</v>
      </c>
      <c r="P1359" s="9"/>
      <c r="Q1359" s="9">
        <v>13256</v>
      </c>
      <c r="R1359" s="9" t="s">
        <v>139</v>
      </c>
    </row>
    <row r="1360" spans="1:18" x14ac:dyDescent="0.3">
      <c r="A1360" s="7">
        <v>6215003374</v>
      </c>
      <c r="B1360" s="7">
        <v>2796</v>
      </c>
      <c r="C1360" s="8">
        <f>Datos_Limpios!$B1360/(24*60*60)</f>
        <v>3.2361111111111111E-2</v>
      </c>
      <c r="D1360" s="8" t="str">
        <f t="shared" si="42"/>
        <v>Mid Game</v>
      </c>
      <c r="E1360" s="7">
        <v>8260983</v>
      </c>
      <c r="F1360" s="7" t="s">
        <v>147</v>
      </c>
      <c r="G1360" s="7">
        <v>111474</v>
      </c>
      <c r="H1360" s="7" t="s">
        <v>20</v>
      </c>
      <c r="I1360" s="7">
        <v>44</v>
      </c>
      <c r="J1360" s="7">
        <v>20</v>
      </c>
      <c r="K1360" s="7" t="str">
        <f t="shared" si="43"/>
        <v>Radiant</v>
      </c>
      <c r="L1360" s="7" t="s">
        <v>18</v>
      </c>
      <c r="M1360" s="7">
        <f>Datos_Limpios!$I1360+Datos_Limpios!$J1360</f>
        <v>64</v>
      </c>
      <c r="N1360" s="7" t="str">
        <f>IF(Datos_Limpios!$M1360&lt;35,"Menor a 35",IF(Datos_Limpios!$M1360&lt;=48,"Menor a 48",IF(Datos_Limpios!$M1360&lt;=60,"Menor a 60","Mayor a 60")))</f>
        <v>Mayor a 60</v>
      </c>
      <c r="O1360" s="7" t="str">
        <f>IF(Datos_Limpios!$L1360="True",Datos_Limpios!$F1360,Datos_Limpios!$H1360)</f>
        <v>TSM</v>
      </c>
      <c r="P1360" s="7"/>
      <c r="Q1360" s="7">
        <v>13256</v>
      </c>
      <c r="R1360" s="7" t="s">
        <v>139</v>
      </c>
    </row>
    <row r="1361" spans="1:18" x14ac:dyDescent="0.3">
      <c r="A1361" s="9">
        <v>6214221942</v>
      </c>
      <c r="B1361" s="9">
        <v>2444</v>
      </c>
      <c r="C1361" s="10">
        <f>Datos_Limpios!$B1361/(24*60*60)</f>
        <v>2.8287037037037038E-2</v>
      </c>
      <c r="D1361" s="8" t="str">
        <f t="shared" si="42"/>
        <v>Mid Game</v>
      </c>
      <c r="E1361" s="9">
        <v>7390454</v>
      </c>
      <c r="F1361" s="9" t="s">
        <v>145</v>
      </c>
      <c r="G1361" s="9">
        <v>350190</v>
      </c>
      <c r="H1361" s="9" t="s">
        <v>16</v>
      </c>
      <c r="I1361" s="9">
        <v>14</v>
      </c>
      <c r="J1361" s="9">
        <v>27</v>
      </c>
      <c r="K1361" s="9" t="str">
        <f t="shared" si="43"/>
        <v>Dire</v>
      </c>
      <c r="L1361" s="9" t="s">
        <v>14</v>
      </c>
      <c r="M1361" s="9">
        <f>Datos_Limpios!$I1361+Datos_Limpios!$J1361</f>
        <v>41</v>
      </c>
      <c r="N1361" s="9" t="str">
        <f>IF(Datos_Limpios!$M1361&lt;35,"Menor a 35",IF(Datos_Limpios!$M1361&lt;=48,"Menor a 48",IF(Datos_Limpios!$M1361&lt;=60,"Menor a 60","Mayor a 60")))</f>
        <v>Menor a 48</v>
      </c>
      <c r="O1361" s="9" t="str">
        <f>IF(Datos_Limpios!$L1361="True",Datos_Limpios!$F1361,Datos_Limpios!$H1361)</f>
        <v>Ascent Esports</v>
      </c>
      <c r="P1361" s="9"/>
      <c r="Q1361" s="9">
        <v>13256</v>
      </c>
      <c r="R1361" s="9" t="s">
        <v>139</v>
      </c>
    </row>
    <row r="1362" spans="1:18" x14ac:dyDescent="0.3">
      <c r="A1362" s="7">
        <v>6214313607</v>
      </c>
      <c r="B1362" s="7">
        <v>2229</v>
      </c>
      <c r="C1362" s="8">
        <f>Datos_Limpios!$B1362/(24*60*60)</f>
        <v>2.5798611111111112E-2</v>
      </c>
      <c r="D1362" s="8" t="str">
        <f t="shared" si="42"/>
        <v>Early Game</v>
      </c>
      <c r="E1362" s="7">
        <v>7390454</v>
      </c>
      <c r="F1362" s="7" t="s">
        <v>145</v>
      </c>
      <c r="G1362" s="7">
        <v>350190</v>
      </c>
      <c r="H1362" s="7" t="s">
        <v>16</v>
      </c>
      <c r="I1362" s="7">
        <v>19</v>
      </c>
      <c r="J1362" s="7">
        <v>14</v>
      </c>
      <c r="K1362" s="7" t="str">
        <f t="shared" si="43"/>
        <v>Radiant</v>
      </c>
      <c r="L1362" s="7" t="s">
        <v>18</v>
      </c>
      <c r="M1362" s="7">
        <f>Datos_Limpios!$I1362+Datos_Limpios!$J1362</f>
        <v>33</v>
      </c>
      <c r="N1362" s="7" t="str">
        <f>IF(Datos_Limpios!$M1362&lt;35,"Menor a 35",IF(Datos_Limpios!$M1362&lt;=48,"Menor a 48",IF(Datos_Limpios!$M1362&lt;=60,"Menor a 60","Mayor a 60")))</f>
        <v>Menor a 35</v>
      </c>
      <c r="O1362" s="7" t="str">
        <f>IF(Datos_Limpios!$L1362="True",Datos_Limpios!$F1362,Datos_Limpios!$H1362)</f>
        <v>The Oversight</v>
      </c>
      <c r="P1362" s="7"/>
      <c r="Q1362" s="7">
        <v>13256</v>
      </c>
      <c r="R1362" s="7" t="s">
        <v>139</v>
      </c>
    </row>
    <row r="1363" spans="1:18" x14ac:dyDescent="0.3">
      <c r="A1363" s="9">
        <v>6214049386</v>
      </c>
      <c r="B1363" s="9">
        <v>1693</v>
      </c>
      <c r="C1363" s="10">
        <f>Datos_Limpios!$B1363/(24*60*60)</f>
        <v>1.9594907407407408E-2</v>
      </c>
      <c r="D1363" s="8" t="str">
        <f t="shared" si="42"/>
        <v>Early Game</v>
      </c>
      <c r="E1363" s="9">
        <v>2586976</v>
      </c>
      <c r="F1363" s="9" t="s">
        <v>64</v>
      </c>
      <c r="G1363" s="9">
        <v>8214850</v>
      </c>
      <c r="H1363" s="9" t="s">
        <v>144</v>
      </c>
      <c r="I1363" s="9">
        <v>29</v>
      </c>
      <c r="J1363" s="9">
        <v>15</v>
      </c>
      <c r="K1363" s="9" t="str">
        <f t="shared" si="43"/>
        <v>Radiant</v>
      </c>
      <c r="L1363" s="9" t="s">
        <v>18</v>
      </c>
      <c r="M1363" s="9">
        <f>Datos_Limpios!$I1363+Datos_Limpios!$J1363</f>
        <v>44</v>
      </c>
      <c r="N1363" s="9" t="str">
        <f>IF(Datos_Limpios!$M1363&lt;35,"Menor a 35",IF(Datos_Limpios!$M1363&lt;=48,"Menor a 48",IF(Datos_Limpios!$M1363&lt;=60,"Menor a 60","Mayor a 60")))</f>
        <v>Menor a 48</v>
      </c>
      <c r="O1363" s="9" t="str">
        <f>IF(Datos_Limpios!$L1363="True",Datos_Limpios!$F1363,Datos_Limpios!$H1363)</f>
        <v>OG</v>
      </c>
      <c r="P1363" s="9"/>
      <c r="Q1363" s="9">
        <v>13256</v>
      </c>
      <c r="R1363" s="9" t="s">
        <v>139</v>
      </c>
    </row>
    <row r="1364" spans="1:18" x14ac:dyDescent="0.3">
      <c r="A1364" s="7">
        <v>6214107399</v>
      </c>
      <c r="B1364" s="7">
        <v>2395</v>
      </c>
      <c r="C1364" s="8">
        <f>Datos_Limpios!$B1364/(24*60*60)</f>
        <v>2.7719907407407408E-2</v>
      </c>
      <c r="D1364" s="8" t="str">
        <f t="shared" si="42"/>
        <v>Early Game</v>
      </c>
      <c r="E1364" s="7">
        <v>111474</v>
      </c>
      <c r="F1364" s="7" t="s">
        <v>20</v>
      </c>
      <c r="G1364" s="7">
        <v>6209166</v>
      </c>
      <c r="H1364" s="7" t="s">
        <v>122</v>
      </c>
      <c r="I1364" s="7">
        <v>26</v>
      </c>
      <c r="J1364" s="7">
        <v>24</v>
      </c>
      <c r="K1364" s="7" t="str">
        <f t="shared" si="43"/>
        <v>Dire</v>
      </c>
      <c r="L1364" s="7" t="s">
        <v>14</v>
      </c>
      <c r="M1364" s="7">
        <f>Datos_Limpios!$I1364+Datos_Limpios!$J1364</f>
        <v>50</v>
      </c>
      <c r="N1364" s="7" t="str">
        <f>IF(Datos_Limpios!$M1364&lt;35,"Menor a 35",IF(Datos_Limpios!$M1364&lt;=48,"Menor a 48",IF(Datos_Limpios!$M1364&lt;=60,"Menor a 60","Mayor a 60")))</f>
        <v>Menor a 60</v>
      </c>
      <c r="O1364" s="7" t="str">
        <f>IF(Datos_Limpios!$L1364="True",Datos_Limpios!$F1364,Datos_Limpios!$H1364)</f>
        <v>Team Aster</v>
      </c>
      <c r="P1364" s="7"/>
      <c r="Q1364" s="7">
        <v>13256</v>
      </c>
      <c r="R1364" s="7" t="s">
        <v>139</v>
      </c>
    </row>
    <row r="1365" spans="1:18" x14ac:dyDescent="0.3">
      <c r="A1365" s="9">
        <v>6214007406</v>
      </c>
      <c r="B1365" s="9">
        <v>2233</v>
      </c>
      <c r="C1365" s="10">
        <f>Datos_Limpios!$B1365/(24*60*60)</f>
        <v>2.5844907407407407E-2</v>
      </c>
      <c r="D1365" s="8" t="str">
        <f t="shared" si="42"/>
        <v>Early Game</v>
      </c>
      <c r="E1365" s="9">
        <v>1883502</v>
      </c>
      <c r="F1365" s="9" t="s">
        <v>61</v>
      </c>
      <c r="G1365" s="9">
        <v>5</v>
      </c>
      <c r="H1365" s="9" t="s">
        <v>62</v>
      </c>
      <c r="I1365" s="9">
        <v>16</v>
      </c>
      <c r="J1365" s="9">
        <v>23</v>
      </c>
      <c r="K1365" s="9" t="str">
        <f t="shared" si="43"/>
        <v>Dire</v>
      </c>
      <c r="L1365" s="9" t="s">
        <v>14</v>
      </c>
      <c r="M1365" s="9">
        <f>Datos_Limpios!$I1365+Datos_Limpios!$J1365</f>
        <v>39</v>
      </c>
      <c r="N1365" s="9" t="str">
        <f>IF(Datos_Limpios!$M1365&lt;35,"Menor a 35",IF(Datos_Limpios!$M1365&lt;=48,"Menor a 48",IF(Datos_Limpios!$M1365&lt;=60,"Menor a 60","Mayor a 60")))</f>
        <v>Menor a 48</v>
      </c>
      <c r="O1365" s="9" t="str">
        <f>IF(Datos_Limpios!$L1365="True",Datos_Limpios!$F1365,Datos_Limpios!$H1365)</f>
        <v>Invictus Gaming</v>
      </c>
      <c r="P1365" s="9"/>
      <c r="Q1365" s="9">
        <v>13256</v>
      </c>
      <c r="R1365" s="9" t="s">
        <v>139</v>
      </c>
    </row>
    <row r="1366" spans="1:18" x14ac:dyDescent="0.3">
      <c r="A1366" s="7">
        <v>6213959825</v>
      </c>
      <c r="B1366" s="7">
        <v>2950</v>
      </c>
      <c r="C1366" s="8">
        <f>Datos_Limpios!$B1366/(24*60*60)</f>
        <v>3.4143518518518517E-2</v>
      </c>
      <c r="D1366" s="8" t="str">
        <f t="shared" si="42"/>
        <v>Mid Game</v>
      </c>
      <c r="E1366" s="7">
        <v>7391077</v>
      </c>
      <c r="F1366" s="7" t="s">
        <v>149</v>
      </c>
      <c r="G1366" s="7">
        <v>8260983</v>
      </c>
      <c r="H1366" s="7" t="s">
        <v>147</v>
      </c>
      <c r="I1366" s="7">
        <v>27</v>
      </c>
      <c r="J1366" s="7">
        <v>39</v>
      </c>
      <c r="K1366" s="7" t="str">
        <f t="shared" si="43"/>
        <v>Dire</v>
      </c>
      <c r="L1366" s="7" t="s">
        <v>14</v>
      </c>
      <c r="M1366" s="7">
        <f>Datos_Limpios!$I1366+Datos_Limpios!$J1366</f>
        <v>66</v>
      </c>
      <c r="N1366" s="7" t="str">
        <f>IF(Datos_Limpios!$M1366&lt;35,"Menor a 35",IF(Datos_Limpios!$M1366&lt;=48,"Menor a 48",IF(Datos_Limpios!$M1366&lt;=60,"Menor a 60","Mayor a 60")))</f>
        <v>Mayor a 60</v>
      </c>
      <c r="O1366" s="7" t="str">
        <f>IF(Datos_Limpios!$L1366="True",Datos_Limpios!$F1366,Datos_Limpios!$H1366)</f>
        <v>TSM</v>
      </c>
      <c r="P1366" s="7"/>
      <c r="Q1366" s="7">
        <v>13256</v>
      </c>
      <c r="R1366" s="7" t="s">
        <v>139</v>
      </c>
    </row>
    <row r="1367" spans="1:18" x14ac:dyDescent="0.3">
      <c r="A1367" s="9">
        <v>6213957027</v>
      </c>
      <c r="B1367" s="9">
        <v>2197</v>
      </c>
      <c r="C1367" s="10">
        <f>Datos_Limpios!$B1367/(24*60*60)</f>
        <v>2.5428240740740741E-2</v>
      </c>
      <c r="D1367" s="8" t="str">
        <f t="shared" si="42"/>
        <v>Early Game</v>
      </c>
      <c r="E1367" s="9">
        <v>8255756</v>
      </c>
      <c r="F1367" s="9" t="s">
        <v>148</v>
      </c>
      <c r="G1367" s="9">
        <v>1838315</v>
      </c>
      <c r="H1367" s="9" t="s">
        <v>21</v>
      </c>
      <c r="I1367" s="9">
        <v>22</v>
      </c>
      <c r="J1367" s="9">
        <v>37</v>
      </c>
      <c r="K1367" s="9" t="str">
        <f t="shared" si="43"/>
        <v>Dire</v>
      </c>
      <c r="L1367" s="9" t="s">
        <v>14</v>
      </c>
      <c r="M1367" s="9">
        <f>Datos_Limpios!$I1367+Datos_Limpios!$J1367</f>
        <v>59</v>
      </c>
      <c r="N1367" s="9" t="str">
        <f>IF(Datos_Limpios!$M1367&lt;35,"Menor a 35",IF(Datos_Limpios!$M1367&lt;=48,"Menor a 48",IF(Datos_Limpios!$M1367&lt;=60,"Menor a 60","Mayor a 60")))</f>
        <v>Menor a 60</v>
      </c>
      <c r="O1367" s="9" t="str">
        <f>IF(Datos_Limpios!$L1367="True",Datos_Limpios!$F1367,Datos_Limpios!$H1367)</f>
        <v>Team Secret</v>
      </c>
      <c r="P1367" s="9"/>
      <c r="Q1367" s="9">
        <v>13256</v>
      </c>
      <c r="R1367" s="9" t="s">
        <v>139</v>
      </c>
    </row>
    <row r="1368" spans="1:18" x14ac:dyDescent="0.3">
      <c r="A1368" s="7">
        <v>6213685234</v>
      </c>
      <c r="B1368" s="7">
        <v>3882</v>
      </c>
      <c r="C1368" s="8">
        <f>Datos_Limpios!$B1368/(24*60*60)</f>
        <v>4.4930555555555557E-2</v>
      </c>
      <c r="D1368" s="8" t="str">
        <f t="shared" si="42"/>
        <v>Late Game</v>
      </c>
      <c r="E1368" s="7">
        <v>8255756</v>
      </c>
      <c r="F1368" s="7" t="s">
        <v>148</v>
      </c>
      <c r="G1368" s="7">
        <v>350190</v>
      </c>
      <c r="H1368" s="7" t="s">
        <v>16</v>
      </c>
      <c r="I1368" s="7">
        <v>42</v>
      </c>
      <c r="J1368" s="7">
        <v>35</v>
      </c>
      <c r="K1368" s="7" t="str">
        <f t="shared" si="43"/>
        <v>Radiant</v>
      </c>
      <c r="L1368" s="7" t="s">
        <v>18</v>
      </c>
      <c r="M1368" s="7">
        <f>Datos_Limpios!$I1368+Datos_Limpios!$J1368</f>
        <v>77</v>
      </c>
      <c r="N1368" s="7" t="str">
        <f>IF(Datos_Limpios!$M1368&lt;35,"Menor a 35",IF(Datos_Limpios!$M1368&lt;=48,"Menor a 48",IF(Datos_Limpios!$M1368&lt;=60,"Menor a 60","Mayor a 60")))</f>
        <v>Mayor a 60</v>
      </c>
      <c r="O1368" s="7" t="str">
        <f>IF(Datos_Limpios!$L1368="True",Datos_Limpios!$F1368,Datos_Limpios!$H1368)</f>
        <v>Evil Geniuses</v>
      </c>
      <c r="P1368" s="7"/>
      <c r="Q1368" s="7">
        <v>13256</v>
      </c>
      <c r="R1368" s="7" t="s">
        <v>139</v>
      </c>
    </row>
    <row r="1369" spans="1:18" x14ac:dyDescent="0.3">
      <c r="A1369" s="9">
        <v>6213619890</v>
      </c>
      <c r="B1369" s="9">
        <v>1859</v>
      </c>
      <c r="C1369" s="10">
        <f>Datos_Limpios!$B1369/(24*60*60)</f>
        <v>2.1516203703703704E-2</v>
      </c>
      <c r="D1369" s="8" t="str">
        <f t="shared" si="42"/>
        <v>Early Game</v>
      </c>
      <c r="E1369" s="9">
        <v>7390454</v>
      </c>
      <c r="F1369" s="9" t="s">
        <v>145</v>
      </c>
      <c r="G1369" s="9">
        <v>8254400</v>
      </c>
      <c r="H1369" s="9" t="s">
        <v>135</v>
      </c>
      <c r="I1369" s="9">
        <v>10</v>
      </c>
      <c r="J1369" s="9">
        <v>15</v>
      </c>
      <c r="K1369" s="9" t="str">
        <f t="shared" si="43"/>
        <v>Dire</v>
      </c>
      <c r="L1369" s="9" t="s">
        <v>14</v>
      </c>
      <c r="M1369" s="9">
        <f>Datos_Limpios!$I1369+Datos_Limpios!$J1369</f>
        <v>25</v>
      </c>
      <c r="N1369" s="9" t="str">
        <f>IF(Datos_Limpios!$M1369&lt;35,"Menor a 35",IF(Datos_Limpios!$M1369&lt;=48,"Menor a 48",IF(Datos_Limpios!$M1369&lt;=60,"Menor a 60","Mayor a 60")))</f>
        <v>Menor a 35</v>
      </c>
      <c r="O1369" s="9" t="str">
        <f>IF(Datos_Limpios!$L1369="True",Datos_Limpios!$F1369,Datos_Limpios!$H1369)</f>
        <v>beastcoast</v>
      </c>
      <c r="P1369" s="9"/>
      <c r="Q1369" s="9">
        <v>13256</v>
      </c>
      <c r="R1369" s="9" t="s">
        <v>139</v>
      </c>
    </row>
    <row r="1370" spans="1:18" x14ac:dyDescent="0.3">
      <c r="A1370" s="7">
        <v>6213019393</v>
      </c>
      <c r="B1370" s="7">
        <v>2769</v>
      </c>
      <c r="C1370" s="8">
        <f>Datos_Limpios!$B1370/(24*60*60)</f>
        <v>3.2048611111111111E-2</v>
      </c>
      <c r="D1370" s="8" t="str">
        <f t="shared" si="42"/>
        <v>Mid Game</v>
      </c>
      <c r="E1370" s="7">
        <v>8254400</v>
      </c>
      <c r="F1370" s="7" t="s">
        <v>135</v>
      </c>
      <c r="G1370" s="7">
        <v>1838315</v>
      </c>
      <c r="H1370" s="7" t="s">
        <v>21</v>
      </c>
      <c r="I1370" s="7">
        <v>35</v>
      </c>
      <c r="J1370" s="7">
        <v>29</v>
      </c>
      <c r="K1370" s="7" t="str">
        <f t="shared" si="43"/>
        <v>Radiant</v>
      </c>
      <c r="L1370" s="7" t="s">
        <v>18</v>
      </c>
      <c r="M1370" s="7">
        <f>Datos_Limpios!$I1370+Datos_Limpios!$J1370</f>
        <v>64</v>
      </c>
      <c r="N1370" s="7" t="str">
        <f>IF(Datos_Limpios!$M1370&lt;35,"Menor a 35",IF(Datos_Limpios!$M1370&lt;=48,"Menor a 48",IF(Datos_Limpios!$M1370&lt;=60,"Menor a 60","Mayor a 60")))</f>
        <v>Mayor a 60</v>
      </c>
      <c r="O1370" s="7" t="str">
        <f>IF(Datos_Limpios!$L1370="True",Datos_Limpios!$F1370,Datos_Limpios!$H1370)</f>
        <v>beastcoast</v>
      </c>
      <c r="P1370" s="7"/>
      <c r="Q1370" s="7">
        <v>13256</v>
      </c>
      <c r="R1370" s="7" t="s">
        <v>139</v>
      </c>
    </row>
    <row r="1371" spans="1:18" x14ac:dyDescent="0.3">
      <c r="A1371" s="9">
        <v>6212765732</v>
      </c>
      <c r="B1371" s="9">
        <v>1648</v>
      </c>
      <c r="C1371" s="10">
        <f>Datos_Limpios!$B1371/(24*60*60)</f>
        <v>1.9074074074074073E-2</v>
      </c>
      <c r="D1371" s="8" t="str">
        <f t="shared" si="42"/>
        <v>Early Game</v>
      </c>
      <c r="E1371" s="9">
        <v>111474</v>
      </c>
      <c r="F1371" s="9" t="s">
        <v>20</v>
      </c>
      <c r="G1371" s="9">
        <v>1883502</v>
      </c>
      <c r="H1371" s="9" t="s">
        <v>61</v>
      </c>
      <c r="I1371" s="9">
        <v>19</v>
      </c>
      <c r="J1371" s="9">
        <v>30</v>
      </c>
      <c r="K1371" s="9" t="str">
        <f t="shared" si="43"/>
        <v>Dire</v>
      </c>
      <c r="L1371" s="9" t="s">
        <v>14</v>
      </c>
      <c r="M1371" s="9">
        <f>Datos_Limpios!$I1371+Datos_Limpios!$J1371</f>
        <v>49</v>
      </c>
      <c r="N1371" s="9" t="str">
        <f>IF(Datos_Limpios!$M1371&lt;35,"Menor a 35",IF(Datos_Limpios!$M1371&lt;=48,"Menor a 48",IF(Datos_Limpios!$M1371&lt;=60,"Menor a 60","Mayor a 60")))</f>
        <v>Menor a 60</v>
      </c>
      <c r="O1371" s="9" t="str">
        <f>IF(Datos_Limpios!$L1371="True",Datos_Limpios!$F1371,Datos_Limpios!$H1371)</f>
        <v>Virtus.pro</v>
      </c>
      <c r="P1371" s="9"/>
      <c r="Q1371" s="9">
        <v>13256</v>
      </c>
      <c r="R1371" s="9" t="s">
        <v>139</v>
      </c>
    </row>
    <row r="1372" spans="1:18" x14ac:dyDescent="0.3">
      <c r="A1372" s="7">
        <v>6212858704</v>
      </c>
      <c r="B1372" s="7">
        <v>1655</v>
      </c>
      <c r="C1372" s="8">
        <f>Datos_Limpios!$B1372/(24*60*60)</f>
        <v>1.9155092592592592E-2</v>
      </c>
      <c r="D1372" s="8" t="str">
        <f t="shared" si="42"/>
        <v>Early Game</v>
      </c>
      <c r="E1372" s="7">
        <v>39</v>
      </c>
      <c r="F1372" s="7" t="s">
        <v>60</v>
      </c>
      <c r="G1372" s="7">
        <v>8214850</v>
      </c>
      <c r="H1372" s="7" t="s">
        <v>144</v>
      </c>
      <c r="I1372" s="7">
        <v>12</v>
      </c>
      <c r="J1372" s="7">
        <v>9</v>
      </c>
      <c r="K1372" s="7" t="str">
        <f t="shared" si="43"/>
        <v>Radiant</v>
      </c>
      <c r="L1372" s="7" t="s">
        <v>18</v>
      </c>
      <c r="M1372" s="7">
        <f>Datos_Limpios!$I1372+Datos_Limpios!$J1372</f>
        <v>21</v>
      </c>
      <c r="N1372" s="7" t="str">
        <f>IF(Datos_Limpios!$M1372&lt;35,"Menor a 35",IF(Datos_Limpios!$M1372&lt;=48,"Menor a 48",IF(Datos_Limpios!$M1372&lt;=60,"Menor a 60","Mayor a 60")))</f>
        <v>Menor a 35</v>
      </c>
      <c r="O1372" s="7" t="str">
        <f>IF(Datos_Limpios!$L1372="True",Datos_Limpios!$F1372,Datos_Limpios!$H1372)</f>
        <v>Shopify Rebellion</v>
      </c>
      <c r="P1372" s="7"/>
      <c r="Q1372" s="7">
        <v>13256</v>
      </c>
      <c r="R1372" s="7" t="s">
        <v>139</v>
      </c>
    </row>
    <row r="1373" spans="1:18" x14ac:dyDescent="0.3">
      <c r="A1373" s="9">
        <v>6212747363</v>
      </c>
      <c r="B1373" s="9">
        <v>2717</v>
      </c>
      <c r="C1373" s="10">
        <f>Datos_Limpios!$B1373/(24*60*60)</f>
        <v>3.1446759259259258E-2</v>
      </c>
      <c r="D1373" s="8" t="str">
        <f t="shared" si="42"/>
        <v>Mid Game</v>
      </c>
      <c r="E1373" s="9">
        <v>8214850</v>
      </c>
      <c r="F1373" s="9" t="s">
        <v>144</v>
      </c>
      <c r="G1373" s="9">
        <v>39</v>
      </c>
      <c r="H1373" s="9" t="s">
        <v>60</v>
      </c>
      <c r="I1373" s="9">
        <v>15</v>
      </c>
      <c r="J1373" s="9">
        <v>23</v>
      </c>
      <c r="K1373" s="9" t="str">
        <f t="shared" si="43"/>
        <v>Dire</v>
      </c>
      <c r="L1373" s="9" t="s">
        <v>14</v>
      </c>
      <c r="M1373" s="9">
        <f>Datos_Limpios!$I1373+Datos_Limpios!$J1373</f>
        <v>38</v>
      </c>
      <c r="N1373" s="9" t="str">
        <f>IF(Datos_Limpios!$M1373&lt;35,"Menor a 35",IF(Datos_Limpios!$M1373&lt;=48,"Menor a 48",IF(Datos_Limpios!$M1373&lt;=60,"Menor a 60","Mayor a 60")))</f>
        <v>Menor a 48</v>
      </c>
      <c r="O1373" s="9" t="str">
        <f>IF(Datos_Limpios!$L1373="True",Datos_Limpios!$F1373,Datos_Limpios!$H1373)</f>
        <v>Shopify Rebellion</v>
      </c>
      <c r="P1373" s="9"/>
      <c r="Q1373" s="9">
        <v>13256</v>
      </c>
      <c r="R1373" s="9" t="s">
        <v>139</v>
      </c>
    </row>
    <row r="1374" spans="1:18" x14ac:dyDescent="0.3">
      <c r="A1374" s="7">
        <v>6212734541</v>
      </c>
      <c r="B1374" s="7">
        <v>1963</v>
      </c>
      <c r="C1374" s="8">
        <f>Datos_Limpios!$B1374/(24*60*60)</f>
        <v>2.2719907407407407E-2</v>
      </c>
      <c r="D1374" s="8" t="str">
        <f t="shared" si="42"/>
        <v>Early Game</v>
      </c>
      <c r="E1374" s="7">
        <v>5</v>
      </c>
      <c r="F1374" s="7" t="s">
        <v>62</v>
      </c>
      <c r="G1374" s="7">
        <v>8260983</v>
      </c>
      <c r="H1374" s="7" t="s">
        <v>147</v>
      </c>
      <c r="I1374" s="7">
        <v>30</v>
      </c>
      <c r="J1374" s="7">
        <v>7</v>
      </c>
      <c r="K1374" s="7" t="str">
        <f t="shared" si="43"/>
        <v>Radiant</v>
      </c>
      <c r="L1374" s="7" t="s">
        <v>18</v>
      </c>
      <c r="M1374" s="7">
        <f>Datos_Limpios!$I1374+Datos_Limpios!$J1374</f>
        <v>37</v>
      </c>
      <c r="N1374" s="7" t="str">
        <f>IF(Datos_Limpios!$M1374&lt;35,"Menor a 35",IF(Datos_Limpios!$M1374&lt;=48,"Menor a 48",IF(Datos_Limpios!$M1374&lt;=60,"Menor a 60","Mayor a 60")))</f>
        <v>Menor a 48</v>
      </c>
      <c r="O1374" s="7" t="str">
        <f>IF(Datos_Limpios!$L1374="True",Datos_Limpios!$F1374,Datos_Limpios!$H1374)</f>
        <v>Invictus Gaming</v>
      </c>
      <c r="P1374" s="7"/>
      <c r="Q1374" s="7">
        <v>13256</v>
      </c>
      <c r="R1374" s="7" t="s">
        <v>139</v>
      </c>
    </row>
    <row r="1375" spans="1:18" x14ac:dyDescent="0.3">
      <c r="A1375" s="9">
        <v>6212811820</v>
      </c>
      <c r="B1375" s="9">
        <v>2694</v>
      </c>
      <c r="C1375" s="10">
        <f>Datos_Limpios!$B1375/(24*60*60)</f>
        <v>3.1180555555555555E-2</v>
      </c>
      <c r="D1375" s="8" t="str">
        <f t="shared" si="42"/>
        <v>Mid Game</v>
      </c>
      <c r="E1375" s="9">
        <v>8260983</v>
      </c>
      <c r="F1375" s="9" t="s">
        <v>147</v>
      </c>
      <c r="G1375" s="9">
        <v>5</v>
      </c>
      <c r="H1375" s="9" t="s">
        <v>62</v>
      </c>
      <c r="I1375" s="9">
        <v>48</v>
      </c>
      <c r="J1375" s="9">
        <v>23</v>
      </c>
      <c r="K1375" s="9" t="str">
        <f t="shared" si="43"/>
        <v>Radiant</v>
      </c>
      <c r="L1375" s="9" t="s">
        <v>18</v>
      </c>
      <c r="M1375" s="9">
        <f>Datos_Limpios!$I1375+Datos_Limpios!$J1375</f>
        <v>71</v>
      </c>
      <c r="N1375" s="9" t="str">
        <f>IF(Datos_Limpios!$M1375&lt;35,"Menor a 35",IF(Datos_Limpios!$M1375&lt;=48,"Menor a 48",IF(Datos_Limpios!$M1375&lt;=60,"Menor a 60","Mayor a 60")))</f>
        <v>Mayor a 60</v>
      </c>
      <c r="O1375" s="9" t="str">
        <f>IF(Datos_Limpios!$L1375="True",Datos_Limpios!$F1375,Datos_Limpios!$H1375)</f>
        <v>TSM</v>
      </c>
      <c r="P1375" s="9"/>
      <c r="Q1375" s="9">
        <v>13256</v>
      </c>
      <c r="R1375" s="9" t="s">
        <v>139</v>
      </c>
    </row>
    <row r="1376" spans="1:18" x14ac:dyDescent="0.3">
      <c r="A1376" s="7">
        <v>6212683916</v>
      </c>
      <c r="B1376" s="7">
        <v>2436</v>
      </c>
      <c r="C1376" s="8">
        <f>Datos_Limpios!$B1376/(24*60*60)</f>
        <v>2.8194444444444446E-2</v>
      </c>
      <c r="D1376" s="8" t="str">
        <f t="shared" si="42"/>
        <v>Mid Game</v>
      </c>
      <c r="E1376" s="7">
        <v>8254400</v>
      </c>
      <c r="F1376" s="7" t="s">
        <v>135</v>
      </c>
      <c r="G1376" s="7">
        <v>8204512</v>
      </c>
      <c r="H1376" s="7" t="s">
        <v>146</v>
      </c>
      <c r="I1376" s="7">
        <v>18</v>
      </c>
      <c r="J1376" s="7">
        <v>36</v>
      </c>
      <c r="K1376" s="7" t="str">
        <f t="shared" si="43"/>
        <v>Dire</v>
      </c>
      <c r="L1376" s="7" t="s">
        <v>14</v>
      </c>
      <c r="M1376" s="7">
        <f>Datos_Limpios!$I1376+Datos_Limpios!$J1376</f>
        <v>54</v>
      </c>
      <c r="N1376" s="7" t="str">
        <f>IF(Datos_Limpios!$M1376&lt;35,"Menor a 35",IF(Datos_Limpios!$M1376&lt;=48,"Menor a 48",IF(Datos_Limpios!$M1376&lt;=60,"Menor a 60","Mayor a 60")))</f>
        <v>Menor a 60</v>
      </c>
      <c r="O1376" s="7" t="str">
        <f>IF(Datos_Limpios!$L1376="True",Datos_Limpios!$F1376,Datos_Limpios!$H1376)</f>
        <v>Neptune Gaming</v>
      </c>
      <c r="P1376" s="7"/>
      <c r="Q1376" s="7">
        <v>13256</v>
      </c>
      <c r="R1376" s="7" t="s">
        <v>139</v>
      </c>
    </row>
    <row r="1377" spans="1:18" x14ac:dyDescent="0.3">
      <c r="A1377" s="9">
        <v>6212616141</v>
      </c>
      <c r="B1377" s="9">
        <v>1870</v>
      </c>
      <c r="C1377" s="10">
        <f>Datos_Limpios!$B1377/(24*60*60)</f>
        <v>2.1643518518518517E-2</v>
      </c>
      <c r="D1377" s="8" t="str">
        <f t="shared" si="42"/>
        <v>Early Game</v>
      </c>
      <c r="E1377" s="9">
        <v>15</v>
      </c>
      <c r="F1377" s="9" t="s">
        <v>12</v>
      </c>
      <c r="G1377" s="9">
        <v>7390454</v>
      </c>
      <c r="H1377" s="9" t="s">
        <v>145</v>
      </c>
      <c r="I1377" s="9">
        <v>26</v>
      </c>
      <c r="J1377" s="9">
        <v>8</v>
      </c>
      <c r="K1377" s="9" t="str">
        <f t="shared" si="43"/>
        <v>Radiant</v>
      </c>
      <c r="L1377" s="9" t="s">
        <v>18</v>
      </c>
      <c r="M1377" s="9">
        <f>Datos_Limpios!$I1377+Datos_Limpios!$J1377</f>
        <v>34</v>
      </c>
      <c r="N1377" s="9" t="str">
        <f>IF(Datos_Limpios!$M1377&lt;35,"Menor a 35",IF(Datos_Limpios!$M1377&lt;=48,"Menor a 48",IF(Datos_Limpios!$M1377&lt;=60,"Menor a 60","Mayor a 60")))</f>
        <v>Menor a 35</v>
      </c>
      <c r="O1377" s="9" t="str">
        <f>IF(Datos_Limpios!$L1377="True",Datos_Limpios!$F1377,Datos_Limpios!$H1377)</f>
        <v>LGD Gaming</v>
      </c>
      <c r="P1377" s="9"/>
      <c r="Q1377" s="9">
        <v>13256</v>
      </c>
      <c r="R1377" s="9" t="s">
        <v>139</v>
      </c>
    </row>
    <row r="1378" spans="1:18" x14ac:dyDescent="0.3">
      <c r="A1378" s="7">
        <v>6212662330</v>
      </c>
      <c r="B1378" s="7">
        <v>1753</v>
      </c>
      <c r="C1378" s="8">
        <f>Datos_Limpios!$B1378/(24*60*60)</f>
        <v>2.0289351851851854E-2</v>
      </c>
      <c r="D1378" s="8" t="str">
        <f t="shared" si="42"/>
        <v>Early Game</v>
      </c>
      <c r="E1378" s="7">
        <v>7390454</v>
      </c>
      <c r="F1378" s="7" t="s">
        <v>145</v>
      </c>
      <c r="G1378" s="7">
        <v>15</v>
      </c>
      <c r="H1378" s="7" t="s">
        <v>12</v>
      </c>
      <c r="I1378" s="7">
        <v>13</v>
      </c>
      <c r="J1378" s="7">
        <v>29</v>
      </c>
      <c r="K1378" s="7" t="str">
        <f t="shared" si="43"/>
        <v>Dire</v>
      </c>
      <c r="L1378" s="7" t="s">
        <v>14</v>
      </c>
      <c r="M1378" s="7">
        <f>Datos_Limpios!$I1378+Datos_Limpios!$J1378</f>
        <v>42</v>
      </c>
      <c r="N1378" s="7" t="str">
        <f>IF(Datos_Limpios!$M1378&lt;35,"Menor a 35",IF(Datos_Limpios!$M1378&lt;=48,"Menor a 48",IF(Datos_Limpios!$M1378&lt;=60,"Menor a 60","Mayor a 60")))</f>
        <v>Menor a 48</v>
      </c>
      <c r="O1378" s="7" t="str">
        <f>IF(Datos_Limpios!$L1378="True",Datos_Limpios!$F1378,Datos_Limpios!$H1378)</f>
        <v>LGD Gaming</v>
      </c>
      <c r="P1378" s="7"/>
      <c r="Q1378" s="7">
        <v>13256</v>
      </c>
      <c r="R1378" s="7" t="s">
        <v>139</v>
      </c>
    </row>
    <row r="1379" spans="1:18" x14ac:dyDescent="0.3">
      <c r="A1379" s="9">
        <v>6212664546</v>
      </c>
      <c r="B1379" s="9">
        <v>3244</v>
      </c>
      <c r="C1379" s="10">
        <f>Datos_Limpios!$B1379/(24*60*60)</f>
        <v>3.7546296296296293E-2</v>
      </c>
      <c r="D1379" s="8" t="str">
        <f t="shared" si="42"/>
        <v>Mid Game</v>
      </c>
      <c r="E1379" s="9">
        <v>350190</v>
      </c>
      <c r="F1379" s="9" t="s">
        <v>16</v>
      </c>
      <c r="G1379" s="9">
        <v>726228</v>
      </c>
      <c r="H1379" s="9" t="s">
        <v>55</v>
      </c>
      <c r="I1379" s="9">
        <v>38</v>
      </c>
      <c r="J1379" s="9">
        <v>23</v>
      </c>
      <c r="K1379" s="9" t="str">
        <f t="shared" si="43"/>
        <v>Radiant</v>
      </c>
      <c r="L1379" s="9" t="s">
        <v>18</v>
      </c>
      <c r="M1379" s="9">
        <f>Datos_Limpios!$I1379+Datos_Limpios!$J1379</f>
        <v>61</v>
      </c>
      <c r="N1379" s="9" t="str">
        <f>IF(Datos_Limpios!$M1379&lt;35,"Menor a 35",IF(Datos_Limpios!$M1379&lt;=48,"Menor a 48",IF(Datos_Limpios!$M1379&lt;=60,"Menor a 60","Mayor a 60")))</f>
        <v>Mayor a 60</v>
      </c>
      <c r="O1379" s="9" t="str">
        <f>IF(Datos_Limpios!$L1379="True",Datos_Limpios!$F1379,Datos_Limpios!$H1379)</f>
        <v>Ascent Esports</v>
      </c>
      <c r="P1379" s="9"/>
      <c r="Q1379" s="9">
        <v>13256</v>
      </c>
      <c r="R1379" s="9" t="s">
        <v>139</v>
      </c>
    </row>
    <row r="1380" spans="1:18" x14ac:dyDescent="0.3">
      <c r="A1380" s="7">
        <v>6212548014</v>
      </c>
      <c r="B1380" s="7">
        <v>1963</v>
      </c>
      <c r="C1380" s="8">
        <f>Datos_Limpios!$B1380/(24*60*60)</f>
        <v>2.2719907407407407E-2</v>
      </c>
      <c r="D1380" s="8" t="str">
        <f t="shared" si="42"/>
        <v>Early Game</v>
      </c>
      <c r="E1380" s="7">
        <v>2586976</v>
      </c>
      <c r="F1380" s="7" t="s">
        <v>64</v>
      </c>
      <c r="G1380" s="7">
        <v>111474</v>
      </c>
      <c r="H1380" s="7" t="s">
        <v>20</v>
      </c>
      <c r="I1380" s="7">
        <v>32</v>
      </c>
      <c r="J1380" s="7">
        <v>20</v>
      </c>
      <c r="K1380" s="7" t="str">
        <f t="shared" si="43"/>
        <v>Radiant</v>
      </c>
      <c r="L1380" s="7" t="s">
        <v>18</v>
      </c>
      <c r="M1380" s="7">
        <f>Datos_Limpios!$I1380+Datos_Limpios!$J1380</f>
        <v>52</v>
      </c>
      <c r="N1380" s="7" t="str">
        <f>IF(Datos_Limpios!$M1380&lt;35,"Menor a 35",IF(Datos_Limpios!$M1380&lt;=48,"Menor a 48",IF(Datos_Limpios!$M1380&lt;=60,"Menor a 60","Mayor a 60")))</f>
        <v>Menor a 60</v>
      </c>
      <c r="O1380" s="7" t="str">
        <f>IF(Datos_Limpios!$L1380="True",Datos_Limpios!$F1380,Datos_Limpios!$H1380)</f>
        <v>OG</v>
      </c>
      <c r="P1380" s="7"/>
      <c r="Q1380" s="7">
        <v>13256</v>
      </c>
      <c r="R1380" s="7" t="s">
        <v>139</v>
      </c>
    </row>
    <row r="1381" spans="1:18" x14ac:dyDescent="0.3">
      <c r="A1381" s="9">
        <v>6212511010</v>
      </c>
      <c r="B1381" s="9">
        <v>1847</v>
      </c>
      <c r="C1381" s="10">
        <f>Datos_Limpios!$B1381/(24*60*60)</f>
        <v>2.1377314814814814E-2</v>
      </c>
      <c r="D1381" s="8" t="str">
        <f t="shared" si="42"/>
        <v>Early Game</v>
      </c>
      <c r="E1381" s="9">
        <v>6209166</v>
      </c>
      <c r="F1381" s="9" t="s">
        <v>122</v>
      </c>
      <c r="G1381" s="9">
        <v>39</v>
      </c>
      <c r="H1381" s="9" t="s">
        <v>60</v>
      </c>
      <c r="I1381" s="9">
        <v>11</v>
      </c>
      <c r="J1381" s="9">
        <v>29</v>
      </c>
      <c r="K1381" s="9" t="str">
        <f t="shared" si="43"/>
        <v>Dire</v>
      </c>
      <c r="L1381" s="9" t="s">
        <v>14</v>
      </c>
      <c r="M1381" s="9">
        <f>Datos_Limpios!$I1381+Datos_Limpios!$J1381</f>
        <v>40</v>
      </c>
      <c r="N1381" s="9" t="str">
        <f>IF(Datos_Limpios!$M1381&lt;35,"Menor a 35",IF(Datos_Limpios!$M1381&lt;=48,"Menor a 48",IF(Datos_Limpios!$M1381&lt;=60,"Menor a 60","Mayor a 60")))</f>
        <v>Menor a 48</v>
      </c>
      <c r="O1381" s="9" t="str">
        <f>IF(Datos_Limpios!$L1381="True",Datos_Limpios!$F1381,Datos_Limpios!$H1381)</f>
        <v>Shopify Rebellion</v>
      </c>
      <c r="P1381" s="9"/>
      <c r="Q1381" s="9">
        <v>13256</v>
      </c>
      <c r="R1381" s="9" t="s">
        <v>139</v>
      </c>
    </row>
    <row r="1382" spans="1:18" x14ac:dyDescent="0.3">
      <c r="A1382" s="7">
        <v>6058926863</v>
      </c>
      <c r="B1382" s="7">
        <v>2866</v>
      </c>
      <c r="C1382" s="8">
        <f>Datos_Limpios!$B1382/(24*60*60)</f>
        <v>3.3171296296296296E-2</v>
      </c>
      <c r="D1382" s="8" t="str">
        <f t="shared" si="42"/>
        <v>Mid Game</v>
      </c>
      <c r="E1382" s="7">
        <v>7298091</v>
      </c>
      <c r="F1382" s="7" t="s">
        <v>164</v>
      </c>
      <c r="G1382" s="7">
        <v>7121518</v>
      </c>
      <c r="H1382" s="7" t="s">
        <v>45</v>
      </c>
      <c r="I1382" s="7">
        <v>33</v>
      </c>
      <c r="J1382" s="7">
        <v>39</v>
      </c>
      <c r="K1382" s="7" t="str">
        <f t="shared" si="43"/>
        <v>Dire</v>
      </c>
      <c r="L1382" s="7" t="s">
        <v>14</v>
      </c>
      <c r="M1382" s="7">
        <f>Datos_Limpios!$I1382+Datos_Limpios!$J1382</f>
        <v>72</v>
      </c>
      <c r="N1382" s="7" t="str">
        <f>IF(Datos_Limpios!$M1382&lt;35,"Menor a 35",IF(Datos_Limpios!$M1382&lt;=48,"Menor a 48",IF(Datos_Limpios!$M1382&lt;=60,"Menor a 60","Mayor a 60")))</f>
        <v>Mayor a 60</v>
      </c>
      <c r="O1382" s="7" t="str">
        <f>IF(Datos_Limpios!$L1382="True",Datos_Limpios!$F1382,Datos_Limpios!$H1382)</f>
        <v>Unknown Team</v>
      </c>
      <c r="P1382" s="7"/>
      <c r="Q1382" s="7">
        <v>13256</v>
      </c>
      <c r="R1382" s="7" t="s">
        <v>139</v>
      </c>
    </row>
    <row r="1383" spans="1:18" x14ac:dyDescent="0.3">
      <c r="A1383" s="9">
        <v>6057335567</v>
      </c>
      <c r="B1383" s="9">
        <v>2272</v>
      </c>
      <c r="C1383" s="10">
        <f>Datos_Limpios!$B1383/(24*60*60)</f>
        <v>2.6296296296296297E-2</v>
      </c>
      <c r="D1383" s="8" t="str">
        <f t="shared" si="42"/>
        <v>Early Game</v>
      </c>
      <c r="E1383" s="9">
        <v>2672298</v>
      </c>
      <c r="F1383" s="9" t="s">
        <v>26</v>
      </c>
      <c r="G1383" s="9">
        <v>8375259</v>
      </c>
      <c r="H1383" s="9" t="s">
        <v>157</v>
      </c>
      <c r="I1383" s="9">
        <v>19</v>
      </c>
      <c r="J1383" s="9">
        <v>17</v>
      </c>
      <c r="K1383" s="9" t="str">
        <f t="shared" si="43"/>
        <v>Dire</v>
      </c>
      <c r="L1383" s="9" t="s">
        <v>14</v>
      </c>
      <c r="M1383" s="9">
        <f>Datos_Limpios!$I1383+Datos_Limpios!$J1383</f>
        <v>36</v>
      </c>
      <c r="N1383" s="9" t="str">
        <f>IF(Datos_Limpios!$M1383&lt;35,"Menor a 35",IF(Datos_Limpios!$M1383&lt;=48,"Menor a 48",IF(Datos_Limpios!$M1383&lt;=60,"Menor a 60","Mayor a 60")))</f>
        <v>Menor a 48</v>
      </c>
      <c r="O1383" s="9" t="str">
        <f>IF(Datos_Limpios!$L1383="True",Datos_Limpios!$F1383,Datos_Limpios!$H1383)</f>
        <v>Infinity</v>
      </c>
      <c r="P1383" s="9"/>
      <c r="Q1383" s="9">
        <v>13256</v>
      </c>
      <c r="R1383" s="9" t="s">
        <v>139</v>
      </c>
    </row>
    <row r="1384" spans="1:18" x14ac:dyDescent="0.3">
      <c r="A1384" s="7">
        <v>6057079568</v>
      </c>
      <c r="B1384" s="7">
        <v>1984</v>
      </c>
      <c r="C1384" s="8">
        <f>Datos_Limpios!$B1384/(24*60*60)</f>
        <v>2.2962962962962963E-2</v>
      </c>
      <c r="D1384" s="8" t="str">
        <f t="shared" si="42"/>
        <v>Early Game</v>
      </c>
      <c r="E1384" s="7">
        <v>2672298</v>
      </c>
      <c r="F1384" s="7" t="s">
        <v>26</v>
      </c>
      <c r="G1384" s="7">
        <v>8254112</v>
      </c>
      <c r="H1384" s="7" t="s">
        <v>169</v>
      </c>
      <c r="I1384" s="7">
        <v>28</v>
      </c>
      <c r="J1384" s="7">
        <v>14</v>
      </c>
      <c r="K1384" s="7" t="str">
        <f t="shared" si="43"/>
        <v>Radiant</v>
      </c>
      <c r="L1384" s="7" t="s">
        <v>18</v>
      </c>
      <c r="M1384" s="7">
        <f>Datos_Limpios!$I1384+Datos_Limpios!$J1384</f>
        <v>42</v>
      </c>
      <c r="N1384" s="7" t="str">
        <f>IF(Datos_Limpios!$M1384&lt;35,"Menor a 35",IF(Datos_Limpios!$M1384&lt;=48,"Menor a 48",IF(Datos_Limpios!$M1384&lt;=60,"Menor a 60","Mayor a 60")))</f>
        <v>Menor a 48</v>
      </c>
      <c r="O1384" s="7" t="str">
        <f>IF(Datos_Limpios!$L1384="True",Datos_Limpios!$F1384,Datos_Limpios!$H1384)</f>
        <v>NoPing Esports</v>
      </c>
      <c r="P1384" s="7"/>
      <c r="Q1384" s="7">
        <v>13256</v>
      </c>
      <c r="R1384" s="7" t="s">
        <v>139</v>
      </c>
    </row>
    <row r="1385" spans="1:18" x14ac:dyDescent="0.3">
      <c r="A1385" s="9">
        <v>6056828463</v>
      </c>
      <c r="B1385" s="9">
        <v>2252</v>
      </c>
      <c r="C1385" s="10">
        <f>Datos_Limpios!$B1385/(24*60*60)</f>
        <v>2.6064814814814815E-2</v>
      </c>
      <c r="D1385" s="8" t="str">
        <f t="shared" si="42"/>
        <v>Early Game</v>
      </c>
      <c r="E1385" s="9">
        <v>46</v>
      </c>
      <c r="F1385" s="9" t="s">
        <v>59</v>
      </c>
      <c r="G1385" s="9">
        <v>8255888</v>
      </c>
      <c r="H1385" s="9" t="s">
        <v>170</v>
      </c>
      <c r="I1385" s="9">
        <v>8</v>
      </c>
      <c r="J1385" s="9">
        <v>29</v>
      </c>
      <c r="K1385" s="9" t="str">
        <f t="shared" si="43"/>
        <v>Dire</v>
      </c>
      <c r="L1385" s="9" t="s">
        <v>14</v>
      </c>
      <c r="M1385" s="9">
        <f>Datos_Limpios!$I1385+Datos_Limpios!$J1385</f>
        <v>37</v>
      </c>
      <c r="N1385" s="9" t="str">
        <f>IF(Datos_Limpios!$M1385&lt;35,"Menor a 35",IF(Datos_Limpios!$M1385&lt;=48,"Menor a 48",IF(Datos_Limpios!$M1385&lt;=60,"Menor a 60","Mayor a 60")))</f>
        <v>Menor a 48</v>
      </c>
      <c r="O1385" s="9" t="str">
        <f>IF(Datos_Limpios!$L1385="True",Datos_Limpios!$F1385,Datos_Limpios!$H1385)</f>
        <v>BetBoom Team</v>
      </c>
      <c r="P1385" s="9"/>
      <c r="Q1385" s="9">
        <v>13256</v>
      </c>
      <c r="R1385" s="9" t="s">
        <v>139</v>
      </c>
    </row>
    <row r="1386" spans="1:18" x14ac:dyDescent="0.3">
      <c r="A1386" s="7">
        <v>6056852885</v>
      </c>
      <c r="B1386" s="7">
        <v>2255</v>
      </c>
      <c r="C1386" s="8">
        <f>Datos_Limpios!$B1386/(24*60*60)</f>
        <v>2.6099537037037036E-2</v>
      </c>
      <c r="D1386" s="8" t="str">
        <f t="shared" si="42"/>
        <v>Early Game</v>
      </c>
      <c r="E1386" s="7">
        <v>8442622</v>
      </c>
      <c r="F1386" s="7" t="s">
        <v>171</v>
      </c>
      <c r="G1386" s="7">
        <v>7298091</v>
      </c>
      <c r="H1386" s="7" t="s">
        <v>164</v>
      </c>
      <c r="I1386" s="7">
        <v>30</v>
      </c>
      <c r="J1386" s="7">
        <v>29</v>
      </c>
      <c r="K1386" s="7" t="str">
        <f t="shared" si="43"/>
        <v>Dire</v>
      </c>
      <c r="L1386" s="7" t="s">
        <v>14</v>
      </c>
      <c r="M1386" s="7">
        <f>Datos_Limpios!$I1386+Datos_Limpios!$J1386</f>
        <v>59</v>
      </c>
      <c r="N1386" s="7" t="str">
        <f>IF(Datos_Limpios!$M1386&lt;35,"Menor a 35",IF(Datos_Limpios!$M1386&lt;=48,"Menor a 48",IF(Datos_Limpios!$M1386&lt;=60,"Menor a 60","Mayor a 60")))</f>
        <v>Menor a 60</v>
      </c>
      <c r="O1386" s="7" t="str">
        <f>IF(Datos_Limpios!$L1386="True",Datos_Limpios!$F1386,Datos_Limpios!$H1386)</f>
        <v>Noping VPN</v>
      </c>
      <c r="P1386" s="7"/>
      <c r="Q1386" s="7">
        <v>13256</v>
      </c>
      <c r="R1386" s="7" t="s">
        <v>139</v>
      </c>
    </row>
    <row r="1387" spans="1:18" x14ac:dyDescent="0.3">
      <c r="A1387" s="9">
        <v>6056136378</v>
      </c>
      <c r="B1387" s="9">
        <v>1893</v>
      </c>
      <c r="C1387" s="10">
        <f>Datos_Limpios!$B1387/(24*60*60)</f>
        <v>2.1909722222222223E-2</v>
      </c>
      <c r="D1387" s="8" t="str">
        <f t="shared" si="42"/>
        <v>Early Game</v>
      </c>
      <c r="E1387" s="9">
        <v>8255888</v>
      </c>
      <c r="F1387" s="9" t="s">
        <v>170</v>
      </c>
      <c r="G1387" s="9">
        <v>8359896</v>
      </c>
      <c r="H1387" s="9" t="s">
        <v>172</v>
      </c>
      <c r="I1387" s="9">
        <v>30</v>
      </c>
      <c r="J1387" s="9">
        <v>13</v>
      </c>
      <c r="K1387" s="9" t="str">
        <f t="shared" si="43"/>
        <v>Radiant</v>
      </c>
      <c r="L1387" s="9" t="s">
        <v>18</v>
      </c>
      <c r="M1387" s="9">
        <f>Datos_Limpios!$I1387+Datos_Limpios!$J1387</f>
        <v>43</v>
      </c>
      <c r="N1387" s="9" t="str">
        <f>IF(Datos_Limpios!$M1387&lt;35,"Menor a 35",IF(Datos_Limpios!$M1387&lt;=48,"Menor a 48",IF(Datos_Limpios!$M1387&lt;=60,"Menor a 60","Mayor a 60")))</f>
        <v>Menor a 48</v>
      </c>
      <c r="O1387" s="9" t="str">
        <f>IF(Datos_Limpios!$L1387="True",Datos_Limpios!$F1387,Datos_Limpios!$H1387)</f>
        <v>BetBoom Team</v>
      </c>
      <c r="P1387" s="9"/>
      <c r="Q1387" s="9">
        <v>13256</v>
      </c>
      <c r="R1387" s="9" t="s">
        <v>139</v>
      </c>
    </row>
    <row r="1388" spans="1:18" x14ac:dyDescent="0.3">
      <c r="A1388" s="7">
        <v>6056205424</v>
      </c>
      <c r="B1388" s="7">
        <v>2445</v>
      </c>
      <c r="C1388" s="8">
        <f>Datos_Limpios!$B1388/(24*60*60)</f>
        <v>2.8298611111111111E-2</v>
      </c>
      <c r="D1388" s="8" t="str">
        <f t="shared" si="42"/>
        <v>Mid Game</v>
      </c>
      <c r="E1388" s="7">
        <v>8359896</v>
      </c>
      <c r="F1388" s="7" t="s">
        <v>172</v>
      </c>
      <c r="G1388" s="7">
        <v>8255888</v>
      </c>
      <c r="H1388" s="7" t="s">
        <v>170</v>
      </c>
      <c r="I1388" s="7">
        <v>28</v>
      </c>
      <c r="J1388" s="7">
        <v>12</v>
      </c>
      <c r="K1388" s="7" t="str">
        <f t="shared" si="43"/>
        <v>Radiant</v>
      </c>
      <c r="L1388" s="7" t="s">
        <v>18</v>
      </c>
      <c r="M1388" s="7">
        <f>Datos_Limpios!$I1388+Datos_Limpios!$J1388</f>
        <v>40</v>
      </c>
      <c r="N1388" s="7" t="str">
        <f>IF(Datos_Limpios!$M1388&lt;35,"Menor a 35",IF(Datos_Limpios!$M1388&lt;=48,"Menor a 48",IF(Datos_Limpios!$M1388&lt;=60,"Menor a 60","Mayor a 60")))</f>
        <v>Menor a 48</v>
      </c>
      <c r="O1388" s="7" t="str">
        <f>IF(Datos_Limpios!$L1388="True",Datos_Limpios!$F1388,Datos_Limpios!$H1388)</f>
        <v>B8</v>
      </c>
      <c r="P1388" s="7"/>
      <c r="Q1388" s="7">
        <v>13256</v>
      </c>
      <c r="R1388" s="7" t="s">
        <v>139</v>
      </c>
    </row>
    <row r="1389" spans="1:18" x14ac:dyDescent="0.3">
      <c r="A1389" s="9">
        <v>6055787041</v>
      </c>
      <c r="B1389" s="9">
        <v>2550</v>
      </c>
      <c r="C1389" s="10">
        <f>Datos_Limpios!$B1389/(24*60*60)</f>
        <v>2.9513888888888888E-2</v>
      </c>
      <c r="D1389" s="8" t="str">
        <f t="shared" si="42"/>
        <v>Mid Game</v>
      </c>
      <c r="E1389" s="9">
        <v>7119077</v>
      </c>
      <c r="F1389" s="9" t="s">
        <v>120</v>
      </c>
      <c r="G1389" s="9">
        <v>2672298</v>
      </c>
      <c r="H1389" s="9" t="s">
        <v>26</v>
      </c>
      <c r="I1389" s="9">
        <v>34</v>
      </c>
      <c r="J1389" s="9">
        <v>11</v>
      </c>
      <c r="K1389" s="9" t="str">
        <f t="shared" si="43"/>
        <v>Radiant</v>
      </c>
      <c r="L1389" s="9" t="s">
        <v>18</v>
      </c>
      <c r="M1389" s="9">
        <f>Datos_Limpios!$I1389+Datos_Limpios!$J1389</f>
        <v>45</v>
      </c>
      <c r="N1389" s="9" t="str">
        <f>IF(Datos_Limpios!$M1389&lt;35,"Menor a 35",IF(Datos_Limpios!$M1389&lt;=48,"Menor a 48",IF(Datos_Limpios!$M1389&lt;=60,"Menor a 60","Mayor a 60")))</f>
        <v>Menor a 48</v>
      </c>
      <c r="O1389" s="9" t="str">
        <f>IF(Datos_Limpios!$L1389="True",Datos_Limpios!$F1389,Datos_Limpios!$H1389)</f>
        <v>Hokori</v>
      </c>
      <c r="P1389" s="9"/>
      <c r="Q1389" s="9">
        <v>13256</v>
      </c>
      <c r="R1389" s="9" t="s">
        <v>139</v>
      </c>
    </row>
    <row r="1390" spans="1:18" x14ac:dyDescent="0.3">
      <c r="A1390" s="7">
        <v>6055381507</v>
      </c>
      <c r="B1390" s="7">
        <v>1186</v>
      </c>
      <c r="C1390" s="8">
        <f>Datos_Limpios!$B1390/(24*60*60)</f>
        <v>1.3726851851851851E-2</v>
      </c>
      <c r="D1390" s="8" t="str">
        <f t="shared" si="42"/>
        <v>Turbo Game</v>
      </c>
      <c r="E1390" s="7">
        <v>8310936</v>
      </c>
      <c r="F1390" s="7" t="s">
        <v>173</v>
      </c>
      <c r="G1390" s="7">
        <v>7422789</v>
      </c>
      <c r="H1390" s="7" t="s">
        <v>174</v>
      </c>
      <c r="I1390" s="7">
        <v>4</v>
      </c>
      <c r="J1390" s="7">
        <v>10</v>
      </c>
      <c r="K1390" s="7" t="str">
        <f t="shared" si="43"/>
        <v>Dire</v>
      </c>
      <c r="L1390" s="7" t="s">
        <v>14</v>
      </c>
      <c r="M1390" s="7">
        <f>Datos_Limpios!$I1390+Datos_Limpios!$J1390</f>
        <v>14</v>
      </c>
      <c r="N1390" s="7" t="str">
        <f>IF(Datos_Limpios!$M1390&lt;35,"Menor a 35",IF(Datos_Limpios!$M1390&lt;=48,"Menor a 48",IF(Datos_Limpios!$M1390&lt;=60,"Menor a 60","Mayor a 60")))</f>
        <v>Menor a 35</v>
      </c>
      <c r="O1390" s="7" t="str">
        <f>IF(Datos_Limpios!$L1390="True",Datos_Limpios!$F1390,Datos_Limpios!$H1390)</f>
        <v>9Pandas</v>
      </c>
      <c r="P1390" s="7"/>
      <c r="Q1390" s="7">
        <v>13256</v>
      </c>
      <c r="R1390" s="7" t="s">
        <v>139</v>
      </c>
    </row>
    <row r="1391" spans="1:18" x14ac:dyDescent="0.3">
      <c r="A1391" s="9">
        <v>6058842112</v>
      </c>
      <c r="B1391" s="9">
        <v>2452</v>
      </c>
      <c r="C1391" s="10">
        <f>Datos_Limpios!$B1391/(24*60*60)</f>
        <v>2.837962962962963E-2</v>
      </c>
      <c r="D1391" s="8" t="str">
        <f t="shared" si="42"/>
        <v>Mid Game</v>
      </c>
      <c r="E1391" s="9">
        <v>8255756</v>
      </c>
      <c r="F1391" s="9" t="s">
        <v>148</v>
      </c>
      <c r="G1391" s="9">
        <v>8118197</v>
      </c>
      <c r="H1391" s="9" t="s">
        <v>175</v>
      </c>
      <c r="I1391" s="9">
        <v>25</v>
      </c>
      <c r="J1391" s="9">
        <v>29</v>
      </c>
      <c r="K1391" s="9" t="str">
        <f t="shared" si="43"/>
        <v>Radiant</v>
      </c>
      <c r="L1391" s="9" t="s">
        <v>18</v>
      </c>
      <c r="M1391" s="9">
        <f>Datos_Limpios!$I1391+Datos_Limpios!$J1391</f>
        <v>54</v>
      </c>
      <c r="N1391" s="9" t="str">
        <f>IF(Datos_Limpios!$M1391&lt;35,"Menor a 35",IF(Datos_Limpios!$M1391&lt;=48,"Menor a 48",IF(Datos_Limpios!$M1391&lt;=60,"Menor a 60","Mayor a 60")))</f>
        <v>Menor a 60</v>
      </c>
      <c r="O1391" s="9" t="str">
        <f>IF(Datos_Limpios!$L1391="True",Datos_Limpios!$F1391,Datos_Limpios!$H1391)</f>
        <v>Evil Geniuses</v>
      </c>
      <c r="P1391" s="9"/>
      <c r="Q1391" s="9">
        <v>13256</v>
      </c>
      <c r="R1391" s="9" t="s">
        <v>139</v>
      </c>
    </row>
    <row r="1392" spans="1:18" x14ac:dyDescent="0.3">
      <c r="A1392" s="7">
        <v>6058877390</v>
      </c>
      <c r="B1392" s="7">
        <v>1602</v>
      </c>
      <c r="C1392" s="8">
        <f>Datos_Limpios!$B1392/(24*60*60)</f>
        <v>1.8541666666666668E-2</v>
      </c>
      <c r="D1392" s="8" t="str">
        <f t="shared" si="42"/>
        <v>Early Game</v>
      </c>
      <c r="E1392" s="7">
        <v>8261648</v>
      </c>
      <c r="F1392" s="7" t="s">
        <v>165</v>
      </c>
      <c r="G1392" s="7">
        <v>46</v>
      </c>
      <c r="H1392" s="7" t="s">
        <v>59</v>
      </c>
      <c r="I1392" s="7">
        <v>9</v>
      </c>
      <c r="J1392" s="7">
        <v>22</v>
      </c>
      <c r="K1392" s="7" t="str">
        <f t="shared" si="43"/>
        <v>Dire</v>
      </c>
      <c r="L1392" s="7" t="s">
        <v>14</v>
      </c>
      <c r="M1392" s="7">
        <f>Datos_Limpios!$I1392+Datos_Limpios!$J1392</f>
        <v>31</v>
      </c>
      <c r="N1392" s="7" t="str">
        <f>IF(Datos_Limpios!$M1392&lt;35,"Menor a 35",IF(Datos_Limpios!$M1392&lt;=48,"Menor a 48",IF(Datos_Limpios!$M1392&lt;=60,"Menor a 60","Mayor a 60")))</f>
        <v>Menor a 35</v>
      </c>
      <c r="O1392" s="7" t="str">
        <f>IF(Datos_Limpios!$L1392="True",Datos_Limpios!$F1392,Datos_Limpios!$H1392)</f>
        <v>Team Empire</v>
      </c>
      <c r="P1392" s="7"/>
      <c r="Q1392" s="7">
        <v>13256</v>
      </c>
      <c r="R1392" s="7" t="s">
        <v>139</v>
      </c>
    </row>
    <row r="1393" spans="1:18" x14ac:dyDescent="0.3">
      <c r="A1393" s="9">
        <v>6058714700</v>
      </c>
      <c r="B1393" s="9">
        <v>2400</v>
      </c>
      <c r="C1393" s="10">
        <f>Datos_Limpios!$B1393/(24*60*60)</f>
        <v>2.7777777777777776E-2</v>
      </c>
      <c r="D1393" s="8" t="str">
        <f t="shared" si="42"/>
        <v>Early Game</v>
      </c>
      <c r="E1393" s="9">
        <v>46</v>
      </c>
      <c r="F1393" s="9" t="s">
        <v>59</v>
      </c>
      <c r="G1393" s="9">
        <v>8261648</v>
      </c>
      <c r="H1393" s="9" t="s">
        <v>165</v>
      </c>
      <c r="I1393" s="9">
        <v>20</v>
      </c>
      <c r="J1393" s="9">
        <v>10</v>
      </c>
      <c r="K1393" s="9" t="str">
        <f t="shared" si="43"/>
        <v>Radiant</v>
      </c>
      <c r="L1393" s="9" t="s">
        <v>18</v>
      </c>
      <c r="M1393" s="9">
        <f>Datos_Limpios!$I1393+Datos_Limpios!$J1393</f>
        <v>30</v>
      </c>
      <c r="N1393" s="9" t="str">
        <f>IF(Datos_Limpios!$M1393&lt;35,"Menor a 35",IF(Datos_Limpios!$M1393&lt;=48,"Menor a 48",IF(Datos_Limpios!$M1393&lt;=60,"Menor a 60","Mayor a 60")))</f>
        <v>Menor a 35</v>
      </c>
      <c r="O1393" s="9" t="str">
        <f>IF(Datos_Limpios!$L1393="True",Datos_Limpios!$F1393,Datos_Limpios!$H1393)</f>
        <v>Team Empire</v>
      </c>
      <c r="P1393" s="9"/>
      <c r="Q1393" s="9">
        <v>13256</v>
      </c>
      <c r="R1393" s="9" t="s">
        <v>139</v>
      </c>
    </row>
    <row r="1394" spans="1:18" x14ac:dyDescent="0.3">
      <c r="A1394" s="7">
        <v>6058696782</v>
      </c>
      <c r="B1394" s="7">
        <v>1578</v>
      </c>
      <c r="C1394" s="8">
        <f>Datos_Limpios!$B1394/(24*60*60)</f>
        <v>1.8263888888888889E-2</v>
      </c>
      <c r="D1394" s="8" t="str">
        <f t="shared" si="42"/>
        <v>Early Game</v>
      </c>
      <c r="E1394" s="7">
        <v>7121518</v>
      </c>
      <c r="F1394" s="7" t="s">
        <v>45</v>
      </c>
      <c r="G1394" s="7">
        <v>8375259</v>
      </c>
      <c r="H1394" s="7" t="s">
        <v>157</v>
      </c>
      <c r="I1394" s="7">
        <v>30</v>
      </c>
      <c r="J1394" s="7">
        <v>9</v>
      </c>
      <c r="K1394" s="7" t="str">
        <f t="shared" si="43"/>
        <v>Radiant</v>
      </c>
      <c r="L1394" s="7" t="s">
        <v>18</v>
      </c>
      <c r="M1394" s="7">
        <f>Datos_Limpios!$I1394+Datos_Limpios!$J1394</f>
        <v>39</v>
      </c>
      <c r="N1394" s="7" t="str">
        <f>IF(Datos_Limpios!$M1394&lt;35,"Menor a 35",IF(Datos_Limpios!$M1394&lt;=48,"Menor a 48",IF(Datos_Limpios!$M1394&lt;=60,"Menor a 60","Mayor a 60")))</f>
        <v>Menor a 48</v>
      </c>
      <c r="O1394" s="7" t="str">
        <f>IF(Datos_Limpios!$L1394="True",Datos_Limpios!$F1394,Datos_Limpios!$H1394)</f>
        <v>Unknown Team</v>
      </c>
      <c r="P1394" s="7"/>
      <c r="Q1394" s="7">
        <v>13256</v>
      </c>
      <c r="R1394" s="7" t="s">
        <v>139</v>
      </c>
    </row>
    <row r="1395" spans="1:18" x14ac:dyDescent="0.3">
      <c r="A1395" s="9">
        <v>6058494460</v>
      </c>
      <c r="B1395" s="9">
        <v>1548</v>
      </c>
      <c r="C1395" s="10">
        <f>Datos_Limpios!$B1395/(24*60*60)</f>
        <v>1.7916666666666668E-2</v>
      </c>
      <c r="D1395" s="8" t="str">
        <f t="shared" si="42"/>
        <v>Early Game</v>
      </c>
      <c r="E1395" s="9">
        <v>7298091</v>
      </c>
      <c r="F1395" s="9" t="s">
        <v>164</v>
      </c>
      <c r="G1395" s="9">
        <v>7119077</v>
      </c>
      <c r="H1395" s="9" t="s">
        <v>120</v>
      </c>
      <c r="I1395" s="9">
        <v>33</v>
      </c>
      <c r="J1395" s="9">
        <v>6</v>
      </c>
      <c r="K1395" s="9" t="str">
        <f t="shared" si="43"/>
        <v>Radiant</v>
      </c>
      <c r="L1395" s="9" t="s">
        <v>18</v>
      </c>
      <c r="M1395" s="9">
        <f>Datos_Limpios!$I1395+Datos_Limpios!$J1395</f>
        <v>39</v>
      </c>
      <c r="N1395" s="9" t="str">
        <f>IF(Datos_Limpios!$M1395&lt;35,"Menor a 35",IF(Datos_Limpios!$M1395&lt;=48,"Menor a 48",IF(Datos_Limpios!$M1395&lt;=60,"Menor a 60","Mayor a 60")))</f>
        <v>Menor a 48</v>
      </c>
      <c r="O1395" s="9" t="str">
        <f>IF(Datos_Limpios!$L1395="True",Datos_Limpios!$F1395,Datos_Limpios!$H1395)</f>
        <v>Noping VPN</v>
      </c>
      <c r="P1395" s="9"/>
      <c r="Q1395" s="9">
        <v>13256</v>
      </c>
      <c r="R1395" s="9" t="s">
        <v>139</v>
      </c>
    </row>
    <row r="1396" spans="1:18" x14ac:dyDescent="0.3">
      <c r="A1396" s="7">
        <v>6058101270</v>
      </c>
      <c r="B1396" s="7">
        <v>2061</v>
      </c>
      <c r="C1396" s="8">
        <f>Datos_Limpios!$B1396/(24*60*60)</f>
        <v>2.3854166666666666E-2</v>
      </c>
      <c r="D1396" s="8" t="str">
        <f t="shared" si="42"/>
        <v>Early Game</v>
      </c>
      <c r="E1396" s="7">
        <v>8261648</v>
      </c>
      <c r="F1396" s="7" t="s">
        <v>165</v>
      </c>
      <c r="G1396" s="7">
        <v>5014799</v>
      </c>
      <c r="H1396" s="7" t="s">
        <v>112</v>
      </c>
      <c r="I1396" s="7">
        <v>36</v>
      </c>
      <c r="J1396" s="7">
        <v>18</v>
      </c>
      <c r="K1396" s="7" t="str">
        <f t="shared" si="43"/>
        <v>Radiant</v>
      </c>
      <c r="L1396" s="7" t="s">
        <v>18</v>
      </c>
      <c r="M1396" s="7">
        <f>Datos_Limpios!$I1396+Datos_Limpios!$J1396</f>
        <v>54</v>
      </c>
      <c r="N1396" s="7" t="str">
        <f>IF(Datos_Limpios!$M1396&lt;35,"Menor a 35",IF(Datos_Limpios!$M1396&lt;=48,"Menor a 48",IF(Datos_Limpios!$M1396&lt;=60,"Menor a 60","Mayor a 60")))</f>
        <v>Menor a 60</v>
      </c>
      <c r="O1396" s="7" t="str">
        <f>IF(Datos_Limpios!$L1396="True",Datos_Limpios!$F1396,Datos_Limpios!$H1396)</f>
        <v>Old G</v>
      </c>
      <c r="P1396" s="7"/>
      <c r="Q1396" s="7">
        <v>13256</v>
      </c>
      <c r="R1396" s="7" t="s">
        <v>139</v>
      </c>
    </row>
    <row r="1397" spans="1:18" x14ac:dyDescent="0.3">
      <c r="A1397" s="9">
        <v>6057841980</v>
      </c>
      <c r="B1397" s="9">
        <v>2666</v>
      </c>
      <c r="C1397" s="10">
        <f>Datos_Limpios!$B1397/(24*60*60)</f>
        <v>3.0856481481481481E-2</v>
      </c>
      <c r="D1397" s="8" t="str">
        <f t="shared" si="42"/>
        <v>Mid Game</v>
      </c>
      <c r="E1397" s="9">
        <v>46</v>
      </c>
      <c r="F1397" s="9" t="s">
        <v>59</v>
      </c>
      <c r="G1397" s="9">
        <v>36</v>
      </c>
      <c r="H1397" s="9" t="s">
        <v>37</v>
      </c>
      <c r="I1397" s="9">
        <v>33</v>
      </c>
      <c r="J1397" s="9">
        <v>22</v>
      </c>
      <c r="K1397" s="9" t="str">
        <f t="shared" si="43"/>
        <v>Radiant</v>
      </c>
      <c r="L1397" s="9" t="s">
        <v>18</v>
      </c>
      <c r="M1397" s="9">
        <f>Datos_Limpios!$I1397+Datos_Limpios!$J1397</f>
        <v>55</v>
      </c>
      <c r="N1397" s="9" t="str">
        <f>IF(Datos_Limpios!$M1397&lt;35,"Menor a 35",IF(Datos_Limpios!$M1397&lt;=48,"Menor a 48",IF(Datos_Limpios!$M1397&lt;=60,"Menor a 60","Mayor a 60")))</f>
        <v>Menor a 60</v>
      </c>
      <c r="O1397" s="9" t="str">
        <f>IF(Datos_Limpios!$L1397="True",Datos_Limpios!$F1397,Datos_Limpios!$H1397)</f>
        <v>Team Empire</v>
      </c>
      <c r="P1397" s="9"/>
      <c r="Q1397" s="9">
        <v>13256</v>
      </c>
      <c r="R1397" s="9" t="s">
        <v>139</v>
      </c>
    </row>
    <row r="1398" spans="1:18" x14ac:dyDescent="0.3">
      <c r="A1398" s="7">
        <v>6057922460</v>
      </c>
      <c r="B1398" s="7">
        <v>2411</v>
      </c>
      <c r="C1398" s="8">
        <f>Datos_Limpios!$B1398/(24*60*60)</f>
        <v>2.7905092592592592E-2</v>
      </c>
      <c r="D1398" s="8" t="str">
        <f t="shared" si="42"/>
        <v>Mid Game</v>
      </c>
      <c r="E1398" s="7">
        <v>36</v>
      </c>
      <c r="F1398" s="7" t="s">
        <v>37</v>
      </c>
      <c r="G1398" s="7">
        <v>46</v>
      </c>
      <c r="H1398" s="7" t="s">
        <v>59</v>
      </c>
      <c r="I1398" s="7">
        <v>16</v>
      </c>
      <c r="J1398" s="7">
        <v>37</v>
      </c>
      <c r="K1398" s="7" t="str">
        <f t="shared" si="43"/>
        <v>Dire</v>
      </c>
      <c r="L1398" s="7" t="s">
        <v>14</v>
      </c>
      <c r="M1398" s="7">
        <f>Datos_Limpios!$I1398+Datos_Limpios!$J1398</f>
        <v>53</v>
      </c>
      <c r="N1398" s="7" t="str">
        <f>IF(Datos_Limpios!$M1398&lt;35,"Menor a 35",IF(Datos_Limpios!$M1398&lt;=48,"Menor a 48",IF(Datos_Limpios!$M1398&lt;=60,"Menor a 60","Mayor a 60")))</f>
        <v>Menor a 60</v>
      </c>
      <c r="O1398" s="7" t="str">
        <f>IF(Datos_Limpios!$L1398="True",Datos_Limpios!$F1398,Datos_Limpios!$H1398)</f>
        <v>Team Empire</v>
      </c>
      <c r="P1398" s="7"/>
      <c r="Q1398" s="7">
        <v>13256</v>
      </c>
      <c r="R1398" s="7" t="s">
        <v>139</v>
      </c>
    </row>
    <row r="1399" spans="1:18" x14ac:dyDescent="0.3">
      <c r="A1399" s="9">
        <v>6057384149</v>
      </c>
      <c r="B1399" s="9">
        <v>2923</v>
      </c>
      <c r="C1399" s="10">
        <f>Datos_Limpios!$B1399/(24*60*60)</f>
        <v>3.3831018518518517E-2</v>
      </c>
      <c r="D1399" s="8" t="str">
        <f t="shared" si="42"/>
        <v>Mid Game</v>
      </c>
      <c r="E1399" s="9">
        <v>8375259</v>
      </c>
      <c r="F1399" s="9" t="s">
        <v>157</v>
      </c>
      <c r="G1399" s="9">
        <v>2672298</v>
      </c>
      <c r="H1399" s="9" t="s">
        <v>26</v>
      </c>
      <c r="I1399" s="9">
        <v>24</v>
      </c>
      <c r="J1399" s="9">
        <v>19</v>
      </c>
      <c r="K1399" s="9" t="str">
        <f t="shared" si="43"/>
        <v>Dire</v>
      </c>
      <c r="L1399" s="9" t="s">
        <v>14</v>
      </c>
      <c r="M1399" s="9">
        <f>Datos_Limpios!$I1399+Datos_Limpios!$J1399</f>
        <v>43</v>
      </c>
      <c r="N1399" s="9" t="str">
        <f>IF(Datos_Limpios!$M1399&lt;35,"Menor a 35",IF(Datos_Limpios!$M1399&lt;=48,"Menor a 48",IF(Datos_Limpios!$M1399&lt;=60,"Menor a 60","Mayor a 60")))</f>
        <v>Menor a 48</v>
      </c>
      <c r="O1399" s="9" t="str">
        <f>IF(Datos_Limpios!$L1399="True",Datos_Limpios!$F1399,Datos_Limpios!$H1399)</f>
        <v>NoPing Esports</v>
      </c>
      <c r="P1399" s="9"/>
      <c r="Q1399" s="9">
        <v>13256</v>
      </c>
      <c r="R1399" s="9" t="s">
        <v>139</v>
      </c>
    </row>
    <row r="1400" spans="1:18" x14ac:dyDescent="0.3">
      <c r="A1400" s="7">
        <v>6057225124</v>
      </c>
      <c r="B1400" s="7">
        <v>1918</v>
      </c>
      <c r="C1400" s="8">
        <f>Datos_Limpios!$B1400/(24*60*60)</f>
        <v>2.2199074074074072E-2</v>
      </c>
      <c r="D1400" s="8" t="str">
        <f t="shared" si="42"/>
        <v>Early Game</v>
      </c>
      <c r="E1400" s="7">
        <v>8131728</v>
      </c>
      <c r="F1400" s="7" t="s">
        <v>168</v>
      </c>
      <c r="G1400" s="7">
        <v>7298091</v>
      </c>
      <c r="H1400" s="7" t="s">
        <v>164</v>
      </c>
      <c r="I1400" s="7">
        <v>17</v>
      </c>
      <c r="J1400" s="7">
        <v>27</v>
      </c>
      <c r="K1400" s="7" t="str">
        <f t="shared" si="43"/>
        <v>Dire</v>
      </c>
      <c r="L1400" s="7" t="s">
        <v>14</v>
      </c>
      <c r="M1400" s="7">
        <f>Datos_Limpios!$I1400+Datos_Limpios!$J1400</f>
        <v>44</v>
      </c>
      <c r="N1400" s="7" t="str">
        <f>IF(Datos_Limpios!$M1400&lt;35,"Menor a 35",IF(Datos_Limpios!$M1400&lt;=48,"Menor a 48",IF(Datos_Limpios!$M1400&lt;=60,"Menor a 60","Mayor a 60")))</f>
        <v>Menor a 48</v>
      </c>
      <c r="O1400" s="7" t="str">
        <f>IF(Datos_Limpios!$L1400="True",Datos_Limpios!$F1400,Datos_Limpios!$H1400)</f>
        <v>Noping VPN</v>
      </c>
      <c r="P1400" s="7"/>
      <c r="Q1400" s="7">
        <v>13256</v>
      </c>
      <c r="R1400" s="7" t="s">
        <v>139</v>
      </c>
    </row>
    <row r="1401" spans="1:18" x14ac:dyDescent="0.3">
      <c r="A1401" s="9">
        <v>6055285271</v>
      </c>
      <c r="B1401" s="9">
        <v>2205</v>
      </c>
      <c r="C1401" s="10">
        <f>Datos_Limpios!$B1401/(24*60*60)</f>
        <v>2.5520833333333333E-2</v>
      </c>
      <c r="D1401" s="8" t="str">
        <f t="shared" si="42"/>
        <v>Early Game</v>
      </c>
      <c r="E1401" s="9">
        <v>7422789</v>
      </c>
      <c r="F1401" s="9" t="s">
        <v>174</v>
      </c>
      <c r="G1401" s="9">
        <v>8310936</v>
      </c>
      <c r="H1401" s="9" t="s">
        <v>173</v>
      </c>
      <c r="I1401" s="9">
        <v>20</v>
      </c>
      <c r="J1401" s="9">
        <v>26</v>
      </c>
      <c r="K1401" s="9" t="str">
        <f t="shared" si="43"/>
        <v>Dire</v>
      </c>
      <c r="L1401" s="9" t="s">
        <v>14</v>
      </c>
      <c r="M1401" s="9">
        <f>Datos_Limpios!$I1401+Datos_Limpios!$J1401</f>
        <v>46</v>
      </c>
      <c r="N1401" s="9" t="str">
        <f>IF(Datos_Limpios!$M1401&lt;35,"Menor a 35",IF(Datos_Limpios!$M1401&lt;=48,"Menor a 48",IF(Datos_Limpios!$M1401&lt;=60,"Menor a 60","Mayor a 60")))</f>
        <v>Menor a 48</v>
      </c>
      <c r="O1401" s="9" t="str">
        <f>IF(Datos_Limpios!$L1401="True",Datos_Limpios!$F1401,Datos_Limpios!$H1401)</f>
        <v>Wayfarers</v>
      </c>
      <c r="P1401" s="9"/>
      <c r="Q1401" s="9">
        <v>13256</v>
      </c>
      <c r="R1401" s="9" t="s">
        <v>139</v>
      </c>
    </row>
    <row r="1402" spans="1:18" x14ac:dyDescent="0.3">
      <c r="A1402" s="7">
        <v>6057110230</v>
      </c>
      <c r="B1402" s="7">
        <v>2470</v>
      </c>
      <c r="C1402" s="8">
        <f>Datos_Limpios!$B1402/(24*60*60)</f>
        <v>2.8587962962962964E-2</v>
      </c>
      <c r="D1402" s="8" t="str">
        <f t="shared" si="42"/>
        <v>Mid Game</v>
      </c>
      <c r="E1402" s="7">
        <v>5014799</v>
      </c>
      <c r="F1402" s="7" t="s">
        <v>112</v>
      </c>
      <c r="G1402" s="7">
        <v>8352473</v>
      </c>
      <c r="H1402" s="7" t="s">
        <v>166</v>
      </c>
      <c r="I1402" s="7">
        <v>33</v>
      </c>
      <c r="J1402" s="7">
        <v>23</v>
      </c>
      <c r="K1402" s="7" t="str">
        <f t="shared" si="43"/>
        <v>Radiant</v>
      </c>
      <c r="L1402" s="7" t="s">
        <v>18</v>
      </c>
      <c r="M1402" s="7">
        <f>Datos_Limpios!$I1402+Datos_Limpios!$J1402</f>
        <v>56</v>
      </c>
      <c r="N1402" s="7" t="str">
        <f>IF(Datos_Limpios!$M1402&lt;35,"Menor a 35",IF(Datos_Limpios!$M1402&lt;=48,"Menor a 48",IF(Datos_Limpios!$M1402&lt;=60,"Menor a 60","Mayor a 60")))</f>
        <v>Menor a 60</v>
      </c>
      <c r="O1402" s="7" t="str">
        <f>IF(Datos_Limpios!$L1402="True",Datos_Limpios!$F1402,Datos_Limpios!$H1402)</f>
        <v>Nemiga Gaming</v>
      </c>
      <c r="P1402" s="7"/>
      <c r="Q1402" s="7">
        <v>13256</v>
      </c>
      <c r="R1402" s="7" t="s">
        <v>139</v>
      </c>
    </row>
    <row r="1403" spans="1:18" x14ac:dyDescent="0.3">
      <c r="A1403" s="9">
        <v>6057031059</v>
      </c>
      <c r="B1403" s="9">
        <v>1983</v>
      </c>
      <c r="C1403" s="10">
        <f>Datos_Limpios!$B1403/(24*60*60)</f>
        <v>2.2951388888888889E-2</v>
      </c>
      <c r="D1403" s="8" t="str">
        <f t="shared" si="42"/>
        <v>Early Game</v>
      </c>
      <c r="E1403" s="9">
        <v>46</v>
      </c>
      <c r="F1403" s="9" t="s">
        <v>59</v>
      </c>
      <c r="G1403" s="9">
        <v>8255888</v>
      </c>
      <c r="H1403" s="9" t="s">
        <v>170</v>
      </c>
      <c r="I1403" s="9">
        <v>19</v>
      </c>
      <c r="J1403" s="9">
        <v>5</v>
      </c>
      <c r="K1403" s="9" t="str">
        <f t="shared" si="43"/>
        <v>Radiant</v>
      </c>
      <c r="L1403" s="9" t="s">
        <v>18</v>
      </c>
      <c r="M1403" s="9">
        <f>Datos_Limpios!$I1403+Datos_Limpios!$J1403</f>
        <v>24</v>
      </c>
      <c r="N1403" s="9" t="str">
        <f>IF(Datos_Limpios!$M1403&lt;35,"Menor a 35",IF(Datos_Limpios!$M1403&lt;=48,"Menor a 48",IF(Datos_Limpios!$M1403&lt;=60,"Menor a 60","Mayor a 60")))</f>
        <v>Menor a 35</v>
      </c>
      <c r="O1403" s="9" t="str">
        <f>IF(Datos_Limpios!$L1403="True",Datos_Limpios!$F1403,Datos_Limpios!$H1403)</f>
        <v>Team Empire</v>
      </c>
      <c r="P1403" s="9"/>
      <c r="Q1403" s="9">
        <v>13256</v>
      </c>
      <c r="R1403" s="9" t="s">
        <v>139</v>
      </c>
    </row>
    <row r="1404" spans="1:18" x14ac:dyDescent="0.3">
      <c r="A1404" s="7">
        <v>6056749425</v>
      </c>
      <c r="B1404" s="7">
        <v>1874</v>
      </c>
      <c r="C1404" s="8">
        <f>Datos_Limpios!$B1404/(24*60*60)</f>
        <v>2.1689814814814815E-2</v>
      </c>
      <c r="D1404" s="8" t="str">
        <f t="shared" si="42"/>
        <v>Early Game</v>
      </c>
      <c r="E1404" s="7">
        <v>7298091</v>
      </c>
      <c r="F1404" s="7" t="s">
        <v>164</v>
      </c>
      <c r="G1404" s="7">
        <v>8442622</v>
      </c>
      <c r="H1404" s="7" t="s">
        <v>171</v>
      </c>
      <c r="I1404" s="7">
        <v>33</v>
      </c>
      <c r="J1404" s="7">
        <v>9</v>
      </c>
      <c r="K1404" s="7" t="str">
        <f t="shared" si="43"/>
        <v>Radiant</v>
      </c>
      <c r="L1404" s="7" t="s">
        <v>18</v>
      </c>
      <c r="M1404" s="7">
        <f>Datos_Limpios!$I1404+Datos_Limpios!$J1404</f>
        <v>42</v>
      </c>
      <c r="N1404" s="7" t="str">
        <f>IF(Datos_Limpios!$M1404&lt;35,"Menor a 35",IF(Datos_Limpios!$M1404&lt;=48,"Menor a 48",IF(Datos_Limpios!$M1404&lt;=60,"Menor a 60","Mayor a 60")))</f>
        <v>Menor a 48</v>
      </c>
      <c r="O1404" s="7" t="str">
        <f>IF(Datos_Limpios!$L1404="True",Datos_Limpios!$F1404,Datos_Limpios!$H1404)</f>
        <v>Noping VPN</v>
      </c>
      <c r="P1404" s="7"/>
      <c r="Q1404" s="7">
        <v>13256</v>
      </c>
      <c r="R1404" s="7" t="s">
        <v>139</v>
      </c>
    </row>
    <row r="1405" spans="1:18" x14ac:dyDescent="0.3">
      <c r="A1405" s="9">
        <v>6056389893</v>
      </c>
      <c r="B1405" s="9">
        <v>2733</v>
      </c>
      <c r="C1405" s="10">
        <f>Datos_Limpios!$B1405/(24*60*60)</f>
        <v>3.1631944444444442E-2</v>
      </c>
      <c r="D1405" s="8" t="str">
        <f t="shared" si="42"/>
        <v>Mid Game</v>
      </c>
      <c r="E1405" s="9">
        <v>8352473</v>
      </c>
      <c r="F1405" s="9" t="s">
        <v>166</v>
      </c>
      <c r="G1405" s="9">
        <v>8310936</v>
      </c>
      <c r="H1405" s="9" t="s">
        <v>173</v>
      </c>
      <c r="I1405" s="9">
        <v>42</v>
      </c>
      <c r="J1405" s="9">
        <v>15</v>
      </c>
      <c r="K1405" s="9" t="str">
        <f t="shared" si="43"/>
        <v>Radiant</v>
      </c>
      <c r="L1405" s="9" t="s">
        <v>18</v>
      </c>
      <c r="M1405" s="9">
        <f>Datos_Limpios!$I1405+Datos_Limpios!$J1405</f>
        <v>57</v>
      </c>
      <c r="N1405" s="9" t="str">
        <f>IF(Datos_Limpios!$M1405&lt;35,"Menor a 35",IF(Datos_Limpios!$M1405&lt;=48,"Menor a 48",IF(Datos_Limpios!$M1405&lt;=60,"Menor a 60","Mayor a 60")))</f>
        <v>Menor a 60</v>
      </c>
      <c r="O1405" s="9" t="str">
        <f>IF(Datos_Limpios!$L1405="True",Datos_Limpios!$F1405,Datos_Limpios!$H1405)</f>
        <v>Fantastic Five</v>
      </c>
      <c r="P1405" s="9"/>
      <c r="Q1405" s="9">
        <v>13256</v>
      </c>
      <c r="R1405" s="9" t="s">
        <v>139</v>
      </c>
    </row>
    <row r="1406" spans="1:18" x14ac:dyDescent="0.3">
      <c r="A1406" s="7">
        <v>6225151294</v>
      </c>
      <c r="B1406" s="7">
        <v>2556</v>
      </c>
      <c r="C1406" s="8">
        <f>Datos_Limpios!$B1406/(24*60*60)</f>
        <v>2.9583333333333333E-2</v>
      </c>
      <c r="D1406" s="8" t="str">
        <f t="shared" si="42"/>
        <v>Mid Game</v>
      </c>
      <c r="E1406" s="7">
        <v>1838315</v>
      </c>
      <c r="F1406" s="7" t="s">
        <v>21</v>
      </c>
      <c r="G1406" s="7">
        <v>15</v>
      </c>
      <c r="H1406" s="7" t="s">
        <v>12</v>
      </c>
      <c r="I1406" s="7">
        <v>12</v>
      </c>
      <c r="J1406" s="7">
        <v>22</v>
      </c>
      <c r="K1406" s="7" t="str">
        <f t="shared" si="43"/>
        <v>Dire</v>
      </c>
      <c r="L1406" s="7" t="s">
        <v>14</v>
      </c>
      <c r="M1406" s="7">
        <f>Datos_Limpios!$I1406+Datos_Limpios!$J1406</f>
        <v>34</v>
      </c>
      <c r="N1406" s="7" t="str">
        <f>IF(Datos_Limpios!$M1406&lt;35,"Menor a 35",IF(Datos_Limpios!$M1406&lt;=48,"Menor a 48",IF(Datos_Limpios!$M1406&lt;=60,"Menor a 60","Mayor a 60")))</f>
        <v>Menor a 35</v>
      </c>
      <c r="O1406" s="7" t="str">
        <f>IF(Datos_Limpios!$L1406="True",Datos_Limpios!$F1406,Datos_Limpios!$H1406)</f>
        <v>LGD Gaming</v>
      </c>
      <c r="P1406" s="7"/>
      <c r="Q1406" s="7">
        <v>13256</v>
      </c>
      <c r="R1406" s="7" t="s">
        <v>139</v>
      </c>
    </row>
    <row r="1407" spans="1:18" x14ac:dyDescent="0.3">
      <c r="A1407" s="9">
        <v>6225233668</v>
      </c>
      <c r="B1407" s="9">
        <v>3173</v>
      </c>
      <c r="C1407" s="10">
        <f>Datos_Limpios!$B1407/(24*60*60)</f>
        <v>3.6724537037037035E-2</v>
      </c>
      <c r="D1407" s="8" t="str">
        <f t="shared" si="42"/>
        <v>Mid Game</v>
      </c>
      <c r="E1407" s="9">
        <v>1838315</v>
      </c>
      <c r="F1407" s="9" t="s">
        <v>21</v>
      </c>
      <c r="G1407" s="9">
        <v>15</v>
      </c>
      <c r="H1407" s="9" t="s">
        <v>12</v>
      </c>
      <c r="I1407" s="9">
        <v>21</v>
      </c>
      <c r="J1407" s="9">
        <v>21</v>
      </c>
      <c r="K1407" s="9" t="str">
        <f t="shared" si="43"/>
        <v>Dire</v>
      </c>
      <c r="L1407" s="9" t="s">
        <v>14</v>
      </c>
      <c r="M1407" s="9">
        <f>Datos_Limpios!$I1407+Datos_Limpios!$J1407</f>
        <v>42</v>
      </c>
      <c r="N1407" s="9" t="str">
        <f>IF(Datos_Limpios!$M1407&lt;35,"Menor a 35",IF(Datos_Limpios!$M1407&lt;=48,"Menor a 48",IF(Datos_Limpios!$M1407&lt;=60,"Menor a 60","Mayor a 60")))</f>
        <v>Menor a 48</v>
      </c>
      <c r="O1407" s="9" t="str">
        <f>IF(Datos_Limpios!$L1407="True",Datos_Limpios!$F1407,Datos_Limpios!$H1407)</f>
        <v>LGD Gaming</v>
      </c>
      <c r="P1407" s="9"/>
      <c r="Q1407" s="9">
        <v>13256</v>
      </c>
      <c r="R1407" s="9" t="s">
        <v>139</v>
      </c>
    </row>
    <row r="1408" spans="1:18" x14ac:dyDescent="0.3">
      <c r="A1408" s="7">
        <v>6212554150</v>
      </c>
      <c r="B1408" s="7">
        <v>2267</v>
      </c>
      <c r="C1408" s="8">
        <f>Datos_Limpios!$B1408/(24*60*60)</f>
        <v>2.6238425925925925E-2</v>
      </c>
      <c r="D1408" s="8" t="str">
        <f t="shared" si="42"/>
        <v>Early Game</v>
      </c>
      <c r="E1408" s="7">
        <v>39</v>
      </c>
      <c r="F1408" s="7" t="s">
        <v>60</v>
      </c>
      <c r="G1408" s="7">
        <v>6209166</v>
      </c>
      <c r="H1408" s="7" t="s">
        <v>122</v>
      </c>
      <c r="I1408" s="7">
        <v>24</v>
      </c>
      <c r="J1408" s="7">
        <v>18</v>
      </c>
      <c r="K1408" s="7" t="str">
        <f t="shared" si="43"/>
        <v>Radiant</v>
      </c>
      <c r="L1408" s="7" t="s">
        <v>18</v>
      </c>
      <c r="M1408" s="7">
        <f>Datos_Limpios!$I1408+Datos_Limpios!$J1408</f>
        <v>42</v>
      </c>
      <c r="N1408" s="7" t="str">
        <f>IF(Datos_Limpios!$M1408&lt;35,"Menor a 35",IF(Datos_Limpios!$M1408&lt;=48,"Menor a 48",IF(Datos_Limpios!$M1408&lt;=60,"Menor a 60","Mayor a 60")))</f>
        <v>Menor a 48</v>
      </c>
      <c r="O1408" s="7" t="str">
        <f>IF(Datos_Limpios!$L1408="True",Datos_Limpios!$F1408,Datos_Limpios!$H1408)</f>
        <v>Shopify Rebellion</v>
      </c>
      <c r="P1408" s="7"/>
      <c r="Q1408" s="7">
        <v>13256</v>
      </c>
      <c r="R1408" s="7" t="s">
        <v>139</v>
      </c>
    </row>
    <row r="1409" spans="1:18" x14ac:dyDescent="0.3">
      <c r="A1409" s="9">
        <v>6213107703</v>
      </c>
      <c r="B1409" s="9">
        <v>3360</v>
      </c>
      <c r="C1409" s="10">
        <f>Datos_Limpios!$B1409/(24*60*60)</f>
        <v>3.888888888888889E-2</v>
      </c>
      <c r="D1409" s="8" t="str">
        <f t="shared" si="42"/>
        <v>Mid Game</v>
      </c>
      <c r="E1409" s="9">
        <v>7391077</v>
      </c>
      <c r="F1409" s="9" t="s">
        <v>149</v>
      </c>
      <c r="G1409" s="9">
        <v>111474</v>
      </c>
      <c r="H1409" s="9" t="s">
        <v>20</v>
      </c>
      <c r="I1409" s="9">
        <v>34</v>
      </c>
      <c r="J1409" s="9">
        <v>41</v>
      </c>
      <c r="K1409" s="9" t="str">
        <f t="shared" si="43"/>
        <v>Dire</v>
      </c>
      <c r="L1409" s="9" t="s">
        <v>14</v>
      </c>
      <c r="M1409" s="9">
        <f>Datos_Limpios!$I1409+Datos_Limpios!$J1409</f>
        <v>75</v>
      </c>
      <c r="N1409" s="9" t="str">
        <f>IF(Datos_Limpios!$M1409&lt;35,"Menor a 35",IF(Datos_Limpios!$M1409&lt;=48,"Menor a 48",IF(Datos_Limpios!$M1409&lt;=60,"Menor a 60","Mayor a 60")))</f>
        <v>Mayor a 60</v>
      </c>
      <c r="O1409" s="9" t="str">
        <f>IF(Datos_Limpios!$L1409="True",Datos_Limpios!$F1409,Datos_Limpios!$H1409)</f>
        <v>Alliance</v>
      </c>
      <c r="P1409" s="9"/>
      <c r="Q1409" s="9">
        <v>13256</v>
      </c>
      <c r="R1409" s="9" t="s">
        <v>139</v>
      </c>
    </row>
    <row r="1410" spans="1:18" x14ac:dyDescent="0.3">
      <c r="A1410" s="7">
        <v>6221083701</v>
      </c>
      <c r="B1410" s="7">
        <v>2028</v>
      </c>
      <c r="C1410" s="8">
        <f>Datos_Limpios!$B1410/(24*60*60)</f>
        <v>2.3472222222222221E-2</v>
      </c>
      <c r="D1410" s="8" t="str">
        <f t="shared" ref="D1410:D1473" si="44">IF(B1410/60&lt;20,"Turbo Game",IF((20&lt;=B1410/60)*AND(B1410/60&lt;=40),"Early Game",IF((40&lt;B1410/60)*AND(B1410/60&lt;=60),"Mid Game","Late Game")))</f>
        <v>Early Game</v>
      </c>
      <c r="E1410" s="7">
        <v>1883502</v>
      </c>
      <c r="F1410" s="7" t="s">
        <v>61</v>
      </c>
      <c r="G1410" s="7">
        <v>726228</v>
      </c>
      <c r="H1410" s="7" t="s">
        <v>55</v>
      </c>
      <c r="I1410" s="7">
        <v>36</v>
      </c>
      <c r="J1410" s="7">
        <v>14</v>
      </c>
      <c r="K1410" s="7" t="str">
        <f t="shared" ref="K1410:K1473" si="45">IF(L1410="True","Radiant","Dire")</f>
        <v>Radiant</v>
      </c>
      <c r="L1410" s="7" t="s">
        <v>18</v>
      </c>
      <c r="M1410" s="7">
        <f>Datos_Limpios!$I1410+Datos_Limpios!$J1410</f>
        <v>50</v>
      </c>
      <c r="N1410" s="7" t="str">
        <f>IF(Datos_Limpios!$M1410&lt;35,"Menor a 35",IF(Datos_Limpios!$M1410&lt;=48,"Menor a 48",IF(Datos_Limpios!$M1410&lt;=60,"Menor a 60","Mayor a 60")))</f>
        <v>Menor a 60</v>
      </c>
      <c r="O1410" s="7" t="str">
        <f>IF(Datos_Limpios!$L1410="True",Datos_Limpios!$F1410,Datos_Limpios!$H1410)</f>
        <v>Virtus.pro</v>
      </c>
      <c r="P1410" s="7"/>
      <c r="Q1410" s="7">
        <v>13256</v>
      </c>
      <c r="R1410" s="7" t="s">
        <v>139</v>
      </c>
    </row>
    <row r="1411" spans="1:18" x14ac:dyDescent="0.3">
      <c r="A1411" s="9">
        <v>6079386505</v>
      </c>
      <c r="B1411" s="9">
        <v>2211</v>
      </c>
      <c r="C1411" s="10">
        <f>Datos_Limpios!$B1411/(24*60*60)</f>
        <v>2.5590277777777778E-2</v>
      </c>
      <c r="D1411" s="8" t="str">
        <f t="shared" si="44"/>
        <v>Early Game</v>
      </c>
      <c r="E1411" s="9">
        <v>8390848</v>
      </c>
      <c r="F1411" s="9" t="s">
        <v>176</v>
      </c>
      <c r="G1411" s="9">
        <v>8261818</v>
      </c>
      <c r="H1411" s="9" t="s">
        <v>177</v>
      </c>
      <c r="I1411" s="9">
        <v>29</v>
      </c>
      <c r="J1411" s="9">
        <v>9</v>
      </c>
      <c r="K1411" s="9" t="str">
        <f t="shared" si="45"/>
        <v>Radiant</v>
      </c>
      <c r="L1411" s="9" t="s">
        <v>18</v>
      </c>
      <c r="M1411" s="9">
        <f>Datos_Limpios!$I1411+Datos_Limpios!$J1411</f>
        <v>38</v>
      </c>
      <c r="N1411" s="9" t="str">
        <f>IF(Datos_Limpios!$M1411&lt;35,"Menor a 35",IF(Datos_Limpios!$M1411&lt;=48,"Menor a 48",IF(Datos_Limpios!$M1411&lt;=60,"Menor a 60","Mayor a 60")))</f>
        <v>Menor a 48</v>
      </c>
      <c r="O1411" s="9" t="str">
        <f>IF(Datos_Limpios!$L1411="True",Datos_Limpios!$F1411,Datos_Limpios!$H1411)</f>
        <v>ITB.Shuffle</v>
      </c>
      <c r="P1411" s="9"/>
      <c r="Q1411" s="9">
        <v>13256</v>
      </c>
      <c r="R1411" s="9" t="s">
        <v>139</v>
      </c>
    </row>
    <row r="1412" spans="1:18" x14ac:dyDescent="0.3">
      <c r="A1412" s="7">
        <v>6059831460</v>
      </c>
      <c r="B1412" s="7">
        <v>1973</v>
      </c>
      <c r="C1412" s="8">
        <f>Datos_Limpios!$B1412/(24*60*60)</f>
        <v>2.2835648148148147E-2</v>
      </c>
      <c r="D1412" s="8" t="str">
        <f t="shared" si="44"/>
        <v>Early Game</v>
      </c>
      <c r="E1412" s="7">
        <v>46</v>
      </c>
      <c r="F1412" s="7" t="s">
        <v>59</v>
      </c>
      <c r="G1412" s="7">
        <v>7422789</v>
      </c>
      <c r="H1412" s="7" t="s">
        <v>174</v>
      </c>
      <c r="I1412" s="7">
        <v>26</v>
      </c>
      <c r="J1412" s="7">
        <v>14</v>
      </c>
      <c r="K1412" s="7" t="str">
        <f t="shared" si="45"/>
        <v>Radiant</v>
      </c>
      <c r="L1412" s="7" t="s">
        <v>18</v>
      </c>
      <c r="M1412" s="7">
        <f>Datos_Limpios!$I1412+Datos_Limpios!$J1412</f>
        <v>40</v>
      </c>
      <c r="N1412" s="7" t="str">
        <f>IF(Datos_Limpios!$M1412&lt;35,"Menor a 35",IF(Datos_Limpios!$M1412&lt;=48,"Menor a 48",IF(Datos_Limpios!$M1412&lt;=60,"Menor a 60","Mayor a 60")))</f>
        <v>Menor a 48</v>
      </c>
      <c r="O1412" s="7" t="str">
        <f>IF(Datos_Limpios!$L1412="True",Datos_Limpios!$F1412,Datos_Limpios!$H1412)</f>
        <v>Team Empire</v>
      </c>
      <c r="P1412" s="7"/>
      <c r="Q1412" s="7">
        <v>13256</v>
      </c>
      <c r="R1412" s="7" t="s">
        <v>139</v>
      </c>
    </row>
    <row r="1413" spans="1:18" x14ac:dyDescent="0.3">
      <c r="A1413" s="9">
        <v>6078760980</v>
      </c>
      <c r="B1413" s="9">
        <v>1921</v>
      </c>
      <c r="C1413" s="10">
        <f>Datos_Limpios!$B1413/(24*60*60)</f>
        <v>2.2233796296296297E-2</v>
      </c>
      <c r="D1413" s="8" t="str">
        <f t="shared" si="44"/>
        <v>Early Game</v>
      </c>
      <c r="E1413" s="9">
        <v>4</v>
      </c>
      <c r="F1413" s="9" t="s">
        <v>72</v>
      </c>
      <c r="G1413" s="9">
        <v>7407260</v>
      </c>
      <c r="H1413" s="9" t="s">
        <v>178</v>
      </c>
      <c r="I1413" s="9">
        <v>30</v>
      </c>
      <c r="J1413" s="9">
        <v>10</v>
      </c>
      <c r="K1413" s="9" t="str">
        <f t="shared" si="45"/>
        <v>Radiant</v>
      </c>
      <c r="L1413" s="9" t="s">
        <v>18</v>
      </c>
      <c r="M1413" s="9">
        <f>Datos_Limpios!$I1413+Datos_Limpios!$J1413</f>
        <v>40</v>
      </c>
      <c r="N1413" s="9" t="str">
        <f>IF(Datos_Limpios!$M1413&lt;35,"Menor a 35",IF(Datos_Limpios!$M1413&lt;=48,"Menor a 48",IF(Datos_Limpios!$M1413&lt;=60,"Menor a 60","Mayor a 60")))</f>
        <v>Menor a 48</v>
      </c>
      <c r="O1413" s="9" t="str">
        <f>IF(Datos_Limpios!$L1413="True",Datos_Limpios!$F1413,Datos_Limpios!$H1413)</f>
        <v>EHOME</v>
      </c>
      <c r="P1413" s="9"/>
      <c r="Q1413" s="9">
        <v>13256</v>
      </c>
      <c r="R1413" s="9" t="s">
        <v>139</v>
      </c>
    </row>
    <row r="1414" spans="1:18" x14ac:dyDescent="0.3">
      <c r="A1414" s="7">
        <v>6212599176</v>
      </c>
      <c r="B1414" s="7">
        <v>2475</v>
      </c>
      <c r="C1414" s="8">
        <f>Datos_Limpios!$B1414/(24*60*60)</f>
        <v>2.8645833333333332E-2</v>
      </c>
      <c r="D1414" s="8" t="str">
        <f t="shared" si="44"/>
        <v>Mid Game</v>
      </c>
      <c r="E1414" s="7">
        <v>726228</v>
      </c>
      <c r="F1414" s="7" t="s">
        <v>55</v>
      </c>
      <c r="G1414" s="7">
        <v>350190</v>
      </c>
      <c r="H1414" s="7" t="s">
        <v>16</v>
      </c>
      <c r="I1414" s="7">
        <v>27</v>
      </c>
      <c r="J1414" s="7">
        <v>12</v>
      </c>
      <c r="K1414" s="7" t="str">
        <f t="shared" si="45"/>
        <v>Radiant</v>
      </c>
      <c r="L1414" s="7" t="s">
        <v>18</v>
      </c>
      <c r="M1414" s="7">
        <f>Datos_Limpios!$I1414+Datos_Limpios!$J1414</f>
        <v>39</v>
      </c>
      <c r="N1414" s="7" t="str">
        <f>IF(Datos_Limpios!$M1414&lt;35,"Menor a 35",IF(Datos_Limpios!$M1414&lt;=48,"Menor a 48",IF(Datos_Limpios!$M1414&lt;=60,"Menor a 60","Mayor a 60")))</f>
        <v>Menor a 48</v>
      </c>
      <c r="O1414" s="7" t="str">
        <f>IF(Datos_Limpios!$L1414="True",Datos_Limpios!$F1414,Datos_Limpios!$H1414)</f>
        <v>Vici Gaming</v>
      </c>
      <c r="P1414" s="7"/>
      <c r="Q1414" s="7">
        <v>13256</v>
      </c>
      <c r="R1414" s="7" t="s">
        <v>139</v>
      </c>
    </row>
    <row r="1415" spans="1:18" x14ac:dyDescent="0.3">
      <c r="A1415" s="9">
        <v>6212904276</v>
      </c>
      <c r="B1415" s="9">
        <v>2129</v>
      </c>
      <c r="C1415" s="10">
        <f>Datos_Limpios!$B1415/(24*60*60)</f>
        <v>2.4641203703703703E-2</v>
      </c>
      <c r="D1415" s="8" t="str">
        <f t="shared" si="44"/>
        <v>Early Game</v>
      </c>
      <c r="E1415" s="9">
        <v>726228</v>
      </c>
      <c r="F1415" s="9" t="s">
        <v>55</v>
      </c>
      <c r="G1415" s="9">
        <v>8255756</v>
      </c>
      <c r="H1415" s="9" t="s">
        <v>148</v>
      </c>
      <c r="I1415" s="9">
        <v>26</v>
      </c>
      <c r="J1415" s="9">
        <v>6</v>
      </c>
      <c r="K1415" s="9" t="str">
        <f t="shared" si="45"/>
        <v>Radiant</v>
      </c>
      <c r="L1415" s="9" t="s">
        <v>18</v>
      </c>
      <c r="M1415" s="9">
        <f>Datos_Limpios!$I1415+Datos_Limpios!$J1415</f>
        <v>32</v>
      </c>
      <c r="N1415" s="9" t="str">
        <f>IF(Datos_Limpios!$M1415&lt;35,"Menor a 35",IF(Datos_Limpios!$M1415&lt;=48,"Menor a 48",IF(Datos_Limpios!$M1415&lt;=60,"Menor a 60","Mayor a 60")))</f>
        <v>Menor a 35</v>
      </c>
      <c r="O1415" s="9" t="str">
        <f>IF(Datos_Limpios!$L1415="True",Datos_Limpios!$F1415,Datos_Limpios!$H1415)</f>
        <v>Vici Gaming</v>
      </c>
      <c r="P1415" s="9"/>
      <c r="Q1415" s="9">
        <v>13256</v>
      </c>
      <c r="R1415" s="9" t="s">
        <v>139</v>
      </c>
    </row>
    <row r="1416" spans="1:18" x14ac:dyDescent="0.3">
      <c r="A1416" s="7">
        <v>6214018519</v>
      </c>
      <c r="B1416" s="7">
        <v>2017</v>
      </c>
      <c r="C1416" s="8">
        <f>Datos_Limpios!$B1416/(24*60*60)</f>
        <v>2.3344907407407408E-2</v>
      </c>
      <c r="D1416" s="8" t="str">
        <f t="shared" si="44"/>
        <v>Early Game</v>
      </c>
      <c r="E1416" s="7">
        <v>6209166</v>
      </c>
      <c r="F1416" s="7" t="s">
        <v>122</v>
      </c>
      <c r="G1416" s="7">
        <v>111474</v>
      </c>
      <c r="H1416" s="7" t="s">
        <v>20</v>
      </c>
      <c r="I1416" s="7">
        <v>16</v>
      </c>
      <c r="J1416" s="7">
        <v>20</v>
      </c>
      <c r="K1416" s="7" t="str">
        <f t="shared" si="45"/>
        <v>Dire</v>
      </c>
      <c r="L1416" s="7" t="s">
        <v>14</v>
      </c>
      <c r="M1416" s="7">
        <f>Datos_Limpios!$I1416+Datos_Limpios!$J1416</f>
        <v>36</v>
      </c>
      <c r="N1416" s="7" t="str">
        <f>IF(Datos_Limpios!$M1416&lt;35,"Menor a 35",IF(Datos_Limpios!$M1416&lt;=48,"Menor a 48",IF(Datos_Limpios!$M1416&lt;=60,"Menor a 60","Mayor a 60")))</f>
        <v>Menor a 48</v>
      </c>
      <c r="O1416" s="7" t="str">
        <f>IF(Datos_Limpios!$L1416="True",Datos_Limpios!$F1416,Datos_Limpios!$H1416)</f>
        <v>Alliance</v>
      </c>
      <c r="P1416" s="7"/>
      <c r="Q1416" s="7">
        <v>13256</v>
      </c>
      <c r="R1416" s="7" t="s">
        <v>139</v>
      </c>
    </row>
    <row r="1417" spans="1:18" x14ac:dyDescent="0.3">
      <c r="A1417" s="9">
        <v>6067296131</v>
      </c>
      <c r="B1417" s="9">
        <v>2490</v>
      </c>
      <c r="C1417" s="10">
        <f>Datos_Limpios!$B1417/(24*60*60)</f>
        <v>2.8819444444444446E-2</v>
      </c>
      <c r="D1417" s="8" t="str">
        <f t="shared" si="44"/>
        <v>Mid Game</v>
      </c>
      <c r="E1417" s="9">
        <v>8376426</v>
      </c>
      <c r="F1417" s="9" t="s">
        <v>172</v>
      </c>
      <c r="G1417" s="9">
        <v>8272699</v>
      </c>
      <c r="H1417" s="9" t="s">
        <v>179</v>
      </c>
      <c r="I1417" s="9">
        <v>22</v>
      </c>
      <c r="J1417" s="9">
        <v>37</v>
      </c>
      <c r="K1417" s="9" t="str">
        <f t="shared" si="45"/>
        <v>Dire</v>
      </c>
      <c r="L1417" s="9" t="s">
        <v>14</v>
      </c>
      <c r="M1417" s="9">
        <f>Datos_Limpios!$I1417+Datos_Limpios!$J1417</f>
        <v>59</v>
      </c>
      <c r="N1417" s="9" t="str">
        <f>IF(Datos_Limpios!$M1417&lt;35,"Menor a 35",IF(Datos_Limpios!$M1417&lt;=48,"Menor a 48",IF(Datos_Limpios!$M1417&lt;=60,"Menor a 60","Mayor a 60")))</f>
        <v>Menor a 60</v>
      </c>
      <c r="O1417" s="9" t="str">
        <f>IF(Datos_Limpios!$L1417="True",Datos_Limpios!$F1417,Datos_Limpios!$H1417)</f>
        <v>Penguins Squad</v>
      </c>
      <c r="P1417" s="9"/>
      <c r="Q1417" s="9">
        <v>13256</v>
      </c>
      <c r="R1417" s="9" t="s">
        <v>139</v>
      </c>
    </row>
    <row r="1418" spans="1:18" x14ac:dyDescent="0.3">
      <c r="A1418" s="7">
        <v>6215020578</v>
      </c>
      <c r="B1418" s="7">
        <v>2751</v>
      </c>
      <c r="C1418" s="8">
        <f>Datos_Limpios!$B1418/(24*60*60)</f>
        <v>3.184027777777778E-2</v>
      </c>
      <c r="D1418" s="8" t="str">
        <f t="shared" si="44"/>
        <v>Mid Game</v>
      </c>
      <c r="E1418" s="7">
        <v>726228</v>
      </c>
      <c r="F1418" s="7" t="s">
        <v>55</v>
      </c>
      <c r="G1418" s="7">
        <v>15</v>
      </c>
      <c r="H1418" s="7" t="s">
        <v>12</v>
      </c>
      <c r="I1418" s="7">
        <v>14</v>
      </c>
      <c r="J1418" s="7">
        <v>28</v>
      </c>
      <c r="K1418" s="7" t="str">
        <f t="shared" si="45"/>
        <v>Dire</v>
      </c>
      <c r="L1418" s="7" t="s">
        <v>14</v>
      </c>
      <c r="M1418" s="7">
        <f>Datos_Limpios!$I1418+Datos_Limpios!$J1418</f>
        <v>42</v>
      </c>
      <c r="N1418" s="7" t="str">
        <f>IF(Datos_Limpios!$M1418&lt;35,"Menor a 35",IF(Datos_Limpios!$M1418&lt;=48,"Menor a 48",IF(Datos_Limpios!$M1418&lt;=60,"Menor a 60","Mayor a 60")))</f>
        <v>Menor a 48</v>
      </c>
      <c r="O1418" s="7" t="str">
        <f>IF(Datos_Limpios!$L1418="True",Datos_Limpios!$F1418,Datos_Limpios!$H1418)</f>
        <v>LGD Gaming</v>
      </c>
      <c r="P1418" s="7"/>
      <c r="Q1418" s="7">
        <v>13256</v>
      </c>
      <c r="R1418" s="7" t="s">
        <v>139</v>
      </c>
    </row>
    <row r="1419" spans="1:18" x14ac:dyDescent="0.3">
      <c r="A1419" s="9">
        <v>6220239665</v>
      </c>
      <c r="B1419" s="9">
        <v>2384</v>
      </c>
      <c r="C1419" s="10">
        <f>Datos_Limpios!$B1419/(24*60*60)</f>
        <v>2.7592592592592592E-2</v>
      </c>
      <c r="D1419" s="8" t="str">
        <f t="shared" si="44"/>
        <v>Early Game</v>
      </c>
      <c r="E1419" s="9">
        <v>8204512</v>
      </c>
      <c r="F1419" s="9" t="s">
        <v>146</v>
      </c>
      <c r="G1419" s="9">
        <v>39</v>
      </c>
      <c r="H1419" s="9" t="s">
        <v>60</v>
      </c>
      <c r="I1419" s="9">
        <v>14</v>
      </c>
      <c r="J1419" s="9">
        <v>41</v>
      </c>
      <c r="K1419" s="9" t="str">
        <f t="shared" si="45"/>
        <v>Dire</v>
      </c>
      <c r="L1419" s="9" t="s">
        <v>14</v>
      </c>
      <c r="M1419" s="9">
        <f>Datos_Limpios!$I1419+Datos_Limpios!$J1419</f>
        <v>55</v>
      </c>
      <c r="N1419" s="9" t="str">
        <f>IF(Datos_Limpios!$M1419&lt;35,"Menor a 35",IF(Datos_Limpios!$M1419&lt;=48,"Menor a 48",IF(Datos_Limpios!$M1419&lt;=60,"Menor a 60","Mayor a 60")))</f>
        <v>Menor a 60</v>
      </c>
      <c r="O1419" s="9" t="str">
        <f>IF(Datos_Limpios!$L1419="True",Datos_Limpios!$F1419,Datos_Limpios!$H1419)</f>
        <v>Shopify Rebellion</v>
      </c>
      <c r="P1419" s="9"/>
      <c r="Q1419" s="9">
        <v>13256</v>
      </c>
      <c r="R1419" s="9" t="s">
        <v>139</v>
      </c>
    </row>
    <row r="1420" spans="1:18" x14ac:dyDescent="0.3">
      <c r="A1420" s="7">
        <v>6080001045</v>
      </c>
      <c r="B1420" s="7">
        <v>1992</v>
      </c>
      <c r="C1420" s="8">
        <f>Datos_Limpios!$B1420/(24*60*60)</f>
        <v>2.3055555555555555E-2</v>
      </c>
      <c r="D1420" s="8" t="str">
        <f t="shared" si="44"/>
        <v>Early Game</v>
      </c>
      <c r="E1420" s="7">
        <v>6209804</v>
      </c>
      <c r="F1420" s="7" t="s">
        <v>109</v>
      </c>
      <c r="G1420" s="7">
        <v>7453020</v>
      </c>
      <c r="H1420" s="7" t="s">
        <v>180</v>
      </c>
      <c r="I1420" s="7">
        <v>22</v>
      </c>
      <c r="J1420" s="7">
        <v>8</v>
      </c>
      <c r="K1420" s="7" t="str">
        <f t="shared" si="45"/>
        <v>Radiant</v>
      </c>
      <c r="L1420" s="7" t="s">
        <v>18</v>
      </c>
      <c r="M1420" s="7">
        <f>Datos_Limpios!$I1420+Datos_Limpios!$J1420</f>
        <v>30</v>
      </c>
      <c r="N1420" s="7" t="str">
        <f>IF(Datos_Limpios!$M1420&lt;35,"Menor a 35",IF(Datos_Limpios!$M1420&lt;=48,"Menor a 48",IF(Datos_Limpios!$M1420&lt;=60,"Menor a 60","Mayor a 60")))</f>
        <v>Menor a 35</v>
      </c>
      <c r="O1420" s="7" t="str">
        <f>IF(Datos_Limpios!$L1420="True",Datos_Limpios!$F1420,Datos_Limpios!$H1420)</f>
        <v>Antarctic Penguins</v>
      </c>
      <c r="P1420" s="7"/>
      <c r="Q1420" s="7">
        <v>13256</v>
      </c>
      <c r="R1420" s="7" t="s">
        <v>139</v>
      </c>
    </row>
    <row r="1421" spans="1:18" x14ac:dyDescent="0.3">
      <c r="A1421" s="9">
        <v>6079148465</v>
      </c>
      <c r="B1421" s="9">
        <v>1754</v>
      </c>
      <c r="C1421" s="10">
        <f>Datos_Limpios!$B1421/(24*60*60)</f>
        <v>2.0300925925925927E-2</v>
      </c>
      <c r="D1421" s="8" t="str">
        <f t="shared" si="44"/>
        <v>Early Game</v>
      </c>
      <c r="E1421" s="9">
        <v>8204562</v>
      </c>
      <c r="F1421" s="9" t="s">
        <v>150</v>
      </c>
      <c r="G1421" s="9">
        <v>8344760</v>
      </c>
      <c r="H1421" s="9" t="s">
        <v>156</v>
      </c>
      <c r="I1421" s="9">
        <v>36</v>
      </c>
      <c r="J1421" s="9">
        <v>12</v>
      </c>
      <c r="K1421" s="9" t="str">
        <f t="shared" si="45"/>
        <v>Radiant</v>
      </c>
      <c r="L1421" s="9" t="s">
        <v>18</v>
      </c>
      <c r="M1421" s="9">
        <f>Datos_Limpios!$I1421+Datos_Limpios!$J1421</f>
        <v>48</v>
      </c>
      <c r="N1421" s="9" t="str">
        <f>IF(Datos_Limpios!$M1421&lt;35,"Menor a 35",IF(Datos_Limpios!$M1421&lt;=48,"Menor a 48",IF(Datos_Limpios!$M1421&lt;=60,"Menor a 60","Mayor a 60")))</f>
        <v>Menor a 48</v>
      </c>
      <c r="O1421" s="9" t="str">
        <f>IF(Datos_Limpios!$L1421="True",Datos_Limpios!$F1421,Datos_Limpios!$H1421)</f>
        <v>Spider Pigzs</v>
      </c>
      <c r="P1421" s="9"/>
      <c r="Q1421" s="9">
        <v>13256</v>
      </c>
      <c r="R1421" s="9" t="s">
        <v>139</v>
      </c>
    </row>
    <row r="1422" spans="1:18" x14ac:dyDescent="0.3">
      <c r="A1422" s="7">
        <v>6071087562</v>
      </c>
      <c r="B1422" s="7">
        <v>3383</v>
      </c>
      <c r="C1422" s="8">
        <f>Datos_Limpios!$B1422/(24*60*60)</f>
        <v>3.9155092592592596E-2</v>
      </c>
      <c r="D1422" s="8" t="str">
        <f t="shared" si="44"/>
        <v>Mid Game</v>
      </c>
      <c r="E1422" s="7">
        <v>2108395</v>
      </c>
      <c r="F1422" s="7" t="s">
        <v>34</v>
      </c>
      <c r="G1422" s="7">
        <v>350190</v>
      </c>
      <c r="H1422" s="7" t="s">
        <v>16</v>
      </c>
      <c r="I1422" s="7">
        <v>31</v>
      </c>
      <c r="J1422" s="7">
        <v>26</v>
      </c>
      <c r="K1422" s="7" t="str">
        <f t="shared" si="45"/>
        <v>Radiant</v>
      </c>
      <c r="L1422" s="7" t="s">
        <v>18</v>
      </c>
      <c r="M1422" s="7">
        <f>Datos_Limpios!$I1422+Datos_Limpios!$J1422</f>
        <v>57</v>
      </c>
      <c r="N1422" s="7" t="str">
        <f>IF(Datos_Limpios!$M1422&lt;35,"Menor a 35",IF(Datos_Limpios!$M1422&lt;=48,"Menor a 48",IF(Datos_Limpios!$M1422&lt;=60,"Menor a 60","Mayor a 60")))</f>
        <v>Menor a 60</v>
      </c>
      <c r="O1422" s="7" t="str">
        <f>IF(Datos_Limpios!$L1422="True",Datos_Limpios!$F1422,Datos_Limpios!$H1422)</f>
        <v>TNC Predator</v>
      </c>
      <c r="P1422" s="7"/>
      <c r="Q1422" s="7">
        <v>13256</v>
      </c>
      <c r="R1422" s="7" t="s">
        <v>139</v>
      </c>
    </row>
    <row r="1423" spans="1:18" x14ac:dyDescent="0.3">
      <c r="A1423" s="9">
        <v>6214131970</v>
      </c>
      <c r="B1423" s="9">
        <v>2350</v>
      </c>
      <c r="C1423" s="10">
        <f>Datos_Limpios!$B1423/(24*60*60)</f>
        <v>2.7199074074074073E-2</v>
      </c>
      <c r="D1423" s="8" t="str">
        <f t="shared" si="44"/>
        <v>Early Game</v>
      </c>
      <c r="E1423" s="9">
        <v>2586976</v>
      </c>
      <c r="F1423" s="9" t="s">
        <v>64</v>
      </c>
      <c r="G1423" s="9">
        <v>8214850</v>
      </c>
      <c r="H1423" s="9" t="s">
        <v>144</v>
      </c>
      <c r="I1423" s="9">
        <v>31</v>
      </c>
      <c r="J1423" s="9">
        <v>32</v>
      </c>
      <c r="K1423" s="9" t="str">
        <f t="shared" si="45"/>
        <v>Radiant</v>
      </c>
      <c r="L1423" s="9" t="s">
        <v>18</v>
      </c>
      <c r="M1423" s="9">
        <f>Datos_Limpios!$I1423+Datos_Limpios!$J1423</f>
        <v>63</v>
      </c>
      <c r="N1423" s="9" t="str">
        <f>IF(Datos_Limpios!$M1423&lt;35,"Menor a 35",IF(Datos_Limpios!$M1423&lt;=48,"Menor a 48",IF(Datos_Limpios!$M1423&lt;=60,"Menor a 60","Mayor a 60")))</f>
        <v>Mayor a 60</v>
      </c>
      <c r="O1423" s="9" t="str">
        <f>IF(Datos_Limpios!$L1423="True",Datos_Limpios!$F1423,Datos_Limpios!$H1423)</f>
        <v>OG</v>
      </c>
      <c r="P1423" s="9"/>
      <c r="Q1423" s="9">
        <v>13256</v>
      </c>
      <c r="R1423" s="9" t="s">
        <v>139</v>
      </c>
    </row>
    <row r="1424" spans="1:18" x14ac:dyDescent="0.3">
      <c r="A1424" s="7">
        <v>6214985832</v>
      </c>
      <c r="B1424" s="7">
        <v>3031</v>
      </c>
      <c r="C1424" s="8">
        <f>Datos_Limpios!$B1424/(24*60*60)</f>
        <v>3.5081018518518518E-2</v>
      </c>
      <c r="D1424" s="8" t="str">
        <f t="shared" si="44"/>
        <v>Mid Game</v>
      </c>
      <c r="E1424" s="7">
        <v>8214850</v>
      </c>
      <c r="F1424" s="7" t="s">
        <v>144</v>
      </c>
      <c r="G1424" s="7">
        <v>6209166</v>
      </c>
      <c r="H1424" s="7" t="s">
        <v>122</v>
      </c>
      <c r="I1424" s="7">
        <v>28</v>
      </c>
      <c r="J1424" s="7">
        <v>20</v>
      </c>
      <c r="K1424" s="7" t="str">
        <f t="shared" si="45"/>
        <v>Radiant</v>
      </c>
      <c r="L1424" s="7" t="s">
        <v>18</v>
      </c>
      <c r="M1424" s="7">
        <f>Datos_Limpios!$I1424+Datos_Limpios!$J1424</f>
        <v>48</v>
      </c>
      <c r="N1424" s="7" t="str">
        <f>IF(Datos_Limpios!$M1424&lt;35,"Menor a 35",IF(Datos_Limpios!$M1424&lt;=48,"Menor a 48",IF(Datos_Limpios!$M1424&lt;=60,"Menor a 60","Mayor a 60")))</f>
        <v>Menor a 48</v>
      </c>
      <c r="O1424" s="7" t="str">
        <f>IF(Datos_Limpios!$L1424="True",Datos_Limpios!$F1424,Datos_Limpios!$H1424)</f>
        <v>BLEED</v>
      </c>
      <c r="P1424" s="7"/>
      <c r="Q1424" s="7">
        <v>13256</v>
      </c>
      <c r="R1424" s="7" t="s">
        <v>139</v>
      </c>
    </row>
    <row r="1425" spans="1:18" x14ac:dyDescent="0.3">
      <c r="A1425" s="9">
        <v>6222355816</v>
      </c>
      <c r="B1425" s="9">
        <v>2263</v>
      </c>
      <c r="C1425" s="10">
        <f>Datos_Limpios!$B1425/(24*60*60)</f>
        <v>2.6192129629629631E-2</v>
      </c>
      <c r="D1425" s="8" t="str">
        <f t="shared" si="44"/>
        <v>Early Game</v>
      </c>
      <c r="E1425" s="9">
        <v>726228</v>
      </c>
      <c r="F1425" s="9" t="s">
        <v>55</v>
      </c>
      <c r="G1425" s="9">
        <v>39</v>
      </c>
      <c r="H1425" s="9" t="s">
        <v>60</v>
      </c>
      <c r="I1425" s="9">
        <v>30</v>
      </c>
      <c r="J1425" s="9">
        <v>15</v>
      </c>
      <c r="K1425" s="9" t="str">
        <f t="shared" si="45"/>
        <v>Radiant</v>
      </c>
      <c r="L1425" s="9" t="s">
        <v>18</v>
      </c>
      <c r="M1425" s="9">
        <f>Datos_Limpios!$I1425+Datos_Limpios!$J1425</f>
        <v>45</v>
      </c>
      <c r="N1425" s="9" t="str">
        <f>IF(Datos_Limpios!$M1425&lt;35,"Menor a 35",IF(Datos_Limpios!$M1425&lt;=48,"Menor a 48",IF(Datos_Limpios!$M1425&lt;=60,"Menor a 60","Mayor a 60")))</f>
        <v>Menor a 48</v>
      </c>
      <c r="O1425" s="9" t="str">
        <f>IF(Datos_Limpios!$L1425="True",Datos_Limpios!$F1425,Datos_Limpios!$H1425)</f>
        <v>Vici Gaming</v>
      </c>
      <c r="P1425" s="9"/>
      <c r="Q1425" s="9">
        <v>13256</v>
      </c>
      <c r="R1425" s="9" t="s">
        <v>139</v>
      </c>
    </row>
    <row r="1426" spans="1:18" x14ac:dyDescent="0.3">
      <c r="A1426" s="7">
        <v>6054797926</v>
      </c>
      <c r="B1426" s="7">
        <v>1612</v>
      </c>
      <c r="C1426" s="8">
        <f>Datos_Limpios!$B1426/(24*60*60)</f>
        <v>1.8657407407407407E-2</v>
      </c>
      <c r="D1426" s="8" t="str">
        <f t="shared" si="44"/>
        <v>Early Game</v>
      </c>
      <c r="E1426" s="7">
        <v>8359896</v>
      </c>
      <c r="F1426" s="7" t="s">
        <v>172</v>
      </c>
      <c r="G1426" s="7">
        <v>8255842</v>
      </c>
      <c r="H1426" s="7" t="s">
        <v>181</v>
      </c>
      <c r="I1426" s="7">
        <v>28</v>
      </c>
      <c r="J1426" s="7">
        <v>10</v>
      </c>
      <c r="K1426" s="7" t="str">
        <f t="shared" si="45"/>
        <v>Radiant</v>
      </c>
      <c r="L1426" s="7" t="s">
        <v>18</v>
      </c>
      <c r="M1426" s="7">
        <f>Datos_Limpios!$I1426+Datos_Limpios!$J1426</f>
        <v>38</v>
      </c>
      <c r="N1426" s="7" t="str">
        <f>IF(Datos_Limpios!$M1426&lt;35,"Menor a 35",IF(Datos_Limpios!$M1426&lt;=48,"Menor a 48",IF(Datos_Limpios!$M1426&lt;=60,"Menor a 60","Mayor a 60")))</f>
        <v>Menor a 48</v>
      </c>
      <c r="O1426" s="7" t="str">
        <f>IF(Datos_Limpios!$L1426="True",Datos_Limpios!$F1426,Datos_Limpios!$H1426)</f>
        <v>B8</v>
      </c>
      <c r="P1426" s="7"/>
      <c r="Q1426" s="7">
        <v>13256</v>
      </c>
      <c r="R1426" s="7" t="s">
        <v>139</v>
      </c>
    </row>
    <row r="1427" spans="1:18" x14ac:dyDescent="0.3">
      <c r="A1427" s="9">
        <v>6223583227</v>
      </c>
      <c r="B1427" s="9">
        <v>2257</v>
      </c>
      <c r="C1427" s="10">
        <f>Datos_Limpios!$B1427/(24*60*60)</f>
        <v>2.6122685185185186E-2</v>
      </c>
      <c r="D1427" s="8" t="str">
        <f t="shared" si="44"/>
        <v>Early Game</v>
      </c>
      <c r="E1427" s="9">
        <v>726228</v>
      </c>
      <c r="F1427" s="9" t="s">
        <v>55</v>
      </c>
      <c r="G1427" s="9">
        <v>8214850</v>
      </c>
      <c r="H1427" s="9" t="s">
        <v>144</v>
      </c>
      <c r="I1427" s="9">
        <v>19</v>
      </c>
      <c r="J1427" s="9">
        <v>18</v>
      </c>
      <c r="K1427" s="9" t="str">
        <f t="shared" si="45"/>
        <v>Radiant</v>
      </c>
      <c r="L1427" s="9" t="s">
        <v>18</v>
      </c>
      <c r="M1427" s="9">
        <f>Datos_Limpios!$I1427+Datos_Limpios!$J1427</f>
        <v>37</v>
      </c>
      <c r="N1427" s="9" t="str">
        <f>IF(Datos_Limpios!$M1427&lt;35,"Menor a 35",IF(Datos_Limpios!$M1427&lt;=48,"Menor a 48",IF(Datos_Limpios!$M1427&lt;=60,"Menor a 60","Mayor a 60")))</f>
        <v>Menor a 48</v>
      </c>
      <c r="O1427" s="9" t="str">
        <f>IF(Datos_Limpios!$L1427="True",Datos_Limpios!$F1427,Datos_Limpios!$H1427)</f>
        <v>Vici Gaming</v>
      </c>
      <c r="P1427" s="9"/>
      <c r="Q1427" s="9">
        <v>13256</v>
      </c>
      <c r="R1427" s="9" t="s">
        <v>139</v>
      </c>
    </row>
    <row r="1428" spans="1:18" x14ac:dyDescent="0.3">
      <c r="A1428" s="7">
        <v>6216584699</v>
      </c>
      <c r="B1428" s="7">
        <v>2483</v>
      </c>
      <c r="C1428" s="8">
        <f>Datos_Limpios!$B1428/(24*60*60)</f>
        <v>2.8738425925925924E-2</v>
      </c>
      <c r="D1428" s="8" t="str">
        <f t="shared" si="44"/>
        <v>Mid Game</v>
      </c>
      <c r="E1428" s="7">
        <v>2586976</v>
      </c>
      <c r="F1428" s="7" t="s">
        <v>64</v>
      </c>
      <c r="G1428" s="7">
        <v>5</v>
      </c>
      <c r="H1428" s="7" t="s">
        <v>62</v>
      </c>
      <c r="I1428" s="7">
        <v>30</v>
      </c>
      <c r="J1428" s="7">
        <v>27</v>
      </c>
      <c r="K1428" s="7" t="str">
        <f t="shared" si="45"/>
        <v>Radiant</v>
      </c>
      <c r="L1428" s="7" t="s">
        <v>18</v>
      </c>
      <c r="M1428" s="7">
        <f>Datos_Limpios!$I1428+Datos_Limpios!$J1428</f>
        <v>57</v>
      </c>
      <c r="N1428" s="7" t="str">
        <f>IF(Datos_Limpios!$M1428&lt;35,"Menor a 35",IF(Datos_Limpios!$M1428&lt;=48,"Menor a 48",IF(Datos_Limpios!$M1428&lt;=60,"Menor a 60","Mayor a 60")))</f>
        <v>Menor a 60</v>
      </c>
      <c r="O1428" s="7" t="str">
        <f>IF(Datos_Limpios!$L1428="True",Datos_Limpios!$F1428,Datos_Limpios!$H1428)</f>
        <v>OG</v>
      </c>
      <c r="P1428" s="7"/>
      <c r="Q1428" s="7">
        <v>13256</v>
      </c>
      <c r="R1428" s="7" t="s">
        <v>139</v>
      </c>
    </row>
    <row r="1429" spans="1:18" x14ac:dyDescent="0.3">
      <c r="A1429" s="9">
        <v>6215547680</v>
      </c>
      <c r="B1429" s="9">
        <v>2004</v>
      </c>
      <c r="C1429" s="10">
        <f>Datos_Limpios!$B1429/(24*60*60)</f>
        <v>2.3194444444444445E-2</v>
      </c>
      <c r="D1429" s="8" t="str">
        <f t="shared" si="44"/>
        <v>Early Game</v>
      </c>
      <c r="E1429" s="9">
        <v>7391077</v>
      </c>
      <c r="F1429" s="9" t="s">
        <v>149</v>
      </c>
      <c r="G1429" s="9">
        <v>6209166</v>
      </c>
      <c r="H1429" s="9" t="s">
        <v>122</v>
      </c>
      <c r="I1429" s="9">
        <v>17</v>
      </c>
      <c r="J1429" s="9">
        <v>32</v>
      </c>
      <c r="K1429" s="9" t="str">
        <f t="shared" si="45"/>
        <v>Dire</v>
      </c>
      <c r="L1429" s="9" t="s">
        <v>14</v>
      </c>
      <c r="M1429" s="9">
        <f>Datos_Limpios!$I1429+Datos_Limpios!$J1429</f>
        <v>49</v>
      </c>
      <c r="N1429" s="9" t="str">
        <f>IF(Datos_Limpios!$M1429&lt;35,"Menor a 35",IF(Datos_Limpios!$M1429&lt;=48,"Menor a 48",IF(Datos_Limpios!$M1429&lt;=60,"Menor a 60","Mayor a 60")))</f>
        <v>Menor a 60</v>
      </c>
      <c r="O1429" s="9" t="str">
        <f>IF(Datos_Limpios!$L1429="True",Datos_Limpios!$F1429,Datos_Limpios!$H1429)</f>
        <v>Team Aster</v>
      </c>
      <c r="P1429" s="9"/>
      <c r="Q1429" s="9">
        <v>13256</v>
      </c>
      <c r="R1429" s="9" t="s">
        <v>139</v>
      </c>
    </row>
    <row r="1430" spans="1:18" x14ac:dyDescent="0.3">
      <c r="A1430" s="7">
        <v>6081888081</v>
      </c>
      <c r="B1430" s="7">
        <v>2473</v>
      </c>
      <c r="C1430" s="8">
        <f>Datos_Limpios!$B1430/(24*60*60)</f>
        <v>2.8622685185185185E-2</v>
      </c>
      <c r="D1430" s="8" t="str">
        <f t="shared" si="44"/>
        <v>Mid Game</v>
      </c>
      <c r="E1430" s="7">
        <v>4</v>
      </c>
      <c r="F1430" s="7" t="s">
        <v>72</v>
      </c>
      <c r="G1430" s="7">
        <v>8204512</v>
      </c>
      <c r="H1430" s="7" t="s">
        <v>146</v>
      </c>
      <c r="I1430" s="7">
        <v>20</v>
      </c>
      <c r="J1430" s="7">
        <v>35</v>
      </c>
      <c r="K1430" s="7" t="str">
        <f t="shared" si="45"/>
        <v>Dire</v>
      </c>
      <c r="L1430" s="7" t="s">
        <v>14</v>
      </c>
      <c r="M1430" s="7">
        <f>Datos_Limpios!$I1430+Datos_Limpios!$J1430</f>
        <v>55</v>
      </c>
      <c r="N1430" s="7" t="str">
        <f>IF(Datos_Limpios!$M1430&lt;35,"Menor a 35",IF(Datos_Limpios!$M1430&lt;=48,"Menor a 48",IF(Datos_Limpios!$M1430&lt;=60,"Menor a 60","Mayor a 60")))</f>
        <v>Menor a 60</v>
      </c>
      <c r="O1430" s="7" t="str">
        <f>IF(Datos_Limpios!$L1430="True",Datos_Limpios!$F1430,Datos_Limpios!$H1430)</f>
        <v>Neptune Gaming</v>
      </c>
      <c r="P1430" s="7"/>
      <c r="Q1430" s="7">
        <v>13256</v>
      </c>
      <c r="R1430" s="7" t="s">
        <v>139</v>
      </c>
    </row>
    <row r="1431" spans="1:18" x14ac:dyDescent="0.3">
      <c r="A1431" s="9">
        <v>6080808402</v>
      </c>
      <c r="B1431" s="9">
        <v>2543</v>
      </c>
      <c r="C1431" s="10">
        <f>Datos_Limpios!$B1431/(24*60*60)</f>
        <v>2.943287037037037E-2</v>
      </c>
      <c r="D1431" s="8" t="str">
        <f t="shared" si="44"/>
        <v>Mid Game</v>
      </c>
      <c r="E1431" s="9">
        <v>8291895</v>
      </c>
      <c r="F1431" s="9" t="s">
        <v>182</v>
      </c>
      <c r="G1431" s="9">
        <v>2586976</v>
      </c>
      <c r="H1431" s="9" t="s">
        <v>64</v>
      </c>
      <c r="I1431" s="9">
        <v>52</v>
      </c>
      <c r="J1431" s="9">
        <v>21</v>
      </c>
      <c r="K1431" s="9" t="str">
        <f t="shared" si="45"/>
        <v>Radiant</v>
      </c>
      <c r="L1431" s="9" t="s">
        <v>18</v>
      </c>
      <c r="M1431" s="9">
        <f>Datos_Limpios!$I1431+Datos_Limpios!$J1431</f>
        <v>73</v>
      </c>
      <c r="N1431" s="9" t="str">
        <f>IF(Datos_Limpios!$M1431&lt;35,"Menor a 35",IF(Datos_Limpios!$M1431&lt;=48,"Menor a 48",IF(Datos_Limpios!$M1431&lt;=60,"Menor a 60","Mayor a 60")))</f>
        <v>Mayor a 60</v>
      </c>
      <c r="O1431" s="9" t="str">
        <f>IF(Datos_Limpios!$L1431="True",Datos_Limpios!$F1431,Datos_Limpios!$H1431)</f>
        <v>Tundra Esports</v>
      </c>
      <c r="P1431" s="9"/>
      <c r="Q1431" s="9">
        <v>13256</v>
      </c>
      <c r="R1431" s="9" t="s">
        <v>139</v>
      </c>
    </row>
    <row r="1432" spans="1:18" x14ac:dyDescent="0.3">
      <c r="A1432" s="7">
        <v>6070754852</v>
      </c>
      <c r="B1432" s="7">
        <v>2570</v>
      </c>
      <c r="C1432" s="8">
        <f>Datos_Limpios!$B1432/(24*60*60)</f>
        <v>2.974537037037037E-2</v>
      </c>
      <c r="D1432" s="8" t="str">
        <f t="shared" si="44"/>
        <v>Mid Game</v>
      </c>
      <c r="E1432" s="7">
        <v>2108395</v>
      </c>
      <c r="F1432" s="7" t="s">
        <v>34</v>
      </c>
      <c r="G1432" s="7">
        <v>7732977</v>
      </c>
      <c r="H1432" s="7" t="s">
        <v>155</v>
      </c>
      <c r="I1432" s="7">
        <v>21</v>
      </c>
      <c r="J1432" s="7">
        <v>33</v>
      </c>
      <c r="K1432" s="7" t="str">
        <f t="shared" si="45"/>
        <v>Dire</v>
      </c>
      <c r="L1432" s="7" t="s">
        <v>14</v>
      </c>
      <c r="M1432" s="7">
        <f>Datos_Limpios!$I1432+Datos_Limpios!$J1432</f>
        <v>54</v>
      </c>
      <c r="N1432" s="7" t="str">
        <f>IF(Datos_Limpios!$M1432&lt;35,"Menor a 35",IF(Datos_Limpios!$M1432&lt;=48,"Menor a 48",IF(Datos_Limpios!$M1432&lt;=60,"Menor a 60","Mayor a 60")))</f>
        <v>Menor a 60</v>
      </c>
      <c r="O1432" s="7" t="str">
        <f>IF(Datos_Limpios!$L1432="True",Datos_Limpios!$F1432,Datos_Limpios!$H1432)</f>
        <v>BOOM Esports</v>
      </c>
      <c r="P1432" s="7"/>
      <c r="Q1432" s="7">
        <v>13256</v>
      </c>
      <c r="R1432" s="7" t="s">
        <v>139</v>
      </c>
    </row>
    <row r="1433" spans="1:18" x14ac:dyDescent="0.3">
      <c r="A1433" s="9">
        <v>6068104919</v>
      </c>
      <c r="B1433" s="9">
        <v>6271</v>
      </c>
      <c r="C1433" s="10">
        <f>Datos_Limpios!$B1433/(24*60*60)</f>
        <v>7.2581018518518517E-2</v>
      </c>
      <c r="D1433" s="8" t="str">
        <f t="shared" si="44"/>
        <v>Late Game</v>
      </c>
      <c r="E1433" s="9">
        <v>8261197</v>
      </c>
      <c r="F1433" s="9" t="s">
        <v>138</v>
      </c>
      <c r="G1433" s="9">
        <v>8062847</v>
      </c>
      <c r="H1433" s="9" t="s">
        <v>143</v>
      </c>
      <c r="I1433" s="9">
        <v>33</v>
      </c>
      <c r="J1433" s="9">
        <v>53</v>
      </c>
      <c r="K1433" s="9" t="str">
        <f t="shared" si="45"/>
        <v>Dire</v>
      </c>
      <c r="L1433" s="9" t="s">
        <v>14</v>
      </c>
      <c r="M1433" s="9">
        <f>Datos_Limpios!$I1433+Datos_Limpios!$J1433</f>
        <v>86</v>
      </c>
      <c r="N1433" s="9" t="str">
        <f>IF(Datos_Limpios!$M1433&lt;35,"Menor a 35",IF(Datos_Limpios!$M1433&lt;=48,"Menor a 48",IF(Datos_Limpios!$M1433&lt;=60,"Menor a 60","Mayor a 60")))</f>
        <v>Mayor a 60</v>
      </c>
      <c r="O1433" s="9" t="str">
        <f>IF(Datos_Limpios!$L1433="True",Datos_Limpios!$F1433,Datos_Limpios!$H1433)</f>
        <v>Galaxy Racer Esports</v>
      </c>
      <c r="P1433" s="9"/>
      <c r="Q1433" s="9">
        <v>13256</v>
      </c>
      <c r="R1433" s="9" t="s">
        <v>139</v>
      </c>
    </row>
    <row r="1434" spans="1:18" x14ac:dyDescent="0.3">
      <c r="A1434" s="7">
        <v>6067538989</v>
      </c>
      <c r="B1434" s="7">
        <v>3820</v>
      </c>
      <c r="C1434" s="8">
        <f>Datos_Limpios!$B1434/(24*60*60)</f>
        <v>4.4212962962962961E-2</v>
      </c>
      <c r="D1434" s="8" t="str">
        <f t="shared" si="44"/>
        <v>Late Game</v>
      </c>
      <c r="E1434" s="7">
        <v>8261114</v>
      </c>
      <c r="F1434" s="7" t="s">
        <v>161</v>
      </c>
      <c r="G1434" s="7">
        <v>8254145</v>
      </c>
      <c r="H1434" s="7" t="s">
        <v>153</v>
      </c>
      <c r="I1434" s="7">
        <v>37</v>
      </c>
      <c r="J1434" s="7">
        <v>46</v>
      </c>
      <c r="K1434" s="7" t="str">
        <f t="shared" si="45"/>
        <v>Dire</v>
      </c>
      <c r="L1434" s="7" t="s">
        <v>14</v>
      </c>
      <c r="M1434" s="7">
        <f>Datos_Limpios!$I1434+Datos_Limpios!$J1434</f>
        <v>83</v>
      </c>
      <c r="N1434" s="7" t="str">
        <f>IF(Datos_Limpios!$M1434&lt;35,"Menor a 35",IF(Datos_Limpios!$M1434&lt;=48,"Menor a 48",IF(Datos_Limpios!$M1434&lt;=60,"Menor a 60","Mayor a 60")))</f>
        <v>Mayor a 60</v>
      </c>
      <c r="O1434" s="7" t="str">
        <f>IF(Datos_Limpios!$L1434="True",Datos_Limpios!$F1434,Datos_Limpios!$H1434)</f>
        <v>Execration</v>
      </c>
      <c r="P1434" s="7"/>
      <c r="Q1434" s="7">
        <v>13256</v>
      </c>
      <c r="R1434" s="7" t="s">
        <v>139</v>
      </c>
    </row>
    <row r="1435" spans="1:18" x14ac:dyDescent="0.3">
      <c r="A1435" s="9">
        <v>6057429141</v>
      </c>
      <c r="B1435" s="9">
        <v>2245</v>
      </c>
      <c r="C1435" s="10">
        <f>Datos_Limpios!$B1435/(24*60*60)</f>
        <v>2.5983796296296297E-2</v>
      </c>
      <c r="D1435" s="8" t="str">
        <f t="shared" si="44"/>
        <v>Early Game</v>
      </c>
      <c r="E1435" s="9">
        <v>2672298</v>
      </c>
      <c r="F1435" s="9" t="s">
        <v>26</v>
      </c>
      <c r="G1435" s="9">
        <v>8375259</v>
      </c>
      <c r="H1435" s="9" t="s">
        <v>157</v>
      </c>
      <c r="I1435" s="9">
        <v>18</v>
      </c>
      <c r="J1435" s="9">
        <v>30</v>
      </c>
      <c r="K1435" s="9" t="str">
        <f t="shared" si="45"/>
        <v>Dire</v>
      </c>
      <c r="L1435" s="9" t="s">
        <v>14</v>
      </c>
      <c r="M1435" s="9">
        <f>Datos_Limpios!$I1435+Datos_Limpios!$J1435</f>
        <v>48</v>
      </c>
      <c r="N1435" s="9" t="str">
        <f>IF(Datos_Limpios!$M1435&lt;35,"Menor a 35",IF(Datos_Limpios!$M1435&lt;=48,"Menor a 48",IF(Datos_Limpios!$M1435&lt;=60,"Menor a 60","Mayor a 60")))</f>
        <v>Menor a 48</v>
      </c>
      <c r="O1435" s="9" t="str">
        <f>IF(Datos_Limpios!$L1435="True",Datos_Limpios!$F1435,Datos_Limpios!$H1435)</f>
        <v>Infinity</v>
      </c>
      <c r="P1435" s="9"/>
      <c r="Q1435" s="9">
        <v>13256</v>
      </c>
      <c r="R1435" s="9" t="s">
        <v>139</v>
      </c>
    </row>
    <row r="1436" spans="1:18" x14ac:dyDescent="0.3">
      <c r="A1436" s="7">
        <v>6057256535</v>
      </c>
      <c r="B1436" s="7">
        <v>1498</v>
      </c>
      <c r="C1436" s="8">
        <f>Datos_Limpios!$B1436/(24*60*60)</f>
        <v>1.7337962962962961E-2</v>
      </c>
      <c r="D1436" s="8" t="str">
        <f t="shared" si="44"/>
        <v>Early Game</v>
      </c>
      <c r="E1436" s="7">
        <v>8255756</v>
      </c>
      <c r="F1436" s="7" t="s">
        <v>148</v>
      </c>
      <c r="G1436" s="7">
        <v>7119077</v>
      </c>
      <c r="H1436" s="7" t="s">
        <v>120</v>
      </c>
      <c r="I1436" s="7">
        <v>31</v>
      </c>
      <c r="J1436" s="7">
        <v>2</v>
      </c>
      <c r="K1436" s="7" t="str">
        <f t="shared" si="45"/>
        <v>Radiant</v>
      </c>
      <c r="L1436" s="7" t="s">
        <v>18</v>
      </c>
      <c r="M1436" s="7">
        <f>Datos_Limpios!$I1436+Datos_Limpios!$J1436</f>
        <v>33</v>
      </c>
      <c r="N1436" s="7" t="str">
        <f>IF(Datos_Limpios!$M1436&lt;35,"Menor a 35",IF(Datos_Limpios!$M1436&lt;=48,"Menor a 48",IF(Datos_Limpios!$M1436&lt;=60,"Menor a 60","Mayor a 60")))</f>
        <v>Menor a 35</v>
      </c>
      <c r="O1436" s="7" t="str">
        <f>IF(Datos_Limpios!$L1436="True",Datos_Limpios!$F1436,Datos_Limpios!$H1436)</f>
        <v>Evil Geniuses</v>
      </c>
      <c r="P1436" s="7"/>
      <c r="Q1436" s="7">
        <v>13256</v>
      </c>
      <c r="R1436" s="7" t="s">
        <v>139</v>
      </c>
    </row>
    <row r="1437" spans="1:18" x14ac:dyDescent="0.3">
      <c r="A1437" s="9">
        <v>6055337374</v>
      </c>
      <c r="B1437" s="9">
        <v>1432</v>
      </c>
      <c r="C1437" s="10">
        <f>Datos_Limpios!$B1437/(24*60*60)</f>
        <v>1.6574074074074074E-2</v>
      </c>
      <c r="D1437" s="8" t="str">
        <f t="shared" si="44"/>
        <v>Early Game</v>
      </c>
      <c r="E1437" s="9">
        <v>8118197</v>
      </c>
      <c r="F1437" s="9" t="s">
        <v>175</v>
      </c>
      <c r="G1437" s="9">
        <v>7298091</v>
      </c>
      <c r="H1437" s="9" t="s">
        <v>164</v>
      </c>
      <c r="I1437" s="9">
        <v>8</v>
      </c>
      <c r="J1437" s="9">
        <v>24</v>
      </c>
      <c r="K1437" s="9" t="str">
        <f t="shared" si="45"/>
        <v>Dire</v>
      </c>
      <c r="L1437" s="9" t="s">
        <v>14</v>
      </c>
      <c r="M1437" s="9">
        <f>Datos_Limpios!$I1437+Datos_Limpios!$J1437</f>
        <v>32</v>
      </c>
      <c r="N1437" s="9" t="str">
        <f>IF(Datos_Limpios!$M1437&lt;35,"Menor a 35",IF(Datos_Limpios!$M1437&lt;=48,"Menor a 48",IF(Datos_Limpios!$M1437&lt;=60,"Menor a 60","Mayor a 60")))</f>
        <v>Menor a 35</v>
      </c>
      <c r="O1437" s="9" t="str">
        <f>IF(Datos_Limpios!$L1437="True",Datos_Limpios!$F1437,Datos_Limpios!$H1437)</f>
        <v>Noping VPN</v>
      </c>
      <c r="P1437" s="9"/>
      <c r="Q1437" s="9">
        <v>13256</v>
      </c>
      <c r="R1437" s="9" t="s">
        <v>139</v>
      </c>
    </row>
    <row r="1438" spans="1:18" x14ac:dyDescent="0.3">
      <c r="A1438" s="7">
        <v>6056228969</v>
      </c>
      <c r="B1438" s="7">
        <v>2358</v>
      </c>
      <c r="C1438" s="8">
        <f>Datos_Limpios!$B1438/(24*60*60)</f>
        <v>2.7291666666666665E-2</v>
      </c>
      <c r="D1438" s="8" t="str">
        <f t="shared" si="44"/>
        <v>Early Game</v>
      </c>
      <c r="E1438" s="7">
        <v>7118032</v>
      </c>
      <c r="F1438" s="7" t="s">
        <v>132</v>
      </c>
      <c r="G1438" s="7">
        <v>46</v>
      </c>
      <c r="H1438" s="7" t="s">
        <v>59</v>
      </c>
      <c r="I1438" s="7">
        <v>16</v>
      </c>
      <c r="J1438" s="7">
        <v>29</v>
      </c>
      <c r="K1438" s="7" t="str">
        <f t="shared" si="45"/>
        <v>Dire</v>
      </c>
      <c r="L1438" s="7" t="s">
        <v>14</v>
      </c>
      <c r="M1438" s="7">
        <f>Datos_Limpios!$I1438+Datos_Limpios!$J1438</f>
        <v>45</v>
      </c>
      <c r="N1438" s="7" t="str">
        <f>IF(Datos_Limpios!$M1438&lt;35,"Menor a 35",IF(Datos_Limpios!$M1438&lt;=48,"Menor a 48",IF(Datos_Limpios!$M1438&lt;=60,"Menor a 60","Mayor a 60")))</f>
        <v>Menor a 48</v>
      </c>
      <c r="O1438" s="7" t="str">
        <f>IF(Datos_Limpios!$L1438="True",Datos_Limpios!$F1438,Datos_Limpios!$H1438)</f>
        <v>Team Empire</v>
      </c>
      <c r="P1438" s="7"/>
      <c r="Q1438" s="7">
        <v>13256</v>
      </c>
      <c r="R1438" s="7" t="s">
        <v>139</v>
      </c>
    </row>
    <row r="1439" spans="1:18" x14ac:dyDescent="0.3">
      <c r="A1439" s="9">
        <v>6054789053</v>
      </c>
      <c r="B1439" s="9">
        <v>2042</v>
      </c>
      <c r="C1439" s="10">
        <f>Datos_Limpios!$B1439/(24*60*60)</f>
        <v>2.3634259259259258E-2</v>
      </c>
      <c r="D1439" s="8" t="str">
        <f t="shared" si="44"/>
        <v>Early Game</v>
      </c>
      <c r="E1439" s="9">
        <v>7119388</v>
      </c>
      <c r="F1439" s="9" t="s">
        <v>136</v>
      </c>
      <c r="G1439" s="9">
        <v>7118032</v>
      </c>
      <c r="H1439" s="9" t="s">
        <v>132</v>
      </c>
      <c r="I1439" s="9">
        <v>24</v>
      </c>
      <c r="J1439" s="9">
        <v>14</v>
      </c>
      <c r="K1439" s="9" t="str">
        <f t="shared" si="45"/>
        <v>Radiant</v>
      </c>
      <c r="L1439" s="9" t="s">
        <v>18</v>
      </c>
      <c r="M1439" s="9">
        <f>Datos_Limpios!$I1439+Datos_Limpios!$J1439</f>
        <v>38</v>
      </c>
      <c r="N1439" s="9" t="str">
        <f>IF(Datos_Limpios!$M1439&lt;35,"Menor a 35",IF(Datos_Limpios!$M1439&lt;=48,"Menor a 48",IF(Datos_Limpios!$M1439&lt;=60,"Menor a 60","Mayor a 60")))</f>
        <v>Menor a 48</v>
      </c>
      <c r="O1439" s="9" t="str">
        <f>IF(Datos_Limpios!$L1439="True",Datos_Limpios!$F1439,Datos_Limpios!$H1439)</f>
        <v>Team Spirit</v>
      </c>
      <c r="P1439" s="9"/>
      <c r="Q1439" s="9">
        <v>13256</v>
      </c>
      <c r="R1439" s="9" t="s">
        <v>139</v>
      </c>
    </row>
    <row r="1440" spans="1:18" x14ac:dyDescent="0.3">
      <c r="A1440" s="7">
        <v>6057150378</v>
      </c>
      <c r="B1440" s="7">
        <v>1886</v>
      </c>
      <c r="C1440" s="8">
        <f>Datos_Limpios!$B1440/(24*60*60)</f>
        <v>2.1828703703703704E-2</v>
      </c>
      <c r="D1440" s="8" t="str">
        <f t="shared" si="44"/>
        <v>Early Game</v>
      </c>
      <c r="E1440" s="7">
        <v>8261648</v>
      </c>
      <c r="F1440" s="7" t="s">
        <v>165</v>
      </c>
      <c r="G1440" s="7">
        <v>7119388</v>
      </c>
      <c r="H1440" s="7" t="s">
        <v>136</v>
      </c>
      <c r="I1440" s="7">
        <v>8</v>
      </c>
      <c r="J1440" s="7">
        <v>28</v>
      </c>
      <c r="K1440" s="7" t="str">
        <f t="shared" si="45"/>
        <v>Dire</v>
      </c>
      <c r="L1440" s="7" t="s">
        <v>14</v>
      </c>
      <c r="M1440" s="7">
        <f>Datos_Limpios!$I1440+Datos_Limpios!$J1440</f>
        <v>36</v>
      </c>
      <c r="N1440" s="7" t="str">
        <f>IF(Datos_Limpios!$M1440&lt;35,"Menor a 35",IF(Datos_Limpios!$M1440&lt;=48,"Menor a 48",IF(Datos_Limpios!$M1440&lt;=60,"Menor a 60","Mayor a 60")))</f>
        <v>Menor a 48</v>
      </c>
      <c r="O1440" s="7" t="str">
        <f>IF(Datos_Limpios!$L1440="True",Datos_Limpios!$F1440,Datos_Limpios!$H1440)</f>
        <v>Team Spirit</v>
      </c>
      <c r="P1440" s="7"/>
      <c r="Q1440" s="7">
        <v>13256</v>
      </c>
      <c r="R1440" s="7" t="s">
        <v>139</v>
      </c>
    </row>
    <row r="1441" spans="1:18" x14ac:dyDescent="0.3">
      <c r="A1441" s="9">
        <v>6058324141</v>
      </c>
      <c r="B1441" s="9">
        <v>2660</v>
      </c>
      <c r="C1441" s="10">
        <f>Datos_Limpios!$B1441/(24*60*60)</f>
        <v>3.0787037037037036E-2</v>
      </c>
      <c r="D1441" s="8" t="str">
        <f t="shared" si="44"/>
        <v>Mid Game</v>
      </c>
      <c r="E1441" s="9">
        <v>7119388</v>
      </c>
      <c r="F1441" s="9" t="s">
        <v>136</v>
      </c>
      <c r="G1441" s="9">
        <v>7422789</v>
      </c>
      <c r="H1441" s="9" t="s">
        <v>174</v>
      </c>
      <c r="I1441" s="9">
        <v>17</v>
      </c>
      <c r="J1441" s="9">
        <v>37</v>
      </c>
      <c r="K1441" s="9" t="str">
        <f t="shared" si="45"/>
        <v>Dire</v>
      </c>
      <c r="L1441" s="9" t="s">
        <v>14</v>
      </c>
      <c r="M1441" s="9">
        <f>Datos_Limpios!$I1441+Datos_Limpios!$J1441</f>
        <v>54</v>
      </c>
      <c r="N1441" s="9" t="str">
        <f>IF(Datos_Limpios!$M1441&lt;35,"Menor a 35",IF(Datos_Limpios!$M1441&lt;=48,"Menor a 48",IF(Datos_Limpios!$M1441&lt;=60,"Menor a 60","Mayor a 60")))</f>
        <v>Menor a 60</v>
      </c>
      <c r="O1441" s="9" t="str">
        <f>IF(Datos_Limpios!$L1441="True",Datos_Limpios!$F1441,Datos_Limpios!$H1441)</f>
        <v>9Pandas</v>
      </c>
      <c r="P1441" s="9"/>
      <c r="Q1441" s="9">
        <v>13256</v>
      </c>
      <c r="R1441" s="9" t="s">
        <v>139</v>
      </c>
    </row>
    <row r="1442" spans="1:18" x14ac:dyDescent="0.3">
      <c r="A1442" s="7">
        <v>6058468809</v>
      </c>
      <c r="B1442" s="7">
        <v>2068</v>
      </c>
      <c r="C1442" s="8">
        <f>Datos_Limpios!$B1442/(24*60*60)</f>
        <v>2.3935185185185184E-2</v>
      </c>
      <c r="D1442" s="8" t="str">
        <f t="shared" si="44"/>
        <v>Early Game</v>
      </c>
      <c r="E1442" s="7">
        <v>7422789</v>
      </c>
      <c r="F1442" s="7" t="s">
        <v>174</v>
      </c>
      <c r="G1442" s="7">
        <v>7119388</v>
      </c>
      <c r="H1442" s="7" t="s">
        <v>136</v>
      </c>
      <c r="I1442" s="7">
        <v>13</v>
      </c>
      <c r="J1442" s="7">
        <v>13</v>
      </c>
      <c r="K1442" s="7" t="str">
        <f t="shared" si="45"/>
        <v>Dire</v>
      </c>
      <c r="L1442" s="7" t="s">
        <v>14</v>
      </c>
      <c r="M1442" s="7">
        <f>Datos_Limpios!$I1442+Datos_Limpios!$J1442</f>
        <v>26</v>
      </c>
      <c r="N1442" s="7" t="str">
        <f>IF(Datos_Limpios!$M1442&lt;35,"Menor a 35",IF(Datos_Limpios!$M1442&lt;=48,"Menor a 48",IF(Datos_Limpios!$M1442&lt;=60,"Menor a 60","Mayor a 60")))</f>
        <v>Menor a 35</v>
      </c>
      <c r="O1442" s="7" t="str">
        <f>IF(Datos_Limpios!$L1442="True",Datos_Limpios!$F1442,Datos_Limpios!$H1442)</f>
        <v>Team Spirit</v>
      </c>
      <c r="P1442" s="7"/>
      <c r="Q1442" s="7">
        <v>13256</v>
      </c>
      <c r="R1442" s="7" t="s">
        <v>139</v>
      </c>
    </row>
    <row r="1443" spans="1:18" x14ac:dyDescent="0.3">
      <c r="A1443" s="9">
        <v>6058592191</v>
      </c>
      <c r="B1443" s="9">
        <v>2604</v>
      </c>
      <c r="C1443" s="10">
        <f>Datos_Limpios!$B1443/(24*60*60)</f>
        <v>3.0138888888888889E-2</v>
      </c>
      <c r="D1443" s="8" t="str">
        <f t="shared" si="44"/>
        <v>Mid Game</v>
      </c>
      <c r="E1443" s="9">
        <v>7422789</v>
      </c>
      <c r="F1443" s="9" t="s">
        <v>174</v>
      </c>
      <c r="G1443" s="9">
        <v>7119388</v>
      </c>
      <c r="H1443" s="9" t="s">
        <v>136</v>
      </c>
      <c r="I1443" s="9">
        <v>28</v>
      </c>
      <c r="J1443" s="9">
        <v>20</v>
      </c>
      <c r="K1443" s="9" t="str">
        <f t="shared" si="45"/>
        <v>Dire</v>
      </c>
      <c r="L1443" s="9" t="s">
        <v>14</v>
      </c>
      <c r="M1443" s="9">
        <f>Datos_Limpios!$I1443+Datos_Limpios!$J1443</f>
        <v>48</v>
      </c>
      <c r="N1443" s="9" t="str">
        <f>IF(Datos_Limpios!$M1443&lt;35,"Menor a 35",IF(Datos_Limpios!$M1443&lt;=48,"Menor a 48",IF(Datos_Limpios!$M1443&lt;=60,"Menor a 60","Mayor a 60")))</f>
        <v>Menor a 48</v>
      </c>
      <c r="O1443" s="9" t="str">
        <f>IF(Datos_Limpios!$L1443="True",Datos_Limpios!$F1443,Datos_Limpios!$H1443)</f>
        <v>Team Spirit</v>
      </c>
      <c r="P1443" s="9"/>
      <c r="Q1443" s="9">
        <v>13256</v>
      </c>
      <c r="R1443" s="9" t="s">
        <v>139</v>
      </c>
    </row>
    <row r="1444" spans="1:18" x14ac:dyDescent="0.3">
      <c r="A1444" s="7">
        <v>6059988105</v>
      </c>
      <c r="B1444" s="7">
        <v>2777</v>
      </c>
      <c r="C1444" s="8">
        <f>Datos_Limpios!$B1444/(24*60*60)</f>
        <v>3.2141203703703707E-2</v>
      </c>
      <c r="D1444" s="8" t="str">
        <f t="shared" si="44"/>
        <v>Mid Game</v>
      </c>
      <c r="E1444" s="7">
        <v>46</v>
      </c>
      <c r="F1444" s="7" t="s">
        <v>59</v>
      </c>
      <c r="G1444" s="7">
        <v>7119388</v>
      </c>
      <c r="H1444" s="7" t="s">
        <v>136</v>
      </c>
      <c r="I1444" s="7">
        <v>20</v>
      </c>
      <c r="J1444" s="7">
        <v>28</v>
      </c>
      <c r="K1444" s="7" t="str">
        <f t="shared" si="45"/>
        <v>Dire</v>
      </c>
      <c r="L1444" s="7" t="s">
        <v>14</v>
      </c>
      <c r="M1444" s="7">
        <f>Datos_Limpios!$I1444+Datos_Limpios!$J1444</f>
        <v>48</v>
      </c>
      <c r="N1444" s="7" t="str">
        <f>IF(Datos_Limpios!$M1444&lt;35,"Menor a 35",IF(Datos_Limpios!$M1444&lt;=48,"Menor a 48",IF(Datos_Limpios!$M1444&lt;=60,"Menor a 60","Mayor a 60")))</f>
        <v>Menor a 48</v>
      </c>
      <c r="O1444" s="7" t="str">
        <f>IF(Datos_Limpios!$L1444="True",Datos_Limpios!$F1444,Datos_Limpios!$H1444)</f>
        <v>Team Spirit</v>
      </c>
      <c r="P1444" s="7"/>
      <c r="Q1444" s="7">
        <v>13256</v>
      </c>
      <c r="R1444" s="7" t="s">
        <v>139</v>
      </c>
    </row>
    <row r="1445" spans="1:18" x14ac:dyDescent="0.3">
      <c r="A1445" s="9">
        <v>6060281684</v>
      </c>
      <c r="B1445" s="9">
        <v>3291</v>
      </c>
      <c r="C1445" s="10">
        <f>Datos_Limpios!$B1445/(24*60*60)</f>
        <v>3.8090277777777778E-2</v>
      </c>
      <c r="D1445" s="8" t="str">
        <f t="shared" si="44"/>
        <v>Mid Game</v>
      </c>
      <c r="E1445" s="9">
        <v>46</v>
      </c>
      <c r="F1445" s="9" t="s">
        <v>59</v>
      </c>
      <c r="G1445" s="9">
        <v>7119388</v>
      </c>
      <c r="H1445" s="9" t="s">
        <v>136</v>
      </c>
      <c r="I1445" s="9">
        <v>31</v>
      </c>
      <c r="J1445" s="9">
        <v>27</v>
      </c>
      <c r="K1445" s="9" t="str">
        <f t="shared" si="45"/>
        <v>Radiant</v>
      </c>
      <c r="L1445" s="9" t="s">
        <v>18</v>
      </c>
      <c r="M1445" s="9">
        <f>Datos_Limpios!$I1445+Datos_Limpios!$J1445</f>
        <v>58</v>
      </c>
      <c r="N1445" s="9" t="str">
        <f>IF(Datos_Limpios!$M1445&lt;35,"Menor a 35",IF(Datos_Limpios!$M1445&lt;=48,"Menor a 48",IF(Datos_Limpios!$M1445&lt;=60,"Menor a 60","Mayor a 60")))</f>
        <v>Menor a 60</v>
      </c>
      <c r="O1445" s="9" t="str">
        <f>IF(Datos_Limpios!$L1445="True",Datos_Limpios!$F1445,Datos_Limpios!$H1445)</f>
        <v>Team Empire</v>
      </c>
      <c r="P1445" s="9"/>
      <c r="Q1445" s="9">
        <v>13256</v>
      </c>
      <c r="R1445" s="9" t="s">
        <v>139</v>
      </c>
    </row>
    <row r="1446" spans="1:18" x14ac:dyDescent="0.3">
      <c r="A1446" s="7">
        <v>6060426279</v>
      </c>
      <c r="B1446" s="7">
        <v>2675</v>
      </c>
      <c r="C1446" s="8">
        <f>Datos_Limpios!$B1446/(24*60*60)</f>
        <v>3.0960648148148147E-2</v>
      </c>
      <c r="D1446" s="8" t="str">
        <f t="shared" si="44"/>
        <v>Mid Game</v>
      </c>
      <c r="E1446" s="7">
        <v>7119388</v>
      </c>
      <c r="F1446" s="7" t="s">
        <v>136</v>
      </c>
      <c r="G1446" s="7">
        <v>46</v>
      </c>
      <c r="H1446" s="7" t="s">
        <v>59</v>
      </c>
      <c r="I1446" s="7">
        <v>29</v>
      </c>
      <c r="J1446" s="7">
        <v>15</v>
      </c>
      <c r="K1446" s="7" t="str">
        <f t="shared" si="45"/>
        <v>Radiant</v>
      </c>
      <c r="L1446" s="7" t="s">
        <v>18</v>
      </c>
      <c r="M1446" s="7">
        <f>Datos_Limpios!$I1446+Datos_Limpios!$J1446</f>
        <v>44</v>
      </c>
      <c r="N1446" s="7" t="str">
        <f>IF(Datos_Limpios!$M1446&lt;35,"Menor a 35",IF(Datos_Limpios!$M1446&lt;=48,"Menor a 48",IF(Datos_Limpios!$M1446&lt;=60,"Menor a 60","Mayor a 60")))</f>
        <v>Menor a 48</v>
      </c>
      <c r="O1446" s="7" t="str">
        <f>IF(Datos_Limpios!$L1446="True",Datos_Limpios!$F1446,Datos_Limpios!$H1446)</f>
        <v>Team Spirit</v>
      </c>
      <c r="P1446" s="7"/>
      <c r="Q1446" s="7">
        <v>13256</v>
      </c>
      <c r="R1446" s="7" t="s">
        <v>139</v>
      </c>
    </row>
    <row r="1447" spans="1:18" x14ac:dyDescent="0.3">
      <c r="A1447" s="9">
        <v>6060523770</v>
      </c>
      <c r="B1447" s="9">
        <v>2459</v>
      </c>
      <c r="C1447" s="10">
        <f>Datos_Limpios!$B1447/(24*60*60)</f>
        <v>2.8460648148148148E-2</v>
      </c>
      <c r="D1447" s="8" t="str">
        <f t="shared" si="44"/>
        <v>Mid Game</v>
      </c>
      <c r="E1447" s="9">
        <v>46</v>
      </c>
      <c r="F1447" s="9" t="s">
        <v>59</v>
      </c>
      <c r="G1447" s="9">
        <v>7119388</v>
      </c>
      <c r="H1447" s="9" t="s">
        <v>136</v>
      </c>
      <c r="I1447" s="9">
        <v>13</v>
      </c>
      <c r="J1447" s="9">
        <v>28</v>
      </c>
      <c r="K1447" s="9" t="str">
        <f t="shared" si="45"/>
        <v>Dire</v>
      </c>
      <c r="L1447" s="9" t="s">
        <v>14</v>
      </c>
      <c r="M1447" s="9">
        <f>Datos_Limpios!$I1447+Datos_Limpios!$J1447</f>
        <v>41</v>
      </c>
      <c r="N1447" s="9" t="str">
        <f>IF(Datos_Limpios!$M1447&lt;35,"Menor a 35",IF(Datos_Limpios!$M1447&lt;=48,"Menor a 48",IF(Datos_Limpios!$M1447&lt;=60,"Menor a 60","Mayor a 60")))</f>
        <v>Menor a 48</v>
      </c>
      <c r="O1447" s="9" t="str">
        <f>IF(Datos_Limpios!$L1447="True",Datos_Limpios!$F1447,Datos_Limpios!$H1447)</f>
        <v>Team Spirit</v>
      </c>
      <c r="P1447" s="9"/>
      <c r="Q1447" s="9">
        <v>13256</v>
      </c>
      <c r="R1447" s="9" t="s">
        <v>139</v>
      </c>
    </row>
    <row r="1448" spans="1:18" x14ac:dyDescent="0.3">
      <c r="A1448" s="7">
        <v>6212664257</v>
      </c>
      <c r="B1448" s="7">
        <v>1904</v>
      </c>
      <c r="C1448" s="8">
        <f>Datos_Limpios!$B1448/(24*60*60)</f>
        <v>2.2037037037037036E-2</v>
      </c>
      <c r="D1448" s="8" t="str">
        <f t="shared" si="44"/>
        <v>Early Game</v>
      </c>
      <c r="E1448" s="7">
        <v>1838315</v>
      </c>
      <c r="F1448" s="7" t="s">
        <v>21</v>
      </c>
      <c r="G1448" s="7">
        <v>7119388</v>
      </c>
      <c r="H1448" s="7" t="s">
        <v>136</v>
      </c>
      <c r="I1448" s="7">
        <v>29</v>
      </c>
      <c r="J1448" s="7">
        <v>11</v>
      </c>
      <c r="K1448" s="7" t="str">
        <f t="shared" si="45"/>
        <v>Radiant</v>
      </c>
      <c r="L1448" s="7" t="s">
        <v>18</v>
      </c>
      <c r="M1448" s="7">
        <f>Datos_Limpios!$I1448+Datos_Limpios!$J1448</f>
        <v>40</v>
      </c>
      <c r="N1448" s="7" t="str">
        <f>IF(Datos_Limpios!$M1448&lt;35,"Menor a 35",IF(Datos_Limpios!$M1448&lt;=48,"Menor a 48",IF(Datos_Limpios!$M1448&lt;=60,"Menor a 60","Mayor a 60")))</f>
        <v>Menor a 48</v>
      </c>
      <c r="O1448" s="7" t="str">
        <f>IF(Datos_Limpios!$L1448="True",Datos_Limpios!$F1448,Datos_Limpios!$H1448)</f>
        <v>Team Secret</v>
      </c>
      <c r="P1448" s="7"/>
      <c r="Q1448" s="7">
        <v>13256</v>
      </c>
      <c r="R1448" s="7" t="s">
        <v>139</v>
      </c>
    </row>
    <row r="1449" spans="1:18" x14ac:dyDescent="0.3">
      <c r="A1449" s="9">
        <v>6212903550</v>
      </c>
      <c r="B1449" s="9">
        <v>1799</v>
      </c>
      <c r="C1449" s="10">
        <f>Datos_Limpios!$B1449/(24*60*60)</f>
        <v>2.0821759259259259E-2</v>
      </c>
      <c r="D1449" s="8" t="str">
        <f t="shared" si="44"/>
        <v>Early Game</v>
      </c>
      <c r="E1449" s="9">
        <v>7119388</v>
      </c>
      <c r="F1449" s="9" t="s">
        <v>136</v>
      </c>
      <c r="G1449" s="9">
        <v>15</v>
      </c>
      <c r="H1449" s="9" t="s">
        <v>12</v>
      </c>
      <c r="I1449" s="9">
        <v>9</v>
      </c>
      <c r="J1449" s="9">
        <v>21</v>
      </c>
      <c r="K1449" s="9" t="str">
        <f t="shared" si="45"/>
        <v>Dire</v>
      </c>
      <c r="L1449" s="9" t="s">
        <v>14</v>
      </c>
      <c r="M1449" s="9">
        <f>Datos_Limpios!$I1449+Datos_Limpios!$J1449</f>
        <v>30</v>
      </c>
      <c r="N1449" s="9" t="str">
        <f>IF(Datos_Limpios!$M1449&lt;35,"Menor a 35",IF(Datos_Limpios!$M1449&lt;=48,"Menor a 48",IF(Datos_Limpios!$M1449&lt;=60,"Menor a 60","Mayor a 60")))</f>
        <v>Menor a 35</v>
      </c>
      <c r="O1449" s="9" t="str">
        <f>IF(Datos_Limpios!$L1449="True",Datos_Limpios!$F1449,Datos_Limpios!$H1449)</f>
        <v>LGD Gaming</v>
      </c>
      <c r="P1449" s="9"/>
      <c r="Q1449" s="9">
        <v>13256</v>
      </c>
      <c r="R1449" s="9" t="s">
        <v>139</v>
      </c>
    </row>
    <row r="1450" spans="1:18" x14ac:dyDescent="0.3">
      <c r="A1450" s="7">
        <v>6212978366</v>
      </c>
      <c r="B1450" s="7">
        <v>1512</v>
      </c>
      <c r="C1450" s="8">
        <f>Datos_Limpios!$B1450/(24*60*60)</f>
        <v>1.7500000000000002E-2</v>
      </c>
      <c r="D1450" s="8" t="str">
        <f t="shared" si="44"/>
        <v>Early Game</v>
      </c>
      <c r="E1450" s="7">
        <v>15</v>
      </c>
      <c r="F1450" s="7" t="s">
        <v>12</v>
      </c>
      <c r="G1450" s="7">
        <v>7119388</v>
      </c>
      <c r="H1450" s="7" t="s">
        <v>136</v>
      </c>
      <c r="I1450" s="7">
        <v>15</v>
      </c>
      <c r="J1450" s="7">
        <v>9</v>
      </c>
      <c r="K1450" s="7" t="str">
        <f t="shared" si="45"/>
        <v>Radiant</v>
      </c>
      <c r="L1450" s="7" t="s">
        <v>18</v>
      </c>
      <c r="M1450" s="7">
        <f>Datos_Limpios!$I1450+Datos_Limpios!$J1450</f>
        <v>24</v>
      </c>
      <c r="N1450" s="7" t="str">
        <f>IF(Datos_Limpios!$M1450&lt;35,"Menor a 35",IF(Datos_Limpios!$M1450&lt;=48,"Menor a 48",IF(Datos_Limpios!$M1450&lt;=60,"Menor a 60","Mayor a 60")))</f>
        <v>Menor a 35</v>
      </c>
      <c r="O1450" s="7" t="str">
        <f>IF(Datos_Limpios!$L1450="True",Datos_Limpios!$F1450,Datos_Limpios!$H1450)</f>
        <v>LGD Gaming</v>
      </c>
      <c r="P1450" s="7"/>
      <c r="Q1450" s="7">
        <v>13256</v>
      </c>
      <c r="R1450" s="7" t="s">
        <v>139</v>
      </c>
    </row>
    <row r="1451" spans="1:18" x14ac:dyDescent="0.3">
      <c r="A1451" s="9">
        <v>6213917770</v>
      </c>
      <c r="B1451" s="9">
        <v>1937</v>
      </c>
      <c r="C1451" s="10">
        <f>Datos_Limpios!$B1451/(24*60*60)</f>
        <v>2.2418981481481481E-2</v>
      </c>
      <c r="D1451" s="8" t="str">
        <f t="shared" si="44"/>
        <v>Early Game</v>
      </c>
      <c r="E1451" s="9">
        <v>7119388</v>
      </c>
      <c r="F1451" s="9" t="s">
        <v>136</v>
      </c>
      <c r="G1451" s="9">
        <v>8204512</v>
      </c>
      <c r="H1451" s="9" t="s">
        <v>146</v>
      </c>
      <c r="I1451" s="9">
        <v>31</v>
      </c>
      <c r="J1451" s="9">
        <v>9</v>
      </c>
      <c r="K1451" s="9" t="str">
        <f t="shared" si="45"/>
        <v>Radiant</v>
      </c>
      <c r="L1451" s="9" t="s">
        <v>18</v>
      </c>
      <c r="M1451" s="9">
        <f>Datos_Limpios!$I1451+Datos_Limpios!$J1451</f>
        <v>40</v>
      </c>
      <c r="N1451" s="9" t="str">
        <f>IF(Datos_Limpios!$M1451&lt;35,"Menor a 35",IF(Datos_Limpios!$M1451&lt;=48,"Menor a 48",IF(Datos_Limpios!$M1451&lt;=60,"Menor a 60","Mayor a 60")))</f>
        <v>Menor a 48</v>
      </c>
      <c r="O1451" s="9" t="str">
        <f>IF(Datos_Limpios!$L1451="True",Datos_Limpios!$F1451,Datos_Limpios!$H1451)</f>
        <v>Team Spirit</v>
      </c>
      <c r="P1451" s="9"/>
      <c r="Q1451" s="9">
        <v>13256</v>
      </c>
      <c r="R1451" s="9" t="s">
        <v>139</v>
      </c>
    </row>
    <row r="1452" spans="1:18" x14ac:dyDescent="0.3">
      <c r="A1452" s="7">
        <v>6214196190</v>
      </c>
      <c r="B1452" s="7">
        <v>2697</v>
      </c>
      <c r="C1452" s="8">
        <f>Datos_Limpios!$B1452/(24*60*60)</f>
        <v>3.1215277777777779E-2</v>
      </c>
      <c r="D1452" s="8" t="str">
        <f t="shared" si="44"/>
        <v>Mid Game</v>
      </c>
      <c r="E1452" s="7">
        <v>7119388</v>
      </c>
      <c r="F1452" s="7" t="s">
        <v>136</v>
      </c>
      <c r="G1452" s="7">
        <v>726228</v>
      </c>
      <c r="H1452" s="7" t="s">
        <v>55</v>
      </c>
      <c r="I1452" s="7">
        <v>22</v>
      </c>
      <c r="J1452" s="7">
        <v>30</v>
      </c>
      <c r="K1452" s="7" t="str">
        <f t="shared" si="45"/>
        <v>Dire</v>
      </c>
      <c r="L1452" s="7" t="s">
        <v>14</v>
      </c>
      <c r="M1452" s="7">
        <f>Datos_Limpios!$I1452+Datos_Limpios!$J1452</f>
        <v>52</v>
      </c>
      <c r="N1452" s="7" t="str">
        <f>IF(Datos_Limpios!$M1452&lt;35,"Menor a 35",IF(Datos_Limpios!$M1452&lt;=48,"Menor a 48",IF(Datos_Limpios!$M1452&lt;=60,"Menor a 60","Mayor a 60")))</f>
        <v>Menor a 60</v>
      </c>
      <c r="O1452" s="7" t="str">
        <f>IF(Datos_Limpios!$L1452="True",Datos_Limpios!$F1452,Datos_Limpios!$H1452)</f>
        <v>Vici Gaming</v>
      </c>
      <c r="P1452" s="7"/>
      <c r="Q1452" s="7">
        <v>13256</v>
      </c>
      <c r="R1452" s="7" t="s">
        <v>139</v>
      </c>
    </row>
    <row r="1453" spans="1:18" x14ac:dyDescent="0.3">
      <c r="A1453" s="9">
        <v>6214292203</v>
      </c>
      <c r="B1453" s="9">
        <v>1962</v>
      </c>
      <c r="C1453" s="10">
        <f>Datos_Limpios!$B1453/(24*60*60)</f>
        <v>2.2708333333333334E-2</v>
      </c>
      <c r="D1453" s="8" t="str">
        <f t="shared" si="44"/>
        <v>Early Game</v>
      </c>
      <c r="E1453" s="9">
        <v>726228</v>
      </c>
      <c r="F1453" s="9" t="s">
        <v>55</v>
      </c>
      <c r="G1453" s="9">
        <v>7119388</v>
      </c>
      <c r="H1453" s="9" t="s">
        <v>136</v>
      </c>
      <c r="I1453" s="9">
        <v>26</v>
      </c>
      <c r="J1453" s="9">
        <v>12</v>
      </c>
      <c r="K1453" s="9" t="str">
        <f t="shared" si="45"/>
        <v>Radiant</v>
      </c>
      <c r="L1453" s="9" t="s">
        <v>18</v>
      </c>
      <c r="M1453" s="9">
        <f>Datos_Limpios!$I1453+Datos_Limpios!$J1453</f>
        <v>38</v>
      </c>
      <c r="N1453" s="9" t="str">
        <f>IF(Datos_Limpios!$M1453&lt;35,"Menor a 35",IF(Datos_Limpios!$M1453&lt;=48,"Menor a 48",IF(Datos_Limpios!$M1453&lt;=60,"Menor a 60","Mayor a 60")))</f>
        <v>Menor a 48</v>
      </c>
      <c r="O1453" s="9" t="str">
        <f>IF(Datos_Limpios!$L1453="True",Datos_Limpios!$F1453,Datos_Limpios!$H1453)</f>
        <v>Vici Gaming</v>
      </c>
      <c r="P1453" s="9"/>
      <c r="Q1453" s="9">
        <v>13256</v>
      </c>
      <c r="R1453" s="9" t="s">
        <v>139</v>
      </c>
    </row>
    <row r="1454" spans="1:18" x14ac:dyDescent="0.3">
      <c r="A1454" s="7">
        <v>6215413370</v>
      </c>
      <c r="B1454" s="7">
        <v>2149</v>
      </c>
      <c r="C1454" s="8">
        <f>Datos_Limpios!$B1454/(24*60*60)</f>
        <v>2.4872685185185185E-2</v>
      </c>
      <c r="D1454" s="8" t="str">
        <f t="shared" si="44"/>
        <v>Early Game</v>
      </c>
      <c r="E1454" s="7">
        <v>7119388</v>
      </c>
      <c r="F1454" s="7" t="s">
        <v>136</v>
      </c>
      <c r="G1454" s="7">
        <v>350190</v>
      </c>
      <c r="H1454" s="7" t="s">
        <v>16</v>
      </c>
      <c r="I1454" s="7">
        <v>31</v>
      </c>
      <c r="J1454" s="7">
        <v>16</v>
      </c>
      <c r="K1454" s="7" t="str">
        <f t="shared" si="45"/>
        <v>Radiant</v>
      </c>
      <c r="L1454" s="7" t="s">
        <v>18</v>
      </c>
      <c r="M1454" s="7">
        <f>Datos_Limpios!$I1454+Datos_Limpios!$J1454</f>
        <v>47</v>
      </c>
      <c r="N1454" s="7" t="str">
        <f>IF(Datos_Limpios!$M1454&lt;35,"Menor a 35",IF(Datos_Limpios!$M1454&lt;=48,"Menor a 48",IF(Datos_Limpios!$M1454&lt;=60,"Menor a 60","Mayor a 60")))</f>
        <v>Menor a 48</v>
      </c>
      <c r="O1454" s="7" t="str">
        <f>IF(Datos_Limpios!$L1454="True",Datos_Limpios!$F1454,Datos_Limpios!$H1454)</f>
        <v>Team Spirit</v>
      </c>
      <c r="P1454" s="7"/>
      <c r="Q1454" s="7">
        <v>13256</v>
      </c>
      <c r="R1454" s="7" t="s">
        <v>139</v>
      </c>
    </row>
    <row r="1455" spans="1:18" x14ac:dyDescent="0.3">
      <c r="A1455" s="9">
        <v>6216448394</v>
      </c>
      <c r="B1455" s="9">
        <v>2308</v>
      </c>
      <c r="C1455" s="10">
        <f>Datos_Limpios!$B1455/(24*60*60)</f>
        <v>2.6712962962962963E-2</v>
      </c>
      <c r="D1455" s="8" t="str">
        <f t="shared" si="44"/>
        <v>Early Game</v>
      </c>
      <c r="E1455" s="9">
        <v>8254400</v>
      </c>
      <c r="F1455" s="9" t="s">
        <v>135</v>
      </c>
      <c r="G1455" s="9">
        <v>7119388</v>
      </c>
      <c r="H1455" s="9" t="s">
        <v>136</v>
      </c>
      <c r="I1455" s="9">
        <v>23</v>
      </c>
      <c r="J1455" s="9">
        <v>33</v>
      </c>
      <c r="K1455" s="9" t="str">
        <f t="shared" si="45"/>
        <v>Dire</v>
      </c>
      <c r="L1455" s="9" t="s">
        <v>14</v>
      </c>
      <c r="M1455" s="9">
        <f>Datos_Limpios!$I1455+Datos_Limpios!$J1455</f>
        <v>56</v>
      </c>
      <c r="N1455" s="9" t="str">
        <f>IF(Datos_Limpios!$M1455&lt;35,"Menor a 35",IF(Datos_Limpios!$M1455&lt;=48,"Menor a 48",IF(Datos_Limpios!$M1455&lt;=60,"Menor a 60","Mayor a 60")))</f>
        <v>Menor a 60</v>
      </c>
      <c r="O1455" s="9" t="str">
        <f>IF(Datos_Limpios!$L1455="True",Datos_Limpios!$F1455,Datos_Limpios!$H1455)</f>
        <v>Team Spirit</v>
      </c>
      <c r="P1455" s="9"/>
      <c r="Q1455" s="9">
        <v>13256</v>
      </c>
      <c r="R1455" s="9" t="s">
        <v>139</v>
      </c>
    </row>
    <row r="1456" spans="1:18" x14ac:dyDescent="0.3">
      <c r="A1456" s="7">
        <v>6216515491</v>
      </c>
      <c r="B1456" s="7">
        <v>1724</v>
      </c>
      <c r="C1456" s="8">
        <f>Datos_Limpios!$B1456/(24*60*60)</f>
        <v>1.9953703703703703E-2</v>
      </c>
      <c r="D1456" s="8" t="str">
        <f t="shared" si="44"/>
        <v>Early Game</v>
      </c>
      <c r="E1456" s="7">
        <v>7119388</v>
      </c>
      <c r="F1456" s="7" t="s">
        <v>136</v>
      </c>
      <c r="G1456" s="7">
        <v>8254400</v>
      </c>
      <c r="H1456" s="7" t="s">
        <v>135</v>
      </c>
      <c r="I1456" s="7">
        <v>34</v>
      </c>
      <c r="J1456" s="7">
        <v>5</v>
      </c>
      <c r="K1456" s="7" t="str">
        <f t="shared" si="45"/>
        <v>Radiant</v>
      </c>
      <c r="L1456" s="7" t="s">
        <v>18</v>
      </c>
      <c r="M1456" s="7">
        <f>Datos_Limpios!$I1456+Datos_Limpios!$J1456</f>
        <v>39</v>
      </c>
      <c r="N1456" s="7" t="str">
        <f>IF(Datos_Limpios!$M1456&lt;35,"Menor a 35",IF(Datos_Limpios!$M1456&lt;=48,"Menor a 48",IF(Datos_Limpios!$M1456&lt;=60,"Menor a 60","Mayor a 60")))</f>
        <v>Menor a 48</v>
      </c>
      <c r="O1456" s="7" t="str">
        <f>IF(Datos_Limpios!$L1456="True",Datos_Limpios!$F1456,Datos_Limpios!$H1456)</f>
        <v>Team Spirit</v>
      </c>
      <c r="P1456" s="7"/>
      <c r="Q1456" s="7">
        <v>13256</v>
      </c>
      <c r="R1456" s="7" t="s">
        <v>139</v>
      </c>
    </row>
    <row r="1457" spans="1:18" x14ac:dyDescent="0.3">
      <c r="A1457" s="9">
        <v>6216750491</v>
      </c>
      <c r="B1457" s="9">
        <v>1931</v>
      </c>
      <c r="C1457" s="10">
        <f>Datos_Limpios!$B1457/(24*60*60)</f>
        <v>2.2349537037037036E-2</v>
      </c>
      <c r="D1457" s="8" t="str">
        <f t="shared" si="44"/>
        <v>Early Game</v>
      </c>
      <c r="E1457" s="9">
        <v>7119388</v>
      </c>
      <c r="F1457" s="9" t="s">
        <v>136</v>
      </c>
      <c r="G1457" s="9">
        <v>8255756</v>
      </c>
      <c r="H1457" s="9" t="s">
        <v>148</v>
      </c>
      <c r="I1457" s="9">
        <v>32</v>
      </c>
      <c r="J1457" s="9">
        <v>12</v>
      </c>
      <c r="K1457" s="9" t="str">
        <f t="shared" si="45"/>
        <v>Radiant</v>
      </c>
      <c r="L1457" s="9" t="s">
        <v>18</v>
      </c>
      <c r="M1457" s="9">
        <f>Datos_Limpios!$I1457+Datos_Limpios!$J1457</f>
        <v>44</v>
      </c>
      <c r="N1457" s="9" t="str">
        <f>IF(Datos_Limpios!$M1457&lt;35,"Menor a 35",IF(Datos_Limpios!$M1457&lt;=48,"Menor a 48",IF(Datos_Limpios!$M1457&lt;=60,"Menor a 60","Mayor a 60")))</f>
        <v>Menor a 48</v>
      </c>
      <c r="O1457" s="9" t="str">
        <f>IF(Datos_Limpios!$L1457="True",Datos_Limpios!$F1457,Datos_Limpios!$H1457)</f>
        <v>Team Spirit</v>
      </c>
      <c r="P1457" s="9"/>
      <c r="Q1457" s="9">
        <v>13256</v>
      </c>
      <c r="R1457" s="9" t="s">
        <v>139</v>
      </c>
    </row>
    <row r="1458" spans="1:18" x14ac:dyDescent="0.3">
      <c r="A1458" s="7">
        <v>6219447985</v>
      </c>
      <c r="B1458" s="7">
        <v>2225</v>
      </c>
      <c r="C1458" s="8">
        <f>Datos_Limpios!$B1458/(24*60*60)</f>
        <v>2.5752314814814815E-2</v>
      </c>
      <c r="D1458" s="8" t="str">
        <f t="shared" si="44"/>
        <v>Early Game</v>
      </c>
      <c r="E1458" s="7">
        <v>7119388</v>
      </c>
      <c r="F1458" s="7" t="s">
        <v>136</v>
      </c>
      <c r="G1458" s="7">
        <v>5</v>
      </c>
      <c r="H1458" s="7" t="s">
        <v>62</v>
      </c>
      <c r="I1458" s="7">
        <v>17</v>
      </c>
      <c r="J1458" s="7">
        <v>23</v>
      </c>
      <c r="K1458" s="7" t="str">
        <f t="shared" si="45"/>
        <v>Radiant</v>
      </c>
      <c r="L1458" s="7" t="s">
        <v>18</v>
      </c>
      <c r="M1458" s="7">
        <f>Datos_Limpios!$I1458+Datos_Limpios!$J1458</f>
        <v>40</v>
      </c>
      <c r="N1458" s="7" t="str">
        <f>IF(Datos_Limpios!$M1458&lt;35,"Menor a 35",IF(Datos_Limpios!$M1458&lt;=48,"Menor a 48",IF(Datos_Limpios!$M1458&lt;=60,"Menor a 60","Mayor a 60")))</f>
        <v>Menor a 48</v>
      </c>
      <c r="O1458" s="7" t="str">
        <f>IF(Datos_Limpios!$L1458="True",Datos_Limpios!$F1458,Datos_Limpios!$H1458)</f>
        <v>Team Spirit</v>
      </c>
      <c r="P1458" s="7"/>
      <c r="Q1458" s="7">
        <v>13256</v>
      </c>
      <c r="R1458" s="7" t="s">
        <v>139</v>
      </c>
    </row>
    <row r="1459" spans="1:18" x14ac:dyDescent="0.3">
      <c r="A1459" s="9">
        <v>6219558229</v>
      </c>
      <c r="B1459" s="9">
        <v>2450</v>
      </c>
      <c r="C1459" s="10">
        <f>Datos_Limpios!$B1459/(24*60*60)</f>
        <v>2.8356481481481483E-2</v>
      </c>
      <c r="D1459" s="8" t="str">
        <f t="shared" si="44"/>
        <v>Mid Game</v>
      </c>
      <c r="E1459" s="9">
        <v>7119388</v>
      </c>
      <c r="F1459" s="9" t="s">
        <v>136</v>
      </c>
      <c r="G1459" s="9">
        <v>5</v>
      </c>
      <c r="H1459" s="9" t="s">
        <v>62</v>
      </c>
      <c r="I1459" s="9">
        <v>16</v>
      </c>
      <c r="J1459" s="9">
        <v>55</v>
      </c>
      <c r="K1459" s="9" t="str">
        <f t="shared" si="45"/>
        <v>Dire</v>
      </c>
      <c r="L1459" s="9" t="s">
        <v>14</v>
      </c>
      <c r="M1459" s="9">
        <f>Datos_Limpios!$I1459+Datos_Limpios!$J1459</f>
        <v>71</v>
      </c>
      <c r="N1459" s="9" t="str">
        <f>IF(Datos_Limpios!$M1459&lt;35,"Menor a 35",IF(Datos_Limpios!$M1459&lt;=48,"Menor a 48",IF(Datos_Limpios!$M1459&lt;=60,"Menor a 60","Mayor a 60")))</f>
        <v>Mayor a 60</v>
      </c>
      <c r="O1459" s="9" t="str">
        <f>IF(Datos_Limpios!$L1459="True",Datos_Limpios!$F1459,Datos_Limpios!$H1459)</f>
        <v>Invictus Gaming</v>
      </c>
      <c r="P1459" s="9"/>
      <c r="Q1459" s="9">
        <v>13256</v>
      </c>
      <c r="R1459" s="9" t="s">
        <v>139</v>
      </c>
    </row>
    <row r="1460" spans="1:18" x14ac:dyDescent="0.3">
      <c r="A1460" s="7">
        <v>6221203314</v>
      </c>
      <c r="B1460" s="7">
        <v>1521</v>
      </c>
      <c r="C1460" s="8">
        <f>Datos_Limpios!$B1460/(24*60*60)</f>
        <v>1.7604166666666667E-2</v>
      </c>
      <c r="D1460" s="8" t="str">
        <f t="shared" si="44"/>
        <v>Early Game</v>
      </c>
      <c r="E1460" s="7">
        <v>7119388</v>
      </c>
      <c r="F1460" s="7" t="s">
        <v>136</v>
      </c>
      <c r="G1460" s="7">
        <v>350190</v>
      </c>
      <c r="H1460" s="7" t="s">
        <v>16</v>
      </c>
      <c r="I1460" s="7">
        <v>18</v>
      </c>
      <c r="J1460" s="7">
        <v>6</v>
      </c>
      <c r="K1460" s="7" t="str">
        <f t="shared" si="45"/>
        <v>Radiant</v>
      </c>
      <c r="L1460" s="7" t="s">
        <v>18</v>
      </c>
      <c r="M1460" s="7">
        <f>Datos_Limpios!$I1460+Datos_Limpios!$J1460</f>
        <v>24</v>
      </c>
      <c r="N1460" s="7" t="str">
        <f>IF(Datos_Limpios!$M1460&lt;35,"Menor a 35",IF(Datos_Limpios!$M1460&lt;=48,"Menor a 48",IF(Datos_Limpios!$M1460&lt;=60,"Menor a 60","Mayor a 60")))</f>
        <v>Menor a 35</v>
      </c>
      <c r="O1460" s="7" t="str">
        <f>IF(Datos_Limpios!$L1460="True",Datos_Limpios!$F1460,Datos_Limpios!$H1460)</f>
        <v>Team Spirit</v>
      </c>
      <c r="P1460" s="7"/>
      <c r="Q1460" s="7">
        <v>13256</v>
      </c>
      <c r="R1460" s="7" t="s">
        <v>139</v>
      </c>
    </row>
    <row r="1461" spans="1:18" x14ac:dyDescent="0.3">
      <c r="A1461" s="9">
        <v>6221296920</v>
      </c>
      <c r="B1461" s="9">
        <v>2229</v>
      </c>
      <c r="C1461" s="10">
        <f>Datos_Limpios!$B1461/(24*60*60)</f>
        <v>2.5798611111111112E-2</v>
      </c>
      <c r="D1461" s="8" t="str">
        <f t="shared" si="44"/>
        <v>Early Game</v>
      </c>
      <c r="E1461" s="9">
        <v>350190</v>
      </c>
      <c r="F1461" s="9" t="s">
        <v>16</v>
      </c>
      <c r="G1461" s="9">
        <v>7119388</v>
      </c>
      <c r="H1461" s="9" t="s">
        <v>136</v>
      </c>
      <c r="I1461" s="9">
        <v>7</v>
      </c>
      <c r="J1461" s="9">
        <v>32</v>
      </c>
      <c r="K1461" s="9" t="str">
        <f t="shared" si="45"/>
        <v>Dire</v>
      </c>
      <c r="L1461" s="9" t="s">
        <v>14</v>
      </c>
      <c r="M1461" s="9">
        <f>Datos_Limpios!$I1461+Datos_Limpios!$J1461</f>
        <v>39</v>
      </c>
      <c r="N1461" s="9" t="str">
        <f>IF(Datos_Limpios!$M1461&lt;35,"Menor a 35",IF(Datos_Limpios!$M1461&lt;=48,"Menor a 48",IF(Datos_Limpios!$M1461&lt;=60,"Menor a 60","Mayor a 60")))</f>
        <v>Menor a 48</v>
      </c>
      <c r="O1461" s="9" t="str">
        <f>IF(Datos_Limpios!$L1461="True",Datos_Limpios!$F1461,Datos_Limpios!$H1461)</f>
        <v>Team Spirit</v>
      </c>
      <c r="P1461" s="9"/>
      <c r="Q1461" s="9">
        <v>13256</v>
      </c>
      <c r="R1461" s="9" t="s">
        <v>139</v>
      </c>
    </row>
    <row r="1462" spans="1:18" x14ac:dyDescent="0.3">
      <c r="A1462" s="7">
        <v>6223390469</v>
      </c>
      <c r="B1462" s="7">
        <v>2749</v>
      </c>
      <c r="C1462" s="8">
        <f>Datos_Limpios!$B1462/(24*60*60)</f>
        <v>3.1817129629629633E-2</v>
      </c>
      <c r="D1462" s="8" t="str">
        <f t="shared" si="44"/>
        <v>Mid Game</v>
      </c>
      <c r="E1462" s="7">
        <v>2586976</v>
      </c>
      <c r="F1462" s="7" t="s">
        <v>64</v>
      </c>
      <c r="G1462" s="7">
        <v>7119388</v>
      </c>
      <c r="H1462" s="7" t="s">
        <v>136</v>
      </c>
      <c r="I1462" s="7">
        <v>23</v>
      </c>
      <c r="J1462" s="7">
        <v>47</v>
      </c>
      <c r="K1462" s="7" t="str">
        <f t="shared" si="45"/>
        <v>Dire</v>
      </c>
      <c r="L1462" s="7" t="s">
        <v>14</v>
      </c>
      <c r="M1462" s="7">
        <f>Datos_Limpios!$I1462+Datos_Limpios!$J1462</f>
        <v>70</v>
      </c>
      <c r="N1462" s="7" t="str">
        <f>IF(Datos_Limpios!$M1462&lt;35,"Menor a 35",IF(Datos_Limpios!$M1462&lt;=48,"Menor a 48",IF(Datos_Limpios!$M1462&lt;=60,"Menor a 60","Mayor a 60")))</f>
        <v>Mayor a 60</v>
      </c>
      <c r="O1462" s="7" t="str">
        <f>IF(Datos_Limpios!$L1462="True",Datos_Limpios!$F1462,Datos_Limpios!$H1462)</f>
        <v>Team Spirit</v>
      </c>
      <c r="P1462" s="7"/>
      <c r="Q1462" s="7">
        <v>13256</v>
      </c>
      <c r="R1462" s="7" t="s">
        <v>139</v>
      </c>
    </row>
    <row r="1463" spans="1:18" x14ac:dyDescent="0.3">
      <c r="A1463" s="9">
        <v>6223446359</v>
      </c>
      <c r="B1463" s="9">
        <v>1799</v>
      </c>
      <c r="C1463" s="10">
        <f>Datos_Limpios!$B1463/(24*60*60)</f>
        <v>2.0821759259259259E-2</v>
      </c>
      <c r="D1463" s="8" t="str">
        <f t="shared" si="44"/>
        <v>Early Game</v>
      </c>
      <c r="E1463" s="9">
        <v>2586976</v>
      </c>
      <c r="F1463" s="9" t="s">
        <v>64</v>
      </c>
      <c r="G1463" s="9">
        <v>7119388</v>
      </c>
      <c r="H1463" s="9" t="s">
        <v>136</v>
      </c>
      <c r="I1463" s="9">
        <v>11</v>
      </c>
      <c r="J1463" s="9">
        <v>37</v>
      </c>
      <c r="K1463" s="9" t="str">
        <f t="shared" si="45"/>
        <v>Dire</v>
      </c>
      <c r="L1463" s="9" t="s">
        <v>14</v>
      </c>
      <c r="M1463" s="9">
        <f>Datos_Limpios!$I1463+Datos_Limpios!$J1463</f>
        <v>48</v>
      </c>
      <c r="N1463" s="9" t="str">
        <f>IF(Datos_Limpios!$M1463&lt;35,"Menor a 35",IF(Datos_Limpios!$M1463&lt;=48,"Menor a 48",IF(Datos_Limpios!$M1463&lt;=60,"Menor a 60","Mayor a 60")))</f>
        <v>Menor a 48</v>
      </c>
      <c r="O1463" s="9" t="str">
        <f>IF(Datos_Limpios!$L1463="True",Datos_Limpios!$F1463,Datos_Limpios!$H1463)</f>
        <v>Team Spirit</v>
      </c>
      <c r="P1463" s="9"/>
      <c r="Q1463" s="9">
        <v>13256</v>
      </c>
      <c r="R1463" s="9" t="s">
        <v>139</v>
      </c>
    </row>
    <row r="1464" spans="1:18" x14ac:dyDescent="0.3">
      <c r="A1464" s="7">
        <v>6223756939</v>
      </c>
      <c r="B1464" s="7">
        <v>2802</v>
      </c>
      <c r="C1464" s="8">
        <f>Datos_Limpios!$B1464/(24*60*60)</f>
        <v>3.2430555555555553E-2</v>
      </c>
      <c r="D1464" s="8" t="str">
        <f t="shared" si="44"/>
        <v>Mid Game</v>
      </c>
      <c r="E1464" s="7">
        <v>1883502</v>
      </c>
      <c r="F1464" s="7" t="s">
        <v>61</v>
      </c>
      <c r="G1464" s="7">
        <v>7119388</v>
      </c>
      <c r="H1464" s="7" t="s">
        <v>136</v>
      </c>
      <c r="I1464" s="7">
        <v>16</v>
      </c>
      <c r="J1464" s="7">
        <v>33</v>
      </c>
      <c r="K1464" s="7" t="str">
        <f t="shared" si="45"/>
        <v>Dire</v>
      </c>
      <c r="L1464" s="7" t="s">
        <v>14</v>
      </c>
      <c r="M1464" s="7">
        <f>Datos_Limpios!$I1464+Datos_Limpios!$J1464</f>
        <v>49</v>
      </c>
      <c r="N1464" s="7" t="str">
        <f>IF(Datos_Limpios!$M1464&lt;35,"Menor a 35",IF(Datos_Limpios!$M1464&lt;=48,"Menor a 48",IF(Datos_Limpios!$M1464&lt;=60,"Menor a 60","Mayor a 60")))</f>
        <v>Menor a 60</v>
      </c>
      <c r="O1464" s="7" t="str">
        <f>IF(Datos_Limpios!$L1464="True",Datos_Limpios!$F1464,Datos_Limpios!$H1464)</f>
        <v>Team Spirit</v>
      </c>
      <c r="P1464" s="7"/>
      <c r="Q1464" s="7">
        <v>13256</v>
      </c>
      <c r="R1464" s="7" t="s">
        <v>139</v>
      </c>
    </row>
    <row r="1465" spans="1:18" x14ac:dyDescent="0.3">
      <c r="A1465" s="9">
        <v>6223877657</v>
      </c>
      <c r="B1465" s="9">
        <v>2781</v>
      </c>
      <c r="C1465" s="10">
        <f>Datos_Limpios!$B1465/(24*60*60)</f>
        <v>3.2187500000000001E-2</v>
      </c>
      <c r="D1465" s="8" t="str">
        <f t="shared" si="44"/>
        <v>Mid Game</v>
      </c>
      <c r="E1465" s="9">
        <v>7119388</v>
      </c>
      <c r="F1465" s="9" t="s">
        <v>136</v>
      </c>
      <c r="G1465" s="9">
        <v>1883502</v>
      </c>
      <c r="H1465" s="9" t="s">
        <v>61</v>
      </c>
      <c r="I1465" s="9">
        <v>15</v>
      </c>
      <c r="J1465" s="9">
        <v>34</v>
      </c>
      <c r="K1465" s="9" t="str">
        <f t="shared" si="45"/>
        <v>Dire</v>
      </c>
      <c r="L1465" s="9" t="s">
        <v>14</v>
      </c>
      <c r="M1465" s="9">
        <f>Datos_Limpios!$I1465+Datos_Limpios!$J1465</f>
        <v>49</v>
      </c>
      <c r="N1465" s="9" t="str">
        <f>IF(Datos_Limpios!$M1465&lt;35,"Menor a 35",IF(Datos_Limpios!$M1465&lt;=48,"Menor a 48",IF(Datos_Limpios!$M1465&lt;=60,"Menor a 60","Mayor a 60")))</f>
        <v>Menor a 60</v>
      </c>
      <c r="O1465" s="9" t="str">
        <f>IF(Datos_Limpios!$L1465="True",Datos_Limpios!$F1465,Datos_Limpios!$H1465)</f>
        <v>Virtus.pro</v>
      </c>
      <c r="P1465" s="9"/>
      <c r="Q1465" s="9">
        <v>13256</v>
      </c>
      <c r="R1465" s="9" t="s">
        <v>139</v>
      </c>
    </row>
    <row r="1466" spans="1:18" x14ac:dyDescent="0.3">
      <c r="A1466" s="7">
        <v>6224010002</v>
      </c>
      <c r="B1466" s="7">
        <v>3118</v>
      </c>
      <c r="C1466" s="8">
        <f>Datos_Limpios!$B1466/(24*60*60)</f>
        <v>3.6087962962962961E-2</v>
      </c>
      <c r="D1466" s="8" t="str">
        <f t="shared" si="44"/>
        <v>Mid Game</v>
      </c>
      <c r="E1466" s="7">
        <v>7119388</v>
      </c>
      <c r="F1466" s="7" t="s">
        <v>136</v>
      </c>
      <c r="G1466" s="7">
        <v>1883502</v>
      </c>
      <c r="H1466" s="7" t="s">
        <v>61</v>
      </c>
      <c r="I1466" s="7">
        <v>32</v>
      </c>
      <c r="J1466" s="7">
        <v>25</v>
      </c>
      <c r="K1466" s="7" t="str">
        <f t="shared" si="45"/>
        <v>Radiant</v>
      </c>
      <c r="L1466" s="7" t="s">
        <v>18</v>
      </c>
      <c r="M1466" s="7">
        <f>Datos_Limpios!$I1466+Datos_Limpios!$J1466</f>
        <v>57</v>
      </c>
      <c r="N1466" s="7" t="str">
        <f>IF(Datos_Limpios!$M1466&lt;35,"Menor a 35",IF(Datos_Limpios!$M1466&lt;=48,"Menor a 48",IF(Datos_Limpios!$M1466&lt;=60,"Menor a 60","Mayor a 60")))</f>
        <v>Menor a 60</v>
      </c>
      <c r="O1466" s="7" t="str">
        <f>IF(Datos_Limpios!$L1466="True",Datos_Limpios!$F1466,Datos_Limpios!$H1466)</f>
        <v>Team Spirit</v>
      </c>
      <c r="P1466" s="7"/>
      <c r="Q1466" s="7">
        <v>13256</v>
      </c>
      <c r="R1466" s="7" t="s">
        <v>139</v>
      </c>
    </row>
    <row r="1467" spans="1:18" x14ac:dyDescent="0.3">
      <c r="A1467" s="9">
        <v>6225350158</v>
      </c>
      <c r="B1467" s="9">
        <v>2029</v>
      </c>
      <c r="C1467" s="10">
        <f>Datos_Limpios!$B1467/(24*60*60)</f>
        <v>2.3483796296296298E-2</v>
      </c>
      <c r="D1467" s="8" t="str">
        <f t="shared" si="44"/>
        <v>Early Game</v>
      </c>
      <c r="E1467" s="9">
        <v>5</v>
      </c>
      <c r="F1467" s="9" t="s">
        <v>62</v>
      </c>
      <c r="G1467" s="9">
        <v>7119388</v>
      </c>
      <c r="H1467" s="9" t="s">
        <v>136</v>
      </c>
      <c r="I1467" s="9">
        <v>9</v>
      </c>
      <c r="J1467" s="9">
        <v>21</v>
      </c>
      <c r="K1467" s="9" t="str">
        <f t="shared" si="45"/>
        <v>Dire</v>
      </c>
      <c r="L1467" s="9" t="s">
        <v>14</v>
      </c>
      <c r="M1467" s="9">
        <f>Datos_Limpios!$I1467+Datos_Limpios!$J1467</f>
        <v>30</v>
      </c>
      <c r="N1467" s="9" t="str">
        <f>IF(Datos_Limpios!$M1467&lt;35,"Menor a 35",IF(Datos_Limpios!$M1467&lt;=48,"Menor a 48",IF(Datos_Limpios!$M1467&lt;=60,"Menor a 60","Mayor a 60")))</f>
        <v>Menor a 35</v>
      </c>
      <c r="O1467" s="9" t="str">
        <f>IF(Datos_Limpios!$L1467="True",Datos_Limpios!$F1467,Datos_Limpios!$H1467)</f>
        <v>Team Spirit</v>
      </c>
      <c r="P1467" s="9"/>
      <c r="Q1467" s="9">
        <v>13256</v>
      </c>
      <c r="R1467" s="9" t="s">
        <v>139</v>
      </c>
    </row>
    <row r="1468" spans="1:18" x14ac:dyDescent="0.3">
      <c r="A1468" s="7">
        <v>6225461282</v>
      </c>
      <c r="B1468" s="7">
        <v>3012</v>
      </c>
      <c r="C1468" s="8">
        <f>Datos_Limpios!$B1468/(24*60*60)</f>
        <v>3.4861111111111114E-2</v>
      </c>
      <c r="D1468" s="8" t="str">
        <f t="shared" si="44"/>
        <v>Mid Game</v>
      </c>
      <c r="E1468" s="7">
        <v>7119388</v>
      </c>
      <c r="F1468" s="7" t="s">
        <v>136</v>
      </c>
      <c r="G1468" s="7">
        <v>5</v>
      </c>
      <c r="H1468" s="7" t="s">
        <v>62</v>
      </c>
      <c r="I1468" s="7">
        <v>32</v>
      </c>
      <c r="J1468" s="7">
        <v>26</v>
      </c>
      <c r="K1468" s="7" t="str">
        <f t="shared" si="45"/>
        <v>Radiant</v>
      </c>
      <c r="L1468" s="7" t="s">
        <v>18</v>
      </c>
      <c r="M1468" s="7">
        <f>Datos_Limpios!$I1468+Datos_Limpios!$J1468</f>
        <v>58</v>
      </c>
      <c r="N1468" s="7" t="str">
        <f>IF(Datos_Limpios!$M1468&lt;35,"Menor a 35",IF(Datos_Limpios!$M1468&lt;=48,"Menor a 48",IF(Datos_Limpios!$M1468&lt;=60,"Menor a 60","Mayor a 60")))</f>
        <v>Menor a 60</v>
      </c>
      <c r="O1468" s="7" t="str">
        <f>IF(Datos_Limpios!$L1468="True",Datos_Limpios!$F1468,Datos_Limpios!$H1468)</f>
        <v>Team Spirit</v>
      </c>
      <c r="P1468" s="7"/>
      <c r="Q1468" s="7">
        <v>13256</v>
      </c>
      <c r="R1468" s="7" t="s">
        <v>139</v>
      </c>
    </row>
    <row r="1469" spans="1:18" x14ac:dyDescent="0.3">
      <c r="A1469" s="9">
        <v>6226709723</v>
      </c>
      <c r="B1469" s="9">
        <v>2344</v>
      </c>
      <c r="C1469" s="10">
        <f>Datos_Limpios!$B1469/(24*60*60)</f>
        <v>2.7129629629629629E-2</v>
      </c>
      <c r="D1469" s="8" t="str">
        <f t="shared" si="44"/>
        <v>Early Game</v>
      </c>
      <c r="E1469" s="9">
        <v>1838315</v>
      </c>
      <c r="F1469" s="9" t="s">
        <v>21</v>
      </c>
      <c r="G1469" s="9">
        <v>7119388</v>
      </c>
      <c r="H1469" s="9" t="s">
        <v>136</v>
      </c>
      <c r="I1469" s="9">
        <v>37</v>
      </c>
      <c r="J1469" s="9">
        <v>16</v>
      </c>
      <c r="K1469" s="9" t="str">
        <f t="shared" si="45"/>
        <v>Radiant</v>
      </c>
      <c r="L1469" s="9" t="s">
        <v>18</v>
      </c>
      <c r="M1469" s="9">
        <f>Datos_Limpios!$I1469+Datos_Limpios!$J1469</f>
        <v>53</v>
      </c>
      <c r="N1469" s="9" t="str">
        <f>IF(Datos_Limpios!$M1469&lt;35,"Menor a 35",IF(Datos_Limpios!$M1469&lt;=48,"Menor a 48",IF(Datos_Limpios!$M1469&lt;=60,"Menor a 60","Mayor a 60")))</f>
        <v>Menor a 60</v>
      </c>
      <c r="O1469" s="9" t="str">
        <f>IF(Datos_Limpios!$L1469="True",Datos_Limpios!$F1469,Datos_Limpios!$H1469)</f>
        <v>Team Secret</v>
      </c>
      <c r="P1469" s="9"/>
      <c r="Q1469" s="9">
        <v>13256</v>
      </c>
      <c r="R1469" s="9" t="s">
        <v>139</v>
      </c>
    </row>
    <row r="1470" spans="1:18" x14ac:dyDescent="0.3">
      <c r="A1470" s="7">
        <v>6227105229</v>
      </c>
      <c r="B1470" s="7">
        <v>2296</v>
      </c>
      <c r="C1470" s="8">
        <f>Datos_Limpios!$B1470/(24*60*60)</f>
        <v>2.6574074074074073E-2</v>
      </c>
      <c r="D1470" s="8" t="str">
        <f t="shared" si="44"/>
        <v>Early Game</v>
      </c>
      <c r="E1470" s="7">
        <v>7119388</v>
      </c>
      <c r="F1470" s="7" t="s">
        <v>136</v>
      </c>
      <c r="G1470" s="7">
        <v>15</v>
      </c>
      <c r="H1470" s="7" t="s">
        <v>12</v>
      </c>
      <c r="I1470" s="7">
        <v>18</v>
      </c>
      <c r="J1470" s="7">
        <v>5</v>
      </c>
      <c r="K1470" s="7" t="str">
        <f t="shared" si="45"/>
        <v>Radiant</v>
      </c>
      <c r="L1470" s="7" t="s">
        <v>18</v>
      </c>
      <c r="M1470" s="7">
        <f>Datos_Limpios!$I1470+Datos_Limpios!$J1470</f>
        <v>23</v>
      </c>
      <c r="N1470" s="7" t="str">
        <f>IF(Datos_Limpios!$M1470&lt;35,"Menor a 35",IF(Datos_Limpios!$M1470&lt;=48,"Menor a 48",IF(Datos_Limpios!$M1470&lt;=60,"Menor a 60","Mayor a 60")))</f>
        <v>Menor a 35</v>
      </c>
      <c r="O1470" s="7" t="str">
        <f>IF(Datos_Limpios!$L1470="True",Datos_Limpios!$F1470,Datos_Limpios!$H1470)</f>
        <v>Team Spirit</v>
      </c>
      <c r="P1470" s="7"/>
      <c r="Q1470" s="7">
        <v>13256</v>
      </c>
      <c r="R1470" s="7" t="s">
        <v>139</v>
      </c>
    </row>
    <row r="1471" spans="1:18" x14ac:dyDescent="0.3">
      <c r="A1471" s="9">
        <v>6227305557</v>
      </c>
      <c r="B1471" s="9">
        <v>3010</v>
      </c>
      <c r="C1471" s="10">
        <f>Datos_Limpios!$B1471/(24*60*60)</f>
        <v>3.4837962962962966E-2</v>
      </c>
      <c r="D1471" s="8" t="str">
        <f t="shared" si="44"/>
        <v>Mid Game</v>
      </c>
      <c r="E1471" s="9">
        <v>7119388</v>
      </c>
      <c r="F1471" s="9" t="s">
        <v>136</v>
      </c>
      <c r="G1471" s="9">
        <v>15</v>
      </c>
      <c r="H1471" s="9" t="s">
        <v>12</v>
      </c>
      <c r="I1471" s="9">
        <v>17</v>
      </c>
      <c r="J1471" s="9">
        <v>43</v>
      </c>
      <c r="K1471" s="9" t="str">
        <f t="shared" si="45"/>
        <v>Dire</v>
      </c>
      <c r="L1471" s="9" t="s">
        <v>14</v>
      </c>
      <c r="M1471" s="9">
        <f>Datos_Limpios!$I1471+Datos_Limpios!$J1471</f>
        <v>60</v>
      </c>
      <c r="N1471" s="9" t="str">
        <f>IF(Datos_Limpios!$M1471&lt;35,"Menor a 35",IF(Datos_Limpios!$M1471&lt;=48,"Menor a 48",IF(Datos_Limpios!$M1471&lt;=60,"Menor a 60","Mayor a 60")))</f>
        <v>Menor a 60</v>
      </c>
      <c r="O1471" s="9" t="str">
        <f>IF(Datos_Limpios!$L1471="True",Datos_Limpios!$F1471,Datos_Limpios!$H1471)</f>
        <v>LGD Gaming</v>
      </c>
      <c r="P1471" s="9"/>
      <c r="Q1471" s="9">
        <v>13256</v>
      </c>
      <c r="R1471" s="9" t="s">
        <v>139</v>
      </c>
    </row>
    <row r="1472" spans="1:18" x14ac:dyDescent="0.3">
      <c r="A1472" s="7">
        <v>6212505466</v>
      </c>
      <c r="B1472" s="7">
        <v>1913</v>
      </c>
      <c r="C1472" s="8">
        <f>Datos_Limpios!$B1472/(24*60*60)</f>
        <v>2.2141203703703705E-2</v>
      </c>
      <c r="D1472" s="8" t="str">
        <f t="shared" si="44"/>
        <v>Early Game</v>
      </c>
      <c r="E1472" s="7">
        <v>111474</v>
      </c>
      <c r="F1472" s="7" t="s">
        <v>20</v>
      </c>
      <c r="G1472" s="7">
        <v>2586976</v>
      </c>
      <c r="H1472" s="7" t="s">
        <v>64</v>
      </c>
      <c r="I1472" s="7">
        <v>15</v>
      </c>
      <c r="J1472" s="7">
        <v>32</v>
      </c>
      <c r="K1472" s="7" t="str">
        <f t="shared" si="45"/>
        <v>Dire</v>
      </c>
      <c r="L1472" s="7" t="s">
        <v>14</v>
      </c>
      <c r="M1472" s="7">
        <f>Datos_Limpios!$I1472+Datos_Limpios!$J1472</f>
        <v>47</v>
      </c>
      <c r="N1472" s="7" t="str">
        <f>IF(Datos_Limpios!$M1472&lt;35,"Menor a 35",IF(Datos_Limpios!$M1472&lt;=48,"Menor a 48",IF(Datos_Limpios!$M1472&lt;=60,"Menor a 60","Mayor a 60")))</f>
        <v>Menor a 48</v>
      </c>
      <c r="O1472" s="7" t="str">
        <f>IF(Datos_Limpios!$L1472="True",Datos_Limpios!$F1472,Datos_Limpios!$H1472)</f>
        <v>OG</v>
      </c>
      <c r="P1472" s="7"/>
      <c r="Q1472" s="7">
        <v>13256</v>
      </c>
      <c r="R1472" s="7" t="s">
        <v>139</v>
      </c>
    </row>
    <row r="1473" spans="1:18" x14ac:dyDescent="0.3">
      <c r="A1473" s="9">
        <v>6227492909</v>
      </c>
      <c r="B1473" s="9">
        <v>2204</v>
      </c>
      <c r="C1473" s="10">
        <f>Datos_Limpios!$B1473/(24*60*60)</f>
        <v>2.5509259259259259E-2</v>
      </c>
      <c r="D1473" s="8" t="str">
        <f t="shared" si="44"/>
        <v>Early Game</v>
      </c>
      <c r="E1473" s="9">
        <v>7119388</v>
      </c>
      <c r="F1473" s="9" t="s">
        <v>136</v>
      </c>
      <c r="G1473" s="9">
        <v>15</v>
      </c>
      <c r="H1473" s="9" t="s">
        <v>12</v>
      </c>
      <c r="I1473" s="9">
        <v>29</v>
      </c>
      <c r="J1473" s="9">
        <v>12</v>
      </c>
      <c r="K1473" s="9" t="str">
        <f t="shared" si="45"/>
        <v>Radiant</v>
      </c>
      <c r="L1473" s="9" t="s">
        <v>18</v>
      </c>
      <c r="M1473" s="9">
        <f>Datos_Limpios!$I1473+Datos_Limpios!$J1473</f>
        <v>41</v>
      </c>
      <c r="N1473" s="9" t="str">
        <f>IF(Datos_Limpios!$M1473&lt;35,"Menor a 35",IF(Datos_Limpios!$M1473&lt;=48,"Menor a 48",IF(Datos_Limpios!$M1473&lt;=60,"Menor a 60","Mayor a 60")))</f>
        <v>Menor a 48</v>
      </c>
      <c r="O1473" s="9" t="str">
        <f>IF(Datos_Limpios!$L1473="True",Datos_Limpios!$F1473,Datos_Limpios!$H1473)</f>
        <v>Team Spirit</v>
      </c>
      <c r="P1473" s="9"/>
      <c r="Q1473" s="9">
        <v>13256</v>
      </c>
      <c r="R1473" s="9" t="s">
        <v>139</v>
      </c>
    </row>
    <row r="1474" spans="1:18" x14ac:dyDescent="0.3">
      <c r="A1474" s="7">
        <v>6213722366</v>
      </c>
      <c r="B1474" s="7">
        <v>2924</v>
      </c>
      <c r="C1474" s="8">
        <f>Datos_Limpios!$B1474/(24*60*60)</f>
        <v>3.3842592592592591E-2</v>
      </c>
      <c r="D1474" s="8" t="str">
        <f t="shared" ref="D1474:D1537" si="46">IF(B1474/60&lt;20,"Turbo Game",IF((20&lt;=B1474/60)*AND(B1474/60&lt;=40),"Early Game",IF((40&lt;B1474/60)*AND(B1474/60&lt;=60),"Mid Game","Late Game")))</f>
        <v>Mid Game</v>
      </c>
      <c r="E1474" s="7">
        <v>6209166</v>
      </c>
      <c r="F1474" s="7" t="s">
        <v>122</v>
      </c>
      <c r="G1474" s="7">
        <v>2586976</v>
      </c>
      <c r="H1474" s="7" t="s">
        <v>64</v>
      </c>
      <c r="I1474" s="7">
        <v>41</v>
      </c>
      <c r="J1474" s="7">
        <v>20</v>
      </c>
      <c r="K1474" s="7" t="str">
        <f t="shared" ref="K1474:K1537" si="47">IF(L1474="True","Radiant","Dire")</f>
        <v>Radiant</v>
      </c>
      <c r="L1474" s="7" t="s">
        <v>18</v>
      </c>
      <c r="M1474" s="7">
        <f>Datos_Limpios!$I1474+Datos_Limpios!$J1474</f>
        <v>61</v>
      </c>
      <c r="N1474" s="7" t="str">
        <f>IF(Datos_Limpios!$M1474&lt;35,"Menor a 35",IF(Datos_Limpios!$M1474&lt;=48,"Menor a 48",IF(Datos_Limpios!$M1474&lt;=60,"Menor a 60","Mayor a 60")))</f>
        <v>Mayor a 60</v>
      </c>
      <c r="O1474" s="7" t="str">
        <f>IF(Datos_Limpios!$L1474="True",Datos_Limpios!$F1474,Datos_Limpios!$H1474)</f>
        <v>Team Aster</v>
      </c>
      <c r="P1474" s="7"/>
      <c r="Q1474" s="7">
        <v>13256</v>
      </c>
      <c r="R1474" s="7" t="s">
        <v>139</v>
      </c>
    </row>
    <row r="1475" spans="1:18" x14ac:dyDescent="0.3">
      <c r="A1475" s="9">
        <v>6213705633</v>
      </c>
      <c r="B1475" s="9">
        <v>1786</v>
      </c>
      <c r="C1475" s="10">
        <f>Datos_Limpios!$B1475/(24*60*60)</f>
        <v>2.0671296296296295E-2</v>
      </c>
      <c r="D1475" s="8" t="str">
        <f t="shared" si="46"/>
        <v>Early Game</v>
      </c>
      <c r="E1475" s="9">
        <v>39</v>
      </c>
      <c r="F1475" s="9" t="s">
        <v>60</v>
      </c>
      <c r="G1475" s="9">
        <v>111474</v>
      </c>
      <c r="H1475" s="9" t="s">
        <v>20</v>
      </c>
      <c r="I1475" s="9">
        <v>29</v>
      </c>
      <c r="J1475" s="9">
        <v>9</v>
      </c>
      <c r="K1475" s="9" t="str">
        <f t="shared" si="47"/>
        <v>Radiant</v>
      </c>
      <c r="L1475" s="9" t="s">
        <v>18</v>
      </c>
      <c r="M1475" s="9">
        <f>Datos_Limpios!$I1475+Datos_Limpios!$J1475</f>
        <v>38</v>
      </c>
      <c r="N1475" s="9" t="str">
        <f>IF(Datos_Limpios!$M1475&lt;35,"Menor a 35",IF(Datos_Limpios!$M1475&lt;=48,"Menor a 48",IF(Datos_Limpios!$M1475&lt;=60,"Menor a 60","Mayor a 60")))</f>
        <v>Menor a 48</v>
      </c>
      <c r="O1475" s="9" t="str">
        <f>IF(Datos_Limpios!$L1475="True",Datos_Limpios!$F1475,Datos_Limpios!$H1475)</f>
        <v>Shopify Rebellion</v>
      </c>
      <c r="P1475" s="9"/>
      <c r="Q1475" s="9">
        <v>13256</v>
      </c>
      <c r="R1475" s="9" t="s">
        <v>139</v>
      </c>
    </row>
    <row r="1476" spans="1:18" x14ac:dyDescent="0.3">
      <c r="A1476" s="7">
        <v>6213612887</v>
      </c>
      <c r="B1476" s="7">
        <v>3202</v>
      </c>
      <c r="C1476" s="8">
        <f>Datos_Limpios!$B1476/(24*60*60)</f>
        <v>3.7060185185185182E-2</v>
      </c>
      <c r="D1476" s="8" t="str">
        <f t="shared" si="46"/>
        <v>Mid Game</v>
      </c>
      <c r="E1476" s="7">
        <v>350190</v>
      </c>
      <c r="F1476" s="7" t="s">
        <v>16</v>
      </c>
      <c r="G1476" s="7">
        <v>8255756</v>
      </c>
      <c r="H1476" s="7" t="s">
        <v>148</v>
      </c>
      <c r="I1476" s="7">
        <v>16</v>
      </c>
      <c r="J1476" s="7">
        <v>22</v>
      </c>
      <c r="K1476" s="7" t="str">
        <f t="shared" si="47"/>
        <v>Dire</v>
      </c>
      <c r="L1476" s="7" t="s">
        <v>14</v>
      </c>
      <c r="M1476" s="7">
        <f>Datos_Limpios!$I1476+Datos_Limpios!$J1476</f>
        <v>38</v>
      </c>
      <c r="N1476" s="7" t="str">
        <f>IF(Datos_Limpios!$M1476&lt;35,"Menor a 35",IF(Datos_Limpios!$M1476&lt;=48,"Menor a 48",IF(Datos_Limpios!$M1476&lt;=60,"Menor a 60","Mayor a 60")))</f>
        <v>Menor a 48</v>
      </c>
      <c r="O1476" s="7" t="str">
        <f>IF(Datos_Limpios!$L1476="True",Datos_Limpios!$F1476,Datos_Limpios!$H1476)</f>
        <v>Evil Geniuses</v>
      </c>
      <c r="P1476" s="7"/>
      <c r="Q1476" s="7">
        <v>13256</v>
      </c>
      <c r="R1476" s="7" t="s">
        <v>139</v>
      </c>
    </row>
    <row r="1477" spans="1:18" x14ac:dyDescent="0.3">
      <c r="A1477" s="9">
        <v>6213662751</v>
      </c>
      <c r="B1477" s="9">
        <v>2221</v>
      </c>
      <c r="C1477" s="10">
        <f>Datos_Limpios!$B1477/(24*60*60)</f>
        <v>2.5706018518518517E-2</v>
      </c>
      <c r="D1477" s="8" t="str">
        <f t="shared" si="46"/>
        <v>Early Game</v>
      </c>
      <c r="E1477" s="9">
        <v>8254400</v>
      </c>
      <c r="F1477" s="9" t="s">
        <v>135</v>
      </c>
      <c r="G1477" s="9">
        <v>7390454</v>
      </c>
      <c r="H1477" s="9" t="s">
        <v>145</v>
      </c>
      <c r="I1477" s="9">
        <v>17</v>
      </c>
      <c r="J1477" s="9">
        <v>40</v>
      </c>
      <c r="K1477" s="9" t="str">
        <f t="shared" si="47"/>
        <v>Dire</v>
      </c>
      <c r="L1477" s="9" t="s">
        <v>14</v>
      </c>
      <c r="M1477" s="9">
        <f>Datos_Limpios!$I1477+Datos_Limpios!$J1477</f>
        <v>57</v>
      </c>
      <c r="N1477" s="9" t="str">
        <f>IF(Datos_Limpios!$M1477&lt;35,"Menor a 35",IF(Datos_Limpios!$M1477&lt;=48,"Menor a 48",IF(Datos_Limpios!$M1477&lt;=60,"Menor a 60","Mayor a 60")))</f>
        <v>Menor a 60</v>
      </c>
      <c r="O1477" s="9" t="str">
        <f>IF(Datos_Limpios!$L1477="True",Datos_Limpios!$F1477,Datos_Limpios!$H1477)</f>
        <v>The Oversight</v>
      </c>
      <c r="P1477" s="9"/>
      <c r="Q1477" s="9">
        <v>13256</v>
      </c>
      <c r="R1477" s="9" t="s">
        <v>139</v>
      </c>
    </row>
    <row r="1478" spans="1:18" x14ac:dyDescent="0.3">
      <c r="A1478" s="7">
        <v>6213684910</v>
      </c>
      <c r="B1478" s="7">
        <v>1898</v>
      </c>
      <c r="C1478" s="8">
        <f>Datos_Limpios!$B1478/(24*60*60)</f>
        <v>2.1967592592592594E-2</v>
      </c>
      <c r="D1478" s="8" t="str">
        <f t="shared" si="46"/>
        <v>Early Game</v>
      </c>
      <c r="E1478" s="7">
        <v>1838315</v>
      </c>
      <c r="F1478" s="7" t="s">
        <v>21</v>
      </c>
      <c r="G1478" s="7">
        <v>15</v>
      </c>
      <c r="H1478" s="7" t="s">
        <v>12</v>
      </c>
      <c r="I1478" s="7">
        <v>9</v>
      </c>
      <c r="J1478" s="7">
        <v>25</v>
      </c>
      <c r="K1478" s="7" t="str">
        <f t="shared" si="47"/>
        <v>Dire</v>
      </c>
      <c r="L1478" s="7" t="s">
        <v>14</v>
      </c>
      <c r="M1478" s="7">
        <f>Datos_Limpios!$I1478+Datos_Limpios!$J1478</f>
        <v>34</v>
      </c>
      <c r="N1478" s="7" t="str">
        <f>IF(Datos_Limpios!$M1478&lt;35,"Menor a 35",IF(Datos_Limpios!$M1478&lt;=48,"Menor a 48",IF(Datos_Limpios!$M1478&lt;=60,"Menor a 60","Mayor a 60")))</f>
        <v>Menor a 35</v>
      </c>
      <c r="O1478" s="7" t="str">
        <f>IF(Datos_Limpios!$L1478="True",Datos_Limpios!$F1478,Datos_Limpios!$H1478)</f>
        <v>LGD Gaming</v>
      </c>
      <c r="P1478" s="7"/>
      <c r="Q1478" s="7">
        <v>13256</v>
      </c>
      <c r="R1478" s="7" t="s">
        <v>139</v>
      </c>
    </row>
    <row r="1479" spans="1:18" x14ac:dyDescent="0.3">
      <c r="A1479" s="9">
        <v>6212550529</v>
      </c>
      <c r="B1479" s="9">
        <v>2847</v>
      </c>
      <c r="C1479" s="10">
        <f>Datos_Limpios!$B1479/(24*60*60)</f>
        <v>3.2951388888888891E-2</v>
      </c>
      <c r="D1479" s="8" t="str">
        <f t="shared" si="46"/>
        <v>Mid Game</v>
      </c>
      <c r="E1479" s="9">
        <v>8260983</v>
      </c>
      <c r="F1479" s="9" t="s">
        <v>147</v>
      </c>
      <c r="G1479" s="9">
        <v>1883502</v>
      </c>
      <c r="H1479" s="9" t="s">
        <v>61</v>
      </c>
      <c r="I1479" s="9">
        <v>17</v>
      </c>
      <c r="J1479" s="9">
        <v>32</v>
      </c>
      <c r="K1479" s="9" t="str">
        <f t="shared" si="47"/>
        <v>Dire</v>
      </c>
      <c r="L1479" s="9" t="s">
        <v>14</v>
      </c>
      <c r="M1479" s="9">
        <f>Datos_Limpios!$I1479+Datos_Limpios!$J1479</f>
        <v>49</v>
      </c>
      <c r="N1479" s="9" t="str">
        <f>IF(Datos_Limpios!$M1479&lt;35,"Menor a 35",IF(Datos_Limpios!$M1479&lt;=48,"Menor a 48",IF(Datos_Limpios!$M1479&lt;=60,"Menor a 60","Mayor a 60")))</f>
        <v>Menor a 60</v>
      </c>
      <c r="O1479" s="9" t="str">
        <f>IF(Datos_Limpios!$L1479="True",Datos_Limpios!$F1479,Datos_Limpios!$H1479)</f>
        <v>Virtus.pro</v>
      </c>
      <c r="P1479" s="9"/>
      <c r="Q1479" s="9">
        <v>13256</v>
      </c>
      <c r="R1479" s="9" t="s">
        <v>139</v>
      </c>
    </row>
    <row r="1480" spans="1:18" x14ac:dyDescent="0.3">
      <c r="A1480" s="7">
        <v>6212505407</v>
      </c>
      <c r="B1480" s="7">
        <v>2259</v>
      </c>
      <c r="C1480" s="8">
        <f>Datos_Limpios!$B1480/(24*60*60)</f>
        <v>2.6145833333333333E-2</v>
      </c>
      <c r="D1480" s="8" t="str">
        <f t="shared" si="46"/>
        <v>Early Game</v>
      </c>
      <c r="E1480" s="7">
        <v>5</v>
      </c>
      <c r="F1480" s="7" t="s">
        <v>62</v>
      </c>
      <c r="G1480" s="7">
        <v>8214850</v>
      </c>
      <c r="H1480" s="7" t="s">
        <v>144</v>
      </c>
      <c r="I1480" s="7">
        <v>20</v>
      </c>
      <c r="J1480" s="7">
        <v>12</v>
      </c>
      <c r="K1480" s="7" t="str">
        <f t="shared" si="47"/>
        <v>Radiant</v>
      </c>
      <c r="L1480" s="7" t="s">
        <v>18</v>
      </c>
      <c r="M1480" s="7">
        <f>Datos_Limpios!$I1480+Datos_Limpios!$J1480</f>
        <v>32</v>
      </c>
      <c r="N1480" s="7" t="str">
        <f>IF(Datos_Limpios!$M1480&lt;35,"Menor a 35",IF(Datos_Limpios!$M1480&lt;=48,"Menor a 48",IF(Datos_Limpios!$M1480&lt;=60,"Menor a 60","Mayor a 60")))</f>
        <v>Menor a 35</v>
      </c>
      <c r="O1480" s="7" t="str">
        <f>IF(Datos_Limpios!$L1480="True",Datos_Limpios!$F1480,Datos_Limpios!$H1480)</f>
        <v>Invictus Gaming</v>
      </c>
      <c r="P1480" s="7"/>
      <c r="Q1480" s="7">
        <v>13256</v>
      </c>
      <c r="R1480" s="7" t="s">
        <v>139</v>
      </c>
    </row>
    <row r="1481" spans="1:18" x14ac:dyDescent="0.3">
      <c r="A1481" s="9">
        <v>6212552870</v>
      </c>
      <c r="B1481" s="9">
        <v>2456</v>
      </c>
      <c r="C1481" s="10">
        <f>Datos_Limpios!$B1481/(24*60*60)</f>
        <v>2.8425925925925927E-2</v>
      </c>
      <c r="D1481" s="8" t="str">
        <f t="shared" si="46"/>
        <v>Mid Game</v>
      </c>
      <c r="E1481" s="9">
        <v>5</v>
      </c>
      <c r="F1481" s="9" t="s">
        <v>62</v>
      </c>
      <c r="G1481" s="9">
        <v>8214850</v>
      </c>
      <c r="H1481" s="9" t="s">
        <v>144</v>
      </c>
      <c r="I1481" s="9">
        <v>26</v>
      </c>
      <c r="J1481" s="9">
        <v>26</v>
      </c>
      <c r="K1481" s="9" t="str">
        <f t="shared" si="47"/>
        <v>Radiant</v>
      </c>
      <c r="L1481" s="9" t="s">
        <v>18</v>
      </c>
      <c r="M1481" s="9">
        <f>Datos_Limpios!$I1481+Datos_Limpios!$J1481</f>
        <v>52</v>
      </c>
      <c r="N1481" s="9" t="str">
        <f>IF(Datos_Limpios!$M1481&lt;35,"Menor a 35",IF(Datos_Limpios!$M1481&lt;=48,"Menor a 48",IF(Datos_Limpios!$M1481&lt;=60,"Menor a 60","Mayor a 60")))</f>
        <v>Menor a 60</v>
      </c>
      <c r="O1481" s="9" t="str">
        <f>IF(Datos_Limpios!$L1481="True",Datos_Limpios!$F1481,Datos_Limpios!$H1481)</f>
        <v>Invictus Gaming</v>
      </c>
      <c r="P1481" s="9"/>
      <c r="Q1481" s="9">
        <v>13256</v>
      </c>
      <c r="R1481" s="9" t="s">
        <v>139</v>
      </c>
    </row>
    <row r="1482" spans="1:18" x14ac:dyDescent="0.3">
      <c r="A1482" s="7">
        <v>6212903656</v>
      </c>
      <c r="B1482" s="7">
        <v>2011</v>
      </c>
      <c r="C1482" s="8">
        <f>Datos_Limpios!$B1482/(24*60*60)</f>
        <v>2.3275462962962963E-2</v>
      </c>
      <c r="D1482" s="8" t="str">
        <f t="shared" si="46"/>
        <v>Early Game</v>
      </c>
      <c r="E1482" s="7">
        <v>8204512</v>
      </c>
      <c r="F1482" s="7" t="s">
        <v>146</v>
      </c>
      <c r="G1482" s="7">
        <v>350190</v>
      </c>
      <c r="H1482" s="7" t="s">
        <v>16</v>
      </c>
      <c r="I1482" s="7">
        <v>17</v>
      </c>
      <c r="J1482" s="7">
        <v>7</v>
      </c>
      <c r="K1482" s="7" t="str">
        <f t="shared" si="47"/>
        <v>Radiant</v>
      </c>
      <c r="L1482" s="7" t="s">
        <v>18</v>
      </c>
      <c r="M1482" s="7">
        <f>Datos_Limpios!$I1482+Datos_Limpios!$J1482</f>
        <v>24</v>
      </c>
      <c r="N1482" s="7" t="str">
        <f>IF(Datos_Limpios!$M1482&lt;35,"Menor a 35",IF(Datos_Limpios!$M1482&lt;=48,"Menor a 48",IF(Datos_Limpios!$M1482&lt;=60,"Menor a 60","Mayor a 60")))</f>
        <v>Menor a 35</v>
      </c>
      <c r="O1482" s="7" t="str">
        <f>IF(Datos_Limpios!$L1482="True",Datos_Limpios!$F1482,Datos_Limpios!$H1482)</f>
        <v>Neptune Gaming</v>
      </c>
      <c r="P1482" s="7"/>
      <c r="Q1482" s="7">
        <v>13256</v>
      </c>
      <c r="R1482" s="7" t="s">
        <v>139</v>
      </c>
    </row>
    <row r="1483" spans="1:18" x14ac:dyDescent="0.3">
      <c r="A1483" s="9">
        <v>6212930768</v>
      </c>
      <c r="B1483" s="9">
        <v>2183</v>
      </c>
      <c r="C1483" s="10">
        <f>Datos_Limpios!$B1483/(24*60*60)</f>
        <v>2.5266203703703704E-2</v>
      </c>
      <c r="D1483" s="8" t="str">
        <f t="shared" si="46"/>
        <v>Early Game</v>
      </c>
      <c r="E1483" s="9">
        <v>1838315</v>
      </c>
      <c r="F1483" s="9" t="s">
        <v>21</v>
      </c>
      <c r="G1483" s="9">
        <v>8254400</v>
      </c>
      <c r="H1483" s="9" t="s">
        <v>135</v>
      </c>
      <c r="I1483" s="9">
        <v>26</v>
      </c>
      <c r="J1483" s="9">
        <v>32</v>
      </c>
      <c r="K1483" s="9" t="str">
        <f t="shared" si="47"/>
        <v>Dire</v>
      </c>
      <c r="L1483" s="9" t="s">
        <v>14</v>
      </c>
      <c r="M1483" s="9">
        <f>Datos_Limpios!$I1483+Datos_Limpios!$J1483</f>
        <v>58</v>
      </c>
      <c r="N1483" s="9" t="str">
        <f>IF(Datos_Limpios!$M1483&lt;35,"Menor a 35",IF(Datos_Limpios!$M1483&lt;=48,"Menor a 48",IF(Datos_Limpios!$M1483&lt;=60,"Menor a 60","Mayor a 60")))</f>
        <v>Menor a 60</v>
      </c>
      <c r="O1483" s="9" t="str">
        <f>IF(Datos_Limpios!$L1483="True",Datos_Limpios!$F1483,Datos_Limpios!$H1483)</f>
        <v>beastcoast</v>
      </c>
      <c r="P1483" s="9"/>
      <c r="Q1483" s="9">
        <v>13256</v>
      </c>
      <c r="R1483" s="9" t="s">
        <v>139</v>
      </c>
    </row>
    <row r="1484" spans="1:18" x14ac:dyDescent="0.3">
      <c r="A1484" s="7">
        <v>6213144598</v>
      </c>
      <c r="B1484" s="7">
        <v>2747</v>
      </c>
      <c r="C1484" s="8">
        <f>Datos_Limpios!$B1484/(24*60*60)</f>
        <v>3.1793981481481479E-2</v>
      </c>
      <c r="D1484" s="8" t="str">
        <f t="shared" si="46"/>
        <v>Mid Game</v>
      </c>
      <c r="E1484" s="7">
        <v>1883502</v>
      </c>
      <c r="F1484" s="7" t="s">
        <v>61</v>
      </c>
      <c r="G1484" s="7">
        <v>2586976</v>
      </c>
      <c r="H1484" s="7" t="s">
        <v>64</v>
      </c>
      <c r="I1484" s="7">
        <v>38</v>
      </c>
      <c r="J1484" s="7">
        <v>34</v>
      </c>
      <c r="K1484" s="7" t="str">
        <f t="shared" si="47"/>
        <v>Radiant</v>
      </c>
      <c r="L1484" s="7" t="s">
        <v>18</v>
      </c>
      <c r="M1484" s="7">
        <f>Datos_Limpios!$I1484+Datos_Limpios!$J1484</f>
        <v>72</v>
      </c>
      <c r="N1484" s="7" t="str">
        <f>IF(Datos_Limpios!$M1484&lt;35,"Menor a 35",IF(Datos_Limpios!$M1484&lt;=48,"Menor a 48",IF(Datos_Limpios!$M1484&lt;=60,"Menor a 60","Mayor a 60")))</f>
        <v>Mayor a 60</v>
      </c>
      <c r="O1484" s="7" t="str">
        <f>IF(Datos_Limpios!$L1484="True",Datos_Limpios!$F1484,Datos_Limpios!$H1484)</f>
        <v>Virtus.pro</v>
      </c>
      <c r="P1484" s="7"/>
      <c r="Q1484" s="7">
        <v>13256</v>
      </c>
      <c r="R1484" s="7" t="s">
        <v>139</v>
      </c>
    </row>
    <row r="1485" spans="1:18" x14ac:dyDescent="0.3">
      <c r="A1485" s="9">
        <v>6213067601</v>
      </c>
      <c r="B1485" s="9">
        <v>3070</v>
      </c>
      <c r="C1485" s="10">
        <f>Datos_Limpios!$B1485/(24*60*60)</f>
        <v>3.5532407407407408E-2</v>
      </c>
      <c r="D1485" s="8" t="str">
        <f t="shared" si="46"/>
        <v>Mid Game</v>
      </c>
      <c r="E1485" s="9">
        <v>2586976</v>
      </c>
      <c r="F1485" s="9" t="s">
        <v>64</v>
      </c>
      <c r="G1485" s="9">
        <v>1883502</v>
      </c>
      <c r="H1485" s="9" t="s">
        <v>61</v>
      </c>
      <c r="I1485" s="9">
        <v>36</v>
      </c>
      <c r="J1485" s="9">
        <v>53</v>
      </c>
      <c r="K1485" s="9" t="str">
        <f t="shared" si="47"/>
        <v>Radiant</v>
      </c>
      <c r="L1485" s="9" t="s">
        <v>18</v>
      </c>
      <c r="M1485" s="9">
        <f>Datos_Limpios!$I1485+Datos_Limpios!$J1485</f>
        <v>89</v>
      </c>
      <c r="N1485" s="9" t="str">
        <f>IF(Datos_Limpios!$M1485&lt;35,"Menor a 35",IF(Datos_Limpios!$M1485&lt;=48,"Menor a 48",IF(Datos_Limpios!$M1485&lt;=60,"Menor a 60","Mayor a 60")))</f>
        <v>Mayor a 60</v>
      </c>
      <c r="O1485" s="9" t="str">
        <f>IF(Datos_Limpios!$L1485="True",Datos_Limpios!$F1485,Datos_Limpios!$H1485)</f>
        <v>OG</v>
      </c>
      <c r="P1485" s="9"/>
      <c r="Q1485" s="9">
        <v>13256</v>
      </c>
      <c r="R1485" s="9" t="s">
        <v>139</v>
      </c>
    </row>
    <row r="1486" spans="1:18" x14ac:dyDescent="0.3">
      <c r="A1486" s="7">
        <v>6213087580</v>
      </c>
      <c r="B1486" s="7">
        <v>2339</v>
      </c>
      <c r="C1486" s="8">
        <f>Datos_Limpios!$B1486/(24*60*60)</f>
        <v>2.7071759259259261E-2</v>
      </c>
      <c r="D1486" s="8" t="str">
        <f t="shared" si="46"/>
        <v>Early Game</v>
      </c>
      <c r="E1486" s="7">
        <v>6209166</v>
      </c>
      <c r="F1486" s="7" t="s">
        <v>122</v>
      </c>
      <c r="G1486" s="7">
        <v>8260983</v>
      </c>
      <c r="H1486" s="7" t="s">
        <v>147</v>
      </c>
      <c r="I1486" s="7">
        <v>11</v>
      </c>
      <c r="J1486" s="7">
        <v>20</v>
      </c>
      <c r="K1486" s="7" t="str">
        <f t="shared" si="47"/>
        <v>Dire</v>
      </c>
      <c r="L1486" s="7" t="s">
        <v>14</v>
      </c>
      <c r="M1486" s="7">
        <f>Datos_Limpios!$I1486+Datos_Limpios!$J1486</f>
        <v>31</v>
      </c>
      <c r="N1486" s="7" t="str">
        <f>IF(Datos_Limpios!$M1486&lt;35,"Menor a 35",IF(Datos_Limpios!$M1486&lt;=48,"Menor a 48",IF(Datos_Limpios!$M1486&lt;=60,"Menor a 60","Mayor a 60")))</f>
        <v>Menor a 35</v>
      </c>
      <c r="O1486" s="7" t="str">
        <f>IF(Datos_Limpios!$L1486="True",Datos_Limpios!$F1486,Datos_Limpios!$H1486)</f>
        <v>TSM</v>
      </c>
      <c r="P1486" s="7"/>
      <c r="Q1486" s="7">
        <v>13256</v>
      </c>
      <c r="R1486" s="7" t="s">
        <v>139</v>
      </c>
    </row>
    <row r="1487" spans="1:18" x14ac:dyDescent="0.3">
      <c r="A1487" s="9">
        <v>6225051773</v>
      </c>
      <c r="B1487" s="9">
        <v>2817</v>
      </c>
      <c r="C1487" s="10">
        <f>Datos_Limpios!$B1487/(24*60*60)</f>
        <v>3.2604166666666663E-2</v>
      </c>
      <c r="D1487" s="8" t="str">
        <f t="shared" si="46"/>
        <v>Mid Game</v>
      </c>
      <c r="E1487" s="9">
        <v>726228</v>
      </c>
      <c r="F1487" s="9" t="s">
        <v>55</v>
      </c>
      <c r="G1487" s="9">
        <v>5</v>
      </c>
      <c r="H1487" s="9" t="s">
        <v>62</v>
      </c>
      <c r="I1487" s="9">
        <v>28</v>
      </c>
      <c r="J1487" s="9">
        <v>39</v>
      </c>
      <c r="K1487" s="9" t="str">
        <f t="shared" si="47"/>
        <v>Dire</v>
      </c>
      <c r="L1487" s="9" t="s">
        <v>14</v>
      </c>
      <c r="M1487" s="9">
        <f>Datos_Limpios!$I1487+Datos_Limpios!$J1487</f>
        <v>67</v>
      </c>
      <c r="N1487" s="9" t="str">
        <f>IF(Datos_Limpios!$M1487&lt;35,"Menor a 35",IF(Datos_Limpios!$M1487&lt;=48,"Menor a 48",IF(Datos_Limpios!$M1487&lt;=60,"Menor a 60","Mayor a 60")))</f>
        <v>Mayor a 60</v>
      </c>
      <c r="O1487" s="9" t="str">
        <f>IF(Datos_Limpios!$L1487="True",Datos_Limpios!$F1487,Datos_Limpios!$H1487)</f>
        <v>Invictus Gaming</v>
      </c>
      <c r="P1487" s="9"/>
      <c r="Q1487" s="9">
        <v>13256</v>
      </c>
      <c r="R1487" s="9" t="s">
        <v>139</v>
      </c>
    </row>
    <row r="1488" spans="1:18" x14ac:dyDescent="0.3">
      <c r="A1488" s="7">
        <v>6054718020</v>
      </c>
      <c r="B1488" s="7">
        <v>3250</v>
      </c>
      <c r="C1488" s="8">
        <f>Datos_Limpios!$B1488/(24*60*60)</f>
        <v>3.7615740740740741E-2</v>
      </c>
      <c r="D1488" s="8" t="str">
        <f t="shared" si="46"/>
        <v>Mid Game</v>
      </c>
      <c r="E1488" s="7">
        <v>8255842</v>
      </c>
      <c r="F1488" s="7" t="s">
        <v>181</v>
      </c>
      <c r="G1488" s="7">
        <v>8359896</v>
      </c>
      <c r="H1488" s="7" t="s">
        <v>172</v>
      </c>
      <c r="I1488" s="7">
        <v>36</v>
      </c>
      <c r="J1488" s="7">
        <v>37</v>
      </c>
      <c r="K1488" s="7" t="str">
        <f t="shared" si="47"/>
        <v>Dire</v>
      </c>
      <c r="L1488" s="7" t="s">
        <v>14</v>
      </c>
      <c r="M1488" s="7">
        <f>Datos_Limpios!$I1488+Datos_Limpios!$J1488</f>
        <v>73</v>
      </c>
      <c r="N1488" s="7" t="str">
        <f>IF(Datos_Limpios!$M1488&lt;35,"Menor a 35",IF(Datos_Limpios!$M1488&lt;=48,"Menor a 48",IF(Datos_Limpios!$M1488&lt;=60,"Menor a 60","Mayor a 60")))</f>
        <v>Mayor a 60</v>
      </c>
      <c r="O1488" s="7" t="str">
        <f>IF(Datos_Limpios!$L1488="True",Datos_Limpios!$F1488,Datos_Limpios!$H1488)</f>
        <v>B8</v>
      </c>
      <c r="P1488" s="7"/>
      <c r="Q1488" s="7">
        <v>13256</v>
      </c>
      <c r="R1488" s="7" t="s">
        <v>139</v>
      </c>
    </row>
    <row r="1489" spans="1:18" x14ac:dyDescent="0.3">
      <c r="A1489" s="9">
        <v>6054859816</v>
      </c>
      <c r="B1489" s="9">
        <v>1982</v>
      </c>
      <c r="C1489" s="10">
        <f>Datos_Limpios!$B1489/(24*60*60)</f>
        <v>2.2939814814814816E-2</v>
      </c>
      <c r="D1489" s="8" t="str">
        <f t="shared" si="46"/>
        <v>Early Game</v>
      </c>
      <c r="E1489" s="9">
        <v>8360733</v>
      </c>
      <c r="F1489" s="9" t="s">
        <v>160</v>
      </c>
      <c r="G1489" s="9">
        <v>5014799</v>
      </c>
      <c r="H1489" s="9" t="s">
        <v>112</v>
      </c>
      <c r="I1489" s="9">
        <v>14</v>
      </c>
      <c r="J1489" s="9">
        <v>23</v>
      </c>
      <c r="K1489" s="9" t="str">
        <f t="shared" si="47"/>
        <v>Dire</v>
      </c>
      <c r="L1489" s="9" t="s">
        <v>14</v>
      </c>
      <c r="M1489" s="9">
        <f>Datos_Limpios!$I1489+Datos_Limpios!$J1489</f>
        <v>37</v>
      </c>
      <c r="N1489" s="9" t="str">
        <f>IF(Datos_Limpios!$M1489&lt;35,"Menor a 35",IF(Datos_Limpios!$M1489&lt;=48,"Menor a 48",IF(Datos_Limpios!$M1489&lt;=60,"Menor a 60","Mayor a 60")))</f>
        <v>Menor a 48</v>
      </c>
      <c r="O1489" s="9" t="str">
        <f>IF(Datos_Limpios!$L1489="True",Datos_Limpios!$F1489,Datos_Limpios!$H1489)</f>
        <v>Nemiga Gaming</v>
      </c>
      <c r="P1489" s="9"/>
      <c r="Q1489" s="9">
        <v>13256</v>
      </c>
      <c r="R1489" s="9" t="s">
        <v>139</v>
      </c>
    </row>
    <row r="1490" spans="1:18" x14ac:dyDescent="0.3">
      <c r="A1490" s="7">
        <v>6054858761</v>
      </c>
      <c r="B1490" s="7">
        <v>2869</v>
      </c>
      <c r="C1490" s="8">
        <f>Datos_Limpios!$B1490/(24*60*60)</f>
        <v>3.3206018518518517E-2</v>
      </c>
      <c r="D1490" s="8" t="str">
        <f t="shared" si="46"/>
        <v>Mid Game</v>
      </c>
      <c r="E1490" s="7">
        <v>8255888</v>
      </c>
      <c r="F1490" s="7" t="s">
        <v>170</v>
      </c>
      <c r="G1490" s="7">
        <v>8261648</v>
      </c>
      <c r="H1490" s="7" t="s">
        <v>165</v>
      </c>
      <c r="I1490" s="7">
        <v>19</v>
      </c>
      <c r="J1490" s="7">
        <v>31</v>
      </c>
      <c r="K1490" s="7" t="str">
        <f t="shared" si="47"/>
        <v>Dire</v>
      </c>
      <c r="L1490" s="7" t="s">
        <v>14</v>
      </c>
      <c r="M1490" s="7">
        <f>Datos_Limpios!$I1490+Datos_Limpios!$J1490</f>
        <v>50</v>
      </c>
      <c r="N1490" s="7" t="str">
        <f>IF(Datos_Limpios!$M1490&lt;35,"Menor a 35",IF(Datos_Limpios!$M1490&lt;=48,"Menor a 48",IF(Datos_Limpios!$M1490&lt;=60,"Menor a 60","Mayor a 60")))</f>
        <v>Menor a 60</v>
      </c>
      <c r="O1490" s="7" t="str">
        <f>IF(Datos_Limpios!$L1490="True",Datos_Limpios!$F1490,Datos_Limpios!$H1490)</f>
        <v>Old G</v>
      </c>
      <c r="P1490" s="7"/>
      <c r="Q1490" s="7">
        <v>13256</v>
      </c>
      <c r="R1490" s="7" t="s">
        <v>139</v>
      </c>
    </row>
    <row r="1491" spans="1:18" x14ac:dyDescent="0.3">
      <c r="A1491" s="9">
        <v>6054960498</v>
      </c>
      <c r="B1491" s="9">
        <v>2483</v>
      </c>
      <c r="C1491" s="10">
        <f>Datos_Limpios!$B1491/(24*60*60)</f>
        <v>2.8738425925925924E-2</v>
      </c>
      <c r="D1491" s="8" t="str">
        <f t="shared" si="46"/>
        <v>Mid Game</v>
      </c>
      <c r="E1491" s="9">
        <v>8261648</v>
      </c>
      <c r="F1491" s="9" t="s">
        <v>165</v>
      </c>
      <c r="G1491" s="9">
        <v>8255888</v>
      </c>
      <c r="H1491" s="9" t="s">
        <v>170</v>
      </c>
      <c r="I1491" s="9">
        <v>25</v>
      </c>
      <c r="J1491" s="9">
        <v>15</v>
      </c>
      <c r="K1491" s="9" t="str">
        <f t="shared" si="47"/>
        <v>Radiant</v>
      </c>
      <c r="L1491" s="9" t="s">
        <v>18</v>
      </c>
      <c r="M1491" s="9">
        <f>Datos_Limpios!$I1491+Datos_Limpios!$J1491</f>
        <v>40</v>
      </c>
      <c r="N1491" s="9" t="str">
        <f>IF(Datos_Limpios!$M1491&lt;35,"Menor a 35",IF(Datos_Limpios!$M1491&lt;=48,"Menor a 48",IF(Datos_Limpios!$M1491&lt;=60,"Menor a 60","Mayor a 60")))</f>
        <v>Menor a 48</v>
      </c>
      <c r="O1491" s="9" t="str">
        <f>IF(Datos_Limpios!$L1491="True",Datos_Limpios!$F1491,Datos_Limpios!$H1491)</f>
        <v>Old G</v>
      </c>
      <c r="P1491" s="9"/>
      <c r="Q1491" s="9">
        <v>13256</v>
      </c>
      <c r="R1491" s="9" t="s">
        <v>139</v>
      </c>
    </row>
    <row r="1492" spans="1:18" x14ac:dyDescent="0.3">
      <c r="A1492" s="7">
        <v>6055051894</v>
      </c>
      <c r="B1492" s="7">
        <v>1490</v>
      </c>
      <c r="C1492" s="8">
        <f>Datos_Limpios!$B1492/(24*60*60)</f>
        <v>1.7245370370370369E-2</v>
      </c>
      <c r="D1492" s="8" t="str">
        <f t="shared" si="46"/>
        <v>Early Game</v>
      </c>
      <c r="E1492" s="7">
        <v>7542148</v>
      </c>
      <c r="F1492" s="7" t="s">
        <v>183</v>
      </c>
      <c r="G1492" s="7">
        <v>36</v>
      </c>
      <c r="H1492" s="7" t="s">
        <v>37</v>
      </c>
      <c r="I1492" s="7">
        <v>5</v>
      </c>
      <c r="J1492" s="7">
        <v>29</v>
      </c>
      <c r="K1492" s="7" t="str">
        <f t="shared" si="47"/>
        <v>Dire</v>
      </c>
      <c r="L1492" s="7" t="s">
        <v>14</v>
      </c>
      <c r="M1492" s="7">
        <f>Datos_Limpios!$I1492+Datos_Limpios!$J1492</f>
        <v>34</v>
      </c>
      <c r="N1492" s="7" t="str">
        <f>IF(Datos_Limpios!$M1492&lt;35,"Menor a 35",IF(Datos_Limpios!$M1492&lt;=48,"Menor a 48",IF(Datos_Limpios!$M1492&lt;=60,"Menor a 60","Mayor a 60")))</f>
        <v>Menor a 35</v>
      </c>
      <c r="O1492" s="7" t="str">
        <f>IF(Datos_Limpios!$L1492="True",Datos_Limpios!$F1492,Datos_Limpios!$H1492)</f>
        <v>Natus Vincere</v>
      </c>
      <c r="P1492" s="7"/>
      <c r="Q1492" s="7">
        <v>13256</v>
      </c>
      <c r="R1492" s="7" t="s">
        <v>139</v>
      </c>
    </row>
    <row r="1493" spans="1:18" x14ac:dyDescent="0.3">
      <c r="A1493" s="9">
        <v>6055153086</v>
      </c>
      <c r="B1493" s="9">
        <v>2601</v>
      </c>
      <c r="C1493" s="10">
        <f>Datos_Limpios!$B1493/(24*60*60)</f>
        <v>3.0104166666666668E-2</v>
      </c>
      <c r="D1493" s="8" t="str">
        <f t="shared" si="46"/>
        <v>Mid Game</v>
      </c>
      <c r="E1493" s="9">
        <v>36</v>
      </c>
      <c r="F1493" s="9" t="s">
        <v>37</v>
      </c>
      <c r="G1493" s="9">
        <v>7542148</v>
      </c>
      <c r="H1493" s="9" t="s">
        <v>183</v>
      </c>
      <c r="I1493" s="9">
        <v>28</v>
      </c>
      <c r="J1493" s="9">
        <v>17</v>
      </c>
      <c r="K1493" s="9" t="str">
        <f t="shared" si="47"/>
        <v>Radiant</v>
      </c>
      <c r="L1493" s="9" t="s">
        <v>18</v>
      </c>
      <c r="M1493" s="9">
        <f>Datos_Limpios!$I1493+Datos_Limpios!$J1493</f>
        <v>45</v>
      </c>
      <c r="N1493" s="9" t="str">
        <f>IF(Datos_Limpios!$M1493&lt;35,"Menor a 35",IF(Datos_Limpios!$M1493&lt;=48,"Menor a 48",IF(Datos_Limpios!$M1493&lt;=60,"Menor a 60","Mayor a 60")))</f>
        <v>Menor a 48</v>
      </c>
      <c r="O1493" s="9" t="str">
        <f>IF(Datos_Limpios!$L1493="True",Datos_Limpios!$F1493,Datos_Limpios!$H1493)</f>
        <v>Natus Vincere</v>
      </c>
      <c r="P1493" s="9"/>
      <c r="Q1493" s="9">
        <v>13256</v>
      </c>
      <c r="R1493" s="9" t="s">
        <v>139</v>
      </c>
    </row>
    <row r="1494" spans="1:18" x14ac:dyDescent="0.3">
      <c r="A1494" s="7">
        <v>6055443093</v>
      </c>
      <c r="B1494" s="7">
        <v>1767</v>
      </c>
      <c r="C1494" s="8">
        <f>Datos_Limpios!$B1494/(24*60*60)</f>
        <v>2.045138888888889E-2</v>
      </c>
      <c r="D1494" s="8" t="str">
        <f t="shared" si="46"/>
        <v>Early Game</v>
      </c>
      <c r="E1494" s="7">
        <v>7422789</v>
      </c>
      <c r="F1494" s="7" t="s">
        <v>174</v>
      </c>
      <c r="G1494" s="7">
        <v>8310936</v>
      </c>
      <c r="H1494" s="7" t="s">
        <v>173</v>
      </c>
      <c r="I1494" s="7">
        <v>18</v>
      </c>
      <c r="J1494" s="7">
        <v>12</v>
      </c>
      <c r="K1494" s="7" t="str">
        <f t="shared" si="47"/>
        <v>Radiant</v>
      </c>
      <c r="L1494" s="7" t="s">
        <v>18</v>
      </c>
      <c r="M1494" s="7">
        <f>Datos_Limpios!$I1494+Datos_Limpios!$J1494</f>
        <v>30</v>
      </c>
      <c r="N1494" s="7" t="str">
        <f>IF(Datos_Limpios!$M1494&lt;35,"Menor a 35",IF(Datos_Limpios!$M1494&lt;=48,"Menor a 48",IF(Datos_Limpios!$M1494&lt;=60,"Menor a 60","Mayor a 60")))</f>
        <v>Menor a 35</v>
      </c>
      <c r="O1494" s="7" t="str">
        <f>IF(Datos_Limpios!$L1494="True",Datos_Limpios!$F1494,Datos_Limpios!$H1494)</f>
        <v>9Pandas</v>
      </c>
      <c r="P1494" s="7"/>
      <c r="Q1494" s="7">
        <v>13256</v>
      </c>
      <c r="R1494" s="7" t="s">
        <v>139</v>
      </c>
    </row>
    <row r="1495" spans="1:18" x14ac:dyDescent="0.3">
      <c r="A1495" s="9">
        <v>6055590828</v>
      </c>
      <c r="B1495" s="9">
        <v>2146</v>
      </c>
      <c r="C1495" s="10">
        <f>Datos_Limpios!$B1495/(24*60*60)</f>
        <v>2.4837962962962964E-2</v>
      </c>
      <c r="D1495" s="8" t="str">
        <f t="shared" si="46"/>
        <v>Early Game</v>
      </c>
      <c r="E1495" s="9">
        <v>7121518</v>
      </c>
      <c r="F1495" s="9" t="s">
        <v>45</v>
      </c>
      <c r="G1495" s="9">
        <v>8131728</v>
      </c>
      <c r="H1495" s="9" t="s">
        <v>168</v>
      </c>
      <c r="I1495" s="9">
        <v>12</v>
      </c>
      <c r="J1495" s="9">
        <v>34</v>
      </c>
      <c r="K1495" s="9" t="str">
        <f t="shared" si="47"/>
        <v>Dire</v>
      </c>
      <c r="L1495" s="9" t="s">
        <v>14</v>
      </c>
      <c r="M1495" s="9">
        <f>Datos_Limpios!$I1495+Datos_Limpios!$J1495</f>
        <v>46</v>
      </c>
      <c r="N1495" s="9" t="str">
        <f>IF(Datos_Limpios!$M1495&lt;35,"Menor a 35",IF(Datos_Limpios!$M1495&lt;=48,"Menor a 48",IF(Datos_Limpios!$M1495&lt;=60,"Menor a 60","Mayor a 60")))</f>
        <v>Menor a 48</v>
      </c>
      <c r="O1495" s="9" t="str">
        <f>IF(Datos_Limpios!$L1495="True",Datos_Limpios!$F1495,Datos_Limpios!$H1495)</f>
        <v>Ukumari</v>
      </c>
      <c r="P1495" s="9"/>
      <c r="Q1495" s="9">
        <v>13256</v>
      </c>
      <c r="R1495" s="9" t="s">
        <v>139</v>
      </c>
    </row>
    <row r="1496" spans="1:18" x14ac:dyDescent="0.3">
      <c r="A1496" s="7">
        <v>6055758217</v>
      </c>
      <c r="B1496" s="7">
        <v>2337</v>
      </c>
      <c r="C1496" s="8">
        <f>Datos_Limpios!$B1496/(24*60*60)</f>
        <v>2.704861111111111E-2</v>
      </c>
      <c r="D1496" s="8" t="str">
        <f t="shared" si="46"/>
        <v>Early Game</v>
      </c>
      <c r="E1496" s="7">
        <v>2672298</v>
      </c>
      <c r="F1496" s="7" t="s">
        <v>26</v>
      </c>
      <c r="G1496" s="7">
        <v>7119077</v>
      </c>
      <c r="H1496" s="7" t="s">
        <v>120</v>
      </c>
      <c r="I1496" s="7">
        <v>15</v>
      </c>
      <c r="J1496" s="7">
        <v>43</v>
      </c>
      <c r="K1496" s="7" t="str">
        <f t="shared" si="47"/>
        <v>Dire</v>
      </c>
      <c r="L1496" s="7" t="s">
        <v>14</v>
      </c>
      <c r="M1496" s="7">
        <f>Datos_Limpios!$I1496+Datos_Limpios!$J1496</f>
        <v>58</v>
      </c>
      <c r="N1496" s="7" t="str">
        <f>IF(Datos_Limpios!$M1496&lt;35,"Menor a 35",IF(Datos_Limpios!$M1496&lt;=48,"Menor a 48",IF(Datos_Limpios!$M1496&lt;=60,"Menor a 60","Mayor a 60")))</f>
        <v>Menor a 60</v>
      </c>
      <c r="O1496" s="7" t="str">
        <f>IF(Datos_Limpios!$L1496="True",Datos_Limpios!$F1496,Datos_Limpios!$H1496)</f>
        <v>Hokori</v>
      </c>
      <c r="P1496" s="7"/>
      <c r="Q1496" s="7">
        <v>13256</v>
      </c>
      <c r="R1496" s="7" t="s">
        <v>139</v>
      </c>
    </row>
    <row r="1497" spans="1:18" x14ac:dyDescent="0.3">
      <c r="A1497" s="9">
        <v>6055874096</v>
      </c>
      <c r="B1497" s="9">
        <v>2186</v>
      </c>
      <c r="C1497" s="10">
        <f>Datos_Limpios!$B1497/(24*60*60)</f>
        <v>2.5300925925925925E-2</v>
      </c>
      <c r="D1497" s="8" t="str">
        <f t="shared" si="46"/>
        <v>Early Game</v>
      </c>
      <c r="E1497" s="9">
        <v>8375259</v>
      </c>
      <c r="F1497" s="9" t="s">
        <v>157</v>
      </c>
      <c r="G1497" s="9">
        <v>8255756</v>
      </c>
      <c r="H1497" s="9" t="s">
        <v>148</v>
      </c>
      <c r="I1497" s="9">
        <v>25</v>
      </c>
      <c r="J1497" s="9">
        <v>21</v>
      </c>
      <c r="K1497" s="9" t="str">
        <f t="shared" si="47"/>
        <v>Radiant</v>
      </c>
      <c r="L1497" s="9" t="s">
        <v>18</v>
      </c>
      <c r="M1497" s="9">
        <f>Datos_Limpios!$I1497+Datos_Limpios!$J1497</f>
        <v>46</v>
      </c>
      <c r="N1497" s="9" t="str">
        <f>IF(Datos_Limpios!$M1497&lt;35,"Menor a 35",IF(Datos_Limpios!$M1497&lt;=48,"Menor a 48",IF(Datos_Limpios!$M1497&lt;=60,"Menor a 60","Mayor a 60")))</f>
        <v>Menor a 48</v>
      </c>
      <c r="O1497" s="9" t="str">
        <f>IF(Datos_Limpios!$L1497="True",Datos_Limpios!$F1497,Datos_Limpios!$H1497)</f>
        <v>Infinity</v>
      </c>
      <c r="P1497" s="9"/>
      <c r="Q1497" s="9">
        <v>13256</v>
      </c>
      <c r="R1497" s="9" t="s">
        <v>139</v>
      </c>
    </row>
    <row r="1498" spans="1:18" x14ac:dyDescent="0.3">
      <c r="A1498" s="7">
        <v>6056416709</v>
      </c>
      <c r="B1498" s="7">
        <v>2416</v>
      </c>
      <c r="C1498" s="8">
        <f>Datos_Limpios!$B1498/(24*60*60)</f>
        <v>2.7962962962962964E-2</v>
      </c>
      <c r="D1498" s="8" t="str">
        <f t="shared" si="46"/>
        <v>Mid Game</v>
      </c>
      <c r="E1498" s="7">
        <v>7542148</v>
      </c>
      <c r="F1498" s="7" t="s">
        <v>183</v>
      </c>
      <c r="G1498" s="7">
        <v>5014799</v>
      </c>
      <c r="H1498" s="7" t="s">
        <v>112</v>
      </c>
      <c r="I1498" s="7">
        <v>30</v>
      </c>
      <c r="J1498" s="7">
        <v>25</v>
      </c>
      <c r="K1498" s="7" t="str">
        <f t="shared" si="47"/>
        <v>Dire</v>
      </c>
      <c r="L1498" s="7" t="s">
        <v>14</v>
      </c>
      <c r="M1498" s="7">
        <f>Datos_Limpios!$I1498+Datos_Limpios!$J1498</f>
        <v>55</v>
      </c>
      <c r="N1498" s="7" t="str">
        <f>IF(Datos_Limpios!$M1498&lt;35,"Menor a 35",IF(Datos_Limpios!$M1498&lt;=48,"Menor a 48",IF(Datos_Limpios!$M1498&lt;=60,"Menor a 60","Mayor a 60")))</f>
        <v>Menor a 60</v>
      </c>
      <c r="O1498" s="7" t="str">
        <f>IF(Datos_Limpios!$L1498="True",Datos_Limpios!$F1498,Datos_Limpios!$H1498)</f>
        <v>Nemiga Gaming</v>
      </c>
      <c r="P1498" s="7"/>
      <c r="Q1498" s="7">
        <v>13256</v>
      </c>
      <c r="R1498" s="7" t="s">
        <v>139</v>
      </c>
    </row>
    <row r="1499" spans="1:18" x14ac:dyDescent="0.3">
      <c r="A1499" s="9">
        <v>6056645678</v>
      </c>
      <c r="B1499" s="9">
        <v>4137</v>
      </c>
      <c r="C1499" s="10">
        <f>Datos_Limpios!$B1499/(24*60*60)</f>
        <v>4.7881944444444442E-2</v>
      </c>
      <c r="D1499" s="8" t="str">
        <f t="shared" si="46"/>
        <v>Late Game</v>
      </c>
      <c r="E1499" s="9">
        <v>8310936</v>
      </c>
      <c r="F1499" s="9" t="s">
        <v>173</v>
      </c>
      <c r="G1499" s="9">
        <v>8352473</v>
      </c>
      <c r="H1499" s="9" t="s">
        <v>166</v>
      </c>
      <c r="I1499" s="9">
        <v>40</v>
      </c>
      <c r="J1499" s="9">
        <v>49</v>
      </c>
      <c r="K1499" s="9" t="str">
        <f t="shared" si="47"/>
        <v>Dire</v>
      </c>
      <c r="L1499" s="9" t="s">
        <v>14</v>
      </c>
      <c r="M1499" s="9">
        <f>Datos_Limpios!$I1499+Datos_Limpios!$J1499</f>
        <v>89</v>
      </c>
      <c r="N1499" s="9" t="str">
        <f>IF(Datos_Limpios!$M1499&lt;35,"Menor a 35",IF(Datos_Limpios!$M1499&lt;=48,"Menor a 48",IF(Datos_Limpios!$M1499&lt;=60,"Menor a 60","Mayor a 60")))</f>
        <v>Mayor a 60</v>
      </c>
      <c r="O1499" s="9" t="str">
        <f>IF(Datos_Limpios!$L1499="True",Datos_Limpios!$F1499,Datos_Limpios!$H1499)</f>
        <v>Fantastic Five</v>
      </c>
      <c r="P1499" s="9"/>
      <c r="Q1499" s="9">
        <v>13256</v>
      </c>
      <c r="R1499" s="9" t="s">
        <v>139</v>
      </c>
    </row>
    <row r="1500" spans="1:18" x14ac:dyDescent="0.3">
      <c r="A1500" s="7">
        <v>6056680187</v>
      </c>
      <c r="B1500" s="7">
        <v>3210</v>
      </c>
      <c r="C1500" s="8">
        <f>Datos_Limpios!$B1500/(24*60*60)</f>
        <v>3.7152777777777778E-2</v>
      </c>
      <c r="D1500" s="8" t="str">
        <f t="shared" si="46"/>
        <v>Mid Game</v>
      </c>
      <c r="E1500" s="7">
        <v>36</v>
      </c>
      <c r="F1500" s="7" t="s">
        <v>37</v>
      </c>
      <c r="G1500" s="7">
        <v>7422789</v>
      </c>
      <c r="H1500" s="7" t="s">
        <v>174</v>
      </c>
      <c r="I1500" s="7">
        <v>28</v>
      </c>
      <c r="J1500" s="7">
        <v>55</v>
      </c>
      <c r="K1500" s="7" t="str">
        <f t="shared" si="47"/>
        <v>Dire</v>
      </c>
      <c r="L1500" s="7" t="s">
        <v>14</v>
      </c>
      <c r="M1500" s="7">
        <f>Datos_Limpios!$I1500+Datos_Limpios!$J1500</f>
        <v>83</v>
      </c>
      <c r="N1500" s="7" t="str">
        <f>IF(Datos_Limpios!$M1500&lt;35,"Menor a 35",IF(Datos_Limpios!$M1500&lt;=48,"Menor a 48",IF(Datos_Limpios!$M1500&lt;=60,"Menor a 60","Mayor a 60")))</f>
        <v>Mayor a 60</v>
      </c>
      <c r="O1500" s="7" t="str">
        <f>IF(Datos_Limpios!$L1500="True",Datos_Limpios!$F1500,Datos_Limpios!$H1500)</f>
        <v>9Pandas</v>
      </c>
      <c r="P1500" s="7"/>
      <c r="Q1500" s="7">
        <v>13256</v>
      </c>
      <c r="R1500" s="7" t="s">
        <v>139</v>
      </c>
    </row>
    <row r="1501" spans="1:18" x14ac:dyDescent="0.3">
      <c r="A1501" s="9">
        <v>6057192433</v>
      </c>
      <c r="B1501" s="9">
        <v>2191</v>
      </c>
      <c r="C1501" s="10">
        <f>Datos_Limpios!$B1501/(24*60*60)</f>
        <v>2.5358796296296296E-2</v>
      </c>
      <c r="D1501" s="8" t="str">
        <f t="shared" si="46"/>
        <v>Early Game</v>
      </c>
      <c r="E1501" s="9">
        <v>8352473</v>
      </c>
      <c r="F1501" s="9" t="s">
        <v>166</v>
      </c>
      <c r="G1501" s="9">
        <v>5014799</v>
      </c>
      <c r="H1501" s="9" t="s">
        <v>112</v>
      </c>
      <c r="I1501" s="9">
        <v>34</v>
      </c>
      <c r="J1501" s="9">
        <v>15</v>
      </c>
      <c r="K1501" s="9" t="str">
        <f t="shared" si="47"/>
        <v>Radiant</v>
      </c>
      <c r="L1501" s="9" t="s">
        <v>18</v>
      </c>
      <c r="M1501" s="9">
        <f>Datos_Limpios!$I1501+Datos_Limpios!$J1501</f>
        <v>49</v>
      </c>
      <c r="N1501" s="9" t="str">
        <f>IF(Datos_Limpios!$M1501&lt;35,"Menor a 35",IF(Datos_Limpios!$M1501&lt;=48,"Menor a 48",IF(Datos_Limpios!$M1501&lt;=60,"Menor a 60","Mayor a 60")))</f>
        <v>Menor a 60</v>
      </c>
      <c r="O1501" s="9" t="str">
        <f>IF(Datos_Limpios!$L1501="True",Datos_Limpios!$F1501,Datos_Limpios!$H1501)</f>
        <v>Fantastic Five</v>
      </c>
      <c r="P1501" s="9"/>
      <c r="Q1501" s="9">
        <v>13256</v>
      </c>
      <c r="R1501" s="9" t="s">
        <v>139</v>
      </c>
    </row>
    <row r="1502" spans="1:18" x14ac:dyDescent="0.3">
      <c r="A1502" s="7">
        <v>6055416325</v>
      </c>
      <c r="B1502" s="7">
        <v>2020</v>
      </c>
      <c r="C1502" s="8">
        <f>Datos_Limpios!$B1502/(24*60*60)</f>
        <v>2.3379629629629629E-2</v>
      </c>
      <c r="D1502" s="8" t="str">
        <f t="shared" si="46"/>
        <v>Early Game</v>
      </c>
      <c r="E1502" s="7">
        <v>8118197</v>
      </c>
      <c r="F1502" s="7" t="s">
        <v>175</v>
      </c>
      <c r="G1502" s="7">
        <v>7298091</v>
      </c>
      <c r="H1502" s="7" t="s">
        <v>164</v>
      </c>
      <c r="I1502" s="7">
        <v>24</v>
      </c>
      <c r="J1502" s="7">
        <v>33</v>
      </c>
      <c r="K1502" s="7" t="str">
        <f t="shared" si="47"/>
        <v>Radiant</v>
      </c>
      <c r="L1502" s="7" t="s">
        <v>18</v>
      </c>
      <c r="M1502" s="7">
        <f>Datos_Limpios!$I1502+Datos_Limpios!$J1502</f>
        <v>57</v>
      </c>
      <c r="N1502" s="7" t="str">
        <f>IF(Datos_Limpios!$M1502&lt;35,"Menor a 35",IF(Datos_Limpios!$M1502&lt;=48,"Menor a 48",IF(Datos_Limpios!$M1502&lt;=60,"Menor a 60","Mayor a 60")))</f>
        <v>Menor a 60</v>
      </c>
      <c r="O1502" s="7" t="str">
        <f>IF(Datos_Limpios!$L1502="True",Datos_Limpios!$F1502,Datos_Limpios!$H1502)</f>
        <v>Infamous Gaming</v>
      </c>
      <c r="P1502" s="7"/>
      <c r="Q1502" s="7">
        <v>13256</v>
      </c>
      <c r="R1502" s="7" t="s">
        <v>139</v>
      </c>
    </row>
    <row r="1503" spans="1:18" x14ac:dyDescent="0.3">
      <c r="A1503" s="9">
        <v>6055237921</v>
      </c>
      <c r="B1503" s="9">
        <v>1785</v>
      </c>
      <c r="C1503" s="10">
        <f>Datos_Limpios!$B1503/(24*60*60)</f>
        <v>2.0659722222222222E-2</v>
      </c>
      <c r="D1503" s="8" t="str">
        <f t="shared" si="46"/>
        <v>Early Game</v>
      </c>
      <c r="E1503" s="9">
        <v>7298091</v>
      </c>
      <c r="F1503" s="9" t="s">
        <v>164</v>
      </c>
      <c r="G1503" s="9">
        <v>8118197</v>
      </c>
      <c r="H1503" s="9" t="s">
        <v>175</v>
      </c>
      <c r="I1503" s="9">
        <v>17</v>
      </c>
      <c r="J1503" s="9">
        <v>22</v>
      </c>
      <c r="K1503" s="9" t="str">
        <f t="shared" si="47"/>
        <v>Dire</v>
      </c>
      <c r="L1503" s="9" t="s">
        <v>14</v>
      </c>
      <c r="M1503" s="9">
        <f>Datos_Limpios!$I1503+Datos_Limpios!$J1503</f>
        <v>39</v>
      </c>
      <c r="N1503" s="9" t="str">
        <f>IF(Datos_Limpios!$M1503&lt;35,"Menor a 35",IF(Datos_Limpios!$M1503&lt;=48,"Menor a 48",IF(Datos_Limpios!$M1503&lt;=60,"Menor a 60","Mayor a 60")))</f>
        <v>Menor a 48</v>
      </c>
      <c r="O1503" s="9" t="str">
        <f>IF(Datos_Limpios!$L1503="True",Datos_Limpios!$F1503,Datos_Limpios!$H1503)</f>
        <v>Infamous Gaming</v>
      </c>
      <c r="P1503" s="9"/>
      <c r="Q1503" s="9">
        <v>13256</v>
      </c>
      <c r="R1503" s="9" t="s">
        <v>139</v>
      </c>
    </row>
    <row r="1504" spans="1:18" x14ac:dyDescent="0.3">
      <c r="A1504" s="7">
        <v>6055650884</v>
      </c>
      <c r="B1504" s="7">
        <v>2430</v>
      </c>
      <c r="C1504" s="8">
        <f>Datos_Limpios!$B1504/(24*60*60)</f>
        <v>2.8125000000000001E-2</v>
      </c>
      <c r="D1504" s="8" t="str">
        <f t="shared" si="46"/>
        <v>Mid Game</v>
      </c>
      <c r="E1504" s="7">
        <v>8131728</v>
      </c>
      <c r="F1504" s="7" t="s">
        <v>168</v>
      </c>
      <c r="G1504" s="7">
        <v>7121518</v>
      </c>
      <c r="H1504" s="7" t="s">
        <v>45</v>
      </c>
      <c r="I1504" s="7">
        <v>32</v>
      </c>
      <c r="J1504" s="7">
        <v>44</v>
      </c>
      <c r="K1504" s="7" t="str">
        <f t="shared" si="47"/>
        <v>Dire</v>
      </c>
      <c r="L1504" s="7" t="s">
        <v>14</v>
      </c>
      <c r="M1504" s="7">
        <f>Datos_Limpios!$I1504+Datos_Limpios!$J1504</f>
        <v>76</v>
      </c>
      <c r="N1504" s="7" t="str">
        <f>IF(Datos_Limpios!$M1504&lt;35,"Menor a 35",IF(Datos_Limpios!$M1504&lt;=48,"Menor a 48",IF(Datos_Limpios!$M1504&lt;=60,"Menor a 60","Mayor a 60")))</f>
        <v>Mayor a 60</v>
      </c>
      <c r="O1504" s="7" t="str">
        <f>IF(Datos_Limpios!$L1504="True",Datos_Limpios!$F1504,Datos_Limpios!$H1504)</f>
        <v>Unknown Team</v>
      </c>
      <c r="P1504" s="7"/>
      <c r="Q1504" s="7">
        <v>13256</v>
      </c>
      <c r="R1504" s="7" t="s">
        <v>139</v>
      </c>
    </row>
    <row r="1505" spans="1:18" x14ac:dyDescent="0.3">
      <c r="A1505" s="9">
        <v>6055504299</v>
      </c>
      <c r="B1505" s="9">
        <v>2772</v>
      </c>
      <c r="C1505" s="10">
        <f>Datos_Limpios!$B1505/(24*60*60)</f>
        <v>3.2083333333333332E-2</v>
      </c>
      <c r="D1505" s="8" t="str">
        <f t="shared" si="46"/>
        <v>Mid Game</v>
      </c>
      <c r="E1505" s="9">
        <v>7121518</v>
      </c>
      <c r="F1505" s="9" t="s">
        <v>45</v>
      </c>
      <c r="G1505" s="9">
        <v>8131728</v>
      </c>
      <c r="H1505" s="9" t="s">
        <v>168</v>
      </c>
      <c r="I1505" s="9">
        <v>48</v>
      </c>
      <c r="J1505" s="9">
        <v>30</v>
      </c>
      <c r="K1505" s="9" t="str">
        <f t="shared" si="47"/>
        <v>Radiant</v>
      </c>
      <c r="L1505" s="9" t="s">
        <v>18</v>
      </c>
      <c r="M1505" s="9">
        <f>Datos_Limpios!$I1505+Datos_Limpios!$J1505</f>
        <v>78</v>
      </c>
      <c r="N1505" s="9" t="str">
        <f>IF(Datos_Limpios!$M1505&lt;35,"Menor a 35",IF(Datos_Limpios!$M1505&lt;=48,"Menor a 48",IF(Datos_Limpios!$M1505&lt;=60,"Menor a 60","Mayor a 60")))</f>
        <v>Mayor a 60</v>
      </c>
      <c r="O1505" s="9" t="str">
        <f>IF(Datos_Limpios!$L1505="True",Datos_Limpios!$F1505,Datos_Limpios!$H1505)</f>
        <v>Unknown Team</v>
      </c>
      <c r="P1505" s="9"/>
      <c r="Q1505" s="9">
        <v>13256</v>
      </c>
      <c r="R1505" s="9" t="s">
        <v>139</v>
      </c>
    </row>
    <row r="1506" spans="1:18" x14ac:dyDescent="0.3">
      <c r="A1506" s="7">
        <v>6056135229</v>
      </c>
      <c r="B1506" s="7">
        <v>2630</v>
      </c>
      <c r="C1506" s="8">
        <f>Datos_Limpios!$B1506/(24*60*60)</f>
        <v>3.0439814814814815E-2</v>
      </c>
      <c r="D1506" s="8" t="str">
        <f t="shared" si="46"/>
        <v>Mid Game</v>
      </c>
      <c r="E1506" s="7">
        <v>46</v>
      </c>
      <c r="F1506" s="7" t="s">
        <v>59</v>
      </c>
      <c r="G1506" s="7">
        <v>7118032</v>
      </c>
      <c r="H1506" s="7" t="s">
        <v>132</v>
      </c>
      <c r="I1506" s="7">
        <v>31</v>
      </c>
      <c r="J1506" s="7">
        <v>24</v>
      </c>
      <c r="K1506" s="7" t="str">
        <f t="shared" si="47"/>
        <v>Radiant</v>
      </c>
      <c r="L1506" s="7" t="s">
        <v>18</v>
      </c>
      <c r="M1506" s="7">
        <f>Datos_Limpios!$I1506+Datos_Limpios!$J1506</f>
        <v>55</v>
      </c>
      <c r="N1506" s="7" t="str">
        <f>IF(Datos_Limpios!$M1506&lt;35,"Menor a 35",IF(Datos_Limpios!$M1506&lt;=48,"Menor a 48",IF(Datos_Limpios!$M1506&lt;=60,"Menor a 60","Mayor a 60")))</f>
        <v>Menor a 60</v>
      </c>
      <c r="O1506" s="7" t="str">
        <f>IF(Datos_Limpios!$L1506="True",Datos_Limpios!$F1506,Datos_Limpios!$H1506)</f>
        <v>Team Empire</v>
      </c>
      <c r="P1506" s="7"/>
      <c r="Q1506" s="7">
        <v>13256</v>
      </c>
      <c r="R1506" s="7" t="s">
        <v>139</v>
      </c>
    </row>
    <row r="1507" spans="1:18" x14ac:dyDescent="0.3">
      <c r="A1507" s="9">
        <v>6056582479</v>
      </c>
      <c r="B1507" s="9">
        <v>2013</v>
      </c>
      <c r="C1507" s="10">
        <f>Datos_Limpios!$B1507/(24*60*60)</f>
        <v>2.329861111111111E-2</v>
      </c>
      <c r="D1507" s="8" t="str">
        <f t="shared" si="46"/>
        <v>Early Game</v>
      </c>
      <c r="E1507" s="9">
        <v>5014799</v>
      </c>
      <c r="F1507" s="9" t="s">
        <v>112</v>
      </c>
      <c r="G1507" s="9">
        <v>7542148</v>
      </c>
      <c r="H1507" s="9" t="s">
        <v>183</v>
      </c>
      <c r="I1507" s="9">
        <v>20</v>
      </c>
      <c r="J1507" s="9">
        <v>9</v>
      </c>
      <c r="K1507" s="9" t="str">
        <f t="shared" si="47"/>
        <v>Radiant</v>
      </c>
      <c r="L1507" s="9" t="s">
        <v>18</v>
      </c>
      <c r="M1507" s="9">
        <f>Datos_Limpios!$I1507+Datos_Limpios!$J1507</f>
        <v>29</v>
      </c>
      <c r="N1507" s="9" t="str">
        <f>IF(Datos_Limpios!$M1507&lt;35,"Menor a 35",IF(Datos_Limpios!$M1507&lt;=48,"Menor a 48",IF(Datos_Limpios!$M1507&lt;=60,"Menor a 60","Mayor a 60")))</f>
        <v>Menor a 35</v>
      </c>
      <c r="O1507" s="9" t="str">
        <f>IF(Datos_Limpios!$L1507="True",Datos_Limpios!$F1507,Datos_Limpios!$H1507)</f>
        <v>Nemiga Gaming</v>
      </c>
      <c r="P1507" s="9"/>
      <c r="Q1507" s="9">
        <v>13256</v>
      </c>
      <c r="R1507" s="9" t="s">
        <v>139</v>
      </c>
    </row>
    <row r="1508" spans="1:18" x14ac:dyDescent="0.3">
      <c r="A1508" s="7">
        <v>6056316785</v>
      </c>
      <c r="B1508" s="7">
        <v>2878</v>
      </c>
      <c r="C1508" s="8">
        <f>Datos_Limpios!$B1508/(24*60*60)</f>
        <v>3.3310185185185186E-2</v>
      </c>
      <c r="D1508" s="8" t="str">
        <f t="shared" si="46"/>
        <v>Mid Game</v>
      </c>
      <c r="E1508" s="7">
        <v>5014799</v>
      </c>
      <c r="F1508" s="7" t="s">
        <v>112</v>
      </c>
      <c r="G1508" s="7">
        <v>7542148</v>
      </c>
      <c r="H1508" s="7" t="s">
        <v>183</v>
      </c>
      <c r="I1508" s="7">
        <v>17</v>
      </c>
      <c r="J1508" s="7">
        <v>29</v>
      </c>
      <c r="K1508" s="7" t="str">
        <f t="shared" si="47"/>
        <v>Dire</v>
      </c>
      <c r="L1508" s="7" t="s">
        <v>14</v>
      </c>
      <c r="M1508" s="7">
        <f>Datos_Limpios!$I1508+Datos_Limpios!$J1508</f>
        <v>46</v>
      </c>
      <c r="N1508" s="7" t="str">
        <f>IF(Datos_Limpios!$M1508&lt;35,"Menor a 35",IF(Datos_Limpios!$M1508&lt;=48,"Menor a 48",IF(Datos_Limpios!$M1508&lt;=60,"Menor a 60","Mayor a 60")))</f>
        <v>Menor a 48</v>
      </c>
      <c r="O1508" s="7" t="str">
        <f>IF(Datos_Limpios!$L1508="True",Datos_Limpios!$F1508,Datos_Limpios!$H1508)</f>
        <v xml:space="preserve"> EXTREMUM</v>
      </c>
      <c r="P1508" s="7"/>
      <c r="Q1508" s="7">
        <v>13256</v>
      </c>
      <c r="R1508" s="7" t="s">
        <v>139</v>
      </c>
    </row>
    <row r="1509" spans="1:18" x14ac:dyDescent="0.3">
      <c r="A1509" s="9">
        <v>6056941914</v>
      </c>
      <c r="B1509" s="9">
        <v>2074</v>
      </c>
      <c r="C1509" s="10">
        <f>Datos_Limpios!$B1509/(24*60*60)</f>
        <v>2.4004629629629629E-2</v>
      </c>
      <c r="D1509" s="8" t="str">
        <f t="shared" si="46"/>
        <v>Early Game</v>
      </c>
      <c r="E1509" s="9">
        <v>36</v>
      </c>
      <c r="F1509" s="9" t="s">
        <v>37</v>
      </c>
      <c r="G1509" s="9">
        <v>7422789</v>
      </c>
      <c r="H1509" s="9" t="s">
        <v>174</v>
      </c>
      <c r="I1509" s="9">
        <v>12</v>
      </c>
      <c r="J1509" s="9">
        <v>23</v>
      </c>
      <c r="K1509" s="9" t="str">
        <f t="shared" si="47"/>
        <v>Dire</v>
      </c>
      <c r="L1509" s="9" t="s">
        <v>14</v>
      </c>
      <c r="M1509" s="9">
        <f>Datos_Limpios!$I1509+Datos_Limpios!$J1509</f>
        <v>35</v>
      </c>
      <c r="N1509" s="9" t="str">
        <f>IF(Datos_Limpios!$M1509&lt;35,"Menor a 35",IF(Datos_Limpios!$M1509&lt;=48,"Menor a 48",IF(Datos_Limpios!$M1509&lt;=60,"Menor a 60","Mayor a 60")))</f>
        <v>Menor a 48</v>
      </c>
      <c r="O1509" s="9" t="str">
        <f>IF(Datos_Limpios!$L1509="True",Datos_Limpios!$F1509,Datos_Limpios!$H1509)</f>
        <v>9Pandas</v>
      </c>
      <c r="P1509" s="9"/>
      <c r="Q1509" s="9">
        <v>13256</v>
      </c>
      <c r="R1509" s="9" t="s">
        <v>139</v>
      </c>
    </row>
    <row r="1510" spans="1:18" x14ac:dyDescent="0.3">
      <c r="A1510" s="7">
        <v>6056951677</v>
      </c>
      <c r="B1510" s="7">
        <v>1850</v>
      </c>
      <c r="C1510" s="8">
        <f>Datos_Limpios!$B1510/(24*60*60)</f>
        <v>2.1412037037037038E-2</v>
      </c>
      <c r="D1510" s="8" t="str">
        <f t="shared" si="46"/>
        <v>Early Game</v>
      </c>
      <c r="E1510" s="7">
        <v>8131728</v>
      </c>
      <c r="F1510" s="7" t="s">
        <v>168</v>
      </c>
      <c r="G1510" s="7">
        <v>8186683</v>
      </c>
      <c r="H1510" s="7" t="s">
        <v>167</v>
      </c>
      <c r="I1510" s="7">
        <v>39</v>
      </c>
      <c r="J1510" s="7">
        <v>18</v>
      </c>
      <c r="K1510" s="7" t="str">
        <f t="shared" si="47"/>
        <v>Radiant</v>
      </c>
      <c r="L1510" s="7" t="s">
        <v>18</v>
      </c>
      <c r="M1510" s="7">
        <f>Datos_Limpios!$I1510+Datos_Limpios!$J1510</f>
        <v>57</v>
      </c>
      <c r="N1510" s="7" t="str">
        <f>IF(Datos_Limpios!$M1510&lt;35,"Menor a 35",IF(Datos_Limpios!$M1510&lt;=48,"Menor a 48",IF(Datos_Limpios!$M1510&lt;=60,"Menor a 60","Mayor a 60")))</f>
        <v>Menor a 60</v>
      </c>
      <c r="O1510" s="7" t="str">
        <f>IF(Datos_Limpios!$L1510="True",Datos_Limpios!$F1510,Datos_Limpios!$H1510)</f>
        <v>Ukumari</v>
      </c>
      <c r="P1510" s="7"/>
      <c r="Q1510" s="7">
        <v>13256</v>
      </c>
      <c r="R1510" s="7" t="s">
        <v>139</v>
      </c>
    </row>
    <row r="1511" spans="1:18" x14ac:dyDescent="0.3">
      <c r="A1511" s="9">
        <v>6056961029</v>
      </c>
      <c r="B1511" s="9">
        <v>1709</v>
      </c>
      <c r="C1511" s="10">
        <f>Datos_Limpios!$B1511/(24*60*60)</f>
        <v>1.9780092592592592E-2</v>
      </c>
      <c r="D1511" s="8" t="str">
        <f t="shared" si="46"/>
        <v>Early Game</v>
      </c>
      <c r="E1511" s="9">
        <v>8255888</v>
      </c>
      <c r="F1511" s="9" t="s">
        <v>170</v>
      </c>
      <c r="G1511" s="9">
        <v>46</v>
      </c>
      <c r="H1511" s="9" t="s">
        <v>59</v>
      </c>
      <c r="I1511" s="9">
        <v>3</v>
      </c>
      <c r="J1511" s="9">
        <v>26</v>
      </c>
      <c r="K1511" s="9" t="str">
        <f t="shared" si="47"/>
        <v>Dire</v>
      </c>
      <c r="L1511" s="9" t="s">
        <v>14</v>
      </c>
      <c r="M1511" s="9">
        <f>Datos_Limpios!$I1511+Datos_Limpios!$J1511</f>
        <v>29</v>
      </c>
      <c r="N1511" s="9" t="str">
        <f>IF(Datos_Limpios!$M1511&lt;35,"Menor a 35",IF(Datos_Limpios!$M1511&lt;=48,"Menor a 48",IF(Datos_Limpios!$M1511&lt;=60,"Menor a 60","Mayor a 60")))</f>
        <v>Menor a 35</v>
      </c>
      <c r="O1511" s="9" t="str">
        <f>IF(Datos_Limpios!$L1511="True",Datos_Limpios!$F1511,Datos_Limpios!$H1511)</f>
        <v>Team Empire</v>
      </c>
      <c r="P1511" s="9"/>
      <c r="Q1511" s="9">
        <v>13256</v>
      </c>
      <c r="R1511" s="9" t="s">
        <v>139</v>
      </c>
    </row>
    <row r="1512" spans="1:18" x14ac:dyDescent="0.3">
      <c r="A1512" s="7">
        <v>6057015475</v>
      </c>
      <c r="B1512" s="7">
        <v>1233</v>
      </c>
      <c r="C1512" s="8">
        <f>Datos_Limpios!$B1512/(24*60*60)</f>
        <v>1.4270833333333333E-2</v>
      </c>
      <c r="D1512" s="8" t="str">
        <f t="shared" si="46"/>
        <v>Early Game</v>
      </c>
      <c r="E1512" s="7">
        <v>2672298</v>
      </c>
      <c r="F1512" s="7" t="s">
        <v>26</v>
      </c>
      <c r="G1512" s="7">
        <v>8254112</v>
      </c>
      <c r="H1512" s="7" t="s">
        <v>169</v>
      </c>
      <c r="I1512" s="7">
        <v>26</v>
      </c>
      <c r="J1512" s="7">
        <v>5</v>
      </c>
      <c r="K1512" s="7" t="str">
        <f t="shared" si="47"/>
        <v>Radiant</v>
      </c>
      <c r="L1512" s="7" t="s">
        <v>18</v>
      </c>
      <c r="M1512" s="7">
        <f>Datos_Limpios!$I1512+Datos_Limpios!$J1512</f>
        <v>31</v>
      </c>
      <c r="N1512" s="7" t="str">
        <f>IF(Datos_Limpios!$M1512&lt;35,"Menor a 35",IF(Datos_Limpios!$M1512&lt;=48,"Menor a 48",IF(Datos_Limpios!$M1512&lt;=60,"Menor a 60","Mayor a 60")))</f>
        <v>Menor a 35</v>
      </c>
      <c r="O1512" s="7" t="str">
        <f>IF(Datos_Limpios!$L1512="True",Datos_Limpios!$F1512,Datos_Limpios!$H1512)</f>
        <v>NoPing Esports</v>
      </c>
      <c r="P1512" s="7"/>
      <c r="Q1512" s="7">
        <v>13256</v>
      </c>
      <c r="R1512" s="7" t="s">
        <v>139</v>
      </c>
    </row>
    <row r="1513" spans="1:18" x14ac:dyDescent="0.3">
      <c r="A1513" s="9">
        <v>6057054465</v>
      </c>
      <c r="B1513" s="9">
        <v>1697</v>
      </c>
      <c r="C1513" s="10">
        <f>Datos_Limpios!$B1513/(24*60*60)</f>
        <v>1.9641203703703702E-2</v>
      </c>
      <c r="D1513" s="8" t="str">
        <f t="shared" si="46"/>
        <v>Early Game</v>
      </c>
      <c r="E1513" s="9">
        <v>8375259</v>
      </c>
      <c r="F1513" s="9" t="s">
        <v>157</v>
      </c>
      <c r="G1513" s="9">
        <v>6767209</v>
      </c>
      <c r="H1513" s="9" t="s">
        <v>184</v>
      </c>
      <c r="I1513" s="9">
        <v>35</v>
      </c>
      <c r="J1513" s="9">
        <v>15</v>
      </c>
      <c r="K1513" s="9" t="str">
        <f t="shared" si="47"/>
        <v>Radiant</v>
      </c>
      <c r="L1513" s="9" t="s">
        <v>18</v>
      </c>
      <c r="M1513" s="9">
        <f>Datos_Limpios!$I1513+Datos_Limpios!$J1513</f>
        <v>50</v>
      </c>
      <c r="N1513" s="9" t="str">
        <f>IF(Datos_Limpios!$M1513&lt;35,"Menor a 35",IF(Datos_Limpios!$M1513&lt;=48,"Menor a 48",IF(Datos_Limpios!$M1513&lt;=60,"Menor a 60","Mayor a 60")))</f>
        <v>Menor a 60</v>
      </c>
      <c r="O1513" s="9" t="str">
        <f>IF(Datos_Limpios!$L1513="True",Datos_Limpios!$F1513,Datos_Limpios!$H1513)</f>
        <v>Infinity</v>
      </c>
      <c r="P1513" s="9"/>
      <c r="Q1513" s="9">
        <v>13256</v>
      </c>
      <c r="R1513" s="9" t="s">
        <v>139</v>
      </c>
    </row>
    <row r="1514" spans="1:18" x14ac:dyDescent="0.3">
      <c r="A1514" s="7">
        <v>6057304856</v>
      </c>
      <c r="B1514" s="7">
        <v>1763</v>
      </c>
      <c r="C1514" s="8">
        <f>Datos_Limpios!$B1514/(24*60*60)</f>
        <v>2.0405092592592593E-2</v>
      </c>
      <c r="D1514" s="8" t="str">
        <f t="shared" si="46"/>
        <v>Early Game</v>
      </c>
      <c r="E1514" s="7">
        <v>7119077</v>
      </c>
      <c r="F1514" s="7" t="s">
        <v>120</v>
      </c>
      <c r="G1514" s="7">
        <v>8255756</v>
      </c>
      <c r="H1514" s="7" t="s">
        <v>148</v>
      </c>
      <c r="I1514" s="7">
        <v>11</v>
      </c>
      <c r="J1514" s="7">
        <v>30</v>
      </c>
      <c r="K1514" s="7" t="str">
        <f t="shared" si="47"/>
        <v>Dire</v>
      </c>
      <c r="L1514" s="7" t="s">
        <v>14</v>
      </c>
      <c r="M1514" s="7">
        <f>Datos_Limpios!$I1514+Datos_Limpios!$J1514</f>
        <v>41</v>
      </c>
      <c r="N1514" s="7" t="str">
        <f>IF(Datos_Limpios!$M1514&lt;35,"Menor a 35",IF(Datos_Limpios!$M1514&lt;=48,"Menor a 48",IF(Datos_Limpios!$M1514&lt;=60,"Menor a 60","Mayor a 60")))</f>
        <v>Menor a 48</v>
      </c>
      <c r="O1514" s="7" t="str">
        <f>IF(Datos_Limpios!$L1514="True",Datos_Limpios!$F1514,Datos_Limpios!$H1514)</f>
        <v>Evil Geniuses</v>
      </c>
      <c r="P1514" s="7"/>
      <c r="Q1514" s="7">
        <v>13256</v>
      </c>
      <c r="R1514" s="7" t="s">
        <v>139</v>
      </c>
    </row>
    <row r="1515" spans="1:18" x14ac:dyDescent="0.3">
      <c r="A1515" s="9">
        <v>6057282874</v>
      </c>
      <c r="B1515" s="9">
        <v>2414</v>
      </c>
      <c r="C1515" s="10">
        <f>Datos_Limpios!$B1515/(24*60*60)</f>
        <v>2.7939814814814813E-2</v>
      </c>
      <c r="D1515" s="8" t="str">
        <f t="shared" si="46"/>
        <v>Mid Game</v>
      </c>
      <c r="E1515" s="9">
        <v>7298091</v>
      </c>
      <c r="F1515" s="9" t="s">
        <v>164</v>
      </c>
      <c r="G1515" s="9">
        <v>8131728</v>
      </c>
      <c r="H1515" s="9" t="s">
        <v>168</v>
      </c>
      <c r="I1515" s="9">
        <v>48</v>
      </c>
      <c r="J1515" s="9">
        <v>25</v>
      </c>
      <c r="K1515" s="9" t="str">
        <f t="shared" si="47"/>
        <v>Radiant</v>
      </c>
      <c r="L1515" s="9" t="s">
        <v>18</v>
      </c>
      <c r="M1515" s="9">
        <f>Datos_Limpios!$I1515+Datos_Limpios!$J1515</f>
        <v>73</v>
      </c>
      <c r="N1515" s="9" t="str">
        <f>IF(Datos_Limpios!$M1515&lt;35,"Menor a 35",IF(Datos_Limpios!$M1515&lt;=48,"Menor a 48",IF(Datos_Limpios!$M1515&lt;=60,"Menor a 60","Mayor a 60")))</f>
        <v>Mayor a 60</v>
      </c>
      <c r="O1515" s="9" t="str">
        <f>IF(Datos_Limpios!$L1515="True",Datos_Limpios!$F1515,Datos_Limpios!$H1515)</f>
        <v>Noping VPN</v>
      </c>
      <c r="P1515" s="9"/>
      <c r="Q1515" s="9">
        <v>13256</v>
      </c>
      <c r="R1515" s="9" t="s">
        <v>139</v>
      </c>
    </row>
    <row r="1516" spans="1:18" x14ac:dyDescent="0.3">
      <c r="A1516" s="7">
        <v>6057442840</v>
      </c>
      <c r="B1516" s="7">
        <v>2260</v>
      </c>
      <c r="C1516" s="8">
        <f>Datos_Limpios!$B1516/(24*60*60)</f>
        <v>2.6157407407407407E-2</v>
      </c>
      <c r="D1516" s="8" t="str">
        <f t="shared" si="46"/>
        <v>Early Game</v>
      </c>
      <c r="E1516" s="7">
        <v>7121518</v>
      </c>
      <c r="F1516" s="7" t="s">
        <v>45</v>
      </c>
      <c r="G1516" s="7">
        <v>8118197</v>
      </c>
      <c r="H1516" s="7" t="s">
        <v>175</v>
      </c>
      <c r="I1516" s="7">
        <v>14</v>
      </c>
      <c r="J1516" s="7">
        <v>29</v>
      </c>
      <c r="K1516" s="7" t="str">
        <f t="shared" si="47"/>
        <v>Dire</v>
      </c>
      <c r="L1516" s="7" t="s">
        <v>14</v>
      </c>
      <c r="M1516" s="7">
        <f>Datos_Limpios!$I1516+Datos_Limpios!$J1516</f>
        <v>43</v>
      </c>
      <c r="N1516" s="7" t="str">
        <f>IF(Datos_Limpios!$M1516&lt;35,"Menor a 35",IF(Datos_Limpios!$M1516&lt;=48,"Menor a 48",IF(Datos_Limpios!$M1516&lt;=60,"Menor a 60","Mayor a 60")))</f>
        <v>Menor a 48</v>
      </c>
      <c r="O1516" s="7" t="str">
        <f>IF(Datos_Limpios!$L1516="True",Datos_Limpios!$F1516,Datos_Limpios!$H1516)</f>
        <v>Infamous Gaming</v>
      </c>
      <c r="P1516" s="7"/>
      <c r="Q1516" s="7">
        <v>13256</v>
      </c>
      <c r="R1516" s="7" t="s">
        <v>139</v>
      </c>
    </row>
    <row r="1517" spans="1:18" x14ac:dyDescent="0.3">
      <c r="A1517" s="9">
        <v>6057771633</v>
      </c>
      <c r="B1517" s="9">
        <v>2371</v>
      </c>
      <c r="C1517" s="10">
        <f>Datos_Limpios!$B1517/(24*60*60)</f>
        <v>2.7442129629629629E-2</v>
      </c>
      <c r="D1517" s="8" t="str">
        <f t="shared" si="46"/>
        <v>Early Game</v>
      </c>
      <c r="E1517" s="9">
        <v>46</v>
      </c>
      <c r="F1517" s="9" t="s">
        <v>59</v>
      </c>
      <c r="G1517" s="9">
        <v>36</v>
      </c>
      <c r="H1517" s="9" t="s">
        <v>37</v>
      </c>
      <c r="I1517" s="9">
        <v>15</v>
      </c>
      <c r="J1517" s="9">
        <v>29</v>
      </c>
      <c r="K1517" s="9" t="str">
        <f t="shared" si="47"/>
        <v>Dire</v>
      </c>
      <c r="L1517" s="9" t="s">
        <v>14</v>
      </c>
      <c r="M1517" s="9">
        <f>Datos_Limpios!$I1517+Datos_Limpios!$J1517</f>
        <v>44</v>
      </c>
      <c r="N1517" s="9" t="str">
        <f>IF(Datos_Limpios!$M1517&lt;35,"Menor a 35",IF(Datos_Limpios!$M1517&lt;=48,"Menor a 48",IF(Datos_Limpios!$M1517&lt;=60,"Menor a 60","Mayor a 60")))</f>
        <v>Menor a 48</v>
      </c>
      <c r="O1517" s="9" t="str">
        <f>IF(Datos_Limpios!$L1517="True",Datos_Limpios!$F1517,Datos_Limpios!$H1517)</f>
        <v>Natus Vincere</v>
      </c>
      <c r="P1517" s="9"/>
      <c r="Q1517" s="9">
        <v>13256</v>
      </c>
      <c r="R1517" s="9" t="s">
        <v>139</v>
      </c>
    </row>
    <row r="1518" spans="1:18" x14ac:dyDescent="0.3">
      <c r="A1518" s="7">
        <v>6058219763</v>
      </c>
      <c r="B1518" s="7">
        <v>2103</v>
      </c>
      <c r="C1518" s="8">
        <f>Datos_Limpios!$B1518/(24*60*60)</f>
        <v>2.4340277777777777E-2</v>
      </c>
      <c r="D1518" s="8" t="str">
        <f t="shared" si="46"/>
        <v>Early Game</v>
      </c>
      <c r="E1518" s="7">
        <v>5014799</v>
      </c>
      <c r="F1518" s="7" t="s">
        <v>112</v>
      </c>
      <c r="G1518" s="7">
        <v>8261648</v>
      </c>
      <c r="H1518" s="7" t="s">
        <v>165</v>
      </c>
      <c r="I1518" s="7">
        <v>13</v>
      </c>
      <c r="J1518" s="7">
        <v>42</v>
      </c>
      <c r="K1518" s="7" t="str">
        <f t="shared" si="47"/>
        <v>Dire</v>
      </c>
      <c r="L1518" s="7" t="s">
        <v>14</v>
      </c>
      <c r="M1518" s="7">
        <f>Datos_Limpios!$I1518+Datos_Limpios!$J1518</f>
        <v>55</v>
      </c>
      <c r="N1518" s="7" t="str">
        <f>IF(Datos_Limpios!$M1518&lt;35,"Menor a 35",IF(Datos_Limpios!$M1518&lt;=48,"Menor a 48",IF(Datos_Limpios!$M1518&lt;=60,"Menor a 60","Mayor a 60")))</f>
        <v>Menor a 60</v>
      </c>
      <c r="O1518" s="7" t="str">
        <f>IF(Datos_Limpios!$L1518="True",Datos_Limpios!$F1518,Datos_Limpios!$H1518)</f>
        <v>Old G</v>
      </c>
      <c r="P1518" s="7"/>
      <c r="Q1518" s="7">
        <v>13256</v>
      </c>
      <c r="R1518" s="7" t="s">
        <v>139</v>
      </c>
    </row>
    <row r="1519" spans="1:18" x14ac:dyDescent="0.3">
      <c r="A1519" s="9">
        <v>6058609483</v>
      </c>
      <c r="B1519" s="9">
        <v>1779</v>
      </c>
      <c r="C1519" s="10">
        <f>Datos_Limpios!$B1519/(24*60*60)</f>
        <v>2.0590277777777777E-2</v>
      </c>
      <c r="D1519" s="8" t="str">
        <f t="shared" si="46"/>
        <v>Early Game</v>
      </c>
      <c r="E1519" s="9">
        <v>8375259</v>
      </c>
      <c r="F1519" s="9" t="s">
        <v>157</v>
      </c>
      <c r="G1519" s="9">
        <v>7121518</v>
      </c>
      <c r="H1519" s="9" t="s">
        <v>45</v>
      </c>
      <c r="I1519" s="9">
        <v>16</v>
      </c>
      <c r="J1519" s="9">
        <v>33</v>
      </c>
      <c r="K1519" s="9" t="str">
        <f t="shared" si="47"/>
        <v>Dire</v>
      </c>
      <c r="L1519" s="9" t="s">
        <v>14</v>
      </c>
      <c r="M1519" s="9">
        <f>Datos_Limpios!$I1519+Datos_Limpios!$J1519</f>
        <v>49</v>
      </c>
      <c r="N1519" s="9" t="str">
        <f>IF(Datos_Limpios!$M1519&lt;35,"Menor a 35",IF(Datos_Limpios!$M1519&lt;=48,"Menor a 48",IF(Datos_Limpios!$M1519&lt;=60,"Menor a 60","Mayor a 60")))</f>
        <v>Menor a 60</v>
      </c>
      <c r="O1519" s="9" t="str">
        <f>IF(Datos_Limpios!$L1519="True",Datos_Limpios!$F1519,Datos_Limpios!$H1519)</f>
        <v>Unknown Team</v>
      </c>
      <c r="P1519" s="9"/>
      <c r="Q1519" s="9">
        <v>13256</v>
      </c>
      <c r="R1519" s="9" t="s">
        <v>139</v>
      </c>
    </row>
    <row r="1520" spans="1:18" x14ac:dyDescent="0.3">
      <c r="A1520" s="7">
        <v>6058770520</v>
      </c>
      <c r="B1520" s="7">
        <v>1944</v>
      </c>
      <c r="C1520" s="8">
        <f>Datos_Limpios!$B1520/(24*60*60)</f>
        <v>2.2499999999999999E-2</v>
      </c>
      <c r="D1520" s="8" t="str">
        <f t="shared" si="46"/>
        <v>Early Game</v>
      </c>
      <c r="E1520" s="7">
        <v>8255756</v>
      </c>
      <c r="F1520" s="7" t="s">
        <v>148</v>
      </c>
      <c r="G1520" s="7">
        <v>8118197</v>
      </c>
      <c r="H1520" s="7" t="s">
        <v>175</v>
      </c>
      <c r="I1520" s="7">
        <v>25</v>
      </c>
      <c r="J1520" s="7">
        <v>5</v>
      </c>
      <c r="K1520" s="7" t="str">
        <f t="shared" si="47"/>
        <v>Radiant</v>
      </c>
      <c r="L1520" s="7" t="s">
        <v>18</v>
      </c>
      <c r="M1520" s="7">
        <f>Datos_Limpios!$I1520+Datos_Limpios!$J1520</f>
        <v>30</v>
      </c>
      <c r="N1520" s="7" t="str">
        <f>IF(Datos_Limpios!$M1520&lt;35,"Menor a 35",IF(Datos_Limpios!$M1520&lt;=48,"Menor a 48",IF(Datos_Limpios!$M1520&lt;=60,"Menor a 60","Mayor a 60")))</f>
        <v>Menor a 35</v>
      </c>
      <c r="O1520" s="7" t="str">
        <f>IF(Datos_Limpios!$L1520="True",Datos_Limpios!$F1520,Datos_Limpios!$H1520)</f>
        <v>Evil Geniuses</v>
      </c>
      <c r="P1520" s="7"/>
      <c r="Q1520" s="7">
        <v>13256</v>
      </c>
      <c r="R1520" s="7" t="s">
        <v>139</v>
      </c>
    </row>
    <row r="1521" spans="1:18" x14ac:dyDescent="0.3">
      <c r="A1521" s="9">
        <v>6059037237</v>
      </c>
      <c r="B1521" s="9">
        <v>2520</v>
      </c>
      <c r="C1521" s="10">
        <f>Datos_Limpios!$B1521/(24*60*60)</f>
        <v>2.9166666666666667E-2</v>
      </c>
      <c r="D1521" s="8" t="str">
        <f t="shared" si="46"/>
        <v>Mid Game</v>
      </c>
      <c r="E1521" s="9">
        <v>7298091</v>
      </c>
      <c r="F1521" s="9" t="s">
        <v>164</v>
      </c>
      <c r="G1521" s="9">
        <v>7121518</v>
      </c>
      <c r="H1521" s="9" t="s">
        <v>45</v>
      </c>
      <c r="I1521" s="9">
        <v>24</v>
      </c>
      <c r="J1521" s="9">
        <v>37</v>
      </c>
      <c r="K1521" s="9" t="str">
        <f t="shared" si="47"/>
        <v>Dire</v>
      </c>
      <c r="L1521" s="9" t="s">
        <v>14</v>
      </c>
      <c r="M1521" s="9">
        <f>Datos_Limpios!$I1521+Datos_Limpios!$J1521</f>
        <v>61</v>
      </c>
      <c r="N1521" s="9" t="str">
        <f>IF(Datos_Limpios!$M1521&lt;35,"Menor a 35",IF(Datos_Limpios!$M1521&lt;=48,"Menor a 48",IF(Datos_Limpios!$M1521&lt;=60,"Menor a 60","Mayor a 60")))</f>
        <v>Mayor a 60</v>
      </c>
      <c r="O1521" s="9" t="str">
        <f>IF(Datos_Limpios!$L1521="True",Datos_Limpios!$F1521,Datos_Limpios!$H1521)</f>
        <v>Unknown Team</v>
      </c>
      <c r="P1521" s="9"/>
      <c r="Q1521" s="9">
        <v>13256</v>
      </c>
      <c r="R1521" s="9" t="s">
        <v>139</v>
      </c>
    </row>
    <row r="1522" spans="1:18" x14ac:dyDescent="0.3">
      <c r="A1522" s="7">
        <v>6059737749</v>
      </c>
      <c r="B1522" s="7">
        <v>2537</v>
      </c>
      <c r="C1522" s="8">
        <f>Datos_Limpios!$B1522/(24*60*60)</f>
        <v>2.9363425925925925E-2</v>
      </c>
      <c r="D1522" s="8" t="str">
        <f t="shared" si="46"/>
        <v>Mid Game</v>
      </c>
      <c r="E1522" s="7">
        <v>7422789</v>
      </c>
      <c r="F1522" s="7" t="s">
        <v>174</v>
      </c>
      <c r="G1522" s="7">
        <v>46</v>
      </c>
      <c r="H1522" s="7" t="s">
        <v>59</v>
      </c>
      <c r="I1522" s="7">
        <v>31</v>
      </c>
      <c r="J1522" s="7">
        <v>15</v>
      </c>
      <c r="K1522" s="7" t="str">
        <f t="shared" si="47"/>
        <v>Radiant</v>
      </c>
      <c r="L1522" s="7" t="s">
        <v>18</v>
      </c>
      <c r="M1522" s="7">
        <f>Datos_Limpios!$I1522+Datos_Limpios!$J1522</f>
        <v>46</v>
      </c>
      <c r="N1522" s="7" t="str">
        <f>IF(Datos_Limpios!$M1522&lt;35,"Menor a 35",IF(Datos_Limpios!$M1522&lt;=48,"Menor a 48",IF(Datos_Limpios!$M1522&lt;=60,"Menor a 60","Mayor a 60")))</f>
        <v>Menor a 48</v>
      </c>
      <c r="O1522" s="7" t="str">
        <f>IF(Datos_Limpios!$L1522="True",Datos_Limpios!$F1522,Datos_Limpios!$H1522)</f>
        <v>9Pandas</v>
      </c>
      <c r="P1522" s="7"/>
      <c r="Q1522" s="7">
        <v>13256</v>
      </c>
      <c r="R1522" s="7" t="s">
        <v>139</v>
      </c>
    </row>
    <row r="1523" spans="1:18" x14ac:dyDescent="0.3">
      <c r="A1523" s="9">
        <v>6055707837</v>
      </c>
      <c r="B1523" s="9">
        <v>2160</v>
      </c>
      <c r="C1523" s="10">
        <f>Datos_Limpios!$B1523/(24*60*60)</f>
        <v>2.5000000000000001E-2</v>
      </c>
      <c r="D1523" s="8" t="str">
        <f t="shared" si="46"/>
        <v>Early Game</v>
      </c>
      <c r="E1523" s="9">
        <v>7119077</v>
      </c>
      <c r="F1523" s="9" t="s">
        <v>120</v>
      </c>
      <c r="G1523" s="9">
        <v>2672298</v>
      </c>
      <c r="H1523" s="9" t="s">
        <v>26</v>
      </c>
      <c r="I1523" s="9">
        <v>11</v>
      </c>
      <c r="J1523" s="9">
        <v>45</v>
      </c>
      <c r="K1523" s="9" t="str">
        <f t="shared" si="47"/>
        <v>Dire</v>
      </c>
      <c r="L1523" s="9" t="s">
        <v>14</v>
      </c>
      <c r="M1523" s="9">
        <f>Datos_Limpios!$I1523+Datos_Limpios!$J1523</f>
        <v>56</v>
      </c>
      <c r="N1523" s="9" t="str">
        <f>IF(Datos_Limpios!$M1523&lt;35,"Menor a 35",IF(Datos_Limpios!$M1523&lt;=48,"Menor a 48",IF(Datos_Limpios!$M1523&lt;=60,"Menor a 60","Mayor a 60")))</f>
        <v>Menor a 60</v>
      </c>
      <c r="O1523" s="9" t="str">
        <f>IF(Datos_Limpios!$L1523="True",Datos_Limpios!$F1523,Datos_Limpios!$H1523)</f>
        <v>NoPing Esports</v>
      </c>
      <c r="P1523" s="9"/>
      <c r="Q1523" s="9">
        <v>13256</v>
      </c>
      <c r="R1523" s="9" t="s">
        <v>139</v>
      </c>
    </row>
    <row r="1524" spans="1:18" x14ac:dyDescent="0.3">
      <c r="A1524" s="7">
        <v>6055922132</v>
      </c>
      <c r="B1524" s="7">
        <v>2550</v>
      </c>
      <c r="C1524" s="8">
        <f>Datos_Limpios!$B1524/(24*60*60)</f>
        <v>2.9513888888888888E-2</v>
      </c>
      <c r="D1524" s="8" t="str">
        <f t="shared" si="46"/>
        <v>Mid Game</v>
      </c>
      <c r="E1524" s="7">
        <v>8255756</v>
      </c>
      <c r="F1524" s="7" t="s">
        <v>148</v>
      </c>
      <c r="G1524" s="7">
        <v>8375259</v>
      </c>
      <c r="H1524" s="7" t="s">
        <v>157</v>
      </c>
      <c r="I1524" s="7">
        <v>37</v>
      </c>
      <c r="J1524" s="7">
        <v>15</v>
      </c>
      <c r="K1524" s="7" t="str">
        <f t="shared" si="47"/>
        <v>Radiant</v>
      </c>
      <c r="L1524" s="7" t="s">
        <v>18</v>
      </c>
      <c r="M1524" s="7">
        <f>Datos_Limpios!$I1524+Datos_Limpios!$J1524</f>
        <v>52</v>
      </c>
      <c r="N1524" s="7" t="str">
        <f>IF(Datos_Limpios!$M1524&lt;35,"Menor a 35",IF(Datos_Limpios!$M1524&lt;=48,"Menor a 48",IF(Datos_Limpios!$M1524&lt;=60,"Menor a 60","Mayor a 60")))</f>
        <v>Menor a 60</v>
      </c>
      <c r="O1524" s="7" t="str">
        <f>IF(Datos_Limpios!$L1524="True",Datos_Limpios!$F1524,Datos_Limpios!$H1524)</f>
        <v>Evil Geniuses</v>
      </c>
      <c r="P1524" s="7"/>
      <c r="Q1524" s="7">
        <v>13256</v>
      </c>
      <c r="R1524" s="7" t="s">
        <v>139</v>
      </c>
    </row>
    <row r="1525" spans="1:18" x14ac:dyDescent="0.3">
      <c r="A1525" s="9">
        <v>6057149049</v>
      </c>
      <c r="B1525" s="9">
        <v>1350</v>
      </c>
      <c r="C1525" s="10">
        <f>Datos_Limpios!$B1525/(24*60*60)</f>
        <v>1.5625E-2</v>
      </c>
      <c r="D1525" s="8" t="str">
        <f t="shared" si="46"/>
        <v>Early Game</v>
      </c>
      <c r="E1525" s="9">
        <v>8375259</v>
      </c>
      <c r="F1525" s="9" t="s">
        <v>157</v>
      </c>
      <c r="G1525" s="9">
        <v>6767209</v>
      </c>
      <c r="H1525" s="9" t="s">
        <v>184</v>
      </c>
      <c r="I1525" s="9">
        <v>32</v>
      </c>
      <c r="J1525" s="9">
        <v>10</v>
      </c>
      <c r="K1525" s="9" t="str">
        <f t="shared" si="47"/>
        <v>Radiant</v>
      </c>
      <c r="L1525" s="9" t="s">
        <v>18</v>
      </c>
      <c r="M1525" s="9">
        <f>Datos_Limpios!$I1525+Datos_Limpios!$J1525</f>
        <v>42</v>
      </c>
      <c r="N1525" s="9" t="str">
        <f>IF(Datos_Limpios!$M1525&lt;35,"Menor a 35",IF(Datos_Limpios!$M1525&lt;=48,"Menor a 48",IF(Datos_Limpios!$M1525&lt;=60,"Menor a 60","Mayor a 60")))</f>
        <v>Menor a 48</v>
      </c>
      <c r="O1525" s="9" t="str">
        <f>IF(Datos_Limpios!$L1525="True",Datos_Limpios!$F1525,Datos_Limpios!$H1525)</f>
        <v>Infinity</v>
      </c>
      <c r="P1525" s="9"/>
      <c r="Q1525" s="9">
        <v>13256</v>
      </c>
      <c r="R1525" s="9" t="s">
        <v>139</v>
      </c>
    </row>
    <row r="1526" spans="1:18" x14ac:dyDescent="0.3">
      <c r="A1526" s="7">
        <v>6058791468</v>
      </c>
      <c r="B1526" s="7">
        <v>3138</v>
      </c>
      <c r="C1526" s="8">
        <f>Datos_Limpios!$B1526/(24*60*60)</f>
        <v>3.6319444444444446E-2</v>
      </c>
      <c r="D1526" s="8" t="str">
        <f t="shared" si="46"/>
        <v>Mid Game</v>
      </c>
      <c r="E1526" s="7">
        <v>8261648</v>
      </c>
      <c r="F1526" s="7" t="s">
        <v>165</v>
      </c>
      <c r="G1526" s="7">
        <v>46</v>
      </c>
      <c r="H1526" s="7" t="s">
        <v>59</v>
      </c>
      <c r="I1526" s="7">
        <v>43</v>
      </c>
      <c r="J1526" s="7">
        <v>27</v>
      </c>
      <c r="K1526" s="7" t="str">
        <f t="shared" si="47"/>
        <v>Radiant</v>
      </c>
      <c r="L1526" s="7" t="s">
        <v>18</v>
      </c>
      <c r="M1526" s="7">
        <f>Datos_Limpios!$I1526+Datos_Limpios!$J1526</f>
        <v>70</v>
      </c>
      <c r="N1526" s="7" t="str">
        <f>IF(Datos_Limpios!$M1526&lt;35,"Menor a 35",IF(Datos_Limpios!$M1526&lt;=48,"Menor a 48",IF(Datos_Limpios!$M1526&lt;=60,"Menor a 60","Mayor a 60")))</f>
        <v>Mayor a 60</v>
      </c>
      <c r="O1526" s="7" t="str">
        <f>IF(Datos_Limpios!$L1526="True",Datos_Limpios!$F1526,Datos_Limpios!$H1526)</f>
        <v>Old G</v>
      </c>
      <c r="P1526" s="7"/>
      <c r="Q1526" s="7">
        <v>13256</v>
      </c>
      <c r="R1526" s="7" t="s">
        <v>139</v>
      </c>
    </row>
    <row r="1527" spans="1:18" x14ac:dyDescent="0.3">
      <c r="A1527" s="9">
        <v>6058993154</v>
      </c>
      <c r="B1527" s="9">
        <v>1840</v>
      </c>
      <c r="C1527" s="10">
        <f>Datos_Limpios!$B1527/(24*60*60)</f>
        <v>2.1296296296296296E-2</v>
      </c>
      <c r="D1527" s="8" t="str">
        <f t="shared" si="46"/>
        <v>Early Game</v>
      </c>
      <c r="E1527" s="9">
        <v>7298091</v>
      </c>
      <c r="F1527" s="9" t="s">
        <v>164</v>
      </c>
      <c r="G1527" s="9">
        <v>7121518</v>
      </c>
      <c r="H1527" s="9" t="s">
        <v>45</v>
      </c>
      <c r="I1527" s="9">
        <v>39</v>
      </c>
      <c r="J1527" s="9">
        <v>23</v>
      </c>
      <c r="K1527" s="9" t="str">
        <f t="shared" si="47"/>
        <v>Radiant</v>
      </c>
      <c r="L1527" s="9" t="s">
        <v>18</v>
      </c>
      <c r="M1527" s="9">
        <f>Datos_Limpios!$I1527+Datos_Limpios!$J1527</f>
        <v>62</v>
      </c>
      <c r="N1527" s="9" t="str">
        <f>IF(Datos_Limpios!$M1527&lt;35,"Menor a 35",IF(Datos_Limpios!$M1527&lt;=48,"Menor a 48",IF(Datos_Limpios!$M1527&lt;=60,"Menor a 60","Mayor a 60")))</f>
        <v>Mayor a 60</v>
      </c>
      <c r="O1527" s="9" t="str">
        <f>IF(Datos_Limpios!$L1527="True",Datos_Limpios!$F1527,Datos_Limpios!$H1527)</f>
        <v>Noping VPN</v>
      </c>
      <c r="P1527" s="9"/>
      <c r="Q1527" s="9">
        <v>13256</v>
      </c>
      <c r="R1527" s="9" t="s">
        <v>139</v>
      </c>
    </row>
    <row r="1528" spans="1:18" x14ac:dyDescent="0.3">
      <c r="A1528" s="7">
        <v>6212621657</v>
      </c>
      <c r="B1528" s="7">
        <v>2449</v>
      </c>
      <c r="C1528" s="8">
        <f>Datos_Limpios!$B1528/(24*60*60)</f>
        <v>2.8344907407407409E-2</v>
      </c>
      <c r="D1528" s="8" t="str">
        <f t="shared" si="46"/>
        <v>Mid Game</v>
      </c>
      <c r="E1528" s="7">
        <v>8204512</v>
      </c>
      <c r="F1528" s="7" t="s">
        <v>146</v>
      </c>
      <c r="G1528" s="7">
        <v>8254400</v>
      </c>
      <c r="H1528" s="7" t="s">
        <v>135</v>
      </c>
      <c r="I1528" s="7">
        <v>23</v>
      </c>
      <c r="J1528" s="7">
        <v>14</v>
      </c>
      <c r="K1528" s="7" t="str">
        <f t="shared" si="47"/>
        <v>Radiant</v>
      </c>
      <c r="L1528" s="7" t="s">
        <v>18</v>
      </c>
      <c r="M1528" s="7">
        <f>Datos_Limpios!$I1528+Datos_Limpios!$J1528</f>
        <v>37</v>
      </c>
      <c r="N1528" s="7" t="str">
        <f>IF(Datos_Limpios!$M1528&lt;35,"Menor a 35",IF(Datos_Limpios!$M1528&lt;=48,"Menor a 48",IF(Datos_Limpios!$M1528&lt;=60,"Menor a 60","Mayor a 60")))</f>
        <v>Menor a 48</v>
      </c>
      <c r="O1528" s="7" t="str">
        <f>IF(Datos_Limpios!$L1528="True",Datos_Limpios!$F1528,Datos_Limpios!$H1528)</f>
        <v>Neptune Gaming</v>
      </c>
      <c r="P1528" s="7"/>
      <c r="Q1528" s="7">
        <v>13256</v>
      </c>
      <c r="R1528" s="7" t="s">
        <v>139</v>
      </c>
    </row>
    <row r="1529" spans="1:18" x14ac:dyDescent="0.3">
      <c r="A1529" s="9">
        <v>6212832858</v>
      </c>
      <c r="B1529" s="9">
        <v>1649</v>
      </c>
      <c r="C1529" s="10">
        <f>Datos_Limpios!$B1529/(24*60*60)</f>
        <v>1.9085648148148147E-2</v>
      </c>
      <c r="D1529" s="8" t="str">
        <f t="shared" si="46"/>
        <v>Early Game</v>
      </c>
      <c r="E1529" s="9">
        <v>2586976</v>
      </c>
      <c r="F1529" s="9" t="s">
        <v>64</v>
      </c>
      <c r="G1529" s="9">
        <v>7391077</v>
      </c>
      <c r="H1529" s="9" t="s">
        <v>149</v>
      </c>
      <c r="I1529" s="9">
        <v>24</v>
      </c>
      <c r="J1529" s="9">
        <v>16</v>
      </c>
      <c r="K1529" s="9" t="str">
        <f t="shared" si="47"/>
        <v>Radiant</v>
      </c>
      <c r="L1529" s="9" t="s">
        <v>18</v>
      </c>
      <c r="M1529" s="9">
        <f>Datos_Limpios!$I1529+Datos_Limpios!$J1529</f>
        <v>40</v>
      </c>
      <c r="N1529" s="9" t="str">
        <f>IF(Datos_Limpios!$M1529&lt;35,"Menor a 35",IF(Datos_Limpios!$M1529&lt;=48,"Menor a 48",IF(Datos_Limpios!$M1529&lt;=60,"Menor a 60","Mayor a 60")))</f>
        <v>Menor a 48</v>
      </c>
      <c r="O1529" s="9" t="str">
        <f>IF(Datos_Limpios!$L1529="True",Datos_Limpios!$F1529,Datos_Limpios!$H1529)</f>
        <v>OG</v>
      </c>
      <c r="P1529" s="9"/>
      <c r="Q1529" s="9">
        <v>13256</v>
      </c>
      <c r="R1529" s="9" t="s">
        <v>139</v>
      </c>
    </row>
    <row r="1530" spans="1:18" x14ac:dyDescent="0.3">
      <c r="A1530" s="7">
        <v>6213724196</v>
      </c>
      <c r="B1530" s="7">
        <v>2419</v>
      </c>
      <c r="C1530" s="8">
        <f>Datos_Limpios!$B1530/(24*60*60)</f>
        <v>2.7997685185185184E-2</v>
      </c>
      <c r="D1530" s="8" t="str">
        <f t="shared" si="46"/>
        <v>Mid Game</v>
      </c>
      <c r="E1530" s="7">
        <v>1883502</v>
      </c>
      <c r="F1530" s="7" t="s">
        <v>61</v>
      </c>
      <c r="G1530" s="7">
        <v>8214850</v>
      </c>
      <c r="H1530" s="7" t="s">
        <v>144</v>
      </c>
      <c r="I1530" s="7">
        <v>31</v>
      </c>
      <c r="J1530" s="7">
        <v>36</v>
      </c>
      <c r="K1530" s="7" t="str">
        <f t="shared" si="47"/>
        <v>Dire</v>
      </c>
      <c r="L1530" s="7" t="s">
        <v>14</v>
      </c>
      <c r="M1530" s="7">
        <f>Datos_Limpios!$I1530+Datos_Limpios!$J1530</f>
        <v>67</v>
      </c>
      <c r="N1530" s="7" t="str">
        <f>IF(Datos_Limpios!$M1530&lt;35,"Menor a 35",IF(Datos_Limpios!$M1530&lt;=48,"Menor a 48",IF(Datos_Limpios!$M1530&lt;=60,"Menor a 60","Mayor a 60")))</f>
        <v>Mayor a 60</v>
      </c>
      <c r="O1530" s="7" t="str">
        <f>IF(Datos_Limpios!$L1530="True",Datos_Limpios!$F1530,Datos_Limpios!$H1530)</f>
        <v>BLEED</v>
      </c>
      <c r="P1530" s="7"/>
      <c r="Q1530" s="7">
        <v>13256</v>
      </c>
      <c r="R1530" s="7" t="s">
        <v>139</v>
      </c>
    </row>
    <row r="1531" spans="1:18" x14ac:dyDescent="0.3">
      <c r="A1531" s="9">
        <v>6213874030</v>
      </c>
      <c r="B1531" s="9">
        <v>2266</v>
      </c>
      <c r="C1531" s="10">
        <f>Datos_Limpios!$B1531/(24*60*60)</f>
        <v>2.6226851851851852E-2</v>
      </c>
      <c r="D1531" s="8" t="str">
        <f t="shared" si="46"/>
        <v>Early Game</v>
      </c>
      <c r="E1531" s="9">
        <v>726228</v>
      </c>
      <c r="F1531" s="9" t="s">
        <v>55</v>
      </c>
      <c r="G1531" s="9">
        <v>7390454</v>
      </c>
      <c r="H1531" s="9" t="s">
        <v>145</v>
      </c>
      <c r="I1531" s="9">
        <v>31</v>
      </c>
      <c r="J1531" s="9">
        <v>11</v>
      </c>
      <c r="K1531" s="9" t="str">
        <f t="shared" si="47"/>
        <v>Radiant</v>
      </c>
      <c r="L1531" s="9" t="s">
        <v>18</v>
      </c>
      <c r="M1531" s="9">
        <f>Datos_Limpios!$I1531+Datos_Limpios!$J1531</f>
        <v>42</v>
      </c>
      <c r="N1531" s="9" t="str">
        <f>IF(Datos_Limpios!$M1531&lt;35,"Menor a 35",IF(Datos_Limpios!$M1531&lt;=48,"Menor a 48",IF(Datos_Limpios!$M1531&lt;=60,"Menor a 60","Mayor a 60")))</f>
        <v>Menor a 48</v>
      </c>
      <c r="O1531" s="9" t="str">
        <f>IF(Datos_Limpios!$L1531="True",Datos_Limpios!$F1531,Datos_Limpios!$H1531)</f>
        <v>Vici Gaming</v>
      </c>
      <c r="P1531" s="9"/>
      <c r="Q1531" s="9">
        <v>13256</v>
      </c>
      <c r="R1531" s="9" t="s">
        <v>139</v>
      </c>
    </row>
    <row r="1532" spans="1:18" x14ac:dyDescent="0.3">
      <c r="A1532" s="7">
        <v>6213928949</v>
      </c>
      <c r="B1532" s="7">
        <v>2471</v>
      </c>
      <c r="C1532" s="8">
        <f>Datos_Limpios!$B1532/(24*60*60)</f>
        <v>2.8599537037037038E-2</v>
      </c>
      <c r="D1532" s="8" t="str">
        <f t="shared" si="46"/>
        <v>Mid Game</v>
      </c>
      <c r="E1532" s="7">
        <v>350190</v>
      </c>
      <c r="F1532" s="7" t="s">
        <v>16</v>
      </c>
      <c r="G1532" s="7">
        <v>15</v>
      </c>
      <c r="H1532" s="7" t="s">
        <v>12</v>
      </c>
      <c r="I1532" s="7">
        <v>24</v>
      </c>
      <c r="J1532" s="7">
        <v>28</v>
      </c>
      <c r="K1532" s="7" t="str">
        <f t="shared" si="47"/>
        <v>Dire</v>
      </c>
      <c r="L1532" s="7" t="s">
        <v>14</v>
      </c>
      <c r="M1532" s="7">
        <f>Datos_Limpios!$I1532+Datos_Limpios!$J1532</f>
        <v>52</v>
      </c>
      <c r="N1532" s="7" t="str">
        <f>IF(Datos_Limpios!$M1532&lt;35,"Menor a 35",IF(Datos_Limpios!$M1532&lt;=48,"Menor a 48",IF(Datos_Limpios!$M1532&lt;=60,"Menor a 60","Mayor a 60")))</f>
        <v>Menor a 60</v>
      </c>
      <c r="O1532" s="7" t="str">
        <f>IF(Datos_Limpios!$L1532="True",Datos_Limpios!$F1532,Datos_Limpios!$H1532)</f>
        <v>LGD Gaming</v>
      </c>
      <c r="P1532" s="7"/>
      <c r="Q1532" s="7">
        <v>13256</v>
      </c>
      <c r="R1532" s="7" t="s">
        <v>139</v>
      </c>
    </row>
    <row r="1533" spans="1:18" x14ac:dyDescent="0.3">
      <c r="A1533" s="9">
        <v>6214070564</v>
      </c>
      <c r="B1533" s="9">
        <v>1927</v>
      </c>
      <c r="C1533" s="10">
        <f>Datos_Limpios!$B1533/(24*60*60)</f>
        <v>2.2303240740740742E-2</v>
      </c>
      <c r="D1533" s="8" t="str">
        <f t="shared" si="46"/>
        <v>Early Game</v>
      </c>
      <c r="E1533" s="9">
        <v>8260983</v>
      </c>
      <c r="F1533" s="9" t="s">
        <v>147</v>
      </c>
      <c r="G1533" s="9">
        <v>7391077</v>
      </c>
      <c r="H1533" s="9" t="s">
        <v>149</v>
      </c>
      <c r="I1533" s="9">
        <v>34</v>
      </c>
      <c r="J1533" s="9">
        <v>10</v>
      </c>
      <c r="K1533" s="9" t="str">
        <f t="shared" si="47"/>
        <v>Radiant</v>
      </c>
      <c r="L1533" s="9" t="s">
        <v>18</v>
      </c>
      <c r="M1533" s="9">
        <f>Datos_Limpios!$I1533+Datos_Limpios!$J1533</f>
        <v>44</v>
      </c>
      <c r="N1533" s="9" t="str">
        <f>IF(Datos_Limpios!$M1533&lt;35,"Menor a 35",IF(Datos_Limpios!$M1533&lt;=48,"Menor a 48",IF(Datos_Limpios!$M1533&lt;=60,"Menor a 60","Mayor a 60")))</f>
        <v>Menor a 48</v>
      </c>
      <c r="O1533" s="9" t="str">
        <f>IF(Datos_Limpios!$L1533="True",Datos_Limpios!$F1533,Datos_Limpios!$H1533)</f>
        <v>TSM</v>
      </c>
      <c r="P1533" s="9"/>
      <c r="Q1533" s="9">
        <v>13256</v>
      </c>
      <c r="R1533" s="9" t="s">
        <v>139</v>
      </c>
    </row>
    <row r="1534" spans="1:18" x14ac:dyDescent="0.3">
      <c r="A1534" s="7">
        <v>6214092702</v>
      </c>
      <c r="B1534" s="7">
        <v>2207</v>
      </c>
      <c r="C1534" s="8">
        <f>Datos_Limpios!$B1534/(24*60*60)</f>
        <v>2.554398148148148E-2</v>
      </c>
      <c r="D1534" s="8" t="str">
        <f t="shared" si="46"/>
        <v>Early Game</v>
      </c>
      <c r="E1534" s="7">
        <v>5</v>
      </c>
      <c r="F1534" s="7" t="s">
        <v>62</v>
      </c>
      <c r="G1534" s="7">
        <v>1883502</v>
      </c>
      <c r="H1534" s="7" t="s">
        <v>61</v>
      </c>
      <c r="I1534" s="7">
        <v>32</v>
      </c>
      <c r="J1534" s="7">
        <v>14</v>
      </c>
      <c r="K1534" s="7" t="str">
        <f t="shared" si="47"/>
        <v>Radiant</v>
      </c>
      <c r="L1534" s="7" t="s">
        <v>18</v>
      </c>
      <c r="M1534" s="7">
        <f>Datos_Limpios!$I1534+Datos_Limpios!$J1534</f>
        <v>46</v>
      </c>
      <c r="N1534" s="7" t="str">
        <f>IF(Datos_Limpios!$M1534&lt;35,"Menor a 35",IF(Datos_Limpios!$M1534&lt;=48,"Menor a 48",IF(Datos_Limpios!$M1534&lt;=60,"Menor a 60","Mayor a 60")))</f>
        <v>Menor a 48</v>
      </c>
      <c r="O1534" s="7" t="str">
        <f>IF(Datos_Limpios!$L1534="True",Datos_Limpios!$F1534,Datos_Limpios!$H1534)</f>
        <v>Invictus Gaming</v>
      </c>
      <c r="P1534" s="7"/>
      <c r="Q1534" s="7">
        <v>13256</v>
      </c>
      <c r="R1534" s="7" t="s">
        <v>139</v>
      </c>
    </row>
    <row r="1535" spans="1:18" x14ac:dyDescent="0.3">
      <c r="A1535" s="9">
        <v>6214155332</v>
      </c>
      <c r="B1535" s="9">
        <v>2149</v>
      </c>
      <c r="C1535" s="10">
        <f>Datos_Limpios!$B1535/(24*60*60)</f>
        <v>2.4872685185185185E-2</v>
      </c>
      <c r="D1535" s="8" t="str">
        <f t="shared" si="46"/>
        <v>Early Game</v>
      </c>
      <c r="E1535" s="9">
        <v>8255756</v>
      </c>
      <c r="F1535" s="9" t="s">
        <v>148</v>
      </c>
      <c r="G1535" s="9">
        <v>8254400</v>
      </c>
      <c r="H1535" s="9" t="s">
        <v>135</v>
      </c>
      <c r="I1535" s="9">
        <v>22</v>
      </c>
      <c r="J1535" s="9">
        <v>33</v>
      </c>
      <c r="K1535" s="9" t="str">
        <f t="shared" si="47"/>
        <v>Dire</v>
      </c>
      <c r="L1535" s="9" t="s">
        <v>14</v>
      </c>
      <c r="M1535" s="9">
        <f>Datos_Limpios!$I1535+Datos_Limpios!$J1535</f>
        <v>55</v>
      </c>
      <c r="N1535" s="9" t="str">
        <f>IF(Datos_Limpios!$M1535&lt;35,"Menor a 35",IF(Datos_Limpios!$M1535&lt;=48,"Menor a 48",IF(Datos_Limpios!$M1535&lt;=60,"Menor a 60","Mayor a 60")))</f>
        <v>Menor a 60</v>
      </c>
      <c r="O1535" s="9" t="str">
        <f>IF(Datos_Limpios!$L1535="True",Datos_Limpios!$F1535,Datos_Limpios!$H1535)</f>
        <v>beastcoast</v>
      </c>
      <c r="P1535" s="9"/>
      <c r="Q1535" s="9">
        <v>13256</v>
      </c>
      <c r="R1535" s="9" t="s">
        <v>139</v>
      </c>
    </row>
    <row r="1536" spans="1:18" x14ac:dyDescent="0.3">
      <c r="A1536" s="7">
        <v>6214236190</v>
      </c>
      <c r="B1536" s="7">
        <v>1988</v>
      </c>
      <c r="C1536" s="8">
        <f>Datos_Limpios!$B1536/(24*60*60)</f>
        <v>2.3009259259259261E-2</v>
      </c>
      <c r="D1536" s="8" t="str">
        <f t="shared" si="46"/>
        <v>Early Game</v>
      </c>
      <c r="E1536" s="7">
        <v>8254400</v>
      </c>
      <c r="F1536" s="7" t="s">
        <v>135</v>
      </c>
      <c r="G1536" s="7">
        <v>8255756</v>
      </c>
      <c r="H1536" s="7" t="s">
        <v>148</v>
      </c>
      <c r="I1536" s="7">
        <v>25</v>
      </c>
      <c r="J1536" s="7">
        <v>17</v>
      </c>
      <c r="K1536" s="7" t="str">
        <f t="shared" si="47"/>
        <v>Radiant</v>
      </c>
      <c r="L1536" s="7" t="s">
        <v>18</v>
      </c>
      <c r="M1536" s="7">
        <f>Datos_Limpios!$I1536+Datos_Limpios!$J1536</f>
        <v>42</v>
      </c>
      <c r="N1536" s="7" t="str">
        <f>IF(Datos_Limpios!$M1536&lt;35,"Menor a 35",IF(Datos_Limpios!$M1536&lt;=48,"Menor a 48",IF(Datos_Limpios!$M1536&lt;=60,"Menor a 60","Mayor a 60")))</f>
        <v>Menor a 48</v>
      </c>
      <c r="O1536" s="7" t="str">
        <f>IF(Datos_Limpios!$L1536="True",Datos_Limpios!$F1536,Datos_Limpios!$H1536)</f>
        <v>beastcoast</v>
      </c>
      <c r="P1536" s="7"/>
      <c r="Q1536" s="7">
        <v>13256</v>
      </c>
      <c r="R1536" s="7" t="s">
        <v>139</v>
      </c>
    </row>
    <row r="1537" spans="1:18" x14ac:dyDescent="0.3">
      <c r="A1537" s="9">
        <v>6214179880</v>
      </c>
      <c r="B1537" s="9">
        <v>3764</v>
      </c>
      <c r="C1537" s="10">
        <f>Datos_Limpios!$B1537/(24*60*60)</f>
        <v>4.3564814814814813E-2</v>
      </c>
      <c r="D1537" s="8" t="str">
        <f t="shared" si="46"/>
        <v>Late Game</v>
      </c>
      <c r="E1537" s="9">
        <v>1838315</v>
      </c>
      <c r="F1537" s="9" t="s">
        <v>21</v>
      </c>
      <c r="G1537" s="9">
        <v>8204512</v>
      </c>
      <c r="H1537" s="9" t="s">
        <v>146</v>
      </c>
      <c r="I1537" s="9">
        <v>35</v>
      </c>
      <c r="J1537" s="9">
        <v>32</v>
      </c>
      <c r="K1537" s="9" t="str">
        <f t="shared" si="47"/>
        <v>Radiant</v>
      </c>
      <c r="L1537" s="9" t="s">
        <v>18</v>
      </c>
      <c r="M1537" s="9">
        <f>Datos_Limpios!$I1537+Datos_Limpios!$J1537</f>
        <v>67</v>
      </c>
      <c r="N1537" s="9" t="str">
        <f>IF(Datos_Limpios!$M1537&lt;35,"Menor a 35",IF(Datos_Limpios!$M1537&lt;=48,"Menor a 48",IF(Datos_Limpios!$M1537&lt;=60,"Menor a 60","Mayor a 60")))</f>
        <v>Mayor a 60</v>
      </c>
      <c r="O1537" s="9" t="str">
        <f>IF(Datos_Limpios!$L1537="True",Datos_Limpios!$F1537,Datos_Limpios!$H1537)</f>
        <v>Team Secret</v>
      </c>
      <c r="P1537" s="9"/>
      <c r="Q1537" s="9">
        <v>13256</v>
      </c>
      <c r="R1537" s="9" t="s">
        <v>139</v>
      </c>
    </row>
    <row r="1538" spans="1:18" x14ac:dyDescent="0.3">
      <c r="A1538" s="7">
        <v>6214302529</v>
      </c>
      <c r="B1538" s="7">
        <v>3125</v>
      </c>
      <c r="C1538" s="8">
        <f>Datos_Limpios!$B1538/(24*60*60)</f>
        <v>3.6168981481481483E-2</v>
      </c>
      <c r="D1538" s="8" t="str">
        <f t="shared" ref="D1538:D1601" si="48">IF(B1538/60&lt;20,"Turbo Game",IF((20&lt;=B1538/60)*AND(B1538/60&lt;=40),"Early Game",IF((40&lt;B1538/60)*AND(B1538/60&lt;=60),"Mid Game","Late Game")))</f>
        <v>Mid Game</v>
      </c>
      <c r="E1538" s="7">
        <v>8204512</v>
      </c>
      <c r="F1538" s="7" t="s">
        <v>146</v>
      </c>
      <c r="G1538" s="7">
        <v>1838315</v>
      </c>
      <c r="H1538" s="7" t="s">
        <v>21</v>
      </c>
      <c r="I1538" s="7">
        <v>44</v>
      </c>
      <c r="J1538" s="7">
        <v>21</v>
      </c>
      <c r="K1538" s="7" t="str">
        <f t="shared" ref="K1538:K1601" si="49">IF(L1538="True","Radiant","Dire")</f>
        <v>Radiant</v>
      </c>
      <c r="L1538" s="7" t="s">
        <v>18</v>
      </c>
      <c r="M1538" s="7">
        <f>Datos_Limpios!$I1538+Datos_Limpios!$J1538</f>
        <v>65</v>
      </c>
      <c r="N1538" s="7" t="str">
        <f>IF(Datos_Limpios!$M1538&lt;35,"Menor a 35",IF(Datos_Limpios!$M1538&lt;=48,"Menor a 48",IF(Datos_Limpios!$M1538&lt;=60,"Menor a 60","Mayor a 60")))</f>
        <v>Mayor a 60</v>
      </c>
      <c r="O1538" s="7" t="str">
        <f>IF(Datos_Limpios!$L1538="True",Datos_Limpios!$F1538,Datos_Limpios!$H1538)</f>
        <v>Neptune Gaming</v>
      </c>
      <c r="P1538" s="7"/>
      <c r="Q1538" s="7">
        <v>13256</v>
      </c>
      <c r="R1538" s="7" t="s">
        <v>139</v>
      </c>
    </row>
    <row r="1539" spans="1:18" x14ac:dyDescent="0.3">
      <c r="A1539" s="9">
        <v>6214920996</v>
      </c>
      <c r="B1539" s="9">
        <v>2474</v>
      </c>
      <c r="C1539" s="10">
        <f>Datos_Limpios!$B1539/(24*60*60)</f>
        <v>2.8634259259259259E-2</v>
      </c>
      <c r="D1539" s="8" t="str">
        <f t="shared" si="48"/>
        <v>Mid Game</v>
      </c>
      <c r="E1539" s="9">
        <v>7391077</v>
      </c>
      <c r="F1539" s="9" t="s">
        <v>149</v>
      </c>
      <c r="G1539" s="9">
        <v>1883502</v>
      </c>
      <c r="H1539" s="9" t="s">
        <v>61</v>
      </c>
      <c r="I1539" s="9">
        <v>21</v>
      </c>
      <c r="J1539" s="9">
        <v>32</v>
      </c>
      <c r="K1539" s="9" t="str">
        <f t="shared" si="49"/>
        <v>Dire</v>
      </c>
      <c r="L1539" s="9" t="s">
        <v>14</v>
      </c>
      <c r="M1539" s="9">
        <f>Datos_Limpios!$I1539+Datos_Limpios!$J1539</f>
        <v>53</v>
      </c>
      <c r="N1539" s="9" t="str">
        <f>IF(Datos_Limpios!$M1539&lt;35,"Menor a 35",IF(Datos_Limpios!$M1539&lt;=48,"Menor a 48",IF(Datos_Limpios!$M1539&lt;=60,"Menor a 60","Mayor a 60")))</f>
        <v>Menor a 60</v>
      </c>
      <c r="O1539" s="9" t="str">
        <f>IF(Datos_Limpios!$L1539="True",Datos_Limpios!$F1539,Datos_Limpios!$H1539)</f>
        <v>Virtus.pro</v>
      </c>
      <c r="P1539" s="9"/>
      <c r="Q1539" s="9">
        <v>13256</v>
      </c>
      <c r="R1539" s="9" t="s">
        <v>139</v>
      </c>
    </row>
    <row r="1540" spans="1:18" x14ac:dyDescent="0.3">
      <c r="A1540" s="7">
        <v>6214921308</v>
      </c>
      <c r="B1540" s="7">
        <v>1283</v>
      </c>
      <c r="C1540" s="8">
        <f>Datos_Limpios!$B1540/(24*60*60)</f>
        <v>1.4849537037037038E-2</v>
      </c>
      <c r="D1540" s="8" t="str">
        <f t="shared" si="48"/>
        <v>Early Game</v>
      </c>
      <c r="E1540" s="7">
        <v>2586976</v>
      </c>
      <c r="F1540" s="7" t="s">
        <v>64</v>
      </c>
      <c r="G1540" s="7">
        <v>39</v>
      </c>
      <c r="H1540" s="7" t="s">
        <v>60</v>
      </c>
      <c r="I1540" s="7">
        <v>16</v>
      </c>
      <c r="J1540" s="7">
        <v>10</v>
      </c>
      <c r="K1540" s="7" t="str">
        <f t="shared" si="49"/>
        <v>Radiant</v>
      </c>
      <c r="L1540" s="7" t="s">
        <v>18</v>
      </c>
      <c r="M1540" s="7">
        <f>Datos_Limpios!$I1540+Datos_Limpios!$J1540</f>
        <v>26</v>
      </c>
      <c r="N1540" s="7" t="str">
        <f>IF(Datos_Limpios!$M1540&lt;35,"Menor a 35",IF(Datos_Limpios!$M1540&lt;=48,"Menor a 48",IF(Datos_Limpios!$M1540&lt;=60,"Menor a 60","Mayor a 60")))</f>
        <v>Menor a 35</v>
      </c>
      <c r="O1540" s="7" t="str">
        <f>IF(Datos_Limpios!$L1540="True",Datos_Limpios!$F1540,Datos_Limpios!$H1540)</f>
        <v>OG</v>
      </c>
      <c r="P1540" s="7"/>
      <c r="Q1540" s="7">
        <v>13256</v>
      </c>
      <c r="R1540" s="7" t="s">
        <v>139</v>
      </c>
    </row>
    <row r="1541" spans="1:18" x14ac:dyDescent="0.3">
      <c r="A1541" s="9">
        <v>6215148622</v>
      </c>
      <c r="B1541" s="9">
        <v>2594</v>
      </c>
      <c r="C1541" s="10">
        <f>Datos_Limpios!$B1541/(24*60*60)</f>
        <v>3.0023148148148149E-2</v>
      </c>
      <c r="D1541" s="8" t="str">
        <f t="shared" si="48"/>
        <v>Mid Game</v>
      </c>
      <c r="E1541" s="9">
        <v>350190</v>
      </c>
      <c r="F1541" s="9" t="s">
        <v>16</v>
      </c>
      <c r="G1541" s="9">
        <v>8254400</v>
      </c>
      <c r="H1541" s="9" t="s">
        <v>135</v>
      </c>
      <c r="I1541" s="9">
        <v>52</v>
      </c>
      <c r="J1541" s="9">
        <v>23</v>
      </c>
      <c r="K1541" s="9" t="str">
        <f t="shared" si="49"/>
        <v>Radiant</v>
      </c>
      <c r="L1541" s="9" t="s">
        <v>18</v>
      </c>
      <c r="M1541" s="9">
        <f>Datos_Limpios!$I1541+Datos_Limpios!$J1541</f>
        <v>75</v>
      </c>
      <c r="N1541" s="9" t="str">
        <f>IF(Datos_Limpios!$M1541&lt;35,"Menor a 35",IF(Datos_Limpios!$M1541&lt;=48,"Menor a 48",IF(Datos_Limpios!$M1541&lt;=60,"Menor a 60","Mayor a 60")))</f>
        <v>Mayor a 60</v>
      </c>
      <c r="O1541" s="9" t="str">
        <f>IF(Datos_Limpios!$L1541="True",Datos_Limpios!$F1541,Datos_Limpios!$H1541)</f>
        <v>Ascent Esports</v>
      </c>
      <c r="P1541" s="9"/>
      <c r="Q1541" s="9">
        <v>13256</v>
      </c>
      <c r="R1541" s="9" t="s">
        <v>139</v>
      </c>
    </row>
    <row r="1542" spans="1:18" x14ac:dyDescent="0.3">
      <c r="A1542" s="7">
        <v>6215070154</v>
      </c>
      <c r="B1542" s="7">
        <v>2857</v>
      </c>
      <c r="C1542" s="8">
        <f>Datos_Limpios!$B1542/(24*60*60)</f>
        <v>3.3067129629629627E-2</v>
      </c>
      <c r="D1542" s="8" t="str">
        <f t="shared" si="48"/>
        <v>Mid Game</v>
      </c>
      <c r="E1542" s="7">
        <v>8254400</v>
      </c>
      <c r="F1542" s="7" t="s">
        <v>135</v>
      </c>
      <c r="G1542" s="7">
        <v>350190</v>
      </c>
      <c r="H1542" s="7" t="s">
        <v>16</v>
      </c>
      <c r="I1542" s="7">
        <v>42</v>
      </c>
      <c r="J1542" s="7">
        <v>20</v>
      </c>
      <c r="K1542" s="7" t="str">
        <f t="shared" si="49"/>
        <v>Radiant</v>
      </c>
      <c r="L1542" s="7" t="s">
        <v>18</v>
      </c>
      <c r="M1542" s="7">
        <f>Datos_Limpios!$I1542+Datos_Limpios!$J1542</f>
        <v>62</v>
      </c>
      <c r="N1542" s="7" t="str">
        <f>IF(Datos_Limpios!$M1542&lt;35,"Menor a 35",IF(Datos_Limpios!$M1542&lt;=48,"Menor a 48",IF(Datos_Limpios!$M1542&lt;=60,"Menor a 60","Mayor a 60")))</f>
        <v>Mayor a 60</v>
      </c>
      <c r="O1542" s="7" t="str">
        <f>IF(Datos_Limpios!$L1542="True",Datos_Limpios!$F1542,Datos_Limpios!$H1542)</f>
        <v>beastcoast</v>
      </c>
      <c r="P1542" s="7"/>
      <c r="Q1542" s="7">
        <v>13256</v>
      </c>
      <c r="R1542" s="7" t="s">
        <v>139</v>
      </c>
    </row>
    <row r="1543" spans="1:18" x14ac:dyDescent="0.3">
      <c r="A1543" s="9">
        <v>6215417951</v>
      </c>
      <c r="B1543" s="9">
        <v>3179</v>
      </c>
      <c r="C1543" s="10">
        <f>Datos_Limpios!$B1543/(24*60*60)</f>
        <v>3.6793981481481483E-2</v>
      </c>
      <c r="D1543" s="8" t="str">
        <f t="shared" si="48"/>
        <v>Mid Game</v>
      </c>
      <c r="E1543" s="9">
        <v>726228</v>
      </c>
      <c r="F1543" s="9" t="s">
        <v>55</v>
      </c>
      <c r="G1543" s="9">
        <v>8254400</v>
      </c>
      <c r="H1543" s="9" t="s">
        <v>135</v>
      </c>
      <c r="I1543" s="9">
        <v>46</v>
      </c>
      <c r="J1543" s="9">
        <v>38</v>
      </c>
      <c r="K1543" s="9" t="str">
        <f t="shared" si="49"/>
        <v>Dire</v>
      </c>
      <c r="L1543" s="9" t="s">
        <v>14</v>
      </c>
      <c r="M1543" s="9">
        <f>Datos_Limpios!$I1543+Datos_Limpios!$J1543</f>
        <v>84</v>
      </c>
      <c r="N1543" s="9" t="str">
        <f>IF(Datos_Limpios!$M1543&lt;35,"Menor a 35",IF(Datos_Limpios!$M1543&lt;=48,"Menor a 48",IF(Datos_Limpios!$M1543&lt;=60,"Menor a 60","Mayor a 60")))</f>
        <v>Mayor a 60</v>
      </c>
      <c r="O1543" s="9" t="str">
        <f>IF(Datos_Limpios!$L1543="True",Datos_Limpios!$F1543,Datos_Limpios!$H1543)</f>
        <v>beastcoast</v>
      </c>
      <c r="P1543" s="9"/>
      <c r="Q1543" s="9">
        <v>13256</v>
      </c>
      <c r="R1543" s="9" t="s">
        <v>139</v>
      </c>
    </row>
    <row r="1544" spans="1:18" x14ac:dyDescent="0.3">
      <c r="A1544" s="7">
        <v>6059661754</v>
      </c>
      <c r="B1544" s="7">
        <v>2089</v>
      </c>
      <c r="C1544" s="8">
        <f>Datos_Limpios!$B1544/(24*60*60)</f>
        <v>2.417824074074074E-2</v>
      </c>
      <c r="D1544" s="8" t="str">
        <f t="shared" si="48"/>
        <v>Early Game</v>
      </c>
      <c r="E1544" s="7">
        <v>46</v>
      </c>
      <c r="F1544" s="7" t="s">
        <v>59</v>
      </c>
      <c r="G1544" s="7">
        <v>7422789</v>
      </c>
      <c r="H1544" s="7" t="s">
        <v>174</v>
      </c>
      <c r="I1544" s="7">
        <v>22</v>
      </c>
      <c r="J1544" s="7">
        <v>9</v>
      </c>
      <c r="K1544" s="7" t="str">
        <f t="shared" si="49"/>
        <v>Radiant</v>
      </c>
      <c r="L1544" s="7" t="s">
        <v>18</v>
      </c>
      <c r="M1544" s="7">
        <f>Datos_Limpios!$I1544+Datos_Limpios!$J1544</f>
        <v>31</v>
      </c>
      <c r="N1544" s="7" t="str">
        <f>IF(Datos_Limpios!$M1544&lt;35,"Menor a 35",IF(Datos_Limpios!$M1544&lt;=48,"Menor a 48",IF(Datos_Limpios!$M1544&lt;=60,"Menor a 60","Mayor a 60")))</f>
        <v>Menor a 35</v>
      </c>
      <c r="O1544" s="7" t="str">
        <f>IF(Datos_Limpios!$L1544="True",Datos_Limpios!$F1544,Datos_Limpios!$H1544)</f>
        <v>Team Empire</v>
      </c>
      <c r="P1544" s="7"/>
      <c r="Q1544" s="7">
        <v>13256</v>
      </c>
      <c r="R1544" s="7" t="s">
        <v>139</v>
      </c>
    </row>
    <row r="1545" spans="1:18" x14ac:dyDescent="0.3">
      <c r="A1545" s="9">
        <v>6060129110</v>
      </c>
      <c r="B1545" s="9">
        <v>3170</v>
      </c>
      <c r="C1545" s="10">
        <f>Datos_Limpios!$B1545/(24*60*60)</f>
        <v>3.6689814814814814E-2</v>
      </c>
      <c r="D1545" s="8" t="str">
        <f t="shared" si="48"/>
        <v>Mid Game</v>
      </c>
      <c r="E1545" s="9">
        <v>7119388</v>
      </c>
      <c r="F1545" s="9" t="s">
        <v>136</v>
      </c>
      <c r="G1545" s="9">
        <v>46</v>
      </c>
      <c r="H1545" s="9" t="s">
        <v>59</v>
      </c>
      <c r="I1545" s="9">
        <v>17</v>
      </c>
      <c r="J1545" s="9">
        <v>32</v>
      </c>
      <c r="K1545" s="9" t="str">
        <f t="shared" si="49"/>
        <v>Dire</v>
      </c>
      <c r="L1545" s="9" t="s">
        <v>14</v>
      </c>
      <c r="M1545" s="9">
        <f>Datos_Limpios!$I1545+Datos_Limpios!$J1545</f>
        <v>49</v>
      </c>
      <c r="N1545" s="9" t="str">
        <f>IF(Datos_Limpios!$M1545&lt;35,"Menor a 35",IF(Datos_Limpios!$M1545&lt;=48,"Menor a 48",IF(Datos_Limpios!$M1545&lt;=60,"Menor a 60","Mayor a 60")))</f>
        <v>Menor a 60</v>
      </c>
      <c r="O1545" s="9" t="str">
        <f>IF(Datos_Limpios!$L1545="True",Datos_Limpios!$F1545,Datos_Limpios!$H1545)</f>
        <v>Team Empire</v>
      </c>
      <c r="P1545" s="9"/>
      <c r="Q1545" s="9">
        <v>13256</v>
      </c>
      <c r="R1545" s="9" t="s">
        <v>139</v>
      </c>
    </row>
    <row r="1546" spans="1:18" x14ac:dyDescent="0.3">
      <c r="A1546" s="7">
        <v>6060630738</v>
      </c>
      <c r="B1546" s="7">
        <v>1047</v>
      </c>
      <c r="C1546" s="8">
        <f>Datos_Limpios!$B1546/(24*60*60)</f>
        <v>1.2118055555555556E-2</v>
      </c>
      <c r="D1546" s="8" t="str">
        <f t="shared" si="48"/>
        <v>Turbo Game</v>
      </c>
      <c r="E1546" s="7">
        <v>7121518</v>
      </c>
      <c r="F1546" s="7" t="s">
        <v>45</v>
      </c>
      <c r="G1546" s="7">
        <v>8118197</v>
      </c>
      <c r="H1546" s="7" t="s">
        <v>175</v>
      </c>
      <c r="I1546" s="7">
        <v>31</v>
      </c>
      <c r="J1546" s="7">
        <v>4</v>
      </c>
      <c r="K1546" s="7" t="str">
        <f t="shared" si="49"/>
        <v>Radiant</v>
      </c>
      <c r="L1546" s="7" t="s">
        <v>18</v>
      </c>
      <c r="M1546" s="7">
        <f>Datos_Limpios!$I1546+Datos_Limpios!$J1546</f>
        <v>35</v>
      </c>
      <c r="N1546" s="7" t="str">
        <f>IF(Datos_Limpios!$M1546&lt;35,"Menor a 35",IF(Datos_Limpios!$M1546&lt;=48,"Menor a 48",IF(Datos_Limpios!$M1546&lt;=60,"Menor a 60","Mayor a 60")))</f>
        <v>Menor a 48</v>
      </c>
      <c r="O1546" s="7" t="str">
        <f>IF(Datos_Limpios!$L1546="True",Datos_Limpios!$F1546,Datos_Limpios!$H1546)</f>
        <v>Unknown Team</v>
      </c>
      <c r="P1546" s="7"/>
      <c r="Q1546" s="7">
        <v>13256</v>
      </c>
      <c r="R1546" s="7" t="s">
        <v>139</v>
      </c>
    </row>
    <row r="1547" spans="1:18" x14ac:dyDescent="0.3">
      <c r="A1547" s="9">
        <v>6060553138</v>
      </c>
      <c r="B1547" s="9">
        <v>3146</v>
      </c>
      <c r="C1547" s="10">
        <f>Datos_Limpios!$B1547/(24*60*60)</f>
        <v>3.6412037037037034E-2</v>
      </c>
      <c r="D1547" s="8" t="str">
        <f t="shared" si="48"/>
        <v>Mid Game</v>
      </c>
      <c r="E1547" s="9">
        <v>8118197</v>
      </c>
      <c r="F1547" s="9" t="s">
        <v>175</v>
      </c>
      <c r="G1547" s="9">
        <v>7121518</v>
      </c>
      <c r="H1547" s="9" t="s">
        <v>45</v>
      </c>
      <c r="I1547" s="9">
        <v>37</v>
      </c>
      <c r="J1547" s="9">
        <v>36</v>
      </c>
      <c r="K1547" s="9" t="str">
        <f t="shared" si="49"/>
        <v>Dire</v>
      </c>
      <c r="L1547" s="9" t="s">
        <v>14</v>
      </c>
      <c r="M1547" s="9">
        <f>Datos_Limpios!$I1547+Datos_Limpios!$J1547</f>
        <v>73</v>
      </c>
      <c r="N1547" s="9" t="str">
        <f>IF(Datos_Limpios!$M1547&lt;35,"Menor a 35",IF(Datos_Limpios!$M1547&lt;=48,"Menor a 48",IF(Datos_Limpios!$M1547&lt;=60,"Menor a 60","Mayor a 60")))</f>
        <v>Mayor a 60</v>
      </c>
      <c r="O1547" s="9" t="str">
        <f>IF(Datos_Limpios!$L1547="True",Datos_Limpios!$F1547,Datos_Limpios!$H1547)</f>
        <v>Unknown Team</v>
      </c>
      <c r="P1547" s="9"/>
      <c r="Q1547" s="9">
        <v>13256</v>
      </c>
      <c r="R1547" s="9" t="s">
        <v>139</v>
      </c>
    </row>
    <row r="1548" spans="1:18" x14ac:dyDescent="0.3">
      <c r="A1548" s="7">
        <v>6060800152</v>
      </c>
      <c r="B1548" s="7">
        <v>2936</v>
      </c>
      <c r="C1548" s="8">
        <f>Datos_Limpios!$B1548/(24*60*60)</f>
        <v>3.3981481481481481E-2</v>
      </c>
      <c r="D1548" s="8" t="str">
        <f t="shared" si="48"/>
        <v>Mid Game</v>
      </c>
      <c r="E1548" s="7">
        <v>8255756</v>
      </c>
      <c r="F1548" s="7" t="s">
        <v>148</v>
      </c>
      <c r="G1548" s="7">
        <v>7121518</v>
      </c>
      <c r="H1548" s="7" t="s">
        <v>45</v>
      </c>
      <c r="I1548" s="7">
        <v>36</v>
      </c>
      <c r="J1548" s="7">
        <v>22</v>
      </c>
      <c r="K1548" s="7" t="str">
        <f t="shared" si="49"/>
        <v>Radiant</v>
      </c>
      <c r="L1548" s="7" t="s">
        <v>18</v>
      </c>
      <c r="M1548" s="7">
        <f>Datos_Limpios!$I1548+Datos_Limpios!$J1548</f>
        <v>58</v>
      </c>
      <c r="N1548" s="7" t="str">
        <f>IF(Datos_Limpios!$M1548&lt;35,"Menor a 35",IF(Datos_Limpios!$M1548&lt;=48,"Menor a 48",IF(Datos_Limpios!$M1548&lt;=60,"Menor a 60","Mayor a 60")))</f>
        <v>Menor a 60</v>
      </c>
      <c r="O1548" s="7" t="str">
        <f>IF(Datos_Limpios!$L1548="True",Datos_Limpios!$F1548,Datos_Limpios!$H1548)</f>
        <v>Evil Geniuses</v>
      </c>
      <c r="P1548" s="7"/>
      <c r="Q1548" s="7">
        <v>13256</v>
      </c>
      <c r="R1548" s="7" t="s">
        <v>139</v>
      </c>
    </row>
    <row r="1549" spans="1:18" x14ac:dyDescent="0.3">
      <c r="A1549" s="9">
        <v>6066057020</v>
      </c>
      <c r="B1549" s="9">
        <v>2188</v>
      </c>
      <c r="C1549" s="10">
        <f>Datos_Limpios!$B1549/(24*60*60)</f>
        <v>2.5324074074074075E-2</v>
      </c>
      <c r="D1549" s="8" t="str">
        <f t="shared" si="48"/>
        <v>Early Game</v>
      </c>
      <c r="E1549" s="9">
        <v>8244493</v>
      </c>
      <c r="F1549" s="9" t="s">
        <v>154</v>
      </c>
      <c r="G1549" s="9">
        <v>2108395</v>
      </c>
      <c r="H1549" s="9" t="s">
        <v>34</v>
      </c>
      <c r="I1549" s="9">
        <v>12</v>
      </c>
      <c r="J1549" s="9">
        <v>30</v>
      </c>
      <c r="K1549" s="9" t="str">
        <f t="shared" si="49"/>
        <v>Dire</v>
      </c>
      <c r="L1549" s="9" t="s">
        <v>14</v>
      </c>
      <c r="M1549" s="9">
        <f>Datos_Limpios!$I1549+Datos_Limpios!$J1549</f>
        <v>42</v>
      </c>
      <c r="N1549" s="9" t="str">
        <f>IF(Datos_Limpios!$M1549&lt;35,"Menor a 35",IF(Datos_Limpios!$M1549&lt;=48,"Menor a 48",IF(Datos_Limpios!$M1549&lt;=60,"Menor a 60","Mayor a 60")))</f>
        <v>Menor a 48</v>
      </c>
      <c r="O1549" s="9" t="str">
        <f>IF(Datos_Limpios!$L1549="True",Datos_Limpios!$F1549,Datos_Limpios!$H1549)</f>
        <v>TNC Predator</v>
      </c>
      <c r="P1549" s="9"/>
      <c r="Q1549" s="9">
        <v>13256</v>
      </c>
      <c r="R1549" s="9" t="s">
        <v>139</v>
      </c>
    </row>
    <row r="1550" spans="1:18" x14ac:dyDescent="0.3">
      <c r="A1550" s="7">
        <v>6066236002</v>
      </c>
      <c r="B1550" s="7">
        <v>1651</v>
      </c>
      <c r="C1550" s="8">
        <f>Datos_Limpios!$B1550/(24*60*60)</f>
        <v>1.9108796296296297E-2</v>
      </c>
      <c r="D1550" s="8" t="str">
        <f t="shared" si="48"/>
        <v>Early Game</v>
      </c>
      <c r="E1550" s="7">
        <v>8351014</v>
      </c>
      <c r="F1550" s="7" t="s">
        <v>162</v>
      </c>
      <c r="G1550" s="7">
        <v>6738815</v>
      </c>
      <c r="H1550" s="7" t="s">
        <v>137</v>
      </c>
      <c r="I1550" s="7">
        <v>9</v>
      </c>
      <c r="J1550" s="7">
        <v>34</v>
      </c>
      <c r="K1550" s="7" t="str">
        <f t="shared" si="49"/>
        <v>Dire</v>
      </c>
      <c r="L1550" s="7" t="s">
        <v>14</v>
      </c>
      <c r="M1550" s="7">
        <f>Datos_Limpios!$I1550+Datos_Limpios!$J1550</f>
        <v>43</v>
      </c>
      <c r="N1550" s="7" t="str">
        <f>IF(Datos_Limpios!$M1550&lt;35,"Menor a 35",IF(Datos_Limpios!$M1550&lt;=48,"Menor a 48",IF(Datos_Limpios!$M1550&lt;=60,"Menor a 60","Mayor a 60")))</f>
        <v>Menor a 48</v>
      </c>
      <c r="O1550" s="7" t="str">
        <f>IF(Datos_Limpios!$L1550="True",Datos_Limpios!$F1550,Datos_Limpios!$H1550)</f>
        <v>Cignal Ultra</v>
      </c>
      <c r="P1550" s="7"/>
      <c r="Q1550" s="7">
        <v>13256</v>
      </c>
      <c r="R1550" s="7" t="s">
        <v>139</v>
      </c>
    </row>
    <row r="1551" spans="1:18" x14ac:dyDescent="0.3">
      <c r="A1551" s="9">
        <v>6066339778</v>
      </c>
      <c r="B1551" s="9">
        <v>2105</v>
      </c>
      <c r="C1551" s="10">
        <f>Datos_Limpios!$B1551/(24*60*60)</f>
        <v>2.4363425925925927E-2</v>
      </c>
      <c r="D1551" s="8" t="str">
        <f t="shared" si="48"/>
        <v>Early Game</v>
      </c>
      <c r="E1551" s="9">
        <v>8222896</v>
      </c>
      <c r="F1551" s="9" t="s">
        <v>142</v>
      </c>
      <c r="G1551" s="9">
        <v>350190</v>
      </c>
      <c r="H1551" s="9" t="s">
        <v>16</v>
      </c>
      <c r="I1551" s="9">
        <v>11</v>
      </c>
      <c r="J1551" s="9">
        <v>19</v>
      </c>
      <c r="K1551" s="9" t="str">
        <f t="shared" si="49"/>
        <v>Dire</v>
      </c>
      <c r="L1551" s="9" t="s">
        <v>14</v>
      </c>
      <c r="M1551" s="9">
        <f>Datos_Limpios!$I1551+Datos_Limpios!$J1551</f>
        <v>30</v>
      </c>
      <c r="N1551" s="9" t="str">
        <f>IF(Datos_Limpios!$M1551&lt;35,"Menor a 35",IF(Datos_Limpios!$M1551&lt;=48,"Menor a 48",IF(Datos_Limpios!$M1551&lt;=60,"Menor a 60","Mayor a 60")))</f>
        <v>Menor a 35</v>
      </c>
      <c r="O1551" s="9" t="str">
        <f>IF(Datos_Limpios!$L1551="True",Datos_Limpios!$F1551,Datos_Limpios!$H1551)</f>
        <v>Ascent Esports</v>
      </c>
      <c r="P1551" s="9"/>
      <c r="Q1551" s="9">
        <v>13256</v>
      </c>
      <c r="R1551" s="9" t="s">
        <v>139</v>
      </c>
    </row>
    <row r="1552" spans="1:18" x14ac:dyDescent="0.3">
      <c r="A1552" s="7">
        <v>6066937635</v>
      </c>
      <c r="B1552" s="7">
        <v>1548</v>
      </c>
      <c r="C1552" s="8">
        <f>Datos_Limpios!$B1552/(24*60*60)</f>
        <v>1.7916666666666668E-2</v>
      </c>
      <c r="D1552" s="8" t="str">
        <f t="shared" si="48"/>
        <v>Early Game</v>
      </c>
      <c r="E1552" s="7">
        <v>8205424</v>
      </c>
      <c r="F1552" s="7" t="s">
        <v>185</v>
      </c>
      <c r="G1552" s="7">
        <v>8260983</v>
      </c>
      <c r="H1552" s="7" t="s">
        <v>147</v>
      </c>
      <c r="I1552" s="7">
        <v>10</v>
      </c>
      <c r="J1552" s="7">
        <v>41</v>
      </c>
      <c r="K1552" s="7" t="str">
        <f t="shared" si="49"/>
        <v>Dire</v>
      </c>
      <c r="L1552" s="7" t="s">
        <v>14</v>
      </c>
      <c r="M1552" s="7">
        <f>Datos_Limpios!$I1552+Datos_Limpios!$J1552</f>
        <v>51</v>
      </c>
      <c r="N1552" s="7" t="str">
        <f>IF(Datos_Limpios!$M1552&lt;35,"Menor a 35",IF(Datos_Limpios!$M1552&lt;=48,"Menor a 48",IF(Datos_Limpios!$M1552&lt;=60,"Menor a 60","Mayor a 60")))</f>
        <v>Menor a 60</v>
      </c>
      <c r="O1552" s="7" t="str">
        <f>IF(Datos_Limpios!$L1552="True",Datos_Limpios!$F1552,Datos_Limpios!$H1552)</f>
        <v>TSM</v>
      </c>
      <c r="P1552" s="7"/>
      <c r="Q1552" s="7">
        <v>13256</v>
      </c>
      <c r="R1552" s="7" t="s">
        <v>139</v>
      </c>
    </row>
    <row r="1553" spans="1:18" x14ac:dyDescent="0.3">
      <c r="A1553" s="9">
        <v>6067345961</v>
      </c>
      <c r="B1553" s="9">
        <v>2260</v>
      </c>
      <c r="C1553" s="10">
        <f>Datos_Limpios!$B1553/(24*60*60)</f>
        <v>2.6157407407407407E-2</v>
      </c>
      <c r="D1553" s="8" t="str">
        <f t="shared" si="48"/>
        <v>Early Game</v>
      </c>
      <c r="E1553" s="9">
        <v>8376426</v>
      </c>
      <c r="F1553" s="9" t="s">
        <v>172</v>
      </c>
      <c r="G1553" s="9">
        <v>8272699</v>
      </c>
      <c r="H1553" s="9" t="s">
        <v>179</v>
      </c>
      <c r="I1553" s="9">
        <v>19</v>
      </c>
      <c r="J1553" s="9">
        <v>33</v>
      </c>
      <c r="K1553" s="9" t="str">
        <f t="shared" si="49"/>
        <v>Dire</v>
      </c>
      <c r="L1553" s="9" t="s">
        <v>14</v>
      </c>
      <c r="M1553" s="9">
        <f>Datos_Limpios!$I1553+Datos_Limpios!$J1553</f>
        <v>52</v>
      </c>
      <c r="N1553" s="9" t="str">
        <f>IF(Datos_Limpios!$M1553&lt;35,"Menor a 35",IF(Datos_Limpios!$M1553&lt;=48,"Menor a 48",IF(Datos_Limpios!$M1553&lt;=60,"Menor a 60","Mayor a 60")))</f>
        <v>Menor a 60</v>
      </c>
      <c r="O1553" s="9" t="str">
        <f>IF(Datos_Limpios!$L1553="True",Datos_Limpios!$F1553,Datos_Limpios!$H1553)</f>
        <v>Penguins Squad</v>
      </c>
      <c r="P1553" s="9"/>
      <c r="Q1553" s="9">
        <v>13256</v>
      </c>
      <c r="R1553" s="9" t="s">
        <v>139</v>
      </c>
    </row>
    <row r="1554" spans="1:18" x14ac:dyDescent="0.3">
      <c r="A1554" s="7">
        <v>6067239305</v>
      </c>
      <c r="B1554" s="7">
        <v>2679</v>
      </c>
      <c r="C1554" s="8">
        <f>Datos_Limpios!$B1554/(24*60*60)</f>
        <v>3.1006944444444445E-2</v>
      </c>
      <c r="D1554" s="8" t="str">
        <f t="shared" si="48"/>
        <v>Mid Game</v>
      </c>
      <c r="E1554" s="7">
        <v>8376426</v>
      </c>
      <c r="F1554" s="7" t="s">
        <v>172</v>
      </c>
      <c r="G1554" s="7">
        <v>8272699</v>
      </c>
      <c r="H1554" s="7" t="s">
        <v>179</v>
      </c>
      <c r="I1554" s="7">
        <v>23</v>
      </c>
      <c r="J1554" s="7">
        <v>17</v>
      </c>
      <c r="K1554" s="7" t="str">
        <f t="shared" si="49"/>
        <v>Radiant</v>
      </c>
      <c r="L1554" s="7" t="s">
        <v>18</v>
      </c>
      <c r="M1554" s="7">
        <f>Datos_Limpios!$I1554+Datos_Limpios!$J1554</f>
        <v>40</v>
      </c>
      <c r="N1554" s="7" t="str">
        <f>IF(Datos_Limpios!$M1554&lt;35,"Menor a 35",IF(Datos_Limpios!$M1554&lt;=48,"Menor a 48",IF(Datos_Limpios!$M1554&lt;=60,"Menor a 60","Mayor a 60")))</f>
        <v>Menor a 48</v>
      </c>
      <c r="O1554" s="7" t="str">
        <f>IF(Datos_Limpios!$L1554="True",Datos_Limpios!$F1554,Datos_Limpios!$H1554)</f>
        <v>B8</v>
      </c>
      <c r="P1554" s="7"/>
      <c r="Q1554" s="7">
        <v>13256</v>
      </c>
      <c r="R1554" s="7" t="s">
        <v>139</v>
      </c>
    </row>
    <row r="1555" spans="1:18" x14ac:dyDescent="0.3">
      <c r="A1555" s="9">
        <v>6067814637</v>
      </c>
      <c r="B1555" s="9">
        <v>2793</v>
      </c>
      <c r="C1555" s="10">
        <f>Datos_Limpios!$B1555/(24*60*60)</f>
        <v>3.2326388888888891E-2</v>
      </c>
      <c r="D1555" s="8" t="str">
        <f t="shared" si="48"/>
        <v>Mid Game</v>
      </c>
      <c r="E1555" s="9">
        <v>8360138</v>
      </c>
      <c r="F1555" s="9" t="s">
        <v>152</v>
      </c>
      <c r="G1555" s="9">
        <v>350190</v>
      </c>
      <c r="H1555" s="9" t="s">
        <v>16</v>
      </c>
      <c r="I1555" s="9">
        <v>33</v>
      </c>
      <c r="J1555" s="9">
        <v>24</v>
      </c>
      <c r="K1555" s="9" t="str">
        <f t="shared" si="49"/>
        <v>Radiant</v>
      </c>
      <c r="L1555" s="9" t="s">
        <v>18</v>
      </c>
      <c r="M1555" s="9">
        <f>Datos_Limpios!$I1555+Datos_Limpios!$J1555</f>
        <v>57</v>
      </c>
      <c r="N1555" s="9" t="str">
        <f>IF(Datos_Limpios!$M1555&lt;35,"Menor a 35",IF(Datos_Limpios!$M1555&lt;=48,"Menor a 48",IF(Datos_Limpios!$M1555&lt;=60,"Menor a 60","Mayor a 60")))</f>
        <v>Menor a 60</v>
      </c>
      <c r="O1555" s="9" t="str">
        <f>IF(Datos_Limpios!$L1555="True",Datos_Limpios!$F1555,Datos_Limpios!$H1555)</f>
        <v>Neon Esports</v>
      </c>
      <c r="P1555" s="9"/>
      <c r="Q1555" s="9">
        <v>13256</v>
      </c>
      <c r="R1555" s="9" t="s">
        <v>139</v>
      </c>
    </row>
    <row r="1556" spans="1:18" x14ac:dyDescent="0.3">
      <c r="A1556" s="7">
        <v>6068477024</v>
      </c>
      <c r="B1556" s="7">
        <v>1294</v>
      </c>
      <c r="C1556" s="8">
        <f>Datos_Limpios!$B1556/(24*60*60)</f>
        <v>1.4976851851851852E-2</v>
      </c>
      <c r="D1556" s="8" t="str">
        <f t="shared" si="48"/>
        <v>Early Game</v>
      </c>
      <c r="E1556" s="7">
        <v>8205424</v>
      </c>
      <c r="F1556" s="7" t="s">
        <v>185</v>
      </c>
      <c r="G1556" s="7">
        <v>8271508</v>
      </c>
      <c r="H1556" s="7" t="s">
        <v>186</v>
      </c>
      <c r="I1556" s="7">
        <v>8</v>
      </c>
      <c r="J1556" s="7">
        <v>22</v>
      </c>
      <c r="K1556" s="7" t="str">
        <f t="shared" si="49"/>
        <v>Dire</v>
      </c>
      <c r="L1556" s="7" t="s">
        <v>14</v>
      </c>
      <c r="M1556" s="7">
        <f>Datos_Limpios!$I1556+Datos_Limpios!$J1556</f>
        <v>30</v>
      </c>
      <c r="N1556" s="7" t="str">
        <f>IF(Datos_Limpios!$M1556&lt;35,"Menor a 35",IF(Datos_Limpios!$M1556&lt;=48,"Menor a 48",IF(Datos_Limpios!$M1556&lt;=60,"Menor a 60","Mayor a 60")))</f>
        <v>Menor a 35</v>
      </c>
      <c r="O1556" s="7" t="str">
        <f>IF(Datos_Limpios!$L1556="True",Datos_Limpios!$F1556,Datos_Limpios!$H1556)</f>
        <v>DogChamp</v>
      </c>
      <c r="P1556" s="7"/>
      <c r="Q1556" s="7">
        <v>13256</v>
      </c>
      <c r="R1556" s="7" t="s">
        <v>139</v>
      </c>
    </row>
    <row r="1557" spans="1:18" x14ac:dyDescent="0.3">
      <c r="A1557" s="9">
        <v>6068828802</v>
      </c>
      <c r="B1557" s="9">
        <v>2660</v>
      </c>
      <c r="C1557" s="10">
        <f>Datos_Limpios!$B1557/(24*60*60)</f>
        <v>3.0787037037037036E-2</v>
      </c>
      <c r="D1557" s="8" t="str">
        <f t="shared" si="48"/>
        <v>Mid Game</v>
      </c>
      <c r="E1557" s="9">
        <v>7819028</v>
      </c>
      <c r="F1557" s="9" t="s">
        <v>140</v>
      </c>
      <c r="G1557" s="9">
        <v>8272699</v>
      </c>
      <c r="H1557" s="9" t="s">
        <v>179</v>
      </c>
      <c r="I1557" s="9">
        <v>37</v>
      </c>
      <c r="J1557" s="9">
        <v>22</v>
      </c>
      <c r="K1557" s="9" t="str">
        <f t="shared" si="49"/>
        <v>Radiant</v>
      </c>
      <c r="L1557" s="9" t="s">
        <v>18</v>
      </c>
      <c r="M1557" s="9">
        <f>Datos_Limpios!$I1557+Datos_Limpios!$J1557</f>
        <v>59</v>
      </c>
      <c r="N1557" s="9" t="str">
        <f>IF(Datos_Limpios!$M1557&lt;35,"Menor a 35",IF(Datos_Limpios!$M1557&lt;=48,"Menor a 48",IF(Datos_Limpios!$M1557&lt;=60,"Menor a 60","Mayor a 60")))</f>
        <v>Menor a 60</v>
      </c>
      <c r="O1557" s="9" t="str">
        <f>IF(Datos_Limpios!$L1557="True",Datos_Limpios!$F1557,Datos_Limpios!$H1557)</f>
        <v>4 Zoomers</v>
      </c>
      <c r="P1557" s="9"/>
      <c r="Q1557" s="9">
        <v>13256</v>
      </c>
      <c r="R1557" s="9" t="s">
        <v>139</v>
      </c>
    </row>
    <row r="1558" spans="1:18" x14ac:dyDescent="0.3">
      <c r="A1558" s="7">
        <v>6068940251</v>
      </c>
      <c r="B1558" s="7">
        <v>3156</v>
      </c>
      <c r="C1558" s="8">
        <f>Datos_Limpios!$B1558/(24*60*60)</f>
        <v>3.6527777777777777E-2</v>
      </c>
      <c r="D1558" s="8" t="str">
        <f t="shared" si="48"/>
        <v>Mid Game</v>
      </c>
      <c r="E1558" s="7">
        <v>8180753</v>
      </c>
      <c r="F1558" s="7" t="s">
        <v>187</v>
      </c>
      <c r="G1558" s="7">
        <v>8376426</v>
      </c>
      <c r="H1558" s="7" t="s">
        <v>172</v>
      </c>
      <c r="I1558" s="7">
        <v>36</v>
      </c>
      <c r="J1558" s="7">
        <v>31</v>
      </c>
      <c r="K1558" s="7" t="str">
        <f t="shared" si="49"/>
        <v>Radiant</v>
      </c>
      <c r="L1558" s="7" t="s">
        <v>18</v>
      </c>
      <c r="M1558" s="7">
        <f>Datos_Limpios!$I1558+Datos_Limpios!$J1558</f>
        <v>67</v>
      </c>
      <c r="N1558" s="7" t="str">
        <f>IF(Datos_Limpios!$M1558&lt;35,"Menor a 35",IF(Datos_Limpios!$M1558&lt;=48,"Menor a 48",IF(Datos_Limpios!$M1558&lt;=60,"Menor a 60","Mayor a 60")))</f>
        <v>Mayor a 60</v>
      </c>
      <c r="O1558" s="7" t="str">
        <f>IF(Datos_Limpios!$L1558="True",Datos_Limpios!$F1558,Datos_Limpios!$H1558)</f>
        <v>Arkosh Gaming</v>
      </c>
      <c r="P1558" s="7"/>
      <c r="Q1558" s="7">
        <v>13256</v>
      </c>
      <c r="R1558" s="7" t="s">
        <v>139</v>
      </c>
    </row>
    <row r="1559" spans="1:18" x14ac:dyDescent="0.3">
      <c r="A1559" s="9">
        <v>6068967778</v>
      </c>
      <c r="B1559" s="9">
        <v>2605</v>
      </c>
      <c r="C1559" s="10">
        <f>Datos_Limpios!$B1559/(24*60*60)</f>
        <v>3.0150462962962962E-2</v>
      </c>
      <c r="D1559" s="8" t="str">
        <f t="shared" si="48"/>
        <v>Mid Game</v>
      </c>
      <c r="E1559" s="9">
        <v>8260983</v>
      </c>
      <c r="F1559" s="9" t="s">
        <v>147</v>
      </c>
      <c r="G1559" s="9">
        <v>8260932</v>
      </c>
      <c r="H1559" s="9" t="s">
        <v>151</v>
      </c>
      <c r="I1559" s="9">
        <v>36</v>
      </c>
      <c r="J1559" s="9">
        <v>24</v>
      </c>
      <c r="K1559" s="9" t="str">
        <f t="shared" si="49"/>
        <v>Radiant</v>
      </c>
      <c r="L1559" s="9" t="s">
        <v>18</v>
      </c>
      <c r="M1559" s="9">
        <f>Datos_Limpios!$I1559+Datos_Limpios!$J1559</f>
        <v>60</v>
      </c>
      <c r="N1559" s="9" t="str">
        <f>IF(Datos_Limpios!$M1559&lt;35,"Menor a 35",IF(Datos_Limpios!$M1559&lt;=48,"Menor a 48",IF(Datos_Limpios!$M1559&lt;=60,"Menor a 60","Mayor a 60")))</f>
        <v>Menor a 60</v>
      </c>
      <c r="O1559" s="9" t="str">
        <f>IF(Datos_Limpios!$L1559="True",Datos_Limpios!$F1559,Datos_Limpios!$H1559)</f>
        <v>TSM</v>
      </c>
      <c r="P1559" s="9"/>
      <c r="Q1559" s="9">
        <v>13256</v>
      </c>
      <c r="R1559" s="9" t="s">
        <v>139</v>
      </c>
    </row>
    <row r="1560" spans="1:18" x14ac:dyDescent="0.3">
      <c r="A1560" s="7">
        <v>6069011823</v>
      </c>
      <c r="B1560" s="7">
        <v>4071</v>
      </c>
      <c r="C1560" s="8">
        <f>Datos_Limpios!$B1560/(24*60*60)</f>
        <v>4.7118055555555559E-2</v>
      </c>
      <c r="D1560" s="8" t="str">
        <f t="shared" si="48"/>
        <v>Late Game</v>
      </c>
      <c r="E1560" s="7">
        <v>8360138</v>
      </c>
      <c r="F1560" s="7" t="s">
        <v>152</v>
      </c>
      <c r="G1560" s="7">
        <v>8254145</v>
      </c>
      <c r="H1560" s="7" t="s">
        <v>153</v>
      </c>
      <c r="I1560" s="7">
        <v>40</v>
      </c>
      <c r="J1560" s="7">
        <v>43</v>
      </c>
      <c r="K1560" s="7" t="str">
        <f t="shared" si="49"/>
        <v>Radiant</v>
      </c>
      <c r="L1560" s="7" t="s">
        <v>18</v>
      </c>
      <c r="M1560" s="7">
        <f>Datos_Limpios!$I1560+Datos_Limpios!$J1560</f>
        <v>83</v>
      </c>
      <c r="N1560" s="7" t="str">
        <f>IF(Datos_Limpios!$M1560&lt;35,"Menor a 35",IF(Datos_Limpios!$M1560&lt;=48,"Menor a 48",IF(Datos_Limpios!$M1560&lt;=60,"Menor a 60","Mayor a 60")))</f>
        <v>Mayor a 60</v>
      </c>
      <c r="O1560" s="7" t="str">
        <f>IF(Datos_Limpios!$L1560="True",Datos_Limpios!$F1560,Datos_Limpios!$H1560)</f>
        <v>Neon Esports</v>
      </c>
      <c r="P1560" s="7"/>
      <c r="Q1560" s="7">
        <v>13256</v>
      </c>
      <c r="R1560" s="7" t="s">
        <v>139</v>
      </c>
    </row>
    <row r="1561" spans="1:18" x14ac:dyDescent="0.3">
      <c r="A1561" s="9">
        <v>6069086044</v>
      </c>
      <c r="B1561" s="9">
        <v>2719</v>
      </c>
      <c r="C1561" s="10">
        <f>Datos_Limpios!$B1561/(24*60*60)</f>
        <v>3.1469907407407405E-2</v>
      </c>
      <c r="D1561" s="8" t="str">
        <f t="shared" si="48"/>
        <v>Mid Game</v>
      </c>
      <c r="E1561" s="9">
        <v>8360138</v>
      </c>
      <c r="F1561" s="9" t="s">
        <v>152</v>
      </c>
      <c r="G1561" s="9">
        <v>8254145</v>
      </c>
      <c r="H1561" s="9" t="s">
        <v>153</v>
      </c>
      <c r="I1561" s="9">
        <v>33</v>
      </c>
      <c r="J1561" s="9">
        <v>40</v>
      </c>
      <c r="K1561" s="9" t="str">
        <f t="shared" si="49"/>
        <v>Dire</v>
      </c>
      <c r="L1561" s="9" t="s">
        <v>14</v>
      </c>
      <c r="M1561" s="9">
        <f>Datos_Limpios!$I1561+Datos_Limpios!$J1561</f>
        <v>73</v>
      </c>
      <c r="N1561" s="9" t="str">
        <f>IF(Datos_Limpios!$M1561&lt;35,"Menor a 35",IF(Datos_Limpios!$M1561&lt;=48,"Menor a 48",IF(Datos_Limpios!$M1561&lt;=60,"Menor a 60","Mayor a 60")))</f>
        <v>Mayor a 60</v>
      </c>
      <c r="O1561" s="9" t="str">
        <f>IF(Datos_Limpios!$L1561="True",Datos_Limpios!$F1561,Datos_Limpios!$H1561)</f>
        <v>Execration</v>
      </c>
      <c r="P1561" s="9"/>
      <c r="Q1561" s="9">
        <v>13256</v>
      </c>
      <c r="R1561" s="9" t="s">
        <v>139</v>
      </c>
    </row>
    <row r="1562" spans="1:18" x14ac:dyDescent="0.3">
      <c r="A1562" s="7">
        <v>6069211714</v>
      </c>
      <c r="B1562" s="7">
        <v>3131</v>
      </c>
      <c r="C1562" s="8">
        <f>Datos_Limpios!$B1562/(24*60*60)</f>
        <v>3.6238425925925924E-2</v>
      </c>
      <c r="D1562" s="8" t="str">
        <f t="shared" si="48"/>
        <v>Mid Game</v>
      </c>
      <c r="E1562" s="7">
        <v>7732977</v>
      </c>
      <c r="F1562" s="7" t="s">
        <v>155</v>
      </c>
      <c r="G1562" s="7">
        <v>8062847</v>
      </c>
      <c r="H1562" s="7" t="s">
        <v>143</v>
      </c>
      <c r="I1562" s="7">
        <v>34</v>
      </c>
      <c r="J1562" s="7">
        <v>39</v>
      </c>
      <c r="K1562" s="7" t="str">
        <f t="shared" si="49"/>
        <v>Dire</v>
      </c>
      <c r="L1562" s="7" t="s">
        <v>14</v>
      </c>
      <c r="M1562" s="7">
        <f>Datos_Limpios!$I1562+Datos_Limpios!$J1562</f>
        <v>73</v>
      </c>
      <c r="N1562" s="7" t="str">
        <f>IF(Datos_Limpios!$M1562&lt;35,"Menor a 35",IF(Datos_Limpios!$M1562&lt;=48,"Menor a 48",IF(Datos_Limpios!$M1562&lt;=60,"Menor a 60","Mayor a 60")))</f>
        <v>Mayor a 60</v>
      </c>
      <c r="O1562" s="7" t="str">
        <f>IF(Datos_Limpios!$L1562="True",Datos_Limpios!$F1562,Datos_Limpios!$H1562)</f>
        <v>Galaxy Racer Esports</v>
      </c>
      <c r="P1562" s="7"/>
      <c r="Q1562" s="7">
        <v>13256</v>
      </c>
      <c r="R1562" s="7" t="s">
        <v>139</v>
      </c>
    </row>
    <row r="1563" spans="1:18" x14ac:dyDescent="0.3">
      <c r="A1563" s="9">
        <v>6069930421</v>
      </c>
      <c r="B1563" s="9">
        <v>2525</v>
      </c>
      <c r="C1563" s="10">
        <f>Datos_Limpios!$B1563/(24*60*60)</f>
        <v>2.9224537037037038E-2</v>
      </c>
      <c r="D1563" s="8" t="str">
        <f t="shared" si="48"/>
        <v>Mid Game</v>
      </c>
      <c r="E1563" s="9">
        <v>8462940</v>
      </c>
      <c r="F1563" s="9" t="s">
        <v>141</v>
      </c>
      <c r="G1563" s="9">
        <v>8272699</v>
      </c>
      <c r="H1563" s="9" t="s">
        <v>179</v>
      </c>
      <c r="I1563" s="9">
        <v>25</v>
      </c>
      <c r="J1563" s="9">
        <v>20</v>
      </c>
      <c r="K1563" s="9" t="str">
        <f t="shared" si="49"/>
        <v>Dire</v>
      </c>
      <c r="L1563" s="9" t="s">
        <v>14</v>
      </c>
      <c r="M1563" s="9">
        <f>Datos_Limpios!$I1563+Datos_Limpios!$J1563</f>
        <v>45</v>
      </c>
      <c r="N1563" s="9" t="str">
        <f>IF(Datos_Limpios!$M1563&lt;35,"Menor a 35",IF(Datos_Limpios!$M1563&lt;=48,"Menor a 48",IF(Datos_Limpios!$M1563&lt;=60,"Menor a 60","Mayor a 60")))</f>
        <v>Menor a 48</v>
      </c>
      <c r="O1563" s="9" t="str">
        <f>IF(Datos_Limpios!$L1563="True",Datos_Limpios!$F1563,Datos_Limpios!$H1563)</f>
        <v>Penguins Squad</v>
      </c>
      <c r="P1563" s="9"/>
      <c r="Q1563" s="9">
        <v>13256</v>
      </c>
      <c r="R1563" s="9" t="s">
        <v>139</v>
      </c>
    </row>
    <row r="1564" spans="1:18" x14ac:dyDescent="0.3">
      <c r="A1564" s="7">
        <v>6070040465</v>
      </c>
      <c r="B1564" s="7">
        <v>2146</v>
      </c>
      <c r="C1564" s="8">
        <f>Datos_Limpios!$B1564/(24*60*60)</f>
        <v>2.4837962962962964E-2</v>
      </c>
      <c r="D1564" s="8" t="str">
        <f t="shared" si="48"/>
        <v>Early Game</v>
      </c>
      <c r="E1564" s="7">
        <v>8462940</v>
      </c>
      <c r="F1564" s="7" t="s">
        <v>141</v>
      </c>
      <c r="G1564" s="7">
        <v>8272699</v>
      </c>
      <c r="H1564" s="7" t="s">
        <v>179</v>
      </c>
      <c r="I1564" s="7">
        <v>26</v>
      </c>
      <c r="J1564" s="7">
        <v>10</v>
      </c>
      <c r="K1564" s="7" t="str">
        <f t="shared" si="49"/>
        <v>Radiant</v>
      </c>
      <c r="L1564" s="7" t="s">
        <v>18</v>
      </c>
      <c r="M1564" s="7">
        <f>Datos_Limpios!$I1564+Datos_Limpios!$J1564</f>
        <v>36</v>
      </c>
      <c r="N1564" s="7" t="str">
        <f>IF(Datos_Limpios!$M1564&lt;35,"Menor a 35",IF(Datos_Limpios!$M1564&lt;=48,"Menor a 48",IF(Datos_Limpios!$M1564&lt;=60,"Menor a 60","Mayor a 60")))</f>
        <v>Menor a 48</v>
      </c>
      <c r="O1564" s="7" t="str">
        <f>IF(Datos_Limpios!$L1564="True",Datos_Limpios!$F1564,Datos_Limpios!$H1564)</f>
        <v>bumble bEE's</v>
      </c>
      <c r="P1564" s="7"/>
      <c r="Q1564" s="7">
        <v>13256</v>
      </c>
      <c r="R1564" s="7" t="s">
        <v>139</v>
      </c>
    </row>
    <row r="1565" spans="1:18" x14ac:dyDescent="0.3">
      <c r="A1565" s="9">
        <v>6070412895</v>
      </c>
      <c r="B1565" s="9">
        <v>2198</v>
      </c>
      <c r="C1565" s="10">
        <f>Datos_Limpios!$B1565/(24*60*60)</f>
        <v>2.5439814814814814E-2</v>
      </c>
      <c r="D1565" s="8" t="str">
        <f t="shared" si="48"/>
        <v>Early Game</v>
      </c>
      <c r="E1565" s="9">
        <v>7819028</v>
      </c>
      <c r="F1565" s="9" t="s">
        <v>140</v>
      </c>
      <c r="G1565" s="9">
        <v>8260983</v>
      </c>
      <c r="H1565" s="9" t="s">
        <v>147</v>
      </c>
      <c r="I1565" s="9">
        <v>14</v>
      </c>
      <c r="J1565" s="9">
        <v>30</v>
      </c>
      <c r="K1565" s="9" t="str">
        <f t="shared" si="49"/>
        <v>Dire</v>
      </c>
      <c r="L1565" s="9" t="s">
        <v>14</v>
      </c>
      <c r="M1565" s="9">
        <f>Datos_Limpios!$I1565+Datos_Limpios!$J1565</f>
        <v>44</v>
      </c>
      <c r="N1565" s="9" t="str">
        <f>IF(Datos_Limpios!$M1565&lt;35,"Menor a 35",IF(Datos_Limpios!$M1565&lt;=48,"Menor a 48",IF(Datos_Limpios!$M1565&lt;=60,"Menor a 60","Mayor a 60")))</f>
        <v>Menor a 48</v>
      </c>
      <c r="O1565" s="9" t="str">
        <f>IF(Datos_Limpios!$L1565="True",Datos_Limpios!$F1565,Datos_Limpios!$H1565)</f>
        <v>TSM</v>
      </c>
      <c r="P1565" s="9"/>
      <c r="Q1565" s="9">
        <v>13256</v>
      </c>
      <c r="R1565" s="9" t="s">
        <v>139</v>
      </c>
    </row>
    <row r="1566" spans="1:18" x14ac:dyDescent="0.3">
      <c r="A1566" s="7">
        <v>6070583719</v>
      </c>
      <c r="B1566" s="7">
        <v>2896</v>
      </c>
      <c r="C1566" s="8">
        <f>Datos_Limpios!$B1566/(24*60*60)</f>
        <v>3.3518518518518517E-2</v>
      </c>
      <c r="D1566" s="8" t="str">
        <f t="shared" si="48"/>
        <v>Mid Game</v>
      </c>
      <c r="E1566" s="7">
        <v>8462940</v>
      </c>
      <c r="F1566" s="7" t="s">
        <v>141</v>
      </c>
      <c r="G1566" s="7">
        <v>8260932</v>
      </c>
      <c r="H1566" s="7" t="s">
        <v>151</v>
      </c>
      <c r="I1566" s="7">
        <v>28</v>
      </c>
      <c r="J1566" s="7">
        <v>23</v>
      </c>
      <c r="K1566" s="7" t="str">
        <f t="shared" si="49"/>
        <v>Radiant</v>
      </c>
      <c r="L1566" s="7" t="s">
        <v>18</v>
      </c>
      <c r="M1566" s="7">
        <f>Datos_Limpios!$I1566+Datos_Limpios!$J1566</f>
        <v>51</v>
      </c>
      <c r="N1566" s="7" t="str">
        <f>IF(Datos_Limpios!$M1566&lt;35,"Menor a 35",IF(Datos_Limpios!$M1566&lt;=48,"Menor a 48",IF(Datos_Limpios!$M1566&lt;=60,"Menor a 60","Mayor a 60")))</f>
        <v>Menor a 60</v>
      </c>
      <c r="O1566" s="7" t="str">
        <f>IF(Datos_Limpios!$L1566="True",Datos_Limpios!$F1566,Datos_Limpios!$H1566)</f>
        <v>bumble bEE's</v>
      </c>
      <c r="P1566" s="7"/>
      <c r="Q1566" s="7">
        <v>13256</v>
      </c>
      <c r="R1566" s="7" t="s">
        <v>139</v>
      </c>
    </row>
    <row r="1567" spans="1:18" x14ac:dyDescent="0.3">
      <c r="A1567" s="9">
        <v>6071325564</v>
      </c>
      <c r="B1567" s="9">
        <v>2667</v>
      </c>
      <c r="C1567" s="10">
        <f>Datos_Limpios!$B1567/(24*60*60)</f>
        <v>3.0868055555555555E-2</v>
      </c>
      <c r="D1567" s="8" t="str">
        <f t="shared" si="48"/>
        <v>Mid Game</v>
      </c>
      <c r="E1567" s="9">
        <v>2108395</v>
      </c>
      <c r="F1567" s="9" t="s">
        <v>34</v>
      </c>
      <c r="G1567" s="9">
        <v>350190</v>
      </c>
      <c r="H1567" s="9" t="s">
        <v>16</v>
      </c>
      <c r="I1567" s="9">
        <v>13</v>
      </c>
      <c r="J1567" s="9">
        <v>32</v>
      </c>
      <c r="K1567" s="9" t="str">
        <f t="shared" si="49"/>
        <v>Dire</v>
      </c>
      <c r="L1567" s="9" t="s">
        <v>14</v>
      </c>
      <c r="M1567" s="9">
        <f>Datos_Limpios!$I1567+Datos_Limpios!$J1567</f>
        <v>45</v>
      </c>
      <c r="N1567" s="9" t="str">
        <f>IF(Datos_Limpios!$M1567&lt;35,"Menor a 35",IF(Datos_Limpios!$M1567&lt;=48,"Menor a 48",IF(Datos_Limpios!$M1567&lt;=60,"Menor a 60","Mayor a 60")))</f>
        <v>Menor a 48</v>
      </c>
      <c r="O1567" s="9" t="str">
        <f>IF(Datos_Limpios!$L1567="True",Datos_Limpios!$F1567,Datos_Limpios!$H1567)</f>
        <v>Ascent Esports</v>
      </c>
      <c r="P1567" s="9"/>
      <c r="Q1567" s="9">
        <v>13256</v>
      </c>
      <c r="R1567" s="9" t="s">
        <v>139</v>
      </c>
    </row>
    <row r="1568" spans="1:18" x14ac:dyDescent="0.3">
      <c r="A1568" s="7">
        <v>6077053276</v>
      </c>
      <c r="B1568" s="7">
        <v>2090</v>
      </c>
      <c r="C1568" s="8">
        <f>Datos_Limpios!$B1568/(24*60*60)</f>
        <v>2.4189814814814813E-2</v>
      </c>
      <c r="D1568" s="8" t="str">
        <f t="shared" si="48"/>
        <v>Early Game</v>
      </c>
      <c r="E1568" s="7">
        <v>8204512</v>
      </c>
      <c r="F1568" s="7" t="s">
        <v>146</v>
      </c>
      <c r="G1568" s="7">
        <v>8126892</v>
      </c>
      <c r="H1568" s="7" t="s">
        <v>188</v>
      </c>
      <c r="I1568" s="7">
        <v>15</v>
      </c>
      <c r="J1568" s="7">
        <v>9</v>
      </c>
      <c r="K1568" s="7" t="str">
        <f t="shared" si="49"/>
        <v>Radiant</v>
      </c>
      <c r="L1568" s="7" t="s">
        <v>18</v>
      </c>
      <c r="M1568" s="7">
        <f>Datos_Limpios!$I1568+Datos_Limpios!$J1568</f>
        <v>24</v>
      </c>
      <c r="N1568" s="7" t="str">
        <f>IF(Datos_Limpios!$M1568&lt;35,"Menor a 35",IF(Datos_Limpios!$M1568&lt;=48,"Menor a 48",IF(Datos_Limpios!$M1568&lt;=60,"Menor a 60","Mayor a 60")))</f>
        <v>Menor a 35</v>
      </c>
      <c r="O1568" s="7" t="str">
        <f>IF(Datos_Limpios!$L1568="True",Datos_Limpios!$F1568,Datos_Limpios!$H1568)</f>
        <v>Neptune Gaming</v>
      </c>
      <c r="P1568" s="7"/>
      <c r="Q1568" s="7">
        <v>13256</v>
      </c>
      <c r="R1568" s="7" t="s">
        <v>139</v>
      </c>
    </row>
    <row r="1569" spans="1:18" x14ac:dyDescent="0.3">
      <c r="A1569" s="9">
        <v>6077139580</v>
      </c>
      <c r="B1569" s="9">
        <v>1938</v>
      </c>
      <c r="C1569" s="10">
        <f>Datos_Limpios!$B1569/(24*60*60)</f>
        <v>2.2430555555555554E-2</v>
      </c>
      <c r="D1569" s="8" t="str">
        <f t="shared" si="48"/>
        <v>Early Game</v>
      </c>
      <c r="E1569" s="9">
        <v>8124688</v>
      </c>
      <c r="F1569" s="9" t="s">
        <v>189</v>
      </c>
      <c r="G1569" s="9">
        <v>6209804</v>
      </c>
      <c r="H1569" s="9" t="s">
        <v>109</v>
      </c>
      <c r="I1569" s="9">
        <v>16</v>
      </c>
      <c r="J1569" s="9">
        <v>41</v>
      </c>
      <c r="K1569" s="9" t="str">
        <f t="shared" si="49"/>
        <v>Dire</v>
      </c>
      <c r="L1569" s="9" t="s">
        <v>14</v>
      </c>
      <c r="M1569" s="9">
        <f>Datos_Limpios!$I1569+Datos_Limpios!$J1569</f>
        <v>57</v>
      </c>
      <c r="N1569" s="9" t="str">
        <f>IF(Datos_Limpios!$M1569&lt;35,"Menor a 35",IF(Datos_Limpios!$M1569&lt;=48,"Menor a 48",IF(Datos_Limpios!$M1569&lt;=60,"Menor a 60","Mayor a 60")))</f>
        <v>Menor a 60</v>
      </c>
      <c r="O1569" s="9" t="str">
        <f>IF(Datos_Limpios!$L1569="True",Datos_Limpios!$F1569,Datos_Limpios!$H1569)</f>
        <v>Antarctic Penguins</v>
      </c>
      <c r="P1569" s="9"/>
      <c r="Q1569" s="9">
        <v>13256</v>
      </c>
      <c r="R1569" s="9" t="s">
        <v>139</v>
      </c>
    </row>
    <row r="1570" spans="1:18" x14ac:dyDescent="0.3">
      <c r="A1570" s="7">
        <v>6077304142</v>
      </c>
      <c r="B1570" s="7">
        <v>2255</v>
      </c>
      <c r="C1570" s="8">
        <f>Datos_Limpios!$B1570/(24*60*60)</f>
        <v>2.6099537037037036E-2</v>
      </c>
      <c r="D1570" s="8" t="str">
        <f t="shared" si="48"/>
        <v>Early Game</v>
      </c>
      <c r="E1570" s="7">
        <v>7407260</v>
      </c>
      <c r="F1570" s="7" t="s">
        <v>178</v>
      </c>
      <c r="G1570" s="7">
        <v>8118983</v>
      </c>
      <c r="H1570" s="7" t="s">
        <v>190</v>
      </c>
      <c r="I1570" s="7">
        <v>31</v>
      </c>
      <c r="J1570" s="7">
        <v>16</v>
      </c>
      <c r="K1570" s="7" t="str">
        <f t="shared" si="49"/>
        <v>Radiant</v>
      </c>
      <c r="L1570" s="7" t="s">
        <v>18</v>
      </c>
      <c r="M1570" s="7">
        <f>Datos_Limpios!$I1570+Datos_Limpios!$J1570</f>
        <v>47</v>
      </c>
      <c r="N1570" s="7" t="str">
        <f>IF(Datos_Limpios!$M1570&lt;35,"Menor a 35",IF(Datos_Limpios!$M1570&lt;=48,"Menor a 48",IF(Datos_Limpios!$M1570&lt;=60,"Menor a 60","Mayor a 60")))</f>
        <v>Menor a 48</v>
      </c>
      <c r="O1570" s="7" t="str">
        <f>IF(Datos_Limpios!$L1570="True",Datos_Limpios!$F1570,Datos_Limpios!$H1570)</f>
        <v>Team Saiyan</v>
      </c>
      <c r="P1570" s="7"/>
      <c r="Q1570" s="7">
        <v>13256</v>
      </c>
      <c r="R1570" s="7" t="s">
        <v>139</v>
      </c>
    </row>
    <row r="1571" spans="1:18" x14ac:dyDescent="0.3">
      <c r="A1571" s="9">
        <v>6077244824</v>
      </c>
      <c r="B1571" s="9">
        <v>2329</v>
      </c>
      <c r="C1571" s="10">
        <f>Datos_Limpios!$B1571/(24*60*60)</f>
        <v>2.6956018518518518E-2</v>
      </c>
      <c r="D1571" s="8" t="str">
        <f t="shared" si="48"/>
        <v>Early Game</v>
      </c>
      <c r="E1571" s="9">
        <v>7407260</v>
      </c>
      <c r="F1571" s="9" t="s">
        <v>178</v>
      </c>
      <c r="G1571" s="9">
        <v>8118983</v>
      </c>
      <c r="H1571" s="9" t="s">
        <v>190</v>
      </c>
      <c r="I1571" s="9">
        <v>15</v>
      </c>
      <c r="J1571" s="9">
        <v>27</v>
      </c>
      <c r="K1571" s="9" t="str">
        <f t="shared" si="49"/>
        <v>Dire</v>
      </c>
      <c r="L1571" s="9" t="s">
        <v>14</v>
      </c>
      <c r="M1571" s="9">
        <f>Datos_Limpios!$I1571+Datos_Limpios!$J1571</f>
        <v>42</v>
      </c>
      <c r="N1571" s="9" t="str">
        <f>IF(Datos_Limpios!$M1571&lt;35,"Menor a 35",IF(Datos_Limpios!$M1571&lt;=48,"Menor a 48",IF(Datos_Limpios!$M1571&lt;=60,"Menor a 60","Mayor a 60")))</f>
        <v>Menor a 48</v>
      </c>
      <c r="O1571" s="9" t="str">
        <f>IF(Datos_Limpios!$L1571="True",Datos_Limpios!$F1571,Datos_Limpios!$H1571)</f>
        <v>phoenix gaming</v>
      </c>
      <c r="P1571" s="9"/>
      <c r="Q1571" s="9">
        <v>13256</v>
      </c>
      <c r="R1571" s="9" t="s">
        <v>139</v>
      </c>
    </row>
    <row r="1572" spans="1:18" x14ac:dyDescent="0.3">
      <c r="A1572" s="7">
        <v>6077316325</v>
      </c>
      <c r="B1572" s="7">
        <v>1432</v>
      </c>
      <c r="C1572" s="8">
        <f>Datos_Limpios!$B1572/(24*60*60)</f>
        <v>1.6574074074074074E-2</v>
      </c>
      <c r="D1572" s="8" t="str">
        <f t="shared" si="48"/>
        <v>Early Game</v>
      </c>
      <c r="E1572" s="7">
        <v>8390848</v>
      </c>
      <c r="F1572" s="7" t="s">
        <v>176</v>
      </c>
      <c r="G1572" s="7">
        <v>8261397</v>
      </c>
      <c r="H1572" s="7" t="s">
        <v>191</v>
      </c>
      <c r="I1572" s="7">
        <v>23</v>
      </c>
      <c r="J1572" s="7">
        <v>7</v>
      </c>
      <c r="K1572" s="7" t="str">
        <f t="shared" si="49"/>
        <v>Radiant</v>
      </c>
      <c r="L1572" s="7" t="s">
        <v>18</v>
      </c>
      <c r="M1572" s="7">
        <f>Datos_Limpios!$I1572+Datos_Limpios!$J1572</f>
        <v>30</v>
      </c>
      <c r="N1572" s="7" t="str">
        <f>IF(Datos_Limpios!$M1572&lt;35,"Menor a 35",IF(Datos_Limpios!$M1572&lt;=48,"Menor a 48",IF(Datos_Limpios!$M1572&lt;=60,"Menor a 60","Mayor a 60")))</f>
        <v>Menor a 35</v>
      </c>
      <c r="O1572" s="7" t="str">
        <f>IF(Datos_Limpios!$L1572="True",Datos_Limpios!$F1572,Datos_Limpios!$H1572)</f>
        <v>ITB.Shuffle</v>
      </c>
      <c r="P1572" s="7"/>
      <c r="Q1572" s="7">
        <v>13256</v>
      </c>
      <c r="R1572" s="7" t="s">
        <v>139</v>
      </c>
    </row>
    <row r="1573" spans="1:18" x14ac:dyDescent="0.3">
      <c r="A1573" s="9">
        <v>6077451521</v>
      </c>
      <c r="B1573" s="9">
        <v>2247</v>
      </c>
      <c r="C1573" s="10">
        <f>Datos_Limpios!$B1573/(24*60*60)</f>
        <v>2.6006944444444444E-2</v>
      </c>
      <c r="D1573" s="8" t="str">
        <f t="shared" si="48"/>
        <v>Early Game</v>
      </c>
      <c r="E1573" s="9">
        <v>8261818</v>
      </c>
      <c r="F1573" s="9" t="s">
        <v>177</v>
      </c>
      <c r="G1573" s="9">
        <v>7554697</v>
      </c>
      <c r="H1573" s="9" t="s">
        <v>192</v>
      </c>
      <c r="I1573" s="9">
        <v>22</v>
      </c>
      <c r="J1573" s="9">
        <v>28</v>
      </c>
      <c r="K1573" s="9" t="str">
        <f t="shared" si="49"/>
        <v>Dire</v>
      </c>
      <c r="L1573" s="9" t="s">
        <v>14</v>
      </c>
      <c r="M1573" s="9">
        <f>Datos_Limpios!$I1573+Datos_Limpios!$J1573</f>
        <v>50</v>
      </c>
      <c r="N1573" s="9" t="str">
        <f>IF(Datos_Limpios!$M1573&lt;35,"Menor a 35",IF(Datos_Limpios!$M1573&lt;=48,"Menor a 48",IF(Datos_Limpios!$M1573&lt;=60,"Menor a 60","Mayor a 60")))</f>
        <v>Menor a 60</v>
      </c>
      <c r="O1573" s="9" t="str">
        <f>IF(Datos_Limpios!$L1573="True",Datos_Limpios!$F1573,Datos_Limpios!$H1573)</f>
        <v>Nigma Galaxy</v>
      </c>
      <c r="P1573" s="9"/>
      <c r="Q1573" s="9">
        <v>13256</v>
      </c>
      <c r="R1573" s="9" t="s">
        <v>139</v>
      </c>
    </row>
    <row r="1574" spans="1:18" x14ac:dyDescent="0.3">
      <c r="A1574" s="7">
        <v>6077391412</v>
      </c>
      <c r="B1574" s="7">
        <v>1928</v>
      </c>
      <c r="C1574" s="8">
        <f>Datos_Limpios!$B1574/(24*60*60)</f>
        <v>2.2314814814814815E-2</v>
      </c>
      <c r="D1574" s="8" t="str">
        <f t="shared" si="48"/>
        <v>Early Game</v>
      </c>
      <c r="E1574" s="7">
        <v>8261818</v>
      </c>
      <c r="F1574" s="7" t="s">
        <v>177</v>
      </c>
      <c r="G1574" s="7">
        <v>7554697</v>
      </c>
      <c r="H1574" s="7" t="s">
        <v>192</v>
      </c>
      <c r="I1574" s="7">
        <v>19</v>
      </c>
      <c r="J1574" s="7">
        <v>31</v>
      </c>
      <c r="K1574" s="7" t="str">
        <f t="shared" si="49"/>
        <v>Dire</v>
      </c>
      <c r="L1574" s="7" t="s">
        <v>14</v>
      </c>
      <c r="M1574" s="7">
        <f>Datos_Limpios!$I1574+Datos_Limpios!$J1574</f>
        <v>50</v>
      </c>
      <c r="N1574" s="7" t="str">
        <f>IF(Datos_Limpios!$M1574&lt;35,"Menor a 35",IF(Datos_Limpios!$M1574&lt;=48,"Menor a 48",IF(Datos_Limpios!$M1574&lt;=60,"Menor a 60","Mayor a 60")))</f>
        <v>Menor a 60</v>
      </c>
      <c r="O1574" s="7" t="str">
        <f>IF(Datos_Limpios!$L1574="True",Datos_Limpios!$F1574,Datos_Limpios!$H1574)</f>
        <v>Nigma Galaxy</v>
      </c>
      <c r="P1574" s="7"/>
      <c r="Q1574" s="7">
        <v>13256</v>
      </c>
      <c r="R1574" s="7" t="s">
        <v>139</v>
      </c>
    </row>
    <row r="1575" spans="1:18" x14ac:dyDescent="0.3">
      <c r="A1575" s="9">
        <v>6077528757</v>
      </c>
      <c r="B1575" s="9">
        <v>3401</v>
      </c>
      <c r="C1575" s="10">
        <f>Datos_Limpios!$B1575/(24*60*60)</f>
        <v>3.9363425925925927E-2</v>
      </c>
      <c r="D1575" s="8" t="str">
        <f t="shared" si="48"/>
        <v>Mid Game</v>
      </c>
      <c r="E1575" s="9">
        <v>7453020</v>
      </c>
      <c r="F1575" s="9" t="s">
        <v>180</v>
      </c>
      <c r="G1575" s="9">
        <v>4</v>
      </c>
      <c r="H1575" s="9" t="s">
        <v>72</v>
      </c>
      <c r="I1575" s="9">
        <v>37</v>
      </c>
      <c r="J1575" s="9">
        <v>40</v>
      </c>
      <c r="K1575" s="9" t="str">
        <f t="shared" si="49"/>
        <v>Dire</v>
      </c>
      <c r="L1575" s="9" t="s">
        <v>14</v>
      </c>
      <c r="M1575" s="9">
        <f>Datos_Limpios!$I1575+Datos_Limpios!$J1575</f>
        <v>77</v>
      </c>
      <c r="N1575" s="9" t="str">
        <f>IF(Datos_Limpios!$M1575&lt;35,"Menor a 35",IF(Datos_Limpios!$M1575&lt;=48,"Menor a 48",IF(Datos_Limpios!$M1575&lt;=60,"Menor a 60","Mayor a 60")))</f>
        <v>Mayor a 60</v>
      </c>
      <c r="O1575" s="9" t="str">
        <f>IF(Datos_Limpios!$L1575="True",Datos_Limpios!$F1575,Datos_Limpios!$H1575)</f>
        <v>EHOME</v>
      </c>
      <c r="P1575" s="9"/>
      <c r="Q1575" s="9">
        <v>13256</v>
      </c>
      <c r="R1575" s="9" t="s">
        <v>139</v>
      </c>
    </row>
    <row r="1576" spans="1:18" x14ac:dyDescent="0.3">
      <c r="A1576" s="7">
        <v>6077499738</v>
      </c>
      <c r="B1576" s="7">
        <v>1583</v>
      </c>
      <c r="C1576" s="8">
        <f>Datos_Limpios!$B1576/(24*60*60)</f>
        <v>1.832175925925926E-2</v>
      </c>
      <c r="D1576" s="8" t="str">
        <f t="shared" si="48"/>
        <v>Early Game</v>
      </c>
      <c r="E1576" s="7">
        <v>8113549</v>
      </c>
      <c r="F1576" s="7" t="s">
        <v>124</v>
      </c>
      <c r="G1576" s="7">
        <v>8384158</v>
      </c>
      <c r="H1576" s="7" t="s">
        <v>158</v>
      </c>
      <c r="I1576" s="7">
        <v>9</v>
      </c>
      <c r="J1576" s="7">
        <v>33</v>
      </c>
      <c r="K1576" s="7" t="str">
        <f t="shared" si="49"/>
        <v>Dire</v>
      </c>
      <c r="L1576" s="7" t="s">
        <v>14</v>
      </c>
      <c r="M1576" s="7">
        <f>Datos_Limpios!$I1576+Datos_Limpios!$J1576</f>
        <v>42</v>
      </c>
      <c r="N1576" s="7" t="str">
        <f>IF(Datos_Limpios!$M1576&lt;35,"Menor a 35",IF(Datos_Limpios!$M1576&lt;=48,"Menor a 48",IF(Datos_Limpios!$M1576&lt;=60,"Menor a 60","Mayor a 60")))</f>
        <v>Menor a 48</v>
      </c>
      <c r="O1576" s="7" t="str">
        <f>IF(Datos_Limpios!$L1576="True",Datos_Limpios!$F1576,Datos_Limpios!$H1576)</f>
        <v>Into The Breach</v>
      </c>
      <c r="P1576" s="7"/>
      <c r="Q1576" s="7">
        <v>13256</v>
      </c>
      <c r="R1576" s="7" t="s">
        <v>139</v>
      </c>
    </row>
    <row r="1577" spans="1:18" x14ac:dyDescent="0.3">
      <c r="A1577" s="9">
        <v>6077881639</v>
      </c>
      <c r="B1577" s="9">
        <v>3227</v>
      </c>
      <c r="C1577" s="10">
        <f>Datos_Limpios!$B1577/(24*60*60)</f>
        <v>3.7349537037037035E-2</v>
      </c>
      <c r="D1577" s="8" t="str">
        <f t="shared" si="48"/>
        <v>Mid Game</v>
      </c>
      <c r="E1577" s="9">
        <v>8112124</v>
      </c>
      <c r="F1577" s="9" t="s">
        <v>159</v>
      </c>
      <c r="G1577" s="9">
        <v>8291895</v>
      </c>
      <c r="H1577" s="9" t="s">
        <v>182</v>
      </c>
      <c r="I1577" s="9">
        <v>26</v>
      </c>
      <c r="J1577" s="9">
        <v>26</v>
      </c>
      <c r="K1577" s="9" t="str">
        <f t="shared" si="49"/>
        <v>Dire</v>
      </c>
      <c r="L1577" s="9" t="s">
        <v>14</v>
      </c>
      <c r="M1577" s="9">
        <f>Datos_Limpios!$I1577+Datos_Limpios!$J1577</f>
        <v>52</v>
      </c>
      <c r="N1577" s="9" t="str">
        <f>IF(Datos_Limpios!$M1577&lt;35,"Menor a 35",IF(Datos_Limpios!$M1577&lt;=48,"Menor a 48",IF(Datos_Limpios!$M1577&lt;=60,"Menor a 60","Mayor a 60")))</f>
        <v>Menor a 60</v>
      </c>
      <c r="O1577" s="9" t="str">
        <f>IF(Datos_Limpios!$L1577="True",Datos_Limpios!$F1577,Datos_Limpios!$H1577)</f>
        <v>Tundra Esports</v>
      </c>
      <c r="P1577" s="9"/>
      <c r="Q1577" s="9">
        <v>13256</v>
      </c>
      <c r="R1577" s="9" t="s">
        <v>139</v>
      </c>
    </row>
    <row r="1578" spans="1:18" x14ac:dyDescent="0.3">
      <c r="A1578" s="7">
        <v>6078816994</v>
      </c>
      <c r="B1578" s="7">
        <v>3133</v>
      </c>
      <c r="C1578" s="8">
        <f>Datos_Limpios!$B1578/(24*60*60)</f>
        <v>3.6261574074074071E-2</v>
      </c>
      <c r="D1578" s="8" t="str">
        <f t="shared" si="48"/>
        <v>Mid Game</v>
      </c>
      <c r="E1578" s="7">
        <v>7407260</v>
      </c>
      <c r="F1578" s="7" t="s">
        <v>178</v>
      </c>
      <c r="G1578" s="7">
        <v>4</v>
      </c>
      <c r="H1578" s="7" t="s">
        <v>72</v>
      </c>
      <c r="I1578" s="7">
        <v>18</v>
      </c>
      <c r="J1578" s="7">
        <v>46</v>
      </c>
      <c r="K1578" s="7" t="str">
        <f t="shared" si="49"/>
        <v>Dire</v>
      </c>
      <c r="L1578" s="7" t="s">
        <v>14</v>
      </c>
      <c r="M1578" s="7">
        <f>Datos_Limpios!$I1578+Datos_Limpios!$J1578</f>
        <v>64</v>
      </c>
      <c r="N1578" s="7" t="str">
        <f>IF(Datos_Limpios!$M1578&lt;35,"Menor a 35",IF(Datos_Limpios!$M1578&lt;=48,"Menor a 48",IF(Datos_Limpios!$M1578&lt;=60,"Menor a 60","Mayor a 60")))</f>
        <v>Mayor a 60</v>
      </c>
      <c r="O1578" s="7" t="str">
        <f>IF(Datos_Limpios!$L1578="True",Datos_Limpios!$F1578,Datos_Limpios!$H1578)</f>
        <v>EHOME</v>
      </c>
      <c r="P1578" s="7"/>
      <c r="Q1578" s="7">
        <v>13256</v>
      </c>
      <c r="R1578" s="7" t="s">
        <v>139</v>
      </c>
    </row>
    <row r="1579" spans="1:18" x14ac:dyDescent="0.3">
      <c r="A1579" s="9">
        <v>6078763173</v>
      </c>
      <c r="B1579" s="9">
        <v>3416</v>
      </c>
      <c r="C1579" s="10">
        <f>Datos_Limpios!$B1579/(24*60*60)</f>
        <v>3.9537037037037037E-2</v>
      </c>
      <c r="D1579" s="8" t="str">
        <f t="shared" si="48"/>
        <v>Mid Game</v>
      </c>
      <c r="E1579" s="9">
        <v>8261818</v>
      </c>
      <c r="F1579" s="9" t="s">
        <v>177</v>
      </c>
      <c r="G1579" s="9">
        <v>8343488</v>
      </c>
      <c r="H1579" s="9" t="s">
        <v>193</v>
      </c>
      <c r="I1579" s="9">
        <v>13</v>
      </c>
      <c r="J1579" s="9">
        <v>29</v>
      </c>
      <c r="K1579" s="9" t="str">
        <f t="shared" si="49"/>
        <v>Dire</v>
      </c>
      <c r="L1579" s="9" t="s">
        <v>14</v>
      </c>
      <c r="M1579" s="9">
        <f>Datos_Limpios!$I1579+Datos_Limpios!$J1579</f>
        <v>42</v>
      </c>
      <c r="N1579" s="9" t="str">
        <f>IF(Datos_Limpios!$M1579&lt;35,"Menor a 35",IF(Datos_Limpios!$M1579&lt;=48,"Menor a 48",IF(Datos_Limpios!$M1579&lt;=60,"Menor a 60","Mayor a 60")))</f>
        <v>Menor a 48</v>
      </c>
      <c r="O1579" s="9" t="str">
        <f>IF(Datos_Limpios!$L1579="True",Datos_Limpios!$F1579,Datos_Limpios!$H1579)</f>
        <v>Ghost Frogs</v>
      </c>
      <c r="P1579" s="9"/>
      <c r="Q1579" s="9">
        <v>13256</v>
      </c>
      <c r="R1579" s="9" t="s">
        <v>139</v>
      </c>
    </row>
    <row r="1580" spans="1:18" x14ac:dyDescent="0.3">
      <c r="A1580" s="7">
        <v>6078767378</v>
      </c>
      <c r="B1580" s="7">
        <v>2146</v>
      </c>
      <c r="C1580" s="8">
        <f>Datos_Limpios!$B1580/(24*60*60)</f>
        <v>2.4837962962962964E-2</v>
      </c>
      <c r="D1580" s="8" t="str">
        <f t="shared" si="48"/>
        <v>Early Game</v>
      </c>
      <c r="E1580" s="7">
        <v>8390848</v>
      </c>
      <c r="F1580" s="7" t="s">
        <v>176</v>
      </c>
      <c r="G1580" s="7">
        <v>6685591</v>
      </c>
      <c r="H1580" s="7" t="s">
        <v>194</v>
      </c>
      <c r="I1580" s="7">
        <v>20</v>
      </c>
      <c r="J1580" s="7">
        <v>5</v>
      </c>
      <c r="K1580" s="7" t="str">
        <f t="shared" si="49"/>
        <v>Radiant</v>
      </c>
      <c r="L1580" s="7" t="s">
        <v>18</v>
      </c>
      <c r="M1580" s="7">
        <f>Datos_Limpios!$I1580+Datos_Limpios!$J1580</f>
        <v>25</v>
      </c>
      <c r="N1580" s="7" t="str">
        <f>IF(Datos_Limpios!$M1580&lt;35,"Menor a 35",IF(Datos_Limpios!$M1580&lt;=48,"Menor a 48",IF(Datos_Limpios!$M1580&lt;=60,"Menor a 60","Mayor a 60")))</f>
        <v>Menor a 35</v>
      </c>
      <c r="O1580" s="7" t="str">
        <f>IF(Datos_Limpios!$L1580="True",Datos_Limpios!$F1580,Datos_Limpios!$H1580)</f>
        <v>ITB.Shuffle</v>
      </c>
      <c r="P1580" s="7"/>
      <c r="Q1580" s="7">
        <v>13256</v>
      </c>
      <c r="R1580" s="7" t="s">
        <v>139</v>
      </c>
    </row>
    <row r="1581" spans="1:18" x14ac:dyDescent="0.3">
      <c r="A1581" s="9">
        <v>6079109141</v>
      </c>
      <c r="B1581" s="9">
        <v>2603</v>
      </c>
      <c r="C1581" s="10">
        <f>Datos_Limpios!$B1581/(24*60*60)</f>
        <v>3.0127314814814815E-2</v>
      </c>
      <c r="D1581" s="8" t="str">
        <f t="shared" si="48"/>
        <v>Mid Game</v>
      </c>
      <c r="E1581" s="9">
        <v>7453020</v>
      </c>
      <c r="F1581" s="9" t="s">
        <v>180</v>
      </c>
      <c r="G1581" s="9">
        <v>8118983</v>
      </c>
      <c r="H1581" s="9" t="s">
        <v>190</v>
      </c>
      <c r="I1581" s="9">
        <v>23</v>
      </c>
      <c r="J1581" s="9">
        <v>20</v>
      </c>
      <c r="K1581" s="9" t="str">
        <f t="shared" si="49"/>
        <v>Radiant</v>
      </c>
      <c r="L1581" s="9" t="s">
        <v>18</v>
      </c>
      <c r="M1581" s="9">
        <f>Datos_Limpios!$I1581+Datos_Limpios!$J1581</f>
        <v>43</v>
      </c>
      <c r="N1581" s="9" t="str">
        <f>IF(Datos_Limpios!$M1581&lt;35,"Menor a 35",IF(Datos_Limpios!$M1581&lt;=48,"Menor a 48",IF(Datos_Limpios!$M1581&lt;=60,"Menor a 60","Mayor a 60")))</f>
        <v>Menor a 48</v>
      </c>
      <c r="O1581" s="9" t="str">
        <f>IF(Datos_Limpios!$L1581="True",Datos_Limpios!$F1581,Datos_Limpios!$H1581)</f>
        <v>Aster.Aries</v>
      </c>
      <c r="P1581" s="9"/>
      <c r="Q1581" s="9">
        <v>13256</v>
      </c>
      <c r="R1581" s="9" t="s">
        <v>139</v>
      </c>
    </row>
    <row r="1582" spans="1:18" x14ac:dyDescent="0.3">
      <c r="A1582" s="7">
        <v>6079209111</v>
      </c>
      <c r="B1582" s="7">
        <v>2198</v>
      </c>
      <c r="C1582" s="8">
        <f>Datos_Limpios!$B1582/(24*60*60)</f>
        <v>2.5439814814814814E-2</v>
      </c>
      <c r="D1582" s="8" t="str">
        <f t="shared" si="48"/>
        <v>Early Game</v>
      </c>
      <c r="E1582" s="7">
        <v>8204512</v>
      </c>
      <c r="F1582" s="7" t="s">
        <v>146</v>
      </c>
      <c r="G1582" s="7">
        <v>6209804</v>
      </c>
      <c r="H1582" s="7" t="s">
        <v>109</v>
      </c>
      <c r="I1582" s="7">
        <v>35</v>
      </c>
      <c r="J1582" s="7">
        <v>11</v>
      </c>
      <c r="K1582" s="7" t="str">
        <f t="shared" si="49"/>
        <v>Radiant</v>
      </c>
      <c r="L1582" s="7" t="s">
        <v>18</v>
      </c>
      <c r="M1582" s="7">
        <f>Datos_Limpios!$I1582+Datos_Limpios!$J1582</f>
        <v>46</v>
      </c>
      <c r="N1582" s="7" t="str">
        <f>IF(Datos_Limpios!$M1582&lt;35,"Menor a 35",IF(Datos_Limpios!$M1582&lt;=48,"Menor a 48",IF(Datos_Limpios!$M1582&lt;=60,"Menor a 60","Mayor a 60")))</f>
        <v>Menor a 48</v>
      </c>
      <c r="O1582" s="7" t="str">
        <f>IF(Datos_Limpios!$L1582="True",Datos_Limpios!$F1582,Datos_Limpios!$H1582)</f>
        <v>Neptune Gaming</v>
      </c>
      <c r="P1582" s="7"/>
      <c r="Q1582" s="7">
        <v>13256</v>
      </c>
      <c r="R1582" s="7" t="s">
        <v>139</v>
      </c>
    </row>
    <row r="1583" spans="1:18" x14ac:dyDescent="0.3">
      <c r="A1583" s="9">
        <v>6079641592</v>
      </c>
      <c r="B1583" s="9">
        <v>3604</v>
      </c>
      <c r="C1583" s="10">
        <f>Datos_Limpios!$B1583/(24*60*60)</f>
        <v>4.1712962962962966E-2</v>
      </c>
      <c r="D1583" s="8" t="str">
        <f t="shared" si="48"/>
        <v>Late Game</v>
      </c>
      <c r="E1583" s="9">
        <v>8384158</v>
      </c>
      <c r="F1583" s="9" t="s">
        <v>158</v>
      </c>
      <c r="G1583" s="9">
        <v>8204562</v>
      </c>
      <c r="H1583" s="9" t="s">
        <v>150</v>
      </c>
      <c r="I1583" s="9">
        <v>23</v>
      </c>
      <c r="J1583" s="9">
        <v>39</v>
      </c>
      <c r="K1583" s="9" t="str">
        <f t="shared" si="49"/>
        <v>Dire</v>
      </c>
      <c r="L1583" s="9" t="s">
        <v>14</v>
      </c>
      <c r="M1583" s="9">
        <f>Datos_Limpios!$I1583+Datos_Limpios!$J1583</f>
        <v>62</v>
      </c>
      <c r="N1583" s="9" t="str">
        <f>IF(Datos_Limpios!$M1583&lt;35,"Menor a 35",IF(Datos_Limpios!$M1583&lt;=48,"Menor a 48",IF(Datos_Limpios!$M1583&lt;=60,"Menor a 60","Mayor a 60")))</f>
        <v>Mayor a 60</v>
      </c>
      <c r="O1583" s="9" t="str">
        <f>IF(Datos_Limpios!$L1583="True",Datos_Limpios!$F1583,Datos_Limpios!$H1583)</f>
        <v>Spider Pigzs</v>
      </c>
      <c r="P1583" s="9"/>
      <c r="Q1583" s="9">
        <v>13256</v>
      </c>
      <c r="R1583" s="9" t="s">
        <v>139</v>
      </c>
    </row>
    <row r="1584" spans="1:18" x14ac:dyDescent="0.3">
      <c r="A1584" s="7">
        <v>6079532974</v>
      </c>
      <c r="B1584" s="7">
        <v>3693</v>
      </c>
      <c r="C1584" s="8">
        <f>Datos_Limpios!$B1584/(24*60*60)</f>
        <v>4.2743055555555555E-2</v>
      </c>
      <c r="D1584" s="8" t="str">
        <f t="shared" si="48"/>
        <v>Late Game</v>
      </c>
      <c r="E1584" s="7">
        <v>8204562</v>
      </c>
      <c r="F1584" s="7" t="s">
        <v>150</v>
      </c>
      <c r="G1584" s="7">
        <v>8384158</v>
      </c>
      <c r="H1584" s="7" t="s">
        <v>158</v>
      </c>
      <c r="I1584" s="7">
        <v>43</v>
      </c>
      <c r="J1584" s="7">
        <v>49</v>
      </c>
      <c r="K1584" s="7" t="str">
        <f t="shared" si="49"/>
        <v>Dire</v>
      </c>
      <c r="L1584" s="7" t="s">
        <v>14</v>
      </c>
      <c r="M1584" s="7">
        <f>Datos_Limpios!$I1584+Datos_Limpios!$J1584</f>
        <v>92</v>
      </c>
      <c r="N1584" s="7" t="str">
        <f>IF(Datos_Limpios!$M1584&lt;35,"Menor a 35",IF(Datos_Limpios!$M1584&lt;=48,"Menor a 48",IF(Datos_Limpios!$M1584&lt;=60,"Menor a 60","Mayor a 60")))</f>
        <v>Mayor a 60</v>
      </c>
      <c r="O1584" s="7" t="str">
        <f>IF(Datos_Limpios!$L1584="True",Datos_Limpios!$F1584,Datos_Limpios!$H1584)</f>
        <v>Into The Breach</v>
      </c>
      <c r="P1584" s="7"/>
      <c r="Q1584" s="7">
        <v>13256</v>
      </c>
      <c r="R1584" s="7" t="s">
        <v>139</v>
      </c>
    </row>
    <row r="1585" spans="1:18" x14ac:dyDescent="0.3">
      <c r="A1585" s="9">
        <v>6079953535</v>
      </c>
      <c r="B1585" s="9">
        <v>1872</v>
      </c>
      <c r="C1585" s="10">
        <f>Datos_Limpios!$B1585/(24*60*60)</f>
        <v>2.1666666666666667E-2</v>
      </c>
      <c r="D1585" s="8" t="str">
        <f t="shared" si="48"/>
        <v>Early Game</v>
      </c>
      <c r="E1585" s="9">
        <v>8126892</v>
      </c>
      <c r="F1585" s="9" t="s">
        <v>188</v>
      </c>
      <c r="G1585" s="9">
        <v>7407260</v>
      </c>
      <c r="H1585" s="9" t="s">
        <v>178</v>
      </c>
      <c r="I1585" s="9">
        <v>24</v>
      </c>
      <c r="J1585" s="9">
        <v>16</v>
      </c>
      <c r="K1585" s="9" t="str">
        <f t="shared" si="49"/>
        <v>Radiant</v>
      </c>
      <c r="L1585" s="9" t="s">
        <v>18</v>
      </c>
      <c r="M1585" s="9">
        <f>Datos_Limpios!$I1585+Datos_Limpios!$J1585</f>
        <v>40</v>
      </c>
      <c r="N1585" s="9" t="str">
        <f>IF(Datos_Limpios!$M1585&lt;35,"Menor a 35",IF(Datos_Limpios!$M1585&lt;=48,"Menor a 48",IF(Datos_Limpios!$M1585&lt;=60,"Menor a 60","Mayor a 60")))</f>
        <v>Menor a 48</v>
      </c>
      <c r="O1585" s="9" t="str">
        <f>IF(Datos_Limpios!$L1585="True",Datos_Limpios!$F1585,Datos_Limpios!$H1585)</f>
        <v>Team Cloud</v>
      </c>
      <c r="P1585" s="9"/>
      <c r="Q1585" s="9">
        <v>13256</v>
      </c>
      <c r="R1585" s="9" t="s">
        <v>139</v>
      </c>
    </row>
    <row r="1586" spans="1:18" x14ac:dyDescent="0.3">
      <c r="A1586" s="7">
        <v>6080362759</v>
      </c>
      <c r="B1586" s="7">
        <v>1432</v>
      </c>
      <c r="C1586" s="8">
        <f>Datos_Limpios!$B1586/(24*60*60)</f>
        <v>1.6574074074074074E-2</v>
      </c>
      <c r="D1586" s="8" t="str">
        <f t="shared" si="48"/>
        <v>Early Game</v>
      </c>
      <c r="E1586" s="7">
        <v>8390848</v>
      </c>
      <c r="F1586" s="7" t="s">
        <v>176</v>
      </c>
      <c r="G1586" s="7">
        <v>2163</v>
      </c>
      <c r="H1586" s="7" t="s">
        <v>66</v>
      </c>
      <c r="I1586" s="7">
        <v>20</v>
      </c>
      <c r="J1586" s="7">
        <v>5</v>
      </c>
      <c r="K1586" s="7" t="str">
        <f t="shared" si="49"/>
        <v>Radiant</v>
      </c>
      <c r="L1586" s="7" t="s">
        <v>18</v>
      </c>
      <c r="M1586" s="7">
        <f>Datos_Limpios!$I1586+Datos_Limpios!$J1586</f>
        <v>25</v>
      </c>
      <c r="N1586" s="7" t="str">
        <f>IF(Datos_Limpios!$M1586&lt;35,"Menor a 35",IF(Datos_Limpios!$M1586&lt;=48,"Menor a 48",IF(Datos_Limpios!$M1586&lt;=60,"Menor a 60","Mayor a 60")))</f>
        <v>Menor a 35</v>
      </c>
      <c r="O1586" s="7" t="str">
        <f>IF(Datos_Limpios!$L1586="True",Datos_Limpios!$F1586,Datos_Limpios!$H1586)</f>
        <v>ITB.Shuffle</v>
      </c>
      <c r="P1586" s="7"/>
      <c r="Q1586" s="7">
        <v>13256</v>
      </c>
      <c r="R1586" s="7" t="s">
        <v>139</v>
      </c>
    </row>
    <row r="1587" spans="1:18" x14ac:dyDescent="0.3">
      <c r="A1587" s="9">
        <v>6080417552</v>
      </c>
      <c r="B1587" s="9">
        <v>2021</v>
      </c>
      <c r="C1587" s="10">
        <f>Datos_Limpios!$B1587/(24*60*60)</f>
        <v>2.3391203703703702E-2</v>
      </c>
      <c r="D1587" s="8" t="str">
        <f t="shared" si="48"/>
        <v>Early Game</v>
      </c>
      <c r="E1587" s="9">
        <v>8390848</v>
      </c>
      <c r="F1587" s="9" t="s">
        <v>176</v>
      </c>
      <c r="G1587" s="9">
        <v>2163</v>
      </c>
      <c r="H1587" s="9" t="s">
        <v>66</v>
      </c>
      <c r="I1587" s="9">
        <v>20</v>
      </c>
      <c r="J1587" s="9">
        <v>23</v>
      </c>
      <c r="K1587" s="9" t="str">
        <f t="shared" si="49"/>
        <v>Dire</v>
      </c>
      <c r="L1587" s="9" t="s">
        <v>14</v>
      </c>
      <c r="M1587" s="9">
        <f>Datos_Limpios!$I1587+Datos_Limpios!$J1587</f>
        <v>43</v>
      </c>
      <c r="N1587" s="9" t="str">
        <f>IF(Datos_Limpios!$M1587&lt;35,"Menor a 35",IF(Datos_Limpios!$M1587&lt;=48,"Menor a 48",IF(Datos_Limpios!$M1587&lt;=60,"Menor a 60","Mayor a 60")))</f>
        <v>Menor a 48</v>
      </c>
      <c r="O1587" s="9" t="str">
        <f>IF(Datos_Limpios!$L1587="True",Datos_Limpios!$F1587,Datos_Limpios!$H1587)</f>
        <v>Team Liquid</v>
      </c>
      <c r="P1587" s="9"/>
      <c r="Q1587" s="9">
        <v>13256</v>
      </c>
      <c r="R1587" s="9" t="s">
        <v>139</v>
      </c>
    </row>
    <row r="1588" spans="1:18" x14ac:dyDescent="0.3">
      <c r="A1588" s="7">
        <v>6080339905</v>
      </c>
      <c r="B1588" s="7">
        <v>1107</v>
      </c>
      <c r="C1588" s="8">
        <f>Datos_Limpios!$B1588/(24*60*60)</f>
        <v>1.2812499999999999E-2</v>
      </c>
      <c r="D1588" s="8" t="str">
        <f t="shared" si="48"/>
        <v>Turbo Game</v>
      </c>
      <c r="E1588" s="7">
        <v>6209804</v>
      </c>
      <c r="F1588" s="7" t="s">
        <v>109</v>
      </c>
      <c r="G1588" s="7">
        <v>8126892</v>
      </c>
      <c r="H1588" s="7" t="s">
        <v>188</v>
      </c>
      <c r="I1588" s="7">
        <v>3</v>
      </c>
      <c r="J1588" s="7">
        <v>24</v>
      </c>
      <c r="K1588" s="7" t="str">
        <f t="shared" si="49"/>
        <v>Dire</v>
      </c>
      <c r="L1588" s="7" t="s">
        <v>14</v>
      </c>
      <c r="M1588" s="7">
        <f>Datos_Limpios!$I1588+Datos_Limpios!$J1588</f>
        <v>27</v>
      </c>
      <c r="N1588" s="7" t="str">
        <f>IF(Datos_Limpios!$M1588&lt;35,"Menor a 35",IF(Datos_Limpios!$M1588&lt;=48,"Menor a 48",IF(Datos_Limpios!$M1588&lt;=60,"Menor a 60","Mayor a 60")))</f>
        <v>Menor a 35</v>
      </c>
      <c r="O1588" s="7" t="str">
        <f>IF(Datos_Limpios!$L1588="True",Datos_Limpios!$F1588,Datos_Limpios!$H1588)</f>
        <v>Team Cloud</v>
      </c>
      <c r="P1588" s="7"/>
      <c r="Q1588" s="7">
        <v>13256</v>
      </c>
      <c r="R1588" s="7" t="s">
        <v>139</v>
      </c>
    </row>
    <row r="1589" spans="1:18" x14ac:dyDescent="0.3">
      <c r="A1589" s="9">
        <v>6080602503</v>
      </c>
      <c r="B1589" s="9">
        <v>1772</v>
      </c>
      <c r="C1589" s="10">
        <f>Datos_Limpios!$B1589/(24*60*60)</f>
        <v>2.0509259259259258E-2</v>
      </c>
      <c r="D1589" s="8" t="str">
        <f t="shared" si="48"/>
        <v>Early Game</v>
      </c>
      <c r="E1589" s="9">
        <v>7554697</v>
      </c>
      <c r="F1589" s="9" t="s">
        <v>192</v>
      </c>
      <c r="G1589" s="9">
        <v>8204562</v>
      </c>
      <c r="H1589" s="9" t="s">
        <v>150</v>
      </c>
      <c r="I1589" s="9">
        <v>33</v>
      </c>
      <c r="J1589" s="9">
        <v>18</v>
      </c>
      <c r="K1589" s="9" t="str">
        <f t="shared" si="49"/>
        <v>Radiant</v>
      </c>
      <c r="L1589" s="9" t="s">
        <v>18</v>
      </c>
      <c r="M1589" s="9">
        <f>Datos_Limpios!$I1589+Datos_Limpios!$J1589</f>
        <v>51</v>
      </c>
      <c r="N1589" s="9" t="str">
        <f>IF(Datos_Limpios!$M1589&lt;35,"Menor a 35",IF(Datos_Limpios!$M1589&lt;=48,"Menor a 48",IF(Datos_Limpios!$M1589&lt;=60,"Menor a 60","Mayor a 60")))</f>
        <v>Menor a 60</v>
      </c>
      <c r="O1589" s="9" t="str">
        <f>IF(Datos_Limpios!$L1589="True",Datos_Limpios!$F1589,Datos_Limpios!$H1589)</f>
        <v>Nigma Galaxy</v>
      </c>
      <c r="P1589" s="9"/>
      <c r="Q1589" s="9">
        <v>13256</v>
      </c>
      <c r="R1589" s="9" t="s">
        <v>139</v>
      </c>
    </row>
    <row r="1590" spans="1:18" x14ac:dyDescent="0.3">
      <c r="A1590" s="7">
        <v>6080708496</v>
      </c>
      <c r="B1590" s="7">
        <v>1985</v>
      </c>
      <c r="C1590" s="8">
        <f>Datos_Limpios!$B1590/(24*60*60)</f>
        <v>2.2974537037037036E-2</v>
      </c>
      <c r="D1590" s="8" t="str">
        <f t="shared" si="48"/>
        <v>Early Game</v>
      </c>
      <c r="E1590" s="7">
        <v>8291895</v>
      </c>
      <c r="F1590" s="7" t="s">
        <v>182</v>
      </c>
      <c r="G1590" s="7">
        <v>2586976</v>
      </c>
      <c r="H1590" s="7" t="s">
        <v>64</v>
      </c>
      <c r="I1590" s="7">
        <v>29</v>
      </c>
      <c r="J1590" s="7">
        <v>18</v>
      </c>
      <c r="K1590" s="7" t="str">
        <f t="shared" si="49"/>
        <v>Radiant</v>
      </c>
      <c r="L1590" s="7" t="s">
        <v>18</v>
      </c>
      <c r="M1590" s="7">
        <f>Datos_Limpios!$I1590+Datos_Limpios!$J1590</f>
        <v>47</v>
      </c>
      <c r="N1590" s="7" t="str">
        <f>IF(Datos_Limpios!$M1590&lt;35,"Menor a 35",IF(Datos_Limpios!$M1590&lt;=48,"Menor a 48",IF(Datos_Limpios!$M1590&lt;=60,"Menor a 60","Mayor a 60")))</f>
        <v>Menor a 48</v>
      </c>
      <c r="O1590" s="7" t="str">
        <f>IF(Datos_Limpios!$L1590="True",Datos_Limpios!$F1590,Datos_Limpios!$H1590)</f>
        <v>Tundra Esports</v>
      </c>
      <c r="P1590" s="7"/>
      <c r="Q1590" s="7">
        <v>13256</v>
      </c>
      <c r="R1590" s="7" t="s">
        <v>139</v>
      </c>
    </row>
    <row r="1591" spans="1:18" x14ac:dyDescent="0.3">
      <c r="A1591" s="9">
        <v>6081062156</v>
      </c>
      <c r="B1591" s="9">
        <v>2691</v>
      </c>
      <c r="C1591" s="10">
        <f>Datos_Limpios!$B1591/(24*60*60)</f>
        <v>3.1145833333333334E-2</v>
      </c>
      <c r="D1591" s="8" t="str">
        <f t="shared" si="48"/>
        <v>Mid Game</v>
      </c>
      <c r="E1591" s="9">
        <v>7554697</v>
      </c>
      <c r="F1591" s="9" t="s">
        <v>192</v>
      </c>
      <c r="G1591" s="9">
        <v>2163</v>
      </c>
      <c r="H1591" s="9" t="s">
        <v>66</v>
      </c>
      <c r="I1591" s="9">
        <v>23</v>
      </c>
      <c r="J1591" s="9">
        <v>21</v>
      </c>
      <c r="K1591" s="9" t="str">
        <f t="shared" si="49"/>
        <v>Radiant</v>
      </c>
      <c r="L1591" s="9" t="s">
        <v>18</v>
      </c>
      <c r="M1591" s="9">
        <f>Datos_Limpios!$I1591+Datos_Limpios!$J1591</f>
        <v>44</v>
      </c>
      <c r="N1591" s="9" t="str">
        <f>IF(Datos_Limpios!$M1591&lt;35,"Menor a 35",IF(Datos_Limpios!$M1591&lt;=48,"Menor a 48",IF(Datos_Limpios!$M1591&lt;=60,"Menor a 60","Mayor a 60")))</f>
        <v>Menor a 48</v>
      </c>
      <c r="O1591" s="9" t="str">
        <f>IF(Datos_Limpios!$L1591="True",Datos_Limpios!$F1591,Datos_Limpios!$H1591)</f>
        <v>Nigma Galaxy</v>
      </c>
      <c r="P1591" s="9"/>
      <c r="Q1591" s="9">
        <v>13256</v>
      </c>
      <c r="R1591" s="9" t="s">
        <v>139</v>
      </c>
    </row>
    <row r="1592" spans="1:18" x14ac:dyDescent="0.3">
      <c r="A1592" s="7">
        <v>6081496014</v>
      </c>
      <c r="B1592" s="7">
        <v>2001</v>
      </c>
      <c r="C1592" s="8">
        <f>Datos_Limpios!$B1592/(24*60*60)</f>
        <v>2.3159722222222224E-2</v>
      </c>
      <c r="D1592" s="8" t="str">
        <f t="shared" si="48"/>
        <v>Early Game</v>
      </c>
      <c r="E1592" s="7">
        <v>8204512</v>
      </c>
      <c r="F1592" s="7" t="s">
        <v>146</v>
      </c>
      <c r="G1592" s="7">
        <v>8126892</v>
      </c>
      <c r="H1592" s="7" t="s">
        <v>188</v>
      </c>
      <c r="I1592" s="7">
        <v>25</v>
      </c>
      <c r="J1592" s="7">
        <v>8</v>
      </c>
      <c r="K1592" s="7" t="str">
        <f t="shared" si="49"/>
        <v>Radiant</v>
      </c>
      <c r="L1592" s="7" t="s">
        <v>18</v>
      </c>
      <c r="M1592" s="7">
        <f>Datos_Limpios!$I1592+Datos_Limpios!$J1592</f>
        <v>33</v>
      </c>
      <c r="N1592" s="7" t="str">
        <f>IF(Datos_Limpios!$M1592&lt;35,"Menor a 35",IF(Datos_Limpios!$M1592&lt;=48,"Menor a 48",IF(Datos_Limpios!$M1592&lt;=60,"Menor a 60","Mayor a 60")))</f>
        <v>Menor a 35</v>
      </c>
      <c r="O1592" s="7" t="str">
        <f>IF(Datos_Limpios!$L1592="True",Datos_Limpios!$F1592,Datos_Limpios!$H1592)</f>
        <v>Neptune Gaming</v>
      </c>
      <c r="P1592" s="7"/>
      <c r="Q1592" s="7">
        <v>13256</v>
      </c>
      <c r="R1592" s="7" t="s">
        <v>139</v>
      </c>
    </row>
    <row r="1593" spans="1:18" x14ac:dyDescent="0.3">
      <c r="A1593" s="9">
        <v>6081890096</v>
      </c>
      <c r="B1593" s="9">
        <v>2415</v>
      </c>
      <c r="C1593" s="10">
        <f>Datos_Limpios!$B1593/(24*60*60)</f>
        <v>2.795138888888889E-2</v>
      </c>
      <c r="D1593" s="8" t="str">
        <f t="shared" si="48"/>
        <v>Mid Game</v>
      </c>
      <c r="E1593" s="9">
        <v>2586976</v>
      </c>
      <c r="F1593" s="9" t="s">
        <v>64</v>
      </c>
      <c r="G1593" s="9">
        <v>7554697</v>
      </c>
      <c r="H1593" s="9" t="s">
        <v>192</v>
      </c>
      <c r="I1593" s="9">
        <v>22</v>
      </c>
      <c r="J1593" s="9">
        <v>35</v>
      </c>
      <c r="K1593" s="9" t="str">
        <f t="shared" si="49"/>
        <v>Dire</v>
      </c>
      <c r="L1593" s="9" t="s">
        <v>14</v>
      </c>
      <c r="M1593" s="9">
        <f>Datos_Limpios!$I1593+Datos_Limpios!$J1593</f>
        <v>57</v>
      </c>
      <c r="N1593" s="9" t="str">
        <f>IF(Datos_Limpios!$M1593&lt;35,"Menor a 35",IF(Datos_Limpios!$M1593&lt;=48,"Menor a 48",IF(Datos_Limpios!$M1593&lt;=60,"Menor a 60","Mayor a 60")))</f>
        <v>Menor a 60</v>
      </c>
      <c r="O1593" s="9" t="str">
        <f>IF(Datos_Limpios!$L1593="True",Datos_Limpios!$F1593,Datos_Limpios!$H1593)</f>
        <v>Nigma Galaxy</v>
      </c>
      <c r="P1593" s="9"/>
      <c r="Q1593" s="9">
        <v>13256</v>
      </c>
      <c r="R1593" s="9" t="s">
        <v>139</v>
      </c>
    </row>
    <row r="1594" spans="1:18" x14ac:dyDescent="0.3">
      <c r="A1594" s="7">
        <v>6082678236</v>
      </c>
      <c r="B1594" s="7">
        <v>1910</v>
      </c>
      <c r="C1594" s="8">
        <f>Datos_Limpios!$B1594/(24*60*60)</f>
        <v>2.210648148148148E-2</v>
      </c>
      <c r="D1594" s="8" t="str">
        <f t="shared" si="48"/>
        <v>Early Game</v>
      </c>
      <c r="E1594" s="7">
        <v>2586976</v>
      </c>
      <c r="F1594" s="7" t="s">
        <v>64</v>
      </c>
      <c r="G1594" s="7">
        <v>8291895</v>
      </c>
      <c r="H1594" s="7" t="s">
        <v>182</v>
      </c>
      <c r="I1594" s="7">
        <v>34</v>
      </c>
      <c r="J1594" s="7">
        <v>17</v>
      </c>
      <c r="K1594" s="7" t="str">
        <f t="shared" si="49"/>
        <v>Radiant</v>
      </c>
      <c r="L1594" s="7" t="s">
        <v>18</v>
      </c>
      <c r="M1594" s="7">
        <f>Datos_Limpios!$I1594+Datos_Limpios!$J1594</f>
        <v>51</v>
      </c>
      <c r="N1594" s="7" t="str">
        <f>IF(Datos_Limpios!$M1594&lt;35,"Menor a 35",IF(Datos_Limpios!$M1594&lt;=48,"Menor a 48",IF(Datos_Limpios!$M1594&lt;=60,"Menor a 60","Mayor a 60")))</f>
        <v>Menor a 60</v>
      </c>
      <c r="O1594" s="7" t="str">
        <f>IF(Datos_Limpios!$L1594="True",Datos_Limpios!$F1594,Datos_Limpios!$H1594)</f>
        <v>OG</v>
      </c>
      <c r="P1594" s="7"/>
      <c r="Q1594" s="7">
        <v>13256</v>
      </c>
      <c r="R1594" s="7" t="s">
        <v>139</v>
      </c>
    </row>
    <row r="1595" spans="1:18" x14ac:dyDescent="0.3">
      <c r="A1595" s="9">
        <v>6082594060</v>
      </c>
      <c r="B1595" s="9">
        <v>2838</v>
      </c>
      <c r="C1595" s="10">
        <f>Datos_Limpios!$B1595/(24*60*60)</f>
        <v>3.2847222222222222E-2</v>
      </c>
      <c r="D1595" s="8" t="str">
        <f t="shared" si="48"/>
        <v>Mid Game</v>
      </c>
      <c r="E1595" s="9">
        <v>8291895</v>
      </c>
      <c r="F1595" s="9" t="s">
        <v>182</v>
      </c>
      <c r="G1595" s="9">
        <v>2586976</v>
      </c>
      <c r="H1595" s="9" t="s">
        <v>64</v>
      </c>
      <c r="I1595" s="9">
        <v>27</v>
      </c>
      <c r="J1595" s="9">
        <v>39</v>
      </c>
      <c r="K1595" s="9" t="str">
        <f t="shared" si="49"/>
        <v>Dire</v>
      </c>
      <c r="L1595" s="9" t="s">
        <v>14</v>
      </c>
      <c r="M1595" s="9">
        <f>Datos_Limpios!$I1595+Datos_Limpios!$J1595</f>
        <v>66</v>
      </c>
      <c r="N1595" s="9" t="str">
        <f>IF(Datos_Limpios!$M1595&lt;35,"Menor a 35",IF(Datos_Limpios!$M1595&lt;=48,"Menor a 48",IF(Datos_Limpios!$M1595&lt;=60,"Menor a 60","Mayor a 60")))</f>
        <v>Mayor a 60</v>
      </c>
      <c r="O1595" s="9" t="str">
        <f>IF(Datos_Limpios!$L1595="True",Datos_Limpios!$F1595,Datos_Limpios!$H1595)</f>
        <v>OG</v>
      </c>
      <c r="P1595" s="9"/>
      <c r="Q1595" s="9">
        <v>13256</v>
      </c>
      <c r="R1595" s="9" t="s">
        <v>139</v>
      </c>
    </row>
    <row r="1596" spans="1:18" x14ac:dyDescent="0.3">
      <c r="A1596" s="7">
        <v>6213780995</v>
      </c>
      <c r="B1596" s="7">
        <v>1994</v>
      </c>
      <c r="C1596" s="8">
        <f>Datos_Limpios!$B1596/(24*60*60)</f>
        <v>2.3078703703703702E-2</v>
      </c>
      <c r="D1596" s="8" t="str">
        <f t="shared" si="48"/>
        <v>Early Game</v>
      </c>
      <c r="E1596" s="7">
        <v>1883502</v>
      </c>
      <c r="F1596" s="7" t="s">
        <v>61</v>
      </c>
      <c r="G1596" s="7">
        <v>8214850</v>
      </c>
      <c r="H1596" s="7" t="s">
        <v>144</v>
      </c>
      <c r="I1596" s="7">
        <v>17</v>
      </c>
      <c r="J1596" s="7">
        <v>45</v>
      </c>
      <c r="K1596" s="7" t="str">
        <f t="shared" si="49"/>
        <v>Dire</v>
      </c>
      <c r="L1596" s="7" t="s">
        <v>14</v>
      </c>
      <c r="M1596" s="7">
        <f>Datos_Limpios!$I1596+Datos_Limpios!$J1596</f>
        <v>62</v>
      </c>
      <c r="N1596" s="7" t="str">
        <f>IF(Datos_Limpios!$M1596&lt;35,"Menor a 35",IF(Datos_Limpios!$M1596&lt;=48,"Menor a 48",IF(Datos_Limpios!$M1596&lt;=60,"Menor a 60","Mayor a 60")))</f>
        <v>Mayor a 60</v>
      </c>
      <c r="O1596" s="7" t="str">
        <f>IF(Datos_Limpios!$L1596="True",Datos_Limpios!$F1596,Datos_Limpios!$H1596)</f>
        <v>BLEED</v>
      </c>
      <c r="P1596" s="7"/>
      <c r="Q1596" s="7">
        <v>13256</v>
      </c>
      <c r="R1596" s="7" t="s">
        <v>139</v>
      </c>
    </row>
    <row r="1597" spans="1:18" x14ac:dyDescent="0.3">
      <c r="A1597" s="9">
        <v>6216715837</v>
      </c>
      <c r="B1597" s="9">
        <v>1928</v>
      </c>
      <c r="C1597" s="10">
        <f>Datos_Limpios!$B1597/(24*60*60)</f>
        <v>2.2314814814814815E-2</v>
      </c>
      <c r="D1597" s="8" t="str">
        <f t="shared" si="48"/>
        <v>Early Game</v>
      </c>
      <c r="E1597" s="9">
        <v>8204512</v>
      </c>
      <c r="F1597" s="9" t="s">
        <v>146</v>
      </c>
      <c r="G1597" s="9">
        <v>7390454</v>
      </c>
      <c r="H1597" s="9" t="s">
        <v>145</v>
      </c>
      <c r="I1597" s="9">
        <v>6</v>
      </c>
      <c r="J1597" s="9">
        <v>22</v>
      </c>
      <c r="K1597" s="9" t="str">
        <f t="shared" si="49"/>
        <v>Dire</v>
      </c>
      <c r="L1597" s="9" t="s">
        <v>14</v>
      </c>
      <c r="M1597" s="9">
        <f>Datos_Limpios!$I1597+Datos_Limpios!$J1597</f>
        <v>28</v>
      </c>
      <c r="N1597" s="9" t="str">
        <f>IF(Datos_Limpios!$M1597&lt;35,"Menor a 35",IF(Datos_Limpios!$M1597&lt;=48,"Menor a 48",IF(Datos_Limpios!$M1597&lt;=60,"Menor a 60","Mayor a 60")))</f>
        <v>Menor a 35</v>
      </c>
      <c r="O1597" s="9" t="str">
        <f>IF(Datos_Limpios!$L1597="True",Datos_Limpios!$F1597,Datos_Limpios!$H1597)</f>
        <v>The Oversight</v>
      </c>
      <c r="P1597" s="9"/>
      <c r="Q1597" s="9">
        <v>13256</v>
      </c>
      <c r="R1597" s="9" t="s">
        <v>139</v>
      </c>
    </row>
    <row r="1598" spans="1:18" x14ac:dyDescent="0.3">
      <c r="A1598" s="7">
        <v>6212993517</v>
      </c>
      <c r="B1598" s="7">
        <v>3326</v>
      </c>
      <c r="C1598" s="8">
        <f>Datos_Limpios!$B1598/(24*60*60)</f>
        <v>3.8495370370370367E-2</v>
      </c>
      <c r="D1598" s="8" t="str">
        <f t="shared" si="48"/>
        <v>Mid Game</v>
      </c>
      <c r="E1598" s="7">
        <v>726228</v>
      </c>
      <c r="F1598" s="7" t="s">
        <v>55</v>
      </c>
      <c r="G1598" s="7">
        <v>8255756</v>
      </c>
      <c r="H1598" s="7" t="s">
        <v>148</v>
      </c>
      <c r="I1598" s="7">
        <v>44</v>
      </c>
      <c r="J1598" s="7">
        <v>24</v>
      </c>
      <c r="K1598" s="7" t="str">
        <f t="shared" si="49"/>
        <v>Radiant</v>
      </c>
      <c r="L1598" s="7" t="s">
        <v>18</v>
      </c>
      <c r="M1598" s="7">
        <f>Datos_Limpios!$I1598+Datos_Limpios!$J1598</f>
        <v>68</v>
      </c>
      <c r="N1598" s="7" t="str">
        <f>IF(Datos_Limpios!$M1598&lt;35,"Menor a 35",IF(Datos_Limpios!$M1598&lt;=48,"Menor a 48",IF(Datos_Limpios!$M1598&lt;=60,"Menor a 60","Mayor a 60")))</f>
        <v>Mayor a 60</v>
      </c>
      <c r="O1598" s="7" t="str">
        <f>IF(Datos_Limpios!$L1598="True",Datos_Limpios!$F1598,Datos_Limpios!$H1598)</f>
        <v>Vici Gaming</v>
      </c>
      <c r="P1598" s="7"/>
      <c r="Q1598" s="7">
        <v>13256</v>
      </c>
      <c r="R1598" s="7" t="s">
        <v>139</v>
      </c>
    </row>
    <row r="1599" spans="1:18" x14ac:dyDescent="0.3">
      <c r="A1599" s="9">
        <v>6082397383</v>
      </c>
      <c r="B1599" s="9">
        <v>2128</v>
      </c>
      <c r="C1599" s="10">
        <f>Datos_Limpios!$B1599/(24*60*60)</f>
        <v>2.462962962962963E-2</v>
      </c>
      <c r="D1599" s="8" t="str">
        <f t="shared" si="48"/>
        <v>Early Game</v>
      </c>
      <c r="E1599" s="9">
        <v>8291895</v>
      </c>
      <c r="F1599" s="9" t="s">
        <v>182</v>
      </c>
      <c r="G1599" s="9">
        <v>2586976</v>
      </c>
      <c r="H1599" s="9" t="s">
        <v>64</v>
      </c>
      <c r="I1599" s="9">
        <v>13</v>
      </c>
      <c r="J1599" s="9">
        <v>36</v>
      </c>
      <c r="K1599" s="9" t="str">
        <f t="shared" si="49"/>
        <v>Dire</v>
      </c>
      <c r="L1599" s="9" t="s">
        <v>14</v>
      </c>
      <c r="M1599" s="9">
        <f>Datos_Limpios!$I1599+Datos_Limpios!$J1599</f>
        <v>49</v>
      </c>
      <c r="N1599" s="9" t="str">
        <f>IF(Datos_Limpios!$M1599&lt;35,"Menor a 35",IF(Datos_Limpios!$M1599&lt;=48,"Menor a 48",IF(Datos_Limpios!$M1599&lt;=60,"Menor a 60","Mayor a 60")))</f>
        <v>Menor a 60</v>
      </c>
      <c r="O1599" s="9" t="str">
        <f>IF(Datos_Limpios!$L1599="True",Datos_Limpios!$F1599,Datos_Limpios!$H1599)</f>
        <v>OG</v>
      </c>
      <c r="P1599" s="9"/>
      <c r="Q1599" s="9">
        <v>13256</v>
      </c>
      <c r="R1599" s="9" t="s">
        <v>139</v>
      </c>
    </row>
    <row r="1600" spans="1:18" x14ac:dyDescent="0.3">
      <c r="A1600" s="7">
        <v>6082512086</v>
      </c>
      <c r="B1600" s="7">
        <v>2164</v>
      </c>
      <c r="C1600" s="8">
        <f>Datos_Limpios!$B1600/(24*60*60)</f>
        <v>2.5046296296296296E-2</v>
      </c>
      <c r="D1600" s="8" t="str">
        <f t="shared" si="48"/>
        <v>Early Game</v>
      </c>
      <c r="E1600" s="7">
        <v>2586976</v>
      </c>
      <c r="F1600" s="7" t="s">
        <v>64</v>
      </c>
      <c r="G1600" s="7">
        <v>8291895</v>
      </c>
      <c r="H1600" s="7" t="s">
        <v>182</v>
      </c>
      <c r="I1600" s="7">
        <v>15</v>
      </c>
      <c r="J1600" s="7">
        <v>34</v>
      </c>
      <c r="K1600" s="7" t="str">
        <f t="shared" si="49"/>
        <v>Dire</v>
      </c>
      <c r="L1600" s="7" t="s">
        <v>14</v>
      </c>
      <c r="M1600" s="7">
        <f>Datos_Limpios!$I1600+Datos_Limpios!$J1600</f>
        <v>49</v>
      </c>
      <c r="N1600" s="7" t="str">
        <f>IF(Datos_Limpios!$M1600&lt;35,"Menor a 35",IF(Datos_Limpios!$M1600&lt;=48,"Menor a 48",IF(Datos_Limpios!$M1600&lt;=60,"Menor a 60","Mayor a 60")))</f>
        <v>Menor a 60</v>
      </c>
      <c r="O1600" s="7" t="str">
        <f>IF(Datos_Limpios!$L1600="True",Datos_Limpios!$F1600,Datos_Limpios!$H1600)</f>
        <v>Tundra Esports</v>
      </c>
      <c r="P1600" s="7"/>
      <c r="Q1600" s="7">
        <v>13256</v>
      </c>
      <c r="R1600" s="7" t="s">
        <v>139</v>
      </c>
    </row>
    <row r="1601" spans="1:18" x14ac:dyDescent="0.3">
      <c r="A1601" s="9">
        <v>6082238182</v>
      </c>
      <c r="B1601" s="9">
        <v>3582</v>
      </c>
      <c r="C1601" s="10">
        <f>Datos_Limpios!$B1601/(24*60*60)</f>
        <v>4.1458333333333333E-2</v>
      </c>
      <c r="D1601" s="8" t="str">
        <f t="shared" si="48"/>
        <v>Mid Game</v>
      </c>
      <c r="E1601" s="9">
        <v>2586976</v>
      </c>
      <c r="F1601" s="9" t="s">
        <v>64</v>
      </c>
      <c r="G1601" s="9">
        <v>8291895</v>
      </c>
      <c r="H1601" s="9" t="s">
        <v>182</v>
      </c>
      <c r="I1601" s="9">
        <v>30</v>
      </c>
      <c r="J1601" s="9">
        <v>35</v>
      </c>
      <c r="K1601" s="9" t="str">
        <f t="shared" si="49"/>
        <v>Dire</v>
      </c>
      <c r="L1601" s="9" t="s">
        <v>14</v>
      </c>
      <c r="M1601" s="9">
        <f>Datos_Limpios!$I1601+Datos_Limpios!$J1601</f>
        <v>65</v>
      </c>
      <c r="N1601" s="9" t="str">
        <f>IF(Datos_Limpios!$M1601&lt;35,"Menor a 35",IF(Datos_Limpios!$M1601&lt;=48,"Menor a 48",IF(Datos_Limpios!$M1601&lt;=60,"Menor a 60","Mayor a 60")))</f>
        <v>Mayor a 60</v>
      </c>
      <c r="O1601" s="9" t="str">
        <f>IF(Datos_Limpios!$L1601="True",Datos_Limpios!$F1601,Datos_Limpios!$H1601)</f>
        <v>Tundra Esports</v>
      </c>
      <c r="P1601" s="9"/>
      <c r="Q1601" s="9">
        <v>13256</v>
      </c>
      <c r="R1601" s="9" t="s">
        <v>139</v>
      </c>
    </row>
    <row r="1602" spans="1:18" x14ac:dyDescent="0.3">
      <c r="A1602" s="7">
        <v>6082074457</v>
      </c>
      <c r="B1602" s="7">
        <v>1805</v>
      </c>
      <c r="C1602" s="8">
        <f>Datos_Limpios!$B1602/(24*60*60)</f>
        <v>2.0891203703703703E-2</v>
      </c>
      <c r="D1602" s="8" t="str">
        <f t="shared" ref="D1602:D1665" si="50">IF(B1602/60&lt;20,"Turbo Game",IF((20&lt;=B1602/60)*AND(B1602/60&lt;=40),"Early Game",IF((40&lt;B1602/60)*AND(B1602/60&lt;=60),"Mid Game","Late Game")))</f>
        <v>Early Game</v>
      </c>
      <c r="E1602" s="7">
        <v>2586976</v>
      </c>
      <c r="F1602" s="7" t="s">
        <v>64</v>
      </c>
      <c r="G1602" s="7">
        <v>7554697</v>
      </c>
      <c r="H1602" s="7" t="s">
        <v>192</v>
      </c>
      <c r="I1602" s="7">
        <v>34</v>
      </c>
      <c r="J1602" s="7">
        <v>10</v>
      </c>
      <c r="K1602" s="7" t="str">
        <f t="shared" ref="K1602:K1665" si="51">IF(L1602="True","Radiant","Dire")</f>
        <v>Radiant</v>
      </c>
      <c r="L1602" s="7" t="s">
        <v>18</v>
      </c>
      <c r="M1602" s="7">
        <f>Datos_Limpios!$I1602+Datos_Limpios!$J1602</f>
        <v>44</v>
      </c>
      <c r="N1602" s="7" t="str">
        <f>IF(Datos_Limpios!$M1602&lt;35,"Menor a 35",IF(Datos_Limpios!$M1602&lt;=48,"Menor a 48",IF(Datos_Limpios!$M1602&lt;=60,"Menor a 60","Mayor a 60")))</f>
        <v>Menor a 48</v>
      </c>
      <c r="O1602" s="7" t="str">
        <f>IF(Datos_Limpios!$L1602="True",Datos_Limpios!$F1602,Datos_Limpios!$H1602)</f>
        <v>OG</v>
      </c>
      <c r="P1602" s="7"/>
      <c r="Q1602" s="7">
        <v>13256</v>
      </c>
      <c r="R1602" s="7" t="s">
        <v>139</v>
      </c>
    </row>
    <row r="1603" spans="1:18" x14ac:dyDescent="0.3">
      <c r="A1603" s="9">
        <v>6081978485</v>
      </c>
      <c r="B1603" s="9">
        <v>2030</v>
      </c>
      <c r="C1603" s="10">
        <f>Datos_Limpios!$B1603/(24*60*60)</f>
        <v>2.3495370370370371E-2</v>
      </c>
      <c r="D1603" s="8" t="str">
        <f t="shared" si="50"/>
        <v>Early Game</v>
      </c>
      <c r="E1603" s="9">
        <v>2586976</v>
      </c>
      <c r="F1603" s="9" t="s">
        <v>64</v>
      </c>
      <c r="G1603" s="9">
        <v>7554697</v>
      </c>
      <c r="H1603" s="9" t="s">
        <v>192</v>
      </c>
      <c r="I1603" s="9">
        <v>34</v>
      </c>
      <c r="J1603" s="9">
        <v>14</v>
      </c>
      <c r="K1603" s="9" t="str">
        <f t="shared" si="51"/>
        <v>Radiant</v>
      </c>
      <c r="L1603" s="9" t="s">
        <v>18</v>
      </c>
      <c r="M1603" s="9">
        <f>Datos_Limpios!$I1603+Datos_Limpios!$J1603</f>
        <v>48</v>
      </c>
      <c r="N1603" s="9" t="str">
        <f>IF(Datos_Limpios!$M1603&lt;35,"Menor a 35",IF(Datos_Limpios!$M1603&lt;=48,"Menor a 48",IF(Datos_Limpios!$M1603&lt;=60,"Menor a 60","Mayor a 60")))</f>
        <v>Menor a 48</v>
      </c>
      <c r="O1603" s="9" t="str">
        <f>IF(Datos_Limpios!$L1603="True",Datos_Limpios!$F1603,Datos_Limpios!$H1603)</f>
        <v>OG</v>
      </c>
      <c r="P1603" s="9"/>
      <c r="Q1603" s="9">
        <v>13256</v>
      </c>
      <c r="R1603" s="9" t="s">
        <v>139</v>
      </c>
    </row>
    <row r="1604" spans="1:18" x14ac:dyDescent="0.3">
      <c r="A1604" s="7">
        <v>6081649693</v>
      </c>
      <c r="B1604" s="7">
        <v>2818</v>
      </c>
      <c r="C1604" s="8">
        <f>Datos_Limpios!$B1604/(24*60*60)</f>
        <v>3.2615740740740744E-2</v>
      </c>
      <c r="D1604" s="8" t="str">
        <f t="shared" si="50"/>
        <v>Mid Game</v>
      </c>
      <c r="E1604" s="7">
        <v>8204512</v>
      </c>
      <c r="F1604" s="7" t="s">
        <v>146</v>
      </c>
      <c r="G1604" s="7">
        <v>4</v>
      </c>
      <c r="H1604" s="7" t="s">
        <v>72</v>
      </c>
      <c r="I1604" s="7">
        <v>23</v>
      </c>
      <c r="J1604" s="7">
        <v>25</v>
      </c>
      <c r="K1604" s="7" t="str">
        <f t="shared" si="51"/>
        <v>Dire</v>
      </c>
      <c r="L1604" s="7" t="s">
        <v>14</v>
      </c>
      <c r="M1604" s="7">
        <f>Datos_Limpios!$I1604+Datos_Limpios!$J1604</f>
        <v>48</v>
      </c>
      <c r="N1604" s="7" t="str">
        <f>IF(Datos_Limpios!$M1604&lt;35,"Menor a 35",IF(Datos_Limpios!$M1604&lt;=48,"Menor a 48",IF(Datos_Limpios!$M1604&lt;=60,"Menor a 60","Mayor a 60")))</f>
        <v>Menor a 48</v>
      </c>
      <c r="O1604" s="7" t="str">
        <f>IF(Datos_Limpios!$L1604="True",Datos_Limpios!$F1604,Datos_Limpios!$H1604)</f>
        <v>EHOME</v>
      </c>
      <c r="P1604" s="7"/>
      <c r="Q1604" s="7">
        <v>13256</v>
      </c>
      <c r="R1604" s="7" t="s">
        <v>139</v>
      </c>
    </row>
    <row r="1605" spans="1:18" x14ac:dyDescent="0.3">
      <c r="A1605" s="9">
        <v>6081547301</v>
      </c>
      <c r="B1605" s="9">
        <v>2506</v>
      </c>
      <c r="C1605" s="10">
        <f>Datos_Limpios!$B1605/(24*60*60)</f>
        <v>2.900462962962963E-2</v>
      </c>
      <c r="D1605" s="8" t="str">
        <f t="shared" si="50"/>
        <v>Mid Game</v>
      </c>
      <c r="E1605" s="9">
        <v>8126892</v>
      </c>
      <c r="F1605" s="9" t="s">
        <v>188</v>
      </c>
      <c r="G1605" s="9">
        <v>8204512</v>
      </c>
      <c r="H1605" s="9" t="s">
        <v>146</v>
      </c>
      <c r="I1605" s="9">
        <v>21</v>
      </c>
      <c r="J1605" s="9">
        <v>28</v>
      </c>
      <c r="K1605" s="9" t="str">
        <f t="shared" si="51"/>
        <v>Dire</v>
      </c>
      <c r="L1605" s="9" t="s">
        <v>14</v>
      </c>
      <c r="M1605" s="9">
        <f>Datos_Limpios!$I1605+Datos_Limpios!$J1605</f>
        <v>49</v>
      </c>
      <c r="N1605" s="9" t="str">
        <f>IF(Datos_Limpios!$M1605&lt;35,"Menor a 35",IF(Datos_Limpios!$M1605&lt;=48,"Menor a 48",IF(Datos_Limpios!$M1605&lt;=60,"Menor a 60","Mayor a 60")))</f>
        <v>Menor a 60</v>
      </c>
      <c r="O1605" s="9" t="str">
        <f>IF(Datos_Limpios!$L1605="True",Datos_Limpios!$F1605,Datos_Limpios!$H1605)</f>
        <v>Neptune Gaming</v>
      </c>
      <c r="P1605" s="9"/>
      <c r="Q1605" s="9">
        <v>13256</v>
      </c>
      <c r="R1605" s="9" t="s">
        <v>139</v>
      </c>
    </row>
    <row r="1606" spans="1:18" x14ac:dyDescent="0.3">
      <c r="A1606" s="7">
        <v>6081000417</v>
      </c>
      <c r="B1606" s="7">
        <v>1767</v>
      </c>
      <c r="C1606" s="8">
        <f>Datos_Limpios!$B1606/(24*60*60)</f>
        <v>2.045138888888889E-2</v>
      </c>
      <c r="D1606" s="8" t="str">
        <f t="shared" si="50"/>
        <v>Early Game</v>
      </c>
      <c r="E1606" s="7">
        <v>7554697</v>
      </c>
      <c r="F1606" s="7" t="s">
        <v>192</v>
      </c>
      <c r="G1606" s="7">
        <v>2163</v>
      </c>
      <c r="H1606" s="7" t="s">
        <v>66</v>
      </c>
      <c r="I1606" s="7">
        <v>41</v>
      </c>
      <c r="J1606" s="7">
        <v>8</v>
      </c>
      <c r="K1606" s="7" t="str">
        <f t="shared" si="51"/>
        <v>Radiant</v>
      </c>
      <c r="L1606" s="7" t="s">
        <v>18</v>
      </c>
      <c r="M1606" s="7">
        <f>Datos_Limpios!$I1606+Datos_Limpios!$J1606</f>
        <v>49</v>
      </c>
      <c r="N1606" s="7" t="str">
        <f>IF(Datos_Limpios!$M1606&lt;35,"Menor a 35",IF(Datos_Limpios!$M1606&lt;=48,"Menor a 48",IF(Datos_Limpios!$M1606&lt;=60,"Menor a 60","Mayor a 60")))</f>
        <v>Menor a 60</v>
      </c>
      <c r="O1606" s="7" t="str">
        <f>IF(Datos_Limpios!$L1606="True",Datos_Limpios!$F1606,Datos_Limpios!$H1606)</f>
        <v>Nigma Galaxy</v>
      </c>
      <c r="P1606" s="7"/>
      <c r="Q1606" s="7">
        <v>13256</v>
      </c>
      <c r="R1606" s="7" t="s">
        <v>139</v>
      </c>
    </row>
    <row r="1607" spans="1:18" x14ac:dyDescent="0.3">
      <c r="A1607" s="9">
        <v>6080395234</v>
      </c>
      <c r="B1607" s="9">
        <v>1405</v>
      </c>
      <c r="C1607" s="10">
        <f>Datos_Limpios!$B1607/(24*60*60)</f>
        <v>1.6261574074074074E-2</v>
      </c>
      <c r="D1607" s="8" t="str">
        <f t="shared" si="50"/>
        <v>Early Game</v>
      </c>
      <c r="E1607" s="9">
        <v>6209804</v>
      </c>
      <c r="F1607" s="9" t="s">
        <v>109</v>
      </c>
      <c r="G1607" s="9">
        <v>8126892</v>
      </c>
      <c r="H1607" s="9" t="s">
        <v>188</v>
      </c>
      <c r="I1607" s="9">
        <v>22</v>
      </c>
      <c r="J1607" s="9">
        <v>8</v>
      </c>
      <c r="K1607" s="9" t="str">
        <f t="shared" si="51"/>
        <v>Radiant</v>
      </c>
      <c r="L1607" s="9" t="s">
        <v>18</v>
      </c>
      <c r="M1607" s="9">
        <f>Datos_Limpios!$I1607+Datos_Limpios!$J1607</f>
        <v>30</v>
      </c>
      <c r="N1607" s="9" t="str">
        <f>IF(Datos_Limpios!$M1607&lt;35,"Menor a 35",IF(Datos_Limpios!$M1607&lt;=48,"Menor a 48",IF(Datos_Limpios!$M1607&lt;=60,"Menor a 60","Mayor a 60")))</f>
        <v>Menor a 35</v>
      </c>
      <c r="O1607" s="9" t="str">
        <f>IF(Datos_Limpios!$L1607="True",Datos_Limpios!$F1607,Datos_Limpios!$H1607)</f>
        <v>Antarctic Penguins</v>
      </c>
      <c r="P1607" s="9"/>
      <c r="Q1607" s="9">
        <v>13256</v>
      </c>
      <c r="R1607" s="9" t="s">
        <v>139</v>
      </c>
    </row>
    <row r="1608" spans="1:18" x14ac:dyDescent="0.3">
      <c r="A1608" s="7">
        <v>6080459928</v>
      </c>
      <c r="B1608" s="7">
        <v>1804</v>
      </c>
      <c r="C1608" s="8">
        <f>Datos_Limpios!$B1608/(24*60*60)</f>
        <v>2.087962962962963E-2</v>
      </c>
      <c r="D1608" s="8" t="str">
        <f t="shared" si="50"/>
        <v>Early Game</v>
      </c>
      <c r="E1608" s="7">
        <v>6209804</v>
      </c>
      <c r="F1608" s="7" t="s">
        <v>109</v>
      </c>
      <c r="G1608" s="7">
        <v>8126892</v>
      </c>
      <c r="H1608" s="7" t="s">
        <v>188</v>
      </c>
      <c r="I1608" s="7">
        <v>11</v>
      </c>
      <c r="J1608" s="7">
        <v>29</v>
      </c>
      <c r="K1608" s="7" t="str">
        <f t="shared" si="51"/>
        <v>Dire</v>
      </c>
      <c r="L1608" s="7" t="s">
        <v>14</v>
      </c>
      <c r="M1608" s="7">
        <f>Datos_Limpios!$I1608+Datos_Limpios!$J1608</f>
        <v>40</v>
      </c>
      <c r="N1608" s="7" t="str">
        <f>IF(Datos_Limpios!$M1608&lt;35,"Menor a 35",IF(Datos_Limpios!$M1608&lt;=48,"Menor a 48",IF(Datos_Limpios!$M1608&lt;=60,"Menor a 60","Mayor a 60")))</f>
        <v>Menor a 48</v>
      </c>
      <c r="O1608" s="7" t="str">
        <f>IF(Datos_Limpios!$L1608="True",Datos_Limpios!$F1608,Datos_Limpios!$H1608)</f>
        <v>Team Cloud</v>
      </c>
      <c r="P1608" s="7"/>
      <c r="Q1608" s="7">
        <v>13256</v>
      </c>
      <c r="R1608" s="7" t="s">
        <v>139</v>
      </c>
    </row>
    <row r="1609" spans="1:18" x14ac:dyDescent="0.3">
      <c r="A1609" s="9">
        <v>6080108469</v>
      </c>
      <c r="B1609" s="9">
        <v>3235</v>
      </c>
      <c r="C1609" s="10">
        <f>Datos_Limpios!$B1609/(24*60*60)</f>
        <v>3.7442129629629631E-2</v>
      </c>
      <c r="D1609" s="8" t="str">
        <f t="shared" si="50"/>
        <v>Mid Game</v>
      </c>
      <c r="E1609" s="9">
        <v>4</v>
      </c>
      <c r="F1609" s="9" t="s">
        <v>72</v>
      </c>
      <c r="G1609" s="9">
        <v>8204512</v>
      </c>
      <c r="H1609" s="9" t="s">
        <v>146</v>
      </c>
      <c r="I1609" s="9">
        <v>32</v>
      </c>
      <c r="J1609" s="9">
        <v>29</v>
      </c>
      <c r="K1609" s="9" t="str">
        <f t="shared" si="51"/>
        <v>Radiant</v>
      </c>
      <c r="L1609" s="9" t="s">
        <v>18</v>
      </c>
      <c r="M1609" s="9">
        <f>Datos_Limpios!$I1609+Datos_Limpios!$J1609</f>
        <v>61</v>
      </c>
      <c r="N1609" s="9" t="str">
        <f>IF(Datos_Limpios!$M1609&lt;35,"Menor a 35",IF(Datos_Limpios!$M1609&lt;=48,"Menor a 48",IF(Datos_Limpios!$M1609&lt;=60,"Menor a 60","Mayor a 60")))</f>
        <v>Mayor a 60</v>
      </c>
      <c r="O1609" s="9" t="str">
        <f>IF(Datos_Limpios!$L1609="True",Datos_Limpios!$F1609,Datos_Limpios!$H1609)</f>
        <v>EHOME</v>
      </c>
      <c r="P1609" s="9"/>
      <c r="Q1609" s="9">
        <v>13256</v>
      </c>
      <c r="R1609" s="9" t="s">
        <v>139</v>
      </c>
    </row>
    <row r="1610" spans="1:18" x14ac:dyDescent="0.3">
      <c r="A1610" s="7">
        <v>6080247712</v>
      </c>
      <c r="B1610" s="7">
        <v>3213</v>
      </c>
      <c r="C1610" s="8">
        <f>Datos_Limpios!$B1610/(24*60*60)</f>
        <v>3.7187499999999998E-2</v>
      </c>
      <c r="D1610" s="8" t="str">
        <f t="shared" si="50"/>
        <v>Mid Game</v>
      </c>
      <c r="E1610" s="7">
        <v>4</v>
      </c>
      <c r="F1610" s="7" t="s">
        <v>72</v>
      </c>
      <c r="G1610" s="7">
        <v>8204512</v>
      </c>
      <c r="H1610" s="7" t="s">
        <v>146</v>
      </c>
      <c r="I1610" s="7">
        <v>25</v>
      </c>
      <c r="J1610" s="7">
        <v>26</v>
      </c>
      <c r="K1610" s="7" t="str">
        <f t="shared" si="51"/>
        <v>Radiant</v>
      </c>
      <c r="L1610" s="7" t="s">
        <v>18</v>
      </c>
      <c r="M1610" s="7">
        <f>Datos_Limpios!$I1610+Datos_Limpios!$J1610</f>
        <v>51</v>
      </c>
      <c r="N1610" s="7" t="str">
        <f>IF(Datos_Limpios!$M1610&lt;35,"Menor a 35",IF(Datos_Limpios!$M1610&lt;=48,"Menor a 48",IF(Datos_Limpios!$M1610&lt;=60,"Menor a 60","Mayor a 60")))</f>
        <v>Menor a 60</v>
      </c>
      <c r="O1610" s="7" t="str">
        <f>IF(Datos_Limpios!$L1610="True",Datos_Limpios!$F1610,Datos_Limpios!$H1610)</f>
        <v>EHOME</v>
      </c>
      <c r="P1610" s="7"/>
      <c r="Q1610" s="7">
        <v>13256</v>
      </c>
      <c r="R1610" s="7" t="s">
        <v>139</v>
      </c>
    </row>
    <row r="1611" spans="1:18" x14ac:dyDescent="0.3">
      <c r="A1611" s="9">
        <v>6080181199</v>
      </c>
      <c r="B1611" s="9">
        <v>2478</v>
      </c>
      <c r="C1611" s="10">
        <f>Datos_Limpios!$B1611/(24*60*60)</f>
        <v>2.8680555555555556E-2</v>
      </c>
      <c r="D1611" s="8" t="str">
        <f t="shared" si="50"/>
        <v>Mid Game</v>
      </c>
      <c r="E1611" s="9">
        <v>8204512</v>
      </c>
      <c r="F1611" s="9" t="s">
        <v>146</v>
      </c>
      <c r="G1611" s="9">
        <v>4</v>
      </c>
      <c r="H1611" s="9" t="s">
        <v>72</v>
      </c>
      <c r="I1611" s="9">
        <v>15</v>
      </c>
      <c r="J1611" s="9">
        <v>7</v>
      </c>
      <c r="K1611" s="9" t="str">
        <f t="shared" si="51"/>
        <v>Radiant</v>
      </c>
      <c r="L1611" s="9" t="s">
        <v>18</v>
      </c>
      <c r="M1611" s="9">
        <f>Datos_Limpios!$I1611+Datos_Limpios!$J1611</f>
        <v>22</v>
      </c>
      <c r="N1611" s="9" t="str">
        <f>IF(Datos_Limpios!$M1611&lt;35,"Menor a 35",IF(Datos_Limpios!$M1611&lt;=48,"Menor a 48",IF(Datos_Limpios!$M1611&lt;=60,"Menor a 60","Mayor a 60")))</f>
        <v>Menor a 35</v>
      </c>
      <c r="O1611" s="9" t="str">
        <f>IF(Datos_Limpios!$L1611="True",Datos_Limpios!$F1611,Datos_Limpios!$H1611)</f>
        <v>Neptune Gaming</v>
      </c>
      <c r="P1611" s="9"/>
      <c r="Q1611" s="9">
        <v>13256</v>
      </c>
      <c r="R1611" s="9" t="s">
        <v>139</v>
      </c>
    </row>
    <row r="1612" spans="1:18" x14ac:dyDescent="0.3">
      <c r="A1612" s="7">
        <v>6080048932</v>
      </c>
      <c r="B1612" s="7">
        <v>2220</v>
      </c>
      <c r="C1612" s="8">
        <f>Datos_Limpios!$B1612/(24*60*60)</f>
        <v>2.5694444444444443E-2</v>
      </c>
      <c r="D1612" s="8" t="str">
        <f t="shared" si="50"/>
        <v>Early Game</v>
      </c>
      <c r="E1612" s="7">
        <v>6209804</v>
      </c>
      <c r="F1612" s="7" t="s">
        <v>109</v>
      </c>
      <c r="G1612" s="7">
        <v>7453020</v>
      </c>
      <c r="H1612" s="7" t="s">
        <v>180</v>
      </c>
      <c r="I1612" s="7">
        <v>23</v>
      </c>
      <c r="J1612" s="7">
        <v>14</v>
      </c>
      <c r="K1612" s="7" t="str">
        <f t="shared" si="51"/>
        <v>Radiant</v>
      </c>
      <c r="L1612" s="7" t="s">
        <v>18</v>
      </c>
      <c r="M1612" s="7">
        <f>Datos_Limpios!$I1612+Datos_Limpios!$J1612</f>
        <v>37</v>
      </c>
      <c r="N1612" s="7" t="str">
        <f>IF(Datos_Limpios!$M1612&lt;35,"Menor a 35",IF(Datos_Limpios!$M1612&lt;=48,"Menor a 48",IF(Datos_Limpios!$M1612&lt;=60,"Menor a 60","Mayor a 60")))</f>
        <v>Menor a 48</v>
      </c>
      <c r="O1612" s="7" t="str">
        <f>IF(Datos_Limpios!$L1612="True",Datos_Limpios!$F1612,Datos_Limpios!$H1612)</f>
        <v>Antarctic Penguins</v>
      </c>
      <c r="P1612" s="7"/>
      <c r="Q1612" s="7">
        <v>13256</v>
      </c>
      <c r="R1612" s="7" t="s">
        <v>139</v>
      </c>
    </row>
    <row r="1613" spans="1:18" x14ac:dyDescent="0.3">
      <c r="A1613" s="9">
        <v>6079903917</v>
      </c>
      <c r="B1613" s="9">
        <v>2585</v>
      </c>
      <c r="C1613" s="10">
        <f>Datos_Limpios!$B1613/(24*60*60)</f>
        <v>2.991898148148148E-2</v>
      </c>
      <c r="D1613" s="8" t="str">
        <f t="shared" si="50"/>
        <v>Mid Game</v>
      </c>
      <c r="E1613" s="9">
        <v>8126892</v>
      </c>
      <c r="F1613" s="9" t="s">
        <v>188</v>
      </c>
      <c r="G1613" s="9">
        <v>7407260</v>
      </c>
      <c r="H1613" s="9" t="s">
        <v>178</v>
      </c>
      <c r="I1613" s="9">
        <v>38</v>
      </c>
      <c r="J1613" s="9">
        <v>18</v>
      </c>
      <c r="K1613" s="9" t="str">
        <f t="shared" si="51"/>
        <v>Radiant</v>
      </c>
      <c r="L1613" s="9" t="s">
        <v>18</v>
      </c>
      <c r="M1613" s="9">
        <f>Datos_Limpios!$I1613+Datos_Limpios!$J1613</f>
        <v>56</v>
      </c>
      <c r="N1613" s="9" t="str">
        <f>IF(Datos_Limpios!$M1613&lt;35,"Menor a 35",IF(Datos_Limpios!$M1613&lt;=48,"Menor a 48",IF(Datos_Limpios!$M1613&lt;=60,"Menor a 60","Mayor a 60")))</f>
        <v>Menor a 60</v>
      </c>
      <c r="O1613" s="9" t="str">
        <f>IF(Datos_Limpios!$L1613="True",Datos_Limpios!$F1613,Datos_Limpios!$H1613)</f>
        <v>Team Cloud</v>
      </c>
      <c r="P1613" s="9"/>
      <c r="Q1613" s="9">
        <v>13256</v>
      </c>
      <c r="R1613" s="9" t="s">
        <v>139</v>
      </c>
    </row>
    <row r="1614" spans="1:18" x14ac:dyDescent="0.3">
      <c r="A1614" s="7">
        <v>6079489926</v>
      </c>
      <c r="B1614" s="7">
        <v>2069</v>
      </c>
      <c r="C1614" s="8">
        <f>Datos_Limpios!$B1614/(24*60*60)</f>
        <v>2.3946759259259258E-2</v>
      </c>
      <c r="D1614" s="8" t="str">
        <f t="shared" si="50"/>
        <v>Early Game</v>
      </c>
      <c r="E1614" s="7">
        <v>7554697</v>
      </c>
      <c r="F1614" s="7" t="s">
        <v>192</v>
      </c>
      <c r="G1614" s="7">
        <v>2586976</v>
      </c>
      <c r="H1614" s="7" t="s">
        <v>64</v>
      </c>
      <c r="I1614" s="7">
        <v>15</v>
      </c>
      <c r="J1614" s="7">
        <v>33</v>
      </c>
      <c r="K1614" s="7" t="str">
        <f t="shared" si="51"/>
        <v>Dire</v>
      </c>
      <c r="L1614" s="7" t="s">
        <v>14</v>
      </c>
      <c r="M1614" s="7">
        <f>Datos_Limpios!$I1614+Datos_Limpios!$J1614</f>
        <v>48</v>
      </c>
      <c r="N1614" s="7" t="str">
        <f>IF(Datos_Limpios!$M1614&lt;35,"Menor a 35",IF(Datos_Limpios!$M1614&lt;=48,"Menor a 48",IF(Datos_Limpios!$M1614&lt;=60,"Menor a 60","Mayor a 60")))</f>
        <v>Menor a 48</v>
      </c>
      <c r="O1614" s="7" t="str">
        <f>IF(Datos_Limpios!$L1614="True",Datos_Limpios!$F1614,Datos_Limpios!$H1614)</f>
        <v>OG</v>
      </c>
      <c r="P1614" s="7"/>
      <c r="Q1614" s="7">
        <v>13256</v>
      </c>
      <c r="R1614" s="7" t="s">
        <v>139</v>
      </c>
    </row>
    <row r="1615" spans="1:18" x14ac:dyDescent="0.3">
      <c r="A1615" s="9">
        <v>6079555406</v>
      </c>
      <c r="B1615" s="9">
        <v>2510</v>
      </c>
      <c r="C1615" s="10">
        <f>Datos_Limpios!$B1615/(24*60*60)</f>
        <v>2.9050925925925924E-2</v>
      </c>
      <c r="D1615" s="8" t="str">
        <f t="shared" si="50"/>
        <v>Mid Game</v>
      </c>
      <c r="E1615" s="9">
        <v>7554697</v>
      </c>
      <c r="F1615" s="9" t="s">
        <v>192</v>
      </c>
      <c r="G1615" s="9">
        <v>2586976</v>
      </c>
      <c r="H1615" s="9" t="s">
        <v>64</v>
      </c>
      <c r="I1615" s="9">
        <v>37</v>
      </c>
      <c r="J1615" s="9">
        <v>34</v>
      </c>
      <c r="K1615" s="9" t="str">
        <f t="shared" si="51"/>
        <v>Radiant</v>
      </c>
      <c r="L1615" s="9" t="s">
        <v>18</v>
      </c>
      <c r="M1615" s="9">
        <f>Datos_Limpios!$I1615+Datos_Limpios!$J1615</f>
        <v>71</v>
      </c>
      <c r="N1615" s="9" t="str">
        <f>IF(Datos_Limpios!$M1615&lt;35,"Menor a 35",IF(Datos_Limpios!$M1615&lt;=48,"Menor a 48",IF(Datos_Limpios!$M1615&lt;=60,"Menor a 60","Mayor a 60")))</f>
        <v>Mayor a 60</v>
      </c>
      <c r="O1615" s="9" t="str">
        <f>IF(Datos_Limpios!$L1615="True",Datos_Limpios!$F1615,Datos_Limpios!$H1615)</f>
        <v>Nigma Galaxy</v>
      </c>
      <c r="P1615" s="9"/>
      <c r="Q1615" s="9">
        <v>13256</v>
      </c>
      <c r="R1615" s="9" t="s">
        <v>139</v>
      </c>
    </row>
    <row r="1616" spans="1:18" x14ac:dyDescent="0.3">
      <c r="A1616" s="7">
        <v>6079470359</v>
      </c>
      <c r="B1616" s="7">
        <v>2018</v>
      </c>
      <c r="C1616" s="8">
        <f>Datos_Limpios!$B1616/(24*60*60)</f>
        <v>2.3356481481481482E-2</v>
      </c>
      <c r="D1616" s="8" t="str">
        <f t="shared" si="50"/>
        <v>Early Game</v>
      </c>
      <c r="E1616" s="7">
        <v>8204562</v>
      </c>
      <c r="F1616" s="7" t="s">
        <v>150</v>
      </c>
      <c r="G1616" s="7">
        <v>8384158</v>
      </c>
      <c r="H1616" s="7" t="s">
        <v>158</v>
      </c>
      <c r="I1616" s="7">
        <v>35</v>
      </c>
      <c r="J1616" s="7">
        <v>17</v>
      </c>
      <c r="K1616" s="7" t="str">
        <f t="shared" si="51"/>
        <v>Radiant</v>
      </c>
      <c r="L1616" s="7" t="s">
        <v>18</v>
      </c>
      <c r="M1616" s="7">
        <f>Datos_Limpios!$I1616+Datos_Limpios!$J1616</f>
        <v>52</v>
      </c>
      <c r="N1616" s="7" t="str">
        <f>IF(Datos_Limpios!$M1616&lt;35,"Menor a 35",IF(Datos_Limpios!$M1616&lt;=48,"Menor a 48",IF(Datos_Limpios!$M1616&lt;=60,"Menor a 60","Mayor a 60")))</f>
        <v>Menor a 60</v>
      </c>
      <c r="O1616" s="7" t="str">
        <f>IF(Datos_Limpios!$L1616="True",Datos_Limpios!$F1616,Datos_Limpios!$H1616)</f>
        <v>Spider Pigzs</v>
      </c>
      <c r="P1616" s="7"/>
      <c r="Q1616" s="7">
        <v>13256</v>
      </c>
      <c r="R1616" s="7" t="s">
        <v>139</v>
      </c>
    </row>
    <row r="1617" spans="1:18" x14ac:dyDescent="0.3">
      <c r="A1617" s="9">
        <v>6079411610</v>
      </c>
      <c r="B1617" s="9">
        <v>2139</v>
      </c>
      <c r="C1617" s="10">
        <f>Datos_Limpios!$B1617/(24*60*60)</f>
        <v>2.4756944444444446E-2</v>
      </c>
      <c r="D1617" s="8" t="str">
        <f t="shared" si="50"/>
        <v>Early Game</v>
      </c>
      <c r="E1617" s="9">
        <v>8291895</v>
      </c>
      <c r="F1617" s="9" t="s">
        <v>182</v>
      </c>
      <c r="G1617" s="9">
        <v>2163</v>
      </c>
      <c r="H1617" s="9" t="s">
        <v>66</v>
      </c>
      <c r="I1617" s="9">
        <v>27</v>
      </c>
      <c r="J1617" s="9">
        <v>23</v>
      </c>
      <c r="K1617" s="9" t="str">
        <f t="shared" si="51"/>
        <v>Radiant</v>
      </c>
      <c r="L1617" s="9" t="s">
        <v>18</v>
      </c>
      <c r="M1617" s="9">
        <f>Datos_Limpios!$I1617+Datos_Limpios!$J1617</f>
        <v>50</v>
      </c>
      <c r="N1617" s="9" t="str">
        <f>IF(Datos_Limpios!$M1617&lt;35,"Menor a 35",IF(Datos_Limpios!$M1617&lt;=48,"Menor a 48",IF(Datos_Limpios!$M1617&lt;=60,"Menor a 60","Mayor a 60")))</f>
        <v>Menor a 60</v>
      </c>
      <c r="O1617" s="9" t="str">
        <f>IF(Datos_Limpios!$L1617="True",Datos_Limpios!$F1617,Datos_Limpios!$H1617)</f>
        <v>Tundra Esports</v>
      </c>
      <c r="P1617" s="9"/>
      <c r="Q1617" s="9">
        <v>13256</v>
      </c>
      <c r="R1617" s="9" t="s">
        <v>139</v>
      </c>
    </row>
    <row r="1618" spans="1:18" x14ac:dyDescent="0.3">
      <c r="A1618" s="7">
        <v>6078906548</v>
      </c>
      <c r="B1618" s="7">
        <v>2715</v>
      </c>
      <c r="C1618" s="8">
        <f>Datos_Limpios!$B1618/(24*60*60)</f>
        <v>3.142361111111111E-2</v>
      </c>
      <c r="D1618" s="8" t="str">
        <f t="shared" si="50"/>
        <v>Mid Game</v>
      </c>
      <c r="E1618" s="7">
        <v>8118983</v>
      </c>
      <c r="F1618" s="7" t="s">
        <v>190</v>
      </c>
      <c r="G1618" s="7">
        <v>7453020</v>
      </c>
      <c r="H1618" s="7" t="s">
        <v>180</v>
      </c>
      <c r="I1618" s="7">
        <v>20</v>
      </c>
      <c r="J1618" s="7">
        <v>23</v>
      </c>
      <c r="K1618" s="7" t="str">
        <f t="shared" si="51"/>
        <v>Dire</v>
      </c>
      <c r="L1618" s="7" t="s">
        <v>14</v>
      </c>
      <c r="M1618" s="7">
        <f>Datos_Limpios!$I1618+Datos_Limpios!$J1618</f>
        <v>43</v>
      </c>
      <c r="N1618" s="7" t="str">
        <f>IF(Datos_Limpios!$M1618&lt;35,"Menor a 35",IF(Datos_Limpios!$M1618&lt;=48,"Menor a 48",IF(Datos_Limpios!$M1618&lt;=60,"Menor a 60","Mayor a 60")))</f>
        <v>Menor a 48</v>
      </c>
      <c r="O1618" s="7" t="str">
        <f>IF(Datos_Limpios!$L1618="True",Datos_Limpios!$F1618,Datos_Limpios!$H1618)</f>
        <v>Aster.Aries</v>
      </c>
      <c r="P1618" s="7"/>
      <c r="Q1618" s="7">
        <v>13256</v>
      </c>
      <c r="R1618" s="7" t="s">
        <v>139</v>
      </c>
    </row>
    <row r="1619" spans="1:18" x14ac:dyDescent="0.3">
      <c r="A1619" s="9">
        <v>6078835307</v>
      </c>
      <c r="B1619" s="9">
        <v>2752</v>
      </c>
      <c r="C1619" s="10">
        <f>Datos_Limpios!$B1619/(24*60*60)</f>
        <v>3.1851851851851853E-2</v>
      </c>
      <c r="D1619" s="8" t="str">
        <f t="shared" si="50"/>
        <v>Mid Game</v>
      </c>
      <c r="E1619" s="9">
        <v>6685591</v>
      </c>
      <c r="F1619" s="9" t="s">
        <v>194</v>
      </c>
      <c r="G1619" s="9">
        <v>8390848</v>
      </c>
      <c r="H1619" s="9" t="s">
        <v>176</v>
      </c>
      <c r="I1619" s="9">
        <v>12</v>
      </c>
      <c r="J1619" s="9">
        <v>21</v>
      </c>
      <c r="K1619" s="9" t="str">
        <f t="shared" si="51"/>
        <v>Dire</v>
      </c>
      <c r="L1619" s="9" t="s">
        <v>14</v>
      </c>
      <c r="M1619" s="9">
        <f>Datos_Limpios!$I1619+Datos_Limpios!$J1619</f>
        <v>33</v>
      </c>
      <c r="N1619" s="9" t="str">
        <f>IF(Datos_Limpios!$M1619&lt;35,"Menor a 35",IF(Datos_Limpios!$M1619&lt;=48,"Menor a 48",IF(Datos_Limpios!$M1619&lt;=60,"Menor a 60","Mayor a 60")))</f>
        <v>Menor a 35</v>
      </c>
      <c r="O1619" s="9" t="str">
        <f>IF(Datos_Limpios!$L1619="True",Datos_Limpios!$F1619,Datos_Limpios!$H1619)</f>
        <v>ITB.Shuffle</v>
      </c>
      <c r="P1619" s="9"/>
      <c r="Q1619" s="9">
        <v>13256</v>
      </c>
      <c r="R1619" s="9" t="s">
        <v>139</v>
      </c>
    </row>
    <row r="1620" spans="1:18" x14ac:dyDescent="0.3">
      <c r="A1620" s="7">
        <v>6078913575</v>
      </c>
      <c r="B1620" s="7">
        <v>2203</v>
      </c>
      <c r="C1620" s="8">
        <f>Datos_Limpios!$B1620/(24*60*60)</f>
        <v>2.5497685185185186E-2</v>
      </c>
      <c r="D1620" s="8" t="str">
        <f t="shared" si="50"/>
        <v>Early Game</v>
      </c>
      <c r="E1620" s="7">
        <v>8343488</v>
      </c>
      <c r="F1620" s="7" t="s">
        <v>193</v>
      </c>
      <c r="G1620" s="7">
        <v>8261818</v>
      </c>
      <c r="H1620" s="7" t="s">
        <v>177</v>
      </c>
      <c r="I1620" s="7">
        <v>19</v>
      </c>
      <c r="J1620" s="7">
        <v>23</v>
      </c>
      <c r="K1620" s="7" t="str">
        <f t="shared" si="51"/>
        <v>Dire</v>
      </c>
      <c r="L1620" s="7" t="s">
        <v>14</v>
      </c>
      <c r="M1620" s="7">
        <f>Datos_Limpios!$I1620+Datos_Limpios!$J1620</f>
        <v>42</v>
      </c>
      <c r="N1620" s="7" t="str">
        <f>IF(Datos_Limpios!$M1620&lt;35,"Menor a 35",IF(Datos_Limpios!$M1620&lt;=48,"Menor a 48",IF(Datos_Limpios!$M1620&lt;=60,"Menor a 60","Mayor a 60")))</f>
        <v>Menor a 48</v>
      </c>
      <c r="O1620" s="7" t="str">
        <f>IF(Datos_Limpios!$L1620="True",Datos_Limpios!$F1620,Datos_Limpios!$H1620)</f>
        <v>Hellbear Smashers</v>
      </c>
      <c r="P1620" s="7"/>
      <c r="Q1620" s="7">
        <v>13256</v>
      </c>
      <c r="R1620" s="7" t="s">
        <v>139</v>
      </c>
    </row>
    <row r="1621" spans="1:18" x14ac:dyDescent="0.3">
      <c r="A1621" s="9">
        <v>6078846132</v>
      </c>
      <c r="B1621" s="9">
        <v>1897</v>
      </c>
      <c r="C1621" s="10">
        <f>Datos_Limpios!$B1621/(24*60*60)</f>
        <v>2.1956018518518517E-2</v>
      </c>
      <c r="D1621" s="8" t="str">
        <f t="shared" si="50"/>
        <v>Early Game</v>
      </c>
      <c r="E1621" s="9">
        <v>8343488</v>
      </c>
      <c r="F1621" s="9" t="s">
        <v>193</v>
      </c>
      <c r="G1621" s="9">
        <v>8261818</v>
      </c>
      <c r="H1621" s="9" t="s">
        <v>177</v>
      </c>
      <c r="I1621" s="9">
        <v>15</v>
      </c>
      <c r="J1621" s="9">
        <v>20</v>
      </c>
      <c r="K1621" s="9" t="str">
        <f t="shared" si="51"/>
        <v>Dire</v>
      </c>
      <c r="L1621" s="9" t="s">
        <v>14</v>
      </c>
      <c r="M1621" s="9">
        <f>Datos_Limpios!$I1621+Datos_Limpios!$J1621</f>
        <v>35</v>
      </c>
      <c r="N1621" s="9" t="str">
        <f>IF(Datos_Limpios!$M1621&lt;35,"Menor a 35",IF(Datos_Limpios!$M1621&lt;=48,"Menor a 48",IF(Datos_Limpios!$M1621&lt;=60,"Menor a 60","Mayor a 60")))</f>
        <v>Menor a 48</v>
      </c>
      <c r="O1621" s="9" t="str">
        <f>IF(Datos_Limpios!$L1621="True",Datos_Limpios!$F1621,Datos_Limpios!$H1621)</f>
        <v>Hellbear Smashers</v>
      </c>
      <c r="P1621" s="9"/>
      <c r="Q1621" s="9">
        <v>13256</v>
      </c>
      <c r="R1621" s="9" t="s">
        <v>139</v>
      </c>
    </row>
    <row r="1622" spans="1:18" x14ac:dyDescent="0.3">
      <c r="A1622" s="7">
        <v>6078773128</v>
      </c>
      <c r="B1622" s="7">
        <v>1819</v>
      </c>
      <c r="C1622" s="8">
        <f>Datos_Limpios!$B1622/(24*60*60)</f>
        <v>2.105324074074074E-2</v>
      </c>
      <c r="D1622" s="8" t="str">
        <f t="shared" si="50"/>
        <v>Early Game</v>
      </c>
      <c r="E1622" s="7">
        <v>8124688</v>
      </c>
      <c r="F1622" s="7" t="s">
        <v>189</v>
      </c>
      <c r="G1622" s="7">
        <v>8126892</v>
      </c>
      <c r="H1622" s="7" t="s">
        <v>188</v>
      </c>
      <c r="I1622" s="7">
        <v>9</v>
      </c>
      <c r="J1622" s="7">
        <v>32</v>
      </c>
      <c r="K1622" s="7" t="str">
        <f t="shared" si="51"/>
        <v>Dire</v>
      </c>
      <c r="L1622" s="7" t="s">
        <v>14</v>
      </c>
      <c r="M1622" s="7">
        <f>Datos_Limpios!$I1622+Datos_Limpios!$J1622</f>
        <v>41</v>
      </c>
      <c r="N1622" s="7" t="str">
        <f>IF(Datos_Limpios!$M1622&lt;35,"Menor a 35",IF(Datos_Limpios!$M1622&lt;=48,"Menor a 48",IF(Datos_Limpios!$M1622&lt;=60,"Menor a 60","Mayor a 60")))</f>
        <v>Menor a 48</v>
      </c>
      <c r="O1622" s="7" t="str">
        <f>IF(Datos_Limpios!$L1622="True",Datos_Limpios!$F1622,Datos_Limpios!$H1622)</f>
        <v>Team Cloud</v>
      </c>
      <c r="P1622" s="7"/>
      <c r="Q1622" s="7">
        <v>13256</v>
      </c>
      <c r="R1622" s="7" t="s">
        <v>139</v>
      </c>
    </row>
    <row r="1623" spans="1:18" x14ac:dyDescent="0.3">
      <c r="A1623" s="9">
        <v>6078833569</v>
      </c>
      <c r="B1623" s="9">
        <v>2052</v>
      </c>
      <c r="C1623" s="10">
        <f>Datos_Limpios!$B1623/(24*60*60)</f>
        <v>2.375E-2</v>
      </c>
      <c r="D1623" s="8" t="str">
        <f t="shared" si="50"/>
        <v>Early Game</v>
      </c>
      <c r="E1623" s="9">
        <v>8124688</v>
      </c>
      <c r="F1623" s="9" t="s">
        <v>189</v>
      </c>
      <c r="G1623" s="9">
        <v>8126892</v>
      </c>
      <c r="H1623" s="9" t="s">
        <v>188</v>
      </c>
      <c r="I1623" s="9">
        <v>15</v>
      </c>
      <c r="J1623" s="9">
        <v>22</v>
      </c>
      <c r="K1623" s="9" t="str">
        <f t="shared" si="51"/>
        <v>Dire</v>
      </c>
      <c r="L1623" s="9" t="s">
        <v>14</v>
      </c>
      <c r="M1623" s="9">
        <f>Datos_Limpios!$I1623+Datos_Limpios!$J1623</f>
        <v>37</v>
      </c>
      <c r="N1623" s="9" t="str">
        <f>IF(Datos_Limpios!$M1623&lt;35,"Menor a 35",IF(Datos_Limpios!$M1623&lt;=48,"Menor a 48",IF(Datos_Limpios!$M1623&lt;=60,"Menor a 60","Mayor a 60")))</f>
        <v>Menor a 48</v>
      </c>
      <c r="O1623" s="9" t="str">
        <f>IF(Datos_Limpios!$L1623="True",Datos_Limpios!$F1623,Datos_Limpios!$H1623)</f>
        <v>Team Cloud</v>
      </c>
      <c r="P1623" s="9"/>
      <c r="Q1623" s="9">
        <v>13256</v>
      </c>
      <c r="R1623" s="9" t="s">
        <v>139</v>
      </c>
    </row>
    <row r="1624" spans="1:18" x14ac:dyDescent="0.3">
      <c r="A1624" s="7">
        <v>6078685621</v>
      </c>
      <c r="B1624" s="7">
        <v>2914</v>
      </c>
      <c r="C1624" s="8">
        <f>Datos_Limpios!$B1624/(24*60*60)</f>
        <v>3.3726851851851855E-2</v>
      </c>
      <c r="D1624" s="8" t="str">
        <f t="shared" si="50"/>
        <v>Mid Game</v>
      </c>
      <c r="E1624" s="7">
        <v>7453020</v>
      </c>
      <c r="F1624" s="7" t="s">
        <v>180</v>
      </c>
      <c r="G1624" s="7">
        <v>8261500</v>
      </c>
      <c r="H1624" s="7" t="s">
        <v>195</v>
      </c>
      <c r="I1624" s="7">
        <v>27</v>
      </c>
      <c r="J1624" s="7">
        <v>11</v>
      </c>
      <c r="K1624" s="7" t="str">
        <f t="shared" si="51"/>
        <v>Radiant</v>
      </c>
      <c r="L1624" s="7" t="s">
        <v>18</v>
      </c>
      <c r="M1624" s="7">
        <f>Datos_Limpios!$I1624+Datos_Limpios!$J1624</f>
        <v>38</v>
      </c>
      <c r="N1624" s="7" t="str">
        <f>IF(Datos_Limpios!$M1624&lt;35,"Menor a 35",IF(Datos_Limpios!$M1624&lt;=48,"Menor a 48",IF(Datos_Limpios!$M1624&lt;=60,"Menor a 60","Mayor a 60")))</f>
        <v>Menor a 48</v>
      </c>
      <c r="O1624" s="7" t="str">
        <f>IF(Datos_Limpios!$L1624="True",Datos_Limpios!$F1624,Datos_Limpios!$H1624)</f>
        <v>Aster.Aries</v>
      </c>
      <c r="P1624" s="7"/>
      <c r="Q1624" s="7">
        <v>13256</v>
      </c>
      <c r="R1624" s="7" t="s">
        <v>139</v>
      </c>
    </row>
    <row r="1625" spans="1:18" x14ac:dyDescent="0.3">
      <c r="A1625" s="9">
        <v>6078481298</v>
      </c>
      <c r="B1625" s="9">
        <v>2472</v>
      </c>
      <c r="C1625" s="10">
        <f>Datos_Limpios!$B1625/(24*60*60)</f>
        <v>2.8611111111111111E-2</v>
      </c>
      <c r="D1625" s="8" t="str">
        <f t="shared" si="50"/>
        <v>Mid Game</v>
      </c>
      <c r="E1625" s="9">
        <v>8126892</v>
      </c>
      <c r="F1625" s="9" t="s">
        <v>188</v>
      </c>
      <c r="G1625" s="9">
        <v>1520578</v>
      </c>
      <c r="H1625" s="9" t="s">
        <v>39</v>
      </c>
      <c r="I1625" s="9">
        <v>43</v>
      </c>
      <c r="J1625" s="9">
        <v>21</v>
      </c>
      <c r="K1625" s="9" t="str">
        <f t="shared" si="51"/>
        <v>Radiant</v>
      </c>
      <c r="L1625" s="9" t="s">
        <v>18</v>
      </c>
      <c r="M1625" s="9">
        <f>Datos_Limpios!$I1625+Datos_Limpios!$J1625</f>
        <v>64</v>
      </c>
      <c r="N1625" s="9" t="str">
        <f>IF(Datos_Limpios!$M1625&lt;35,"Menor a 35",IF(Datos_Limpios!$M1625&lt;=48,"Menor a 48",IF(Datos_Limpios!$M1625&lt;=60,"Menor a 60","Mayor a 60")))</f>
        <v>Mayor a 60</v>
      </c>
      <c r="O1625" s="9" t="str">
        <f>IF(Datos_Limpios!$L1625="True",Datos_Limpios!$F1625,Datos_Limpios!$H1625)</f>
        <v>Team Cloud</v>
      </c>
      <c r="P1625" s="9"/>
      <c r="Q1625" s="9">
        <v>13256</v>
      </c>
      <c r="R1625" s="9" t="s">
        <v>139</v>
      </c>
    </row>
    <row r="1626" spans="1:18" x14ac:dyDescent="0.3">
      <c r="A1626" s="7">
        <v>6077447817</v>
      </c>
      <c r="B1626" s="7">
        <v>1297</v>
      </c>
      <c r="C1626" s="8">
        <f>Datos_Limpios!$B1626/(24*60*60)</f>
        <v>1.5011574074074075E-2</v>
      </c>
      <c r="D1626" s="8" t="str">
        <f t="shared" si="50"/>
        <v>Early Game</v>
      </c>
      <c r="E1626" s="7">
        <v>8384158</v>
      </c>
      <c r="F1626" s="7" t="s">
        <v>158</v>
      </c>
      <c r="G1626" s="7">
        <v>8113549</v>
      </c>
      <c r="H1626" s="7" t="s">
        <v>124</v>
      </c>
      <c r="I1626" s="7">
        <v>29</v>
      </c>
      <c r="J1626" s="7">
        <v>5</v>
      </c>
      <c r="K1626" s="7" t="str">
        <f t="shared" si="51"/>
        <v>Radiant</v>
      </c>
      <c r="L1626" s="7" t="s">
        <v>18</v>
      </c>
      <c r="M1626" s="7">
        <f>Datos_Limpios!$I1626+Datos_Limpios!$J1626</f>
        <v>34</v>
      </c>
      <c r="N1626" s="7" t="str">
        <f>IF(Datos_Limpios!$M1626&lt;35,"Menor a 35",IF(Datos_Limpios!$M1626&lt;=48,"Menor a 48",IF(Datos_Limpios!$M1626&lt;=60,"Menor a 60","Mayor a 60")))</f>
        <v>Menor a 35</v>
      </c>
      <c r="O1626" s="7" t="str">
        <f>IF(Datos_Limpios!$L1626="True",Datos_Limpios!$F1626,Datos_Limpios!$H1626)</f>
        <v>Into The Breach</v>
      </c>
      <c r="P1626" s="7"/>
      <c r="Q1626" s="7">
        <v>13256</v>
      </c>
      <c r="R1626" s="7" t="s">
        <v>139</v>
      </c>
    </row>
    <row r="1627" spans="1:18" x14ac:dyDescent="0.3">
      <c r="A1627" s="9">
        <v>6077441055</v>
      </c>
      <c r="B1627" s="9">
        <v>2777</v>
      </c>
      <c r="C1627" s="10">
        <f>Datos_Limpios!$B1627/(24*60*60)</f>
        <v>3.2141203703703707E-2</v>
      </c>
      <c r="D1627" s="8" t="str">
        <f t="shared" si="50"/>
        <v>Mid Game</v>
      </c>
      <c r="E1627" s="9">
        <v>4</v>
      </c>
      <c r="F1627" s="9" t="s">
        <v>72</v>
      </c>
      <c r="G1627" s="9">
        <v>7453020</v>
      </c>
      <c r="H1627" s="9" t="s">
        <v>180</v>
      </c>
      <c r="I1627" s="9">
        <v>27</v>
      </c>
      <c r="J1627" s="9">
        <v>27</v>
      </c>
      <c r="K1627" s="9" t="str">
        <f t="shared" si="51"/>
        <v>Radiant</v>
      </c>
      <c r="L1627" s="9" t="s">
        <v>18</v>
      </c>
      <c r="M1627" s="9">
        <f>Datos_Limpios!$I1627+Datos_Limpios!$J1627</f>
        <v>54</v>
      </c>
      <c r="N1627" s="9" t="str">
        <f>IF(Datos_Limpios!$M1627&lt;35,"Menor a 35",IF(Datos_Limpios!$M1627&lt;=48,"Menor a 48",IF(Datos_Limpios!$M1627&lt;=60,"Menor a 60","Mayor a 60")))</f>
        <v>Menor a 60</v>
      </c>
      <c r="O1627" s="9" t="str">
        <f>IF(Datos_Limpios!$L1627="True",Datos_Limpios!$F1627,Datos_Limpios!$H1627)</f>
        <v>EHOME</v>
      </c>
      <c r="P1627" s="9"/>
      <c r="Q1627" s="9">
        <v>13256</v>
      </c>
      <c r="R1627" s="9" t="s">
        <v>139</v>
      </c>
    </row>
    <row r="1628" spans="1:18" x14ac:dyDescent="0.3">
      <c r="A1628" s="7">
        <v>6077315496</v>
      </c>
      <c r="B1628" s="7">
        <v>2571</v>
      </c>
      <c r="C1628" s="8">
        <f>Datos_Limpios!$B1628/(24*60*60)</f>
        <v>2.9756944444444444E-2</v>
      </c>
      <c r="D1628" s="8" t="str">
        <f t="shared" si="50"/>
        <v>Mid Game</v>
      </c>
      <c r="E1628" s="7">
        <v>8261818</v>
      </c>
      <c r="F1628" s="7" t="s">
        <v>177</v>
      </c>
      <c r="G1628" s="7">
        <v>7554697</v>
      </c>
      <c r="H1628" s="7" t="s">
        <v>192</v>
      </c>
      <c r="I1628" s="7">
        <v>20</v>
      </c>
      <c r="J1628" s="7">
        <v>10</v>
      </c>
      <c r="K1628" s="7" t="str">
        <f t="shared" si="51"/>
        <v>Radiant</v>
      </c>
      <c r="L1628" s="7" t="s">
        <v>18</v>
      </c>
      <c r="M1628" s="7">
        <f>Datos_Limpios!$I1628+Datos_Limpios!$J1628</f>
        <v>30</v>
      </c>
      <c r="N1628" s="7" t="str">
        <f>IF(Datos_Limpios!$M1628&lt;35,"Menor a 35",IF(Datos_Limpios!$M1628&lt;=48,"Menor a 48",IF(Datos_Limpios!$M1628&lt;=60,"Menor a 60","Mayor a 60")))</f>
        <v>Menor a 35</v>
      </c>
      <c r="O1628" s="7" t="str">
        <f>IF(Datos_Limpios!$L1628="True",Datos_Limpios!$F1628,Datos_Limpios!$H1628)</f>
        <v>Hellbear Smashers</v>
      </c>
      <c r="P1628" s="7"/>
      <c r="Q1628" s="7">
        <v>13256</v>
      </c>
      <c r="R1628" s="7" t="s">
        <v>139</v>
      </c>
    </row>
    <row r="1629" spans="1:18" x14ac:dyDescent="0.3">
      <c r="A1629" s="9">
        <v>6077183859</v>
      </c>
      <c r="B1629" s="9">
        <v>2547</v>
      </c>
      <c r="C1629" s="10">
        <f>Datos_Limpios!$B1629/(24*60*60)</f>
        <v>2.9479166666666667E-2</v>
      </c>
      <c r="D1629" s="8" t="str">
        <f t="shared" si="50"/>
        <v>Mid Game</v>
      </c>
      <c r="E1629" s="9">
        <v>8124688</v>
      </c>
      <c r="F1629" s="9" t="s">
        <v>189</v>
      </c>
      <c r="G1629" s="9">
        <v>6209804</v>
      </c>
      <c r="H1629" s="9" t="s">
        <v>109</v>
      </c>
      <c r="I1629" s="9">
        <v>14</v>
      </c>
      <c r="J1629" s="9">
        <v>30</v>
      </c>
      <c r="K1629" s="9" t="str">
        <f t="shared" si="51"/>
        <v>Dire</v>
      </c>
      <c r="L1629" s="9" t="s">
        <v>14</v>
      </c>
      <c r="M1629" s="9">
        <f>Datos_Limpios!$I1629+Datos_Limpios!$J1629</f>
        <v>44</v>
      </c>
      <c r="N1629" s="9" t="str">
        <f>IF(Datos_Limpios!$M1629&lt;35,"Menor a 35",IF(Datos_Limpios!$M1629&lt;=48,"Menor a 48",IF(Datos_Limpios!$M1629&lt;=60,"Menor a 60","Mayor a 60")))</f>
        <v>Menor a 48</v>
      </c>
      <c r="O1629" s="9" t="str">
        <f>IF(Datos_Limpios!$L1629="True",Datos_Limpios!$F1629,Datos_Limpios!$H1629)</f>
        <v>Antarctic Penguins</v>
      </c>
      <c r="P1629" s="9"/>
      <c r="Q1629" s="9">
        <v>13256</v>
      </c>
      <c r="R1629" s="9" t="s">
        <v>139</v>
      </c>
    </row>
    <row r="1630" spans="1:18" x14ac:dyDescent="0.3">
      <c r="A1630" s="7">
        <v>6077093828</v>
      </c>
      <c r="B1630" s="7">
        <v>2218</v>
      </c>
      <c r="C1630" s="8">
        <f>Datos_Limpios!$B1630/(24*60*60)</f>
        <v>2.5671296296296296E-2</v>
      </c>
      <c r="D1630" s="8" t="str">
        <f t="shared" si="50"/>
        <v>Early Game</v>
      </c>
      <c r="E1630" s="7">
        <v>8126892</v>
      </c>
      <c r="F1630" s="7" t="s">
        <v>188</v>
      </c>
      <c r="G1630" s="7">
        <v>8204512</v>
      </c>
      <c r="H1630" s="7" t="s">
        <v>146</v>
      </c>
      <c r="I1630" s="7">
        <v>14</v>
      </c>
      <c r="J1630" s="7">
        <v>34</v>
      </c>
      <c r="K1630" s="7" t="str">
        <f t="shared" si="51"/>
        <v>Dire</v>
      </c>
      <c r="L1630" s="7" t="s">
        <v>14</v>
      </c>
      <c r="M1630" s="7">
        <f>Datos_Limpios!$I1630+Datos_Limpios!$J1630</f>
        <v>48</v>
      </c>
      <c r="N1630" s="7" t="str">
        <f>IF(Datos_Limpios!$M1630&lt;35,"Menor a 35",IF(Datos_Limpios!$M1630&lt;=48,"Menor a 48",IF(Datos_Limpios!$M1630&lt;=60,"Menor a 60","Mayor a 60")))</f>
        <v>Menor a 48</v>
      </c>
      <c r="O1630" s="7" t="str">
        <f>IF(Datos_Limpios!$L1630="True",Datos_Limpios!$F1630,Datos_Limpios!$H1630)</f>
        <v>Neptune Gaming</v>
      </c>
      <c r="P1630" s="7"/>
      <c r="Q1630" s="7">
        <v>13256</v>
      </c>
      <c r="R1630" s="7" t="s">
        <v>139</v>
      </c>
    </row>
    <row r="1631" spans="1:18" x14ac:dyDescent="0.3">
      <c r="A1631" s="9">
        <v>6072077922</v>
      </c>
      <c r="B1631" s="9">
        <v>2753</v>
      </c>
      <c r="C1631" s="10">
        <f>Datos_Limpios!$B1631/(24*60*60)</f>
        <v>3.1863425925925927E-2</v>
      </c>
      <c r="D1631" s="8" t="str">
        <f t="shared" si="50"/>
        <v>Mid Game</v>
      </c>
      <c r="E1631" s="9">
        <v>8260983</v>
      </c>
      <c r="F1631" s="9" t="s">
        <v>147</v>
      </c>
      <c r="G1631" s="9">
        <v>7819028</v>
      </c>
      <c r="H1631" s="9" t="s">
        <v>140</v>
      </c>
      <c r="I1631" s="9">
        <v>24</v>
      </c>
      <c r="J1631" s="9">
        <v>12</v>
      </c>
      <c r="K1631" s="9" t="str">
        <f t="shared" si="51"/>
        <v>Radiant</v>
      </c>
      <c r="L1631" s="9" t="s">
        <v>18</v>
      </c>
      <c r="M1631" s="9">
        <f>Datos_Limpios!$I1631+Datos_Limpios!$J1631</f>
        <v>36</v>
      </c>
      <c r="N1631" s="9" t="str">
        <f>IF(Datos_Limpios!$M1631&lt;35,"Menor a 35",IF(Datos_Limpios!$M1631&lt;=48,"Menor a 48",IF(Datos_Limpios!$M1631&lt;=60,"Menor a 60","Mayor a 60")))</f>
        <v>Menor a 48</v>
      </c>
      <c r="O1631" s="9" t="str">
        <f>IF(Datos_Limpios!$L1631="True",Datos_Limpios!$F1631,Datos_Limpios!$H1631)</f>
        <v>TSM</v>
      </c>
      <c r="P1631" s="9"/>
      <c r="Q1631" s="9">
        <v>13256</v>
      </c>
      <c r="R1631" s="9" t="s">
        <v>139</v>
      </c>
    </row>
    <row r="1632" spans="1:18" x14ac:dyDescent="0.3">
      <c r="A1632" s="7">
        <v>6072143944</v>
      </c>
      <c r="B1632" s="7">
        <v>2673</v>
      </c>
      <c r="C1632" s="8">
        <f>Datos_Limpios!$B1632/(24*60*60)</f>
        <v>3.09375E-2</v>
      </c>
      <c r="D1632" s="8" t="str">
        <f t="shared" si="50"/>
        <v>Mid Game</v>
      </c>
      <c r="E1632" s="7">
        <v>7819028</v>
      </c>
      <c r="F1632" s="7" t="s">
        <v>140</v>
      </c>
      <c r="G1632" s="7">
        <v>8260983</v>
      </c>
      <c r="H1632" s="7" t="s">
        <v>147</v>
      </c>
      <c r="I1632" s="7">
        <v>17</v>
      </c>
      <c r="J1632" s="7">
        <v>34</v>
      </c>
      <c r="K1632" s="7" t="str">
        <f t="shared" si="51"/>
        <v>Dire</v>
      </c>
      <c r="L1632" s="7" t="s">
        <v>14</v>
      </c>
      <c r="M1632" s="7">
        <f>Datos_Limpios!$I1632+Datos_Limpios!$J1632</f>
        <v>51</v>
      </c>
      <c r="N1632" s="7" t="str">
        <f>IF(Datos_Limpios!$M1632&lt;35,"Menor a 35",IF(Datos_Limpios!$M1632&lt;=48,"Menor a 48",IF(Datos_Limpios!$M1632&lt;=60,"Menor a 60","Mayor a 60")))</f>
        <v>Menor a 60</v>
      </c>
      <c r="O1632" s="7" t="str">
        <f>IF(Datos_Limpios!$L1632="True",Datos_Limpios!$F1632,Datos_Limpios!$H1632)</f>
        <v>TSM</v>
      </c>
      <c r="P1632" s="7"/>
      <c r="Q1632" s="7">
        <v>13256</v>
      </c>
      <c r="R1632" s="7" t="s">
        <v>139</v>
      </c>
    </row>
    <row r="1633" spans="1:18" x14ac:dyDescent="0.3">
      <c r="A1633" s="9">
        <v>6072190545</v>
      </c>
      <c r="B1633" s="9">
        <v>1979</v>
      </c>
      <c r="C1633" s="10">
        <f>Datos_Limpios!$B1633/(24*60*60)</f>
        <v>2.2905092592592591E-2</v>
      </c>
      <c r="D1633" s="8" t="str">
        <f t="shared" si="50"/>
        <v>Early Game</v>
      </c>
      <c r="E1633" s="9">
        <v>8260983</v>
      </c>
      <c r="F1633" s="9" t="s">
        <v>147</v>
      </c>
      <c r="G1633" s="9">
        <v>7819028</v>
      </c>
      <c r="H1633" s="9" t="s">
        <v>140</v>
      </c>
      <c r="I1633" s="9">
        <v>26</v>
      </c>
      <c r="J1633" s="9">
        <v>12</v>
      </c>
      <c r="K1633" s="9" t="str">
        <f t="shared" si="51"/>
        <v>Radiant</v>
      </c>
      <c r="L1633" s="9" t="s">
        <v>18</v>
      </c>
      <c r="M1633" s="9">
        <f>Datos_Limpios!$I1633+Datos_Limpios!$J1633</f>
        <v>38</v>
      </c>
      <c r="N1633" s="9" t="str">
        <f>IF(Datos_Limpios!$M1633&lt;35,"Menor a 35",IF(Datos_Limpios!$M1633&lt;=48,"Menor a 48",IF(Datos_Limpios!$M1633&lt;=60,"Menor a 60","Mayor a 60")))</f>
        <v>Menor a 48</v>
      </c>
      <c r="O1633" s="9" t="str">
        <f>IF(Datos_Limpios!$L1633="True",Datos_Limpios!$F1633,Datos_Limpios!$H1633)</f>
        <v>TSM</v>
      </c>
      <c r="P1633" s="9"/>
      <c r="Q1633" s="9">
        <v>13256</v>
      </c>
      <c r="R1633" s="9" t="s">
        <v>139</v>
      </c>
    </row>
    <row r="1634" spans="1:18" x14ac:dyDescent="0.3">
      <c r="A1634" s="7">
        <v>6071205619</v>
      </c>
      <c r="B1634" s="7">
        <v>2609</v>
      </c>
      <c r="C1634" s="8">
        <f>Datos_Limpios!$B1634/(24*60*60)</f>
        <v>3.019675925925926E-2</v>
      </c>
      <c r="D1634" s="8" t="str">
        <f t="shared" si="50"/>
        <v>Mid Game</v>
      </c>
      <c r="E1634" s="7">
        <v>350190</v>
      </c>
      <c r="F1634" s="7" t="s">
        <v>16</v>
      </c>
      <c r="G1634" s="7">
        <v>2108395</v>
      </c>
      <c r="H1634" s="7" t="s">
        <v>34</v>
      </c>
      <c r="I1634" s="7">
        <v>27</v>
      </c>
      <c r="J1634" s="7">
        <v>13</v>
      </c>
      <c r="K1634" s="7" t="str">
        <f t="shared" si="51"/>
        <v>Radiant</v>
      </c>
      <c r="L1634" s="7" t="s">
        <v>18</v>
      </c>
      <c r="M1634" s="7">
        <f>Datos_Limpios!$I1634+Datos_Limpios!$J1634</f>
        <v>40</v>
      </c>
      <c r="N1634" s="7" t="str">
        <f>IF(Datos_Limpios!$M1634&lt;35,"Menor a 35",IF(Datos_Limpios!$M1634&lt;=48,"Menor a 48",IF(Datos_Limpios!$M1634&lt;=60,"Menor a 60","Mayor a 60")))</f>
        <v>Menor a 48</v>
      </c>
      <c r="O1634" s="7" t="str">
        <f>IF(Datos_Limpios!$L1634="True",Datos_Limpios!$F1634,Datos_Limpios!$H1634)</f>
        <v>Ascent Esports</v>
      </c>
      <c r="P1634" s="7"/>
      <c r="Q1634" s="7">
        <v>13256</v>
      </c>
      <c r="R1634" s="7" t="s">
        <v>139</v>
      </c>
    </row>
    <row r="1635" spans="1:18" x14ac:dyDescent="0.3">
      <c r="A1635" s="9">
        <v>6070996580</v>
      </c>
      <c r="B1635" s="9">
        <v>2165</v>
      </c>
      <c r="C1635" s="10">
        <f>Datos_Limpios!$B1635/(24*60*60)</f>
        <v>2.5057870370370369E-2</v>
      </c>
      <c r="D1635" s="8" t="str">
        <f t="shared" si="50"/>
        <v>Early Game</v>
      </c>
      <c r="E1635" s="9">
        <v>350190</v>
      </c>
      <c r="F1635" s="9" t="s">
        <v>16</v>
      </c>
      <c r="G1635" s="9">
        <v>2108395</v>
      </c>
      <c r="H1635" s="9" t="s">
        <v>34</v>
      </c>
      <c r="I1635" s="9">
        <v>8</v>
      </c>
      <c r="J1635" s="9">
        <v>29</v>
      </c>
      <c r="K1635" s="9" t="str">
        <f t="shared" si="51"/>
        <v>Dire</v>
      </c>
      <c r="L1635" s="9" t="s">
        <v>14</v>
      </c>
      <c r="M1635" s="9">
        <f>Datos_Limpios!$I1635+Datos_Limpios!$J1635</f>
        <v>37</v>
      </c>
      <c r="N1635" s="9" t="str">
        <f>IF(Datos_Limpios!$M1635&lt;35,"Menor a 35",IF(Datos_Limpios!$M1635&lt;=48,"Menor a 48",IF(Datos_Limpios!$M1635&lt;=60,"Menor a 60","Mayor a 60")))</f>
        <v>Menor a 48</v>
      </c>
      <c r="O1635" s="9" t="str">
        <f>IF(Datos_Limpios!$L1635="True",Datos_Limpios!$F1635,Datos_Limpios!$H1635)</f>
        <v>TNC Predator</v>
      </c>
      <c r="P1635" s="9"/>
      <c r="Q1635" s="9">
        <v>13256</v>
      </c>
      <c r="R1635" s="9" t="s">
        <v>139</v>
      </c>
    </row>
    <row r="1636" spans="1:18" x14ac:dyDescent="0.3">
      <c r="A1636" s="7">
        <v>6070369341</v>
      </c>
      <c r="B1636" s="7">
        <v>2188</v>
      </c>
      <c r="C1636" s="8">
        <f>Datos_Limpios!$B1636/(24*60*60)</f>
        <v>2.5324074074074075E-2</v>
      </c>
      <c r="D1636" s="8" t="str">
        <f t="shared" si="50"/>
        <v>Early Game</v>
      </c>
      <c r="E1636" s="7">
        <v>8260983</v>
      </c>
      <c r="F1636" s="7" t="s">
        <v>147</v>
      </c>
      <c r="G1636" s="7">
        <v>7819028</v>
      </c>
      <c r="H1636" s="7" t="s">
        <v>140</v>
      </c>
      <c r="I1636" s="7">
        <v>28</v>
      </c>
      <c r="J1636" s="7">
        <v>14</v>
      </c>
      <c r="K1636" s="7" t="str">
        <f t="shared" si="51"/>
        <v>Radiant</v>
      </c>
      <c r="L1636" s="7" t="s">
        <v>18</v>
      </c>
      <c r="M1636" s="7">
        <f>Datos_Limpios!$I1636+Datos_Limpios!$J1636</f>
        <v>42</v>
      </c>
      <c r="N1636" s="7" t="str">
        <f>IF(Datos_Limpios!$M1636&lt;35,"Menor a 35",IF(Datos_Limpios!$M1636&lt;=48,"Menor a 48",IF(Datos_Limpios!$M1636&lt;=60,"Menor a 60","Mayor a 60")))</f>
        <v>Menor a 48</v>
      </c>
      <c r="O1636" s="7" t="str">
        <f>IF(Datos_Limpios!$L1636="True",Datos_Limpios!$F1636,Datos_Limpios!$H1636)</f>
        <v>TSM</v>
      </c>
      <c r="P1636" s="7"/>
      <c r="Q1636" s="7">
        <v>13256</v>
      </c>
      <c r="R1636" s="7" t="s">
        <v>139</v>
      </c>
    </row>
    <row r="1637" spans="1:18" x14ac:dyDescent="0.3">
      <c r="A1637" s="9">
        <v>6070298419</v>
      </c>
      <c r="B1637" s="9">
        <v>2382</v>
      </c>
      <c r="C1637" s="10">
        <f>Datos_Limpios!$B1637/(24*60*60)</f>
        <v>2.7569444444444445E-2</v>
      </c>
      <c r="D1637" s="8" t="str">
        <f t="shared" si="50"/>
        <v>Early Game</v>
      </c>
      <c r="E1637" s="9">
        <v>8180753</v>
      </c>
      <c r="F1637" s="9" t="s">
        <v>187</v>
      </c>
      <c r="G1637" s="9">
        <v>8260932</v>
      </c>
      <c r="H1637" s="9" t="s">
        <v>151</v>
      </c>
      <c r="I1637" s="9">
        <v>21</v>
      </c>
      <c r="J1637" s="9">
        <v>26</v>
      </c>
      <c r="K1637" s="9" t="str">
        <f t="shared" si="51"/>
        <v>Dire</v>
      </c>
      <c r="L1637" s="9" t="s">
        <v>14</v>
      </c>
      <c r="M1637" s="9">
        <f>Datos_Limpios!$I1637+Datos_Limpios!$J1637</f>
        <v>47</v>
      </c>
      <c r="N1637" s="9" t="str">
        <f>IF(Datos_Limpios!$M1637&lt;35,"Menor a 35",IF(Datos_Limpios!$M1637&lt;=48,"Menor a 48",IF(Datos_Limpios!$M1637&lt;=60,"Menor a 60","Mayor a 60")))</f>
        <v>Menor a 48</v>
      </c>
      <c r="O1637" s="9" t="str">
        <f>IF(Datos_Limpios!$L1637="True",Datos_Limpios!$F1637,Datos_Limpios!$H1637)</f>
        <v>Eternity</v>
      </c>
      <c r="P1637" s="9"/>
      <c r="Q1637" s="9">
        <v>13256</v>
      </c>
      <c r="R1637" s="9" t="s">
        <v>139</v>
      </c>
    </row>
    <row r="1638" spans="1:18" x14ac:dyDescent="0.3">
      <c r="A1638" s="7">
        <v>6070245400</v>
      </c>
      <c r="B1638" s="7">
        <v>1846</v>
      </c>
      <c r="C1638" s="8">
        <f>Datos_Limpios!$B1638/(24*60*60)</f>
        <v>2.1365740740740741E-2</v>
      </c>
      <c r="D1638" s="8" t="str">
        <f t="shared" si="50"/>
        <v>Early Game</v>
      </c>
      <c r="E1638" s="7">
        <v>8260932</v>
      </c>
      <c r="F1638" s="7" t="s">
        <v>151</v>
      </c>
      <c r="G1638" s="7">
        <v>8180753</v>
      </c>
      <c r="H1638" s="7" t="s">
        <v>187</v>
      </c>
      <c r="I1638" s="7">
        <v>29</v>
      </c>
      <c r="J1638" s="7">
        <v>20</v>
      </c>
      <c r="K1638" s="7" t="str">
        <f t="shared" si="51"/>
        <v>Radiant</v>
      </c>
      <c r="L1638" s="7" t="s">
        <v>18</v>
      </c>
      <c r="M1638" s="7">
        <f>Datos_Limpios!$I1638+Datos_Limpios!$J1638</f>
        <v>49</v>
      </c>
      <c r="N1638" s="7" t="str">
        <f>IF(Datos_Limpios!$M1638&lt;35,"Menor a 35",IF(Datos_Limpios!$M1638&lt;=48,"Menor a 48",IF(Datos_Limpios!$M1638&lt;=60,"Menor a 60","Mayor a 60")))</f>
        <v>Menor a 60</v>
      </c>
      <c r="O1638" s="7" t="str">
        <f>IF(Datos_Limpios!$L1638="True",Datos_Limpios!$F1638,Datos_Limpios!$H1638)</f>
        <v>Eternity</v>
      </c>
      <c r="P1638" s="7"/>
      <c r="Q1638" s="7">
        <v>13256</v>
      </c>
      <c r="R1638" s="7" t="s">
        <v>139</v>
      </c>
    </row>
    <row r="1639" spans="1:18" x14ac:dyDescent="0.3">
      <c r="A1639" s="9">
        <v>6070130213</v>
      </c>
      <c r="B1639" s="9">
        <v>3865</v>
      </c>
      <c r="C1639" s="10">
        <f>Datos_Limpios!$B1639/(24*60*60)</f>
        <v>4.4733796296296299E-2</v>
      </c>
      <c r="D1639" s="8" t="str">
        <f t="shared" si="50"/>
        <v>Late Game</v>
      </c>
      <c r="E1639" s="9">
        <v>8462940</v>
      </c>
      <c r="F1639" s="9" t="s">
        <v>141</v>
      </c>
      <c r="G1639" s="9">
        <v>8272699</v>
      </c>
      <c r="H1639" s="9" t="s">
        <v>179</v>
      </c>
      <c r="I1639" s="9">
        <v>38</v>
      </c>
      <c r="J1639" s="9">
        <v>15</v>
      </c>
      <c r="K1639" s="9" t="str">
        <f t="shared" si="51"/>
        <v>Radiant</v>
      </c>
      <c r="L1639" s="9" t="s">
        <v>18</v>
      </c>
      <c r="M1639" s="9">
        <f>Datos_Limpios!$I1639+Datos_Limpios!$J1639</f>
        <v>53</v>
      </c>
      <c r="N1639" s="9" t="str">
        <f>IF(Datos_Limpios!$M1639&lt;35,"Menor a 35",IF(Datos_Limpios!$M1639&lt;=48,"Menor a 48",IF(Datos_Limpios!$M1639&lt;=60,"Menor a 60","Mayor a 60")))</f>
        <v>Menor a 60</v>
      </c>
      <c r="O1639" s="9" t="str">
        <f>IF(Datos_Limpios!$L1639="True",Datos_Limpios!$F1639,Datos_Limpios!$H1639)</f>
        <v>bumble bEE's</v>
      </c>
      <c r="P1639" s="9"/>
      <c r="Q1639" s="9">
        <v>13256</v>
      </c>
      <c r="R1639" s="9" t="s">
        <v>139</v>
      </c>
    </row>
    <row r="1640" spans="1:18" x14ac:dyDescent="0.3">
      <c r="A1640" s="7">
        <v>6069932587</v>
      </c>
      <c r="B1640" s="7">
        <v>2122</v>
      </c>
      <c r="C1640" s="8">
        <f>Datos_Limpios!$B1640/(24*60*60)</f>
        <v>2.4560185185185185E-2</v>
      </c>
      <c r="D1640" s="8" t="str">
        <f t="shared" si="50"/>
        <v>Early Game</v>
      </c>
      <c r="E1640" s="7">
        <v>8254145</v>
      </c>
      <c r="F1640" s="7" t="s">
        <v>153</v>
      </c>
      <c r="G1640" s="7">
        <v>7732977</v>
      </c>
      <c r="H1640" s="7" t="s">
        <v>155</v>
      </c>
      <c r="I1640" s="7">
        <v>22</v>
      </c>
      <c r="J1640" s="7">
        <v>36</v>
      </c>
      <c r="K1640" s="7" t="str">
        <f t="shared" si="51"/>
        <v>Dire</v>
      </c>
      <c r="L1640" s="7" t="s">
        <v>14</v>
      </c>
      <c r="M1640" s="7">
        <f>Datos_Limpios!$I1640+Datos_Limpios!$J1640</f>
        <v>58</v>
      </c>
      <c r="N1640" s="7" t="str">
        <f>IF(Datos_Limpios!$M1640&lt;35,"Menor a 35",IF(Datos_Limpios!$M1640&lt;=48,"Menor a 48",IF(Datos_Limpios!$M1640&lt;=60,"Menor a 60","Mayor a 60")))</f>
        <v>Menor a 60</v>
      </c>
      <c r="O1640" s="7" t="str">
        <f>IF(Datos_Limpios!$L1640="True",Datos_Limpios!$F1640,Datos_Limpios!$H1640)</f>
        <v>BOOM Esports</v>
      </c>
      <c r="P1640" s="7"/>
      <c r="Q1640" s="7">
        <v>13256</v>
      </c>
      <c r="R1640" s="7" t="s">
        <v>139</v>
      </c>
    </row>
    <row r="1641" spans="1:18" x14ac:dyDescent="0.3">
      <c r="A1641" s="9">
        <v>6069800942</v>
      </c>
      <c r="B1641" s="9">
        <v>2663</v>
      </c>
      <c r="C1641" s="10">
        <f>Datos_Limpios!$B1641/(24*60*60)</f>
        <v>3.0821759259259261E-2</v>
      </c>
      <c r="D1641" s="8" t="str">
        <f t="shared" si="50"/>
        <v>Mid Game</v>
      </c>
      <c r="E1641" s="9">
        <v>7732977</v>
      </c>
      <c r="F1641" s="9" t="s">
        <v>155</v>
      </c>
      <c r="G1641" s="9">
        <v>8254145</v>
      </c>
      <c r="H1641" s="9" t="s">
        <v>153</v>
      </c>
      <c r="I1641" s="9">
        <v>26</v>
      </c>
      <c r="J1641" s="9">
        <v>22</v>
      </c>
      <c r="K1641" s="9" t="str">
        <f t="shared" si="51"/>
        <v>Radiant</v>
      </c>
      <c r="L1641" s="9" t="s">
        <v>18</v>
      </c>
      <c r="M1641" s="9">
        <f>Datos_Limpios!$I1641+Datos_Limpios!$J1641</f>
        <v>48</v>
      </c>
      <c r="N1641" s="9" t="str">
        <f>IF(Datos_Limpios!$M1641&lt;35,"Menor a 35",IF(Datos_Limpios!$M1641&lt;=48,"Menor a 48",IF(Datos_Limpios!$M1641&lt;=60,"Menor a 60","Mayor a 60")))</f>
        <v>Menor a 48</v>
      </c>
      <c r="O1641" s="9" t="str">
        <f>IF(Datos_Limpios!$L1641="True",Datos_Limpios!$F1641,Datos_Limpios!$H1641)</f>
        <v>BOOM Esports</v>
      </c>
      <c r="P1641" s="9"/>
      <c r="Q1641" s="9">
        <v>13256</v>
      </c>
      <c r="R1641" s="9" t="s">
        <v>139</v>
      </c>
    </row>
    <row r="1642" spans="1:18" x14ac:dyDescent="0.3">
      <c r="A1642" s="7">
        <v>6069602989</v>
      </c>
      <c r="B1642" s="7">
        <v>4246</v>
      </c>
      <c r="C1642" s="8">
        <f>Datos_Limpios!$B1642/(24*60*60)</f>
        <v>4.9143518518518517E-2</v>
      </c>
      <c r="D1642" s="8" t="str">
        <f t="shared" si="50"/>
        <v>Late Game</v>
      </c>
      <c r="E1642" s="7">
        <v>2108395</v>
      </c>
      <c r="F1642" s="7" t="s">
        <v>34</v>
      </c>
      <c r="G1642" s="7">
        <v>350190</v>
      </c>
      <c r="H1642" s="7" t="s">
        <v>16</v>
      </c>
      <c r="I1642" s="7">
        <v>28</v>
      </c>
      <c r="J1642" s="7">
        <v>40</v>
      </c>
      <c r="K1642" s="7" t="str">
        <f t="shared" si="51"/>
        <v>Dire</v>
      </c>
      <c r="L1642" s="7" t="s">
        <v>14</v>
      </c>
      <c r="M1642" s="7">
        <f>Datos_Limpios!$I1642+Datos_Limpios!$J1642</f>
        <v>68</v>
      </c>
      <c r="N1642" s="7" t="str">
        <f>IF(Datos_Limpios!$M1642&lt;35,"Menor a 35",IF(Datos_Limpios!$M1642&lt;=48,"Menor a 48",IF(Datos_Limpios!$M1642&lt;=60,"Menor a 60","Mayor a 60")))</f>
        <v>Mayor a 60</v>
      </c>
      <c r="O1642" s="7" t="str">
        <f>IF(Datos_Limpios!$L1642="True",Datos_Limpios!$F1642,Datos_Limpios!$H1642)</f>
        <v>Ascent Esports</v>
      </c>
      <c r="P1642" s="7"/>
      <c r="Q1642" s="7">
        <v>13256</v>
      </c>
      <c r="R1642" s="7" t="s">
        <v>139</v>
      </c>
    </row>
    <row r="1643" spans="1:18" x14ac:dyDescent="0.3">
      <c r="A1643" s="9">
        <v>6069376821</v>
      </c>
      <c r="B1643" s="9">
        <v>3013</v>
      </c>
      <c r="C1643" s="10">
        <f>Datos_Limpios!$B1643/(24*60*60)</f>
        <v>3.4872685185185187E-2</v>
      </c>
      <c r="D1643" s="8" t="str">
        <f t="shared" si="50"/>
        <v>Mid Game</v>
      </c>
      <c r="E1643" s="9">
        <v>8062847</v>
      </c>
      <c r="F1643" s="9" t="s">
        <v>143</v>
      </c>
      <c r="G1643" s="9">
        <v>7732977</v>
      </c>
      <c r="H1643" s="9" t="s">
        <v>155</v>
      </c>
      <c r="I1643" s="9">
        <v>17</v>
      </c>
      <c r="J1643" s="9">
        <v>36</v>
      </c>
      <c r="K1643" s="9" t="str">
        <f t="shared" si="51"/>
        <v>Dire</v>
      </c>
      <c r="L1643" s="9" t="s">
        <v>14</v>
      </c>
      <c r="M1643" s="9">
        <f>Datos_Limpios!$I1643+Datos_Limpios!$J1643</f>
        <v>53</v>
      </c>
      <c r="N1643" s="9" t="str">
        <f>IF(Datos_Limpios!$M1643&lt;35,"Menor a 35",IF(Datos_Limpios!$M1643&lt;=48,"Menor a 48",IF(Datos_Limpios!$M1643&lt;=60,"Menor a 60","Mayor a 60")))</f>
        <v>Menor a 60</v>
      </c>
      <c r="O1643" s="9" t="str">
        <f>IF(Datos_Limpios!$L1643="True",Datos_Limpios!$F1643,Datos_Limpios!$H1643)</f>
        <v>BOOM Esports</v>
      </c>
      <c r="P1643" s="9"/>
      <c r="Q1643" s="9">
        <v>13256</v>
      </c>
      <c r="R1643" s="9" t="s">
        <v>139</v>
      </c>
    </row>
    <row r="1644" spans="1:18" x14ac:dyDescent="0.3">
      <c r="A1644" s="7">
        <v>6069140416</v>
      </c>
      <c r="B1644" s="7">
        <v>3333</v>
      </c>
      <c r="C1644" s="8">
        <f>Datos_Limpios!$B1644/(24*60*60)</f>
        <v>3.8576388888888889E-2</v>
      </c>
      <c r="D1644" s="8" t="str">
        <f t="shared" si="50"/>
        <v>Mid Game</v>
      </c>
      <c r="E1644" s="7">
        <v>8254145</v>
      </c>
      <c r="F1644" s="7" t="s">
        <v>153</v>
      </c>
      <c r="G1644" s="7">
        <v>8360138</v>
      </c>
      <c r="H1644" s="7" t="s">
        <v>152</v>
      </c>
      <c r="I1644" s="7">
        <v>38</v>
      </c>
      <c r="J1644" s="7">
        <v>24</v>
      </c>
      <c r="K1644" s="7" t="str">
        <f t="shared" si="51"/>
        <v>Radiant</v>
      </c>
      <c r="L1644" s="7" t="s">
        <v>18</v>
      </c>
      <c r="M1644" s="7">
        <f>Datos_Limpios!$I1644+Datos_Limpios!$J1644</f>
        <v>62</v>
      </c>
      <c r="N1644" s="7" t="str">
        <f>IF(Datos_Limpios!$M1644&lt;35,"Menor a 35",IF(Datos_Limpios!$M1644&lt;=48,"Menor a 48",IF(Datos_Limpios!$M1644&lt;=60,"Menor a 60","Mayor a 60")))</f>
        <v>Mayor a 60</v>
      </c>
      <c r="O1644" s="7" t="str">
        <f>IF(Datos_Limpios!$L1644="True",Datos_Limpios!$F1644,Datos_Limpios!$H1644)</f>
        <v>Execration</v>
      </c>
      <c r="P1644" s="7"/>
      <c r="Q1644" s="7">
        <v>13256</v>
      </c>
      <c r="R1644" s="7" t="s">
        <v>139</v>
      </c>
    </row>
    <row r="1645" spans="1:18" x14ac:dyDescent="0.3">
      <c r="A1645" s="9">
        <v>6068924854</v>
      </c>
      <c r="B1645" s="9">
        <v>2184</v>
      </c>
      <c r="C1645" s="10">
        <f>Datos_Limpios!$B1645/(24*60*60)</f>
        <v>2.5277777777777777E-2</v>
      </c>
      <c r="D1645" s="8" t="str">
        <f t="shared" si="50"/>
        <v>Early Game</v>
      </c>
      <c r="E1645" s="9">
        <v>8260983</v>
      </c>
      <c r="F1645" s="9" t="s">
        <v>147</v>
      </c>
      <c r="G1645" s="9">
        <v>8260932</v>
      </c>
      <c r="H1645" s="9" t="s">
        <v>151</v>
      </c>
      <c r="I1645" s="9">
        <v>35</v>
      </c>
      <c r="J1645" s="9">
        <v>15</v>
      </c>
      <c r="K1645" s="9" t="str">
        <f t="shared" si="51"/>
        <v>Radiant</v>
      </c>
      <c r="L1645" s="9" t="s">
        <v>18</v>
      </c>
      <c r="M1645" s="9">
        <f>Datos_Limpios!$I1645+Datos_Limpios!$J1645</f>
        <v>50</v>
      </c>
      <c r="N1645" s="9" t="str">
        <f>IF(Datos_Limpios!$M1645&lt;35,"Menor a 35",IF(Datos_Limpios!$M1645&lt;=48,"Menor a 48",IF(Datos_Limpios!$M1645&lt;=60,"Menor a 60","Mayor a 60")))</f>
        <v>Menor a 60</v>
      </c>
      <c r="O1645" s="9" t="str">
        <f>IF(Datos_Limpios!$L1645="True",Datos_Limpios!$F1645,Datos_Limpios!$H1645)</f>
        <v>TSM</v>
      </c>
      <c r="P1645" s="9"/>
      <c r="Q1645" s="9">
        <v>13256</v>
      </c>
      <c r="R1645" s="9" t="s">
        <v>139</v>
      </c>
    </row>
    <row r="1646" spans="1:18" x14ac:dyDescent="0.3">
      <c r="A1646" s="7">
        <v>6068895002</v>
      </c>
      <c r="B1646" s="7">
        <v>2765</v>
      </c>
      <c r="C1646" s="8">
        <f>Datos_Limpios!$B1646/(24*60*60)</f>
        <v>3.2002314814814817E-2</v>
      </c>
      <c r="D1646" s="8" t="str">
        <f t="shared" si="50"/>
        <v>Mid Game</v>
      </c>
      <c r="E1646" s="7">
        <v>8376426</v>
      </c>
      <c r="F1646" s="7" t="s">
        <v>172</v>
      </c>
      <c r="G1646" s="7">
        <v>8180753</v>
      </c>
      <c r="H1646" s="7" t="s">
        <v>187</v>
      </c>
      <c r="I1646" s="7">
        <v>24</v>
      </c>
      <c r="J1646" s="7">
        <v>29</v>
      </c>
      <c r="K1646" s="7" t="str">
        <f t="shared" si="51"/>
        <v>Dire</v>
      </c>
      <c r="L1646" s="7" t="s">
        <v>14</v>
      </c>
      <c r="M1646" s="7">
        <f>Datos_Limpios!$I1646+Datos_Limpios!$J1646</f>
        <v>53</v>
      </c>
      <c r="N1646" s="7" t="str">
        <f>IF(Datos_Limpios!$M1646&lt;35,"Menor a 35",IF(Datos_Limpios!$M1646&lt;=48,"Menor a 48",IF(Datos_Limpios!$M1646&lt;=60,"Menor a 60","Mayor a 60")))</f>
        <v>Menor a 60</v>
      </c>
      <c r="O1646" s="7" t="str">
        <f>IF(Datos_Limpios!$L1646="True",Datos_Limpios!$F1646,Datos_Limpios!$H1646)</f>
        <v>Arkosh Gaming</v>
      </c>
      <c r="P1646" s="7"/>
      <c r="Q1646" s="7">
        <v>13256</v>
      </c>
      <c r="R1646" s="7" t="s">
        <v>139</v>
      </c>
    </row>
    <row r="1647" spans="1:18" x14ac:dyDescent="0.3">
      <c r="A1647" s="9">
        <v>6068855353</v>
      </c>
      <c r="B1647" s="9">
        <v>1260</v>
      </c>
      <c r="C1647" s="10">
        <f>Datos_Limpios!$B1647/(24*60*60)</f>
        <v>1.4583333333333334E-2</v>
      </c>
      <c r="D1647" s="8" t="str">
        <f t="shared" si="50"/>
        <v>Early Game</v>
      </c>
      <c r="E1647" s="9">
        <v>8462940</v>
      </c>
      <c r="F1647" s="9" t="s">
        <v>141</v>
      </c>
      <c r="G1647" s="9">
        <v>8271508</v>
      </c>
      <c r="H1647" s="9" t="s">
        <v>186</v>
      </c>
      <c r="I1647" s="9">
        <v>24</v>
      </c>
      <c r="J1647" s="9">
        <v>7</v>
      </c>
      <c r="K1647" s="9" t="str">
        <f t="shared" si="51"/>
        <v>Radiant</v>
      </c>
      <c r="L1647" s="9" t="s">
        <v>18</v>
      </c>
      <c r="M1647" s="9">
        <f>Datos_Limpios!$I1647+Datos_Limpios!$J1647</f>
        <v>31</v>
      </c>
      <c r="N1647" s="9" t="str">
        <f>IF(Datos_Limpios!$M1647&lt;35,"Menor a 35",IF(Datos_Limpios!$M1647&lt;=48,"Menor a 48",IF(Datos_Limpios!$M1647&lt;=60,"Menor a 60","Mayor a 60")))</f>
        <v>Menor a 35</v>
      </c>
      <c r="O1647" s="9" t="str">
        <f>IF(Datos_Limpios!$L1647="True",Datos_Limpios!$F1647,Datos_Limpios!$H1647)</f>
        <v>bumble bEE's</v>
      </c>
      <c r="P1647" s="9"/>
      <c r="Q1647" s="9">
        <v>13256</v>
      </c>
      <c r="R1647" s="9" t="s">
        <v>139</v>
      </c>
    </row>
    <row r="1648" spans="1:18" x14ac:dyDescent="0.3">
      <c r="A1648" s="7">
        <v>6068770727</v>
      </c>
      <c r="B1648" s="7">
        <v>2626</v>
      </c>
      <c r="C1648" s="8">
        <f>Datos_Limpios!$B1648/(24*60*60)</f>
        <v>3.0393518518518518E-2</v>
      </c>
      <c r="D1648" s="8" t="str">
        <f t="shared" si="50"/>
        <v>Mid Game</v>
      </c>
      <c r="E1648" s="7">
        <v>7819028</v>
      </c>
      <c r="F1648" s="7" t="s">
        <v>140</v>
      </c>
      <c r="G1648" s="7">
        <v>8272699</v>
      </c>
      <c r="H1648" s="7" t="s">
        <v>179</v>
      </c>
      <c r="I1648" s="7">
        <v>29</v>
      </c>
      <c r="J1648" s="7">
        <v>26</v>
      </c>
      <c r="K1648" s="7" t="str">
        <f t="shared" si="51"/>
        <v>Dire</v>
      </c>
      <c r="L1648" s="7" t="s">
        <v>14</v>
      </c>
      <c r="M1648" s="7">
        <f>Datos_Limpios!$I1648+Datos_Limpios!$J1648</f>
        <v>55</v>
      </c>
      <c r="N1648" s="7" t="str">
        <f>IF(Datos_Limpios!$M1648&lt;35,"Menor a 35",IF(Datos_Limpios!$M1648&lt;=48,"Menor a 48",IF(Datos_Limpios!$M1648&lt;=60,"Menor a 60","Mayor a 60")))</f>
        <v>Menor a 60</v>
      </c>
      <c r="O1648" s="7" t="str">
        <f>IF(Datos_Limpios!$L1648="True",Datos_Limpios!$F1648,Datos_Limpios!$H1648)</f>
        <v>Penguins Squad</v>
      </c>
      <c r="P1648" s="7"/>
      <c r="Q1648" s="7">
        <v>13256</v>
      </c>
      <c r="R1648" s="7" t="s">
        <v>139</v>
      </c>
    </row>
    <row r="1649" spans="1:18" x14ac:dyDescent="0.3">
      <c r="A1649" s="9">
        <v>6068880793</v>
      </c>
      <c r="B1649" s="9">
        <v>2452</v>
      </c>
      <c r="C1649" s="10">
        <f>Datos_Limpios!$B1649/(24*60*60)</f>
        <v>2.837962962962963E-2</v>
      </c>
      <c r="D1649" s="8" t="str">
        <f t="shared" si="50"/>
        <v>Mid Game</v>
      </c>
      <c r="E1649" s="9">
        <v>7819028</v>
      </c>
      <c r="F1649" s="9" t="s">
        <v>140</v>
      </c>
      <c r="G1649" s="9">
        <v>8272699</v>
      </c>
      <c r="H1649" s="9" t="s">
        <v>179</v>
      </c>
      <c r="I1649" s="9">
        <v>19</v>
      </c>
      <c r="J1649" s="9">
        <v>20</v>
      </c>
      <c r="K1649" s="9" t="str">
        <f t="shared" si="51"/>
        <v>Radiant</v>
      </c>
      <c r="L1649" s="9" t="s">
        <v>18</v>
      </c>
      <c r="M1649" s="9">
        <f>Datos_Limpios!$I1649+Datos_Limpios!$J1649</f>
        <v>39</v>
      </c>
      <c r="N1649" s="9" t="str">
        <f>IF(Datos_Limpios!$M1649&lt;35,"Menor a 35",IF(Datos_Limpios!$M1649&lt;=48,"Menor a 48",IF(Datos_Limpios!$M1649&lt;=60,"Menor a 60","Mayor a 60")))</f>
        <v>Menor a 48</v>
      </c>
      <c r="O1649" s="9" t="str">
        <f>IF(Datos_Limpios!$L1649="True",Datos_Limpios!$F1649,Datos_Limpios!$H1649)</f>
        <v>4 Zoomers</v>
      </c>
      <c r="P1649" s="9"/>
      <c r="Q1649" s="9">
        <v>13256</v>
      </c>
      <c r="R1649" s="9" t="s">
        <v>139</v>
      </c>
    </row>
    <row r="1650" spans="1:18" x14ac:dyDescent="0.3">
      <c r="A1650" s="7">
        <v>6068625727</v>
      </c>
      <c r="B1650" s="7">
        <v>2416</v>
      </c>
      <c r="C1650" s="8">
        <f>Datos_Limpios!$B1650/(24*60*60)</f>
        <v>2.7962962962962964E-2</v>
      </c>
      <c r="D1650" s="8" t="str">
        <f t="shared" si="50"/>
        <v>Mid Game</v>
      </c>
      <c r="E1650" s="7">
        <v>8180753</v>
      </c>
      <c r="F1650" s="7" t="s">
        <v>187</v>
      </c>
      <c r="G1650" s="7">
        <v>8261882</v>
      </c>
      <c r="H1650" s="7" t="s">
        <v>196</v>
      </c>
      <c r="I1650" s="7">
        <v>48</v>
      </c>
      <c r="J1650" s="7">
        <v>19</v>
      </c>
      <c r="K1650" s="7" t="str">
        <f t="shared" si="51"/>
        <v>Radiant</v>
      </c>
      <c r="L1650" s="7" t="s">
        <v>18</v>
      </c>
      <c r="M1650" s="7">
        <f>Datos_Limpios!$I1650+Datos_Limpios!$J1650</f>
        <v>67</v>
      </c>
      <c r="N1650" s="7" t="str">
        <f>IF(Datos_Limpios!$M1650&lt;35,"Menor a 35",IF(Datos_Limpios!$M1650&lt;=48,"Menor a 48",IF(Datos_Limpios!$M1650&lt;=60,"Menor a 60","Mayor a 60")))</f>
        <v>Mayor a 60</v>
      </c>
      <c r="O1650" s="7" t="str">
        <f>IF(Datos_Limpios!$L1650="True",Datos_Limpios!$F1650,Datos_Limpios!$H1650)</f>
        <v>Arkosh Gaming</v>
      </c>
      <c r="P1650" s="7"/>
      <c r="Q1650" s="7">
        <v>13256</v>
      </c>
      <c r="R1650" s="7" t="s">
        <v>139</v>
      </c>
    </row>
    <row r="1651" spans="1:18" x14ac:dyDescent="0.3">
      <c r="A1651" s="9">
        <v>6068629992</v>
      </c>
      <c r="B1651" s="9">
        <v>1738</v>
      </c>
      <c r="C1651" s="10">
        <f>Datos_Limpios!$B1651/(24*60*60)</f>
        <v>2.011574074074074E-2</v>
      </c>
      <c r="D1651" s="8" t="str">
        <f t="shared" si="50"/>
        <v>Early Game</v>
      </c>
      <c r="E1651" s="9">
        <v>8230115</v>
      </c>
      <c r="F1651" s="9" t="s">
        <v>197</v>
      </c>
      <c r="G1651" s="9">
        <v>8376426</v>
      </c>
      <c r="H1651" s="9" t="s">
        <v>172</v>
      </c>
      <c r="I1651" s="9">
        <v>3</v>
      </c>
      <c r="J1651" s="9">
        <v>26</v>
      </c>
      <c r="K1651" s="9" t="str">
        <f t="shared" si="51"/>
        <v>Dire</v>
      </c>
      <c r="L1651" s="9" t="s">
        <v>14</v>
      </c>
      <c r="M1651" s="9">
        <f>Datos_Limpios!$I1651+Datos_Limpios!$J1651</f>
        <v>29</v>
      </c>
      <c r="N1651" s="9" t="str">
        <f>IF(Datos_Limpios!$M1651&lt;35,"Menor a 35",IF(Datos_Limpios!$M1651&lt;=48,"Menor a 48",IF(Datos_Limpios!$M1651&lt;=60,"Menor a 60","Mayor a 60")))</f>
        <v>Menor a 35</v>
      </c>
      <c r="O1651" s="9" t="str">
        <f>IF(Datos_Limpios!$L1651="True",Datos_Limpios!$F1651,Datos_Limpios!$H1651)</f>
        <v>B8</v>
      </c>
      <c r="P1651" s="9"/>
      <c r="Q1651" s="9">
        <v>13256</v>
      </c>
      <c r="R1651" s="9" t="s">
        <v>139</v>
      </c>
    </row>
    <row r="1652" spans="1:18" x14ac:dyDescent="0.3">
      <c r="A1652" s="7">
        <v>6068688740</v>
      </c>
      <c r="B1652" s="7">
        <v>1576</v>
      </c>
      <c r="C1652" s="8">
        <f>Datos_Limpios!$B1652/(24*60*60)</f>
        <v>1.8240740740740741E-2</v>
      </c>
      <c r="D1652" s="8" t="str">
        <f t="shared" si="50"/>
        <v>Early Game</v>
      </c>
      <c r="E1652" s="7">
        <v>8376426</v>
      </c>
      <c r="F1652" s="7" t="s">
        <v>172</v>
      </c>
      <c r="G1652" s="7">
        <v>8230115</v>
      </c>
      <c r="H1652" s="7" t="s">
        <v>197</v>
      </c>
      <c r="I1652" s="7">
        <v>28</v>
      </c>
      <c r="J1652" s="7">
        <v>10</v>
      </c>
      <c r="K1652" s="7" t="str">
        <f t="shared" si="51"/>
        <v>Radiant</v>
      </c>
      <c r="L1652" s="7" t="s">
        <v>18</v>
      </c>
      <c r="M1652" s="7">
        <f>Datos_Limpios!$I1652+Datos_Limpios!$J1652</f>
        <v>38</v>
      </c>
      <c r="N1652" s="7" t="str">
        <f>IF(Datos_Limpios!$M1652&lt;35,"Menor a 35",IF(Datos_Limpios!$M1652&lt;=48,"Menor a 48",IF(Datos_Limpios!$M1652&lt;=60,"Menor a 60","Mayor a 60")))</f>
        <v>Menor a 48</v>
      </c>
      <c r="O1652" s="7" t="str">
        <f>IF(Datos_Limpios!$L1652="True",Datos_Limpios!$F1652,Datos_Limpios!$H1652)</f>
        <v>B8</v>
      </c>
      <c r="P1652" s="7"/>
      <c r="Q1652" s="7">
        <v>13256</v>
      </c>
      <c r="R1652" s="7" t="s">
        <v>139</v>
      </c>
    </row>
    <row r="1653" spans="1:18" x14ac:dyDescent="0.3">
      <c r="A1653" s="9">
        <v>6068551967</v>
      </c>
      <c r="B1653" s="9">
        <v>1912</v>
      </c>
      <c r="C1653" s="10">
        <f>Datos_Limpios!$B1653/(24*60*60)</f>
        <v>2.2129629629629631E-2</v>
      </c>
      <c r="D1653" s="8" t="str">
        <f t="shared" si="50"/>
        <v>Early Game</v>
      </c>
      <c r="E1653" s="9">
        <v>8205424</v>
      </c>
      <c r="F1653" s="9" t="s">
        <v>185</v>
      </c>
      <c r="G1653" s="9">
        <v>8271508</v>
      </c>
      <c r="H1653" s="9" t="s">
        <v>186</v>
      </c>
      <c r="I1653" s="9">
        <v>20</v>
      </c>
      <c r="J1653" s="9">
        <v>24</v>
      </c>
      <c r="K1653" s="9" t="str">
        <f t="shared" si="51"/>
        <v>Dire</v>
      </c>
      <c r="L1653" s="9" t="s">
        <v>14</v>
      </c>
      <c r="M1653" s="9">
        <f>Datos_Limpios!$I1653+Datos_Limpios!$J1653</f>
        <v>44</v>
      </c>
      <c r="N1653" s="9" t="str">
        <f>IF(Datos_Limpios!$M1653&lt;35,"Menor a 35",IF(Datos_Limpios!$M1653&lt;=48,"Menor a 48",IF(Datos_Limpios!$M1653&lt;=60,"Menor a 60","Mayor a 60")))</f>
        <v>Menor a 48</v>
      </c>
      <c r="O1653" s="9" t="str">
        <f>IF(Datos_Limpios!$L1653="True",Datos_Limpios!$F1653,Datos_Limpios!$H1653)</f>
        <v>DogChamp</v>
      </c>
      <c r="P1653" s="9"/>
      <c r="Q1653" s="9">
        <v>13256</v>
      </c>
      <c r="R1653" s="9" t="s">
        <v>139</v>
      </c>
    </row>
    <row r="1654" spans="1:18" x14ac:dyDescent="0.3">
      <c r="A1654" s="7">
        <v>6068423829</v>
      </c>
      <c r="B1654" s="7">
        <v>1580</v>
      </c>
      <c r="C1654" s="8">
        <f>Datos_Limpios!$B1654/(24*60*60)</f>
        <v>1.8287037037037036E-2</v>
      </c>
      <c r="D1654" s="8" t="str">
        <f t="shared" si="50"/>
        <v>Early Game</v>
      </c>
      <c r="E1654" s="7">
        <v>8205424</v>
      </c>
      <c r="F1654" s="7" t="s">
        <v>185</v>
      </c>
      <c r="G1654" s="7">
        <v>8271508</v>
      </c>
      <c r="H1654" s="7" t="s">
        <v>186</v>
      </c>
      <c r="I1654" s="7">
        <v>23</v>
      </c>
      <c r="J1654" s="7">
        <v>6</v>
      </c>
      <c r="K1654" s="7" t="str">
        <f t="shared" si="51"/>
        <v>Radiant</v>
      </c>
      <c r="L1654" s="7" t="s">
        <v>18</v>
      </c>
      <c r="M1654" s="7">
        <f>Datos_Limpios!$I1654+Datos_Limpios!$J1654</f>
        <v>29</v>
      </c>
      <c r="N1654" s="7" t="str">
        <f>IF(Datos_Limpios!$M1654&lt;35,"Menor a 35",IF(Datos_Limpios!$M1654&lt;=48,"Menor a 48",IF(Datos_Limpios!$M1654&lt;=60,"Menor a 60","Mayor a 60")))</f>
        <v>Menor a 35</v>
      </c>
      <c r="O1654" s="7" t="str">
        <f>IF(Datos_Limpios!$L1654="True",Datos_Limpios!$F1654,Datos_Limpios!$H1654)</f>
        <v>The Cut</v>
      </c>
      <c r="P1654" s="7"/>
      <c r="Q1654" s="7">
        <v>13256</v>
      </c>
      <c r="R1654" s="7" t="s">
        <v>139</v>
      </c>
    </row>
    <row r="1655" spans="1:18" x14ac:dyDescent="0.3">
      <c r="A1655" s="9">
        <v>6067993716</v>
      </c>
      <c r="B1655" s="9">
        <v>2526</v>
      </c>
      <c r="C1655" s="10">
        <f>Datos_Limpios!$B1655/(24*60*60)</f>
        <v>2.9236111111111112E-2</v>
      </c>
      <c r="D1655" s="8" t="str">
        <f t="shared" si="50"/>
        <v>Mid Game</v>
      </c>
      <c r="E1655" s="9">
        <v>8261197</v>
      </c>
      <c r="F1655" s="9" t="s">
        <v>138</v>
      </c>
      <c r="G1655" s="9">
        <v>8062847</v>
      </c>
      <c r="H1655" s="9" t="s">
        <v>143</v>
      </c>
      <c r="I1655" s="9">
        <v>20</v>
      </c>
      <c r="J1655" s="9">
        <v>25</v>
      </c>
      <c r="K1655" s="9" t="str">
        <f t="shared" si="51"/>
        <v>Dire</v>
      </c>
      <c r="L1655" s="9" t="s">
        <v>14</v>
      </c>
      <c r="M1655" s="9">
        <f>Datos_Limpios!$I1655+Datos_Limpios!$J1655</f>
        <v>45</v>
      </c>
      <c r="N1655" s="9" t="str">
        <f>IF(Datos_Limpios!$M1655&lt;35,"Menor a 35",IF(Datos_Limpios!$M1655&lt;=48,"Menor a 48",IF(Datos_Limpios!$M1655&lt;=60,"Menor a 60","Mayor a 60")))</f>
        <v>Menor a 48</v>
      </c>
      <c r="O1655" s="9" t="str">
        <f>IF(Datos_Limpios!$L1655="True",Datos_Limpios!$F1655,Datos_Limpios!$H1655)</f>
        <v>Galaxy Racer Esports</v>
      </c>
      <c r="P1655" s="9"/>
      <c r="Q1655" s="9">
        <v>13256</v>
      </c>
      <c r="R1655" s="9" t="s">
        <v>139</v>
      </c>
    </row>
    <row r="1656" spans="1:18" x14ac:dyDescent="0.3">
      <c r="A1656" s="7">
        <v>6067890712</v>
      </c>
      <c r="B1656" s="7">
        <v>2502</v>
      </c>
      <c r="C1656" s="8">
        <f>Datos_Limpios!$B1656/(24*60*60)</f>
        <v>2.8958333333333332E-2</v>
      </c>
      <c r="D1656" s="8" t="str">
        <f t="shared" si="50"/>
        <v>Mid Game</v>
      </c>
      <c r="E1656" s="7">
        <v>8360138</v>
      </c>
      <c r="F1656" s="7" t="s">
        <v>152</v>
      </c>
      <c r="G1656" s="7">
        <v>350190</v>
      </c>
      <c r="H1656" s="7" t="s">
        <v>16</v>
      </c>
      <c r="I1656" s="7">
        <v>8</v>
      </c>
      <c r="J1656" s="7">
        <v>32</v>
      </c>
      <c r="K1656" s="7" t="str">
        <f t="shared" si="51"/>
        <v>Dire</v>
      </c>
      <c r="L1656" s="7" t="s">
        <v>14</v>
      </c>
      <c r="M1656" s="7">
        <f>Datos_Limpios!$I1656+Datos_Limpios!$J1656</f>
        <v>40</v>
      </c>
      <c r="N1656" s="7" t="str">
        <f>IF(Datos_Limpios!$M1656&lt;35,"Menor a 35",IF(Datos_Limpios!$M1656&lt;=48,"Menor a 48",IF(Datos_Limpios!$M1656&lt;=60,"Menor a 60","Mayor a 60")))</f>
        <v>Menor a 48</v>
      </c>
      <c r="O1656" s="7" t="str">
        <f>IF(Datos_Limpios!$L1656="True",Datos_Limpios!$F1656,Datos_Limpios!$H1656)</f>
        <v>Ascent Esports</v>
      </c>
      <c r="P1656" s="7"/>
      <c r="Q1656" s="7">
        <v>13256</v>
      </c>
      <c r="R1656" s="7" t="s">
        <v>139</v>
      </c>
    </row>
    <row r="1657" spans="1:18" x14ac:dyDescent="0.3">
      <c r="A1657" s="9">
        <v>6067731910</v>
      </c>
      <c r="B1657" s="9">
        <v>2928</v>
      </c>
      <c r="C1657" s="10">
        <f>Datos_Limpios!$B1657/(24*60*60)</f>
        <v>3.3888888888888892E-2</v>
      </c>
      <c r="D1657" s="8" t="str">
        <f t="shared" si="50"/>
        <v>Mid Game</v>
      </c>
      <c r="E1657" s="9">
        <v>350190</v>
      </c>
      <c r="F1657" s="9" t="s">
        <v>16</v>
      </c>
      <c r="G1657" s="9">
        <v>8360138</v>
      </c>
      <c r="H1657" s="9" t="s">
        <v>152</v>
      </c>
      <c r="I1657" s="9">
        <v>27</v>
      </c>
      <c r="J1657" s="9">
        <v>13</v>
      </c>
      <c r="K1657" s="9" t="str">
        <f t="shared" si="51"/>
        <v>Radiant</v>
      </c>
      <c r="L1657" s="9" t="s">
        <v>18</v>
      </c>
      <c r="M1657" s="9">
        <f>Datos_Limpios!$I1657+Datos_Limpios!$J1657</f>
        <v>40</v>
      </c>
      <c r="N1657" s="9" t="str">
        <f>IF(Datos_Limpios!$M1657&lt;35,"Menor a 35",IF(Datos_Limpios!$M1657&lt;=48,"Menor a 48",IF(Datos_Limpios!$M1657&lt;=60,"Menor a 60","Mayor a 60")))</f>
        <v>Menor a 48</v>
      </c>
      <c r="O1657" s="9" t="str">
        <f>IF(Datos_Limpios!$L1657="True",Datos_Limpios!$F1657,Datos_Limpios!$H1657)</f>
        <v>Ascent Esports</v>
      </c>
      <c r="P1657" s="9"/>
      <c r="Q1657" s="9">
        <v>13256</v>
      </c>
      <c r="R1657" s="9" t="s">
        <v>139</v>
      </c>
    </row>
    <row r="1658" spans="1:18" x14ac:dyDescent="0.3">
      <c r="A1658" s="7">
        <v>6067608148</v>
      </c>
      <c r="B1658" s="7">
        <v>1929</v>
      </c>
      <c r="C1658" s="8">
        <f>Datos_Limpios!$B1658/(24*60*60)</f>
        <v>2.2326388888888889E-2</v>
      </c>
      <c r="D1658" s="8" t="str">
        <f t="shared" si="50"/>
        <v>Early Game</v>
      </c>
      <c r="E1658" s="7">
        <v>8254145</v>
      </c>
      <c r="F1658" s="7" t="s">
        <v>153</v>
      </c>
      <c r="G1658" s="7">
        <v>8261114</v>
      </c>
      <c r="H1658" s="7" t="s">
        <v>161</v>
      </c>
      <c r="I1658" s="7">
        <v>41</v>
      </c>
      <c r="J1658" s="7">
        <v>13</v>
      </c>
      <c r="K1658" s="7" t="str">
        <f t="shared" si="51"/>
        <v>Radiant</v>
      </c>
      <c r="L1658" s="7" t="s">
        <v>18</v>
      </c>
      <c r="M1658" s="7">
        <f>Datos_Limpios!$I1658+Datos_Limpios!$J1658</f>
        <v>54</v>
      </c>
      <c r="N1658" s="7" t="str">
        <f>IF(Datos_Limpios!$M1658&lt;35,"Menor a 35",IF(Datos_Limpios!$M1658&lt;=48,"Menor a 48",IF(Datos_Limpios!$M1658&lt;=60,"Menor a 60","Mayor a 60")))</f>
        <v>Menor a 60</v>
      </c>
      <c r="O1658" s="7" t="str">
        <f>IF(Datos_Limpios!$L1658="True",Datos_Limpios!$F1658,Datos_Limpios!$H1658)</f>
        <v>Execration</v>
      </c>
      <c r="P1658" s="7"/>
      <c r="Q1658" s="7">
        <v>13256</v>
      </c>
      <c r="R1658" s="7" t="s">
        <v>139</v>
      </c>
    </row>
    <row r="1659" spans="1:18" x14ac:dyDescent="0.3">
      <c r="A1659" s="9">
        <v>6067481477</v>
      </c>
      <c r="B1659" s="9">
        <v>2765</v>
      </c>
      <c r="C1659" s="10">
        <f>Datos_Limpios!$B1659/(24*60*60)</f>
        <v>3.2002314814814817E-2</v>
      </c>
      <c r="D1659" s="8" t="str">
        <f t="shared" si="50"/>
        <v>Mid Game</v>
      </c>
      <c r="E1659" s="9">
        <v>8169775</v>
      </c>
      <c r="F1659" s="9" t="s">
        <v>32</v>
      </c>
      <c r="G1659" s="9">
        <v>8244493</v>
      </c>
      <c r="H1659" s="9" t="s">
        <v>154</v>
      </c>
      <c r="I1659" s="9">
        <v>38</v>
      </c>
      <c r="J1659" s="9">
        <v>47</v>
      </c>
      <c r="K1659" s="9" t="str">
        <f t="shared" si="51"/>
        <v>Dire</v>
      </c>
      <c r="L1659" s="9" t="s">
        <v>14</v>
      </c>
      <c r="M1659" s="9">
        <f>Datos_Limpios!$I1659+Datos_Limpios!$J1659</f>
        <v>85</v>
      </c>
      <c r="N1659" s="9" t="str">
        <f>IF(Datos_Limpios!$M1659&lt;35,"Menor a 35",IF(Datos_Limpios!$M1659&lt;=48,"Menor a 48",IF(Datos_Limpios!$M1659&lt;=60,"Menor a 60","Mayor a 60")))</f>
        <v>Mayor a 60</v>
      </c>
      <c r="O1659" s="9" t="str">
        <f>IF(Datos_Limpios!$L1659="True",Datos_Limpios!$F1659,Datos_Limpios!$H1659)</f>
        <v>Team SMG</v>
      </c>
      <c r="P1659" s="9"/>
      <c r="Q1659" s="9">
        <v>13256</v>
      </c>
      <c r="R1659" s="9" t="s">
        <v>139</v>
      </c>
    </row>
    <row r="1660" spans="1:18" x14ac:dyDescent="0.3">
      <c r="A1660" s="7">
        <v>6067538339</v>
      </c>
      <c r="B1660" s="7">
        <v>2219</v>
      </c>
      <c r="C1660" s="8">
        <f>Datos_Limpios!$B1660/(24*60*60)</f>
        <v>2.568287037037037E-2</v>
      </c>
      <c r="D1660" s="8" t="str">
        <f t="shared" si="50"/>
        <v>Early Game</v>
      </c>
      <c r="E1660" s="7">
        <v>8169775</v>
      </c>
      <c r="F1660" s="7" t="s">
        <v>32</v>
      </c>
      <c r="G1660" s="7">
        <v>8244493</v>
      </c>
      <c r="H1660" s="7" t="s">
        <v>154</v>
      </c>
      <c r="I1660" s="7">
        <v>27</v>
      </c>
      <c r="J1660" s="7">
        <v>34</v>
      </c>
      <c r="K1660" s="7" t="str">
        <f t="shared" si="51"/>
        <v>Dire</v>
      </c>
      <c r="L1660" s="7" t="s">
        <v>14</v>
      </c>
      <c r="M1660" s="7">
        <f>Datos_Limpios!$I1660+Datos_Limpios!$J1660</f>
        <v>61</v>
      </c>
      <c r="N1660" s="7" t="str">
        <f>IF(Datos_Limpios!$M1660&lt;35,"Menor a 35",IF(Datos_Limpios!$M1660&lt;=48,"Menor a 48",IF(Datos_Limpios!$M1660&lt;=60,"Menor a 60","Mayor a 60")))</f>
        <v>Mayor a 60</v>
      </c>
      <c r="O1660" s="7" t="str">
        <f>IF(Datos_Limpios!$L1660="True",Datos_Limpios!$F1660,Datos_Limpios!$H1660)</f>
        <v>Team SMG</v>
      </c>
      <c r="P1660" s="7"/>
      <c r="Q1660" s="7">
        <v>13256</v>
      </c>
      <c r="R1660" s="7" t="s">
        <v>139</v>
      </c>
    </row>
    <row r="1661" spans="1:18" x14ac:dyDescent="0.3">
      <c r="A1661" s="9">
        <v>6067439307</v>
      </c>
      <c r="B1661" s="9">
        <v>2133</v>
      </c>
      <c r="C1661" s="10">
        <f>Datos_Limpios!$B1661/(24*60*60)</f>
        <v>2.4687500000000001E-2</v>
      </c>
      <c r="D1661" s="8" t="str">
        <f t="shared" si="50"/>
        <v>Early Game</v>
      </c>
      <c r="E1661" s="9">
        <v>7819028</v>
      </c>
      <c r="F1661" s="9" t="s">
        <v>140</v>
      </c>
      <c r="G1661" s="9">
        <v>8180753</v>
      </c>
      <c r="H1661" s="9" t="s">
        <v>187</v>
      </c>
      <c r="I1661" s="9">
        <v>43</v>
      </c>
      <c r="J1661" s="9">
        <v>14</v>
      </c>
      <c r="K1661" s="9" t="str">
        <f t="shared" si="51"/>
        <v>Radiant</v>
      </c>
      <c r="L1661" s="9" t="s">
        <v>18</v>
      </c>
      <c r="M1661" s="9">
        <f>Datos_Limpios!$I1661+Datos_Limpios!$J1661</f>
        <v>57</v>
      </c>
      <c r="N1661" s="9" t="str">
        <f>IF(Datos_Limpios!$M1661&lt;35,"Menor a 35",IF(Datos_Limpios!$M1661&lt;=48,"Menor a 48",IF(Datos_Limpios!$M1661&lt;=60,"Menor a 60","Mayor a 60")))</f>
        <v>Menor a 60</v>
      </c>
      <c r="O1661" s="9" t="str">
        <f>IF(Datos_Limpios!$L1661="True",Datos_Limpios!$F1661,Datos_Limpios!$H1661)</f>
        <v>4 Zoomers</v>
      </c>
      <c r="P1661" s="9"/>
      <c r="Q1661" s="9">
        <v>13256</v>
      </c>
      <c r="R1661" s="9" t="s">
        <v>139</v>
      </c>
    </row>
    <row r="1662" spans="1:18" x14ac:dyDescent="0.3">
      <c r="A1662" s="7">
        <v>6067490075</v>
      </c>
      <c r="B1662" s="7">
        <v>1771</v>
      </c>
      <c r="C1662" s="8">
        <f>Datos_Limpios!$B1662/(24*60*60)</f>
        <v>2.0497685185185185E-2</v>
      </c>
      <c r="D1662" s="8" t="str">
        <f t="shared" si="50"/>
        <v>Early Game</v>
      </c>
      <c r="E1662" s="7">
        <v>8180753</v>
      </c>
      <c r="F1662" s="7" t="s">
        <v>187</v>
      </c>
      <c r="G1662" s="7">
        <v>7819028</v>
      </c>
      <c r="H1662" s="7" t="s">
        <v>140</v>
      </c>
      <c r="I1662" s="7">
        <v>11</v>
      </c>
      <c r="J1662" s="7">
        <v>28</v>
      </c>
      <c r="K1662" s="7" t="str">
        <f t="shared" si="51"/>
        <v>Dire</v>
      </c>
      <c r="L1662" s="7" t="s">
        <v>14</v>
      </c>
      <c r="M1662" s="7">
        <f>Datos_Limpios!$I1662+Datos_Limpios!$J1662</f>
        <v>39</v>
      </c>
      <c r="N1662" s="7" t="str">
        <f>IF(Datos_Limpios!$M1662&lt;35,"Menor a 35",IF(Datos_Limpios!$M1662&lt;=48,"Menor a 48",IF(Datos_Limpios!$M1662&lt;=60,"Menor a 60","Mayor a 60")))</f>
        <v>Menor a 48</v>
      </c>
      <c r="O1662" s="7" t="str">
        <f>IF(Datos_Limpios!$L1662="True",Datos_Limpios!$F1662,Datos_Limpios!$H1662)</f>
        <v>4 Zoomers</v>
      </c>
      <c r="P1662" s="7"/>
      <c r="Q1662" s="7">
        <v>13256</v>
      </c>
      <c r="R1662" s="7" t="s">
        <v>139</v>
      </c>
    </row>
    <row r="1663" spans="1:18" x14ac:dyDescent="0.3">
      <c r="A1663" s="9">
        <v>6066411685</v>
      </c>
      <c r="B1663" s="9">
        <v>3907</v>
      </c>
      <c r="C1663" s="10">
        <f>Datos_Limpios!$B1663/(24*60*60)</f>
        <v>4.521990740740741E-2</v>
      </c>
      <c r="D1663" s="8" t="str">
        <f t="shared" si="50"/>
        <v>Late Game</v>
      </c>
      <c r="E1663" s="9">
        <v>350190</v>
      </c>
      <c r="F1663" s="9" t="s">
        <v>16</v>
      </c>
      <c r="G1663" s="9">
        <v>8222896</v>
      </c>
      <c r="H1663" s="9" t="s">
        <v>142</v>
      </c>
      <c r="I1663" s="9">
        <v>35</v>
      </c>
      <c r="J1663" s="9">
        <v>34</v>
      </c>
      <c r="K1663" s="9" t="str">
        <f t="shared" si="51"/>
        <v>Dire</v>
      </c>
      <c r="L1663" s="9" t="s">
        <v>14</v>
      </c>
      <c r="M1663" s="9">
        <f>Datos_Limpios!$I1663+Datos_Limpios!$J1663</f>
        <v>69</v>
      </c>
      <c r="N1663" s="9" t="str">
        <f>IF(Datos_Limpios!$M1663&lt;35,"Menor a 35",IF(Datos_Limpios!$M1663&lt;=48,"Menor a 48",IF(Datos_Limpios!$M1663&lt;=60,"Menor a 60","Mayor a 60")))</f>
        <v>Mayor a 60</v>
      </c>
      <c r="O1663" s="9" t="str">
        <f>IF(Datos_Limpios!$L1663="True",Datos_Limpios!$F1663,Datos_Limpios!$H1663)</f>
        <v>Î©mega Esports</v>
      </c>
      <c r="P1663" s="9"/>
      <c r="Q1663" s="9">
        <v>13256</v>
      </c>
      <c r="R1663" s="9" t="s">
        <v>139</v>
      </c>
    </row>
    <row r="1664" spans="1:18" x14ac:dyDescent="0.3">
      <c r="A1664" s="7">
        <v>6212985654</v>
      </c>
      <c r="B1664" s="7">
        <v>2553</v>
      </c>
      <c r="C1664" s="8">
        <f>Datos_Limpios!$B1664/(24*60*60)</f>
        <v>2.9548611111111112E-2</v>
      </c>
      <c r="D1664" s="8" t="str">
        <f t="shared" si="50"/>
        <v>Mid Game</v>
      </c>
      <c r="E1664" s="7">
        <v>350190</v>
      </c>
      <c r="F1664" s="7" t="s">
        <v>16</v>
      </c>
      <c r="G1664" s="7">
        <v>8204512</v>
      </c>
      <c r="H1664" s="7" t="s">
        <v>146</v>
      </c>
      <c r="I1664" s="7">
        <v>33</v>
      </c>
      <c r="J1664" s="7">
        <v>13</v>
      </c>
      <c r="K1664" s="7" t="str">
        <f t="shared" si="51"/>
        <v>Radiant</v>
      </c>
      <c r="L1664" s="7" t="s">
        <v>18</v>
      </c>
      <c r="M1664" s="7">
        <f>Datos_Limpios!$I1664+Datos_Limpios!$J1664</f>
        <v>46</v>
      </c>
      <c r="N1664" s="7" t="str">
        <f>IF(Datos_Limpios!$M1664&lt;35,"Menor a 35",IF(Datos_Limpios!$M1664&lt;=48,"Menor a 48",IF(Datos_Limpios!$M1664&lt;=60,"Menor a 60","Mayor a 60")))</f>
        <v>Menor a 48</v>
      </c>
      <c r="O1664" s="7" t="str">
        <f>IF(Datos_Limpios!$L1664="True",Datos_Limpios!$F1664,Datos_Limpios!$H1664)</f>
        <v>Ascent Esports</v>
      </c>
      <c r="P1664" s="7"/>
      <c r="Q1664" s="7">
        <v>13256</v>
      </c>
      <c r="R1664" s="7" t="s">
        <v>139</v>
      </c>
    </row>
    <row r="1665" spans="1:18" x14ac:dyDescent="0.3">
      <c r="A1665" s="9">
        <v>6213620610</v>
      </c>
      <c r="B1665" s="9">
        <v>2241</v>
      </c>
      <c r="C1665" s="10">
        <f>Datos_Limpios!$B1665/(24*60*60)</f>
        <v>2.5937499999999999E-2</v>
      </c>
      <c r="D1665" s="8" t="str">
        <f t="shared" si="50"/>
        <v>Early Game</v>
      </c>
      <c r="E1665" s="9">
        <v>726228</v>
      </c>
      <c r="F1665" s="9" t="s">
        <v>55</v>
      </c>
      <c r="G1665" s="9">
        <v>8204512</v>
      </c>
      <c r="H1665" s="9" t="s">
        <v>146</v>
      </c>
      <c r="I1665" s="9">
        <v>16</v>
      </c>
      <c r="J1665" s="9">
        <v>9</v>
      </c>
      <c r="K1665" s="9" t="str">
        <f t="shared" si="51"/>
        <v>Radiant</v>
      </c>
      <c r="L1665" s="9" t="s">
        <v>18</v>
      </c>
      <c r="M1665" s="9">
        <f>Datos_Limpios!$I1665+Datos_Limpios!$J1665</f>
        <v>25</v>
      </c>
      <c r="N1665" s="9" t="str">
        <f>IF(Datos_Limpios!$M1665&lt;35,"Menor a 35",IF(Datos_Limpios!$M1665&lt;=48,"Menor a 48",IF(Datos_Limpios!$M1665&lt;=60,"Menor a 60","Mayor a 60")))</f>
        <v>Menor a 35</v>
      </c>
      <c r="O1665" s="9" t="str">
        <f>IF(Datos_Limpios!$L1665="True",Datos_Limpios!$F1665,Datos_Limpios!$H1665)</f>
        <v>Vici Gaming</v>
      </c>
      <c r="P1665" s="9"/>
      <c r="Q1665" s="9">
        <v>13256</v>
      </c>
      <c r="R1665" s="9" t="s">
        <v>139</v>
      </c>
    </row>
    <row r="1666" spans="1:18" x14ac:dyDescent="0.3">
      <c r="A1666" s="7">
        <v>6213674858</v>
      </c>
      <c r="B1666" s="7">
        <v>2723</v>
      </c>
      <c r="C1666" s="8">
        <f>Datos_Limpios!$B1666/(24*60*60)</f>
        <v>3.1516203703703706E-2</v>
      </c>
      <c r="D1666" s="8" t="str">
        <f t="shared" ref="D1666:D1729" si="52">IF(B1666/60&lt;20,"Turbo Game",IF((20&lt;=B1666/60)*AND(B1666/60&lt;=40),"Early Game",IF((40&lt;B1666/60)*AND(B1666/60&lt;=60),"Mid Game","Late Game")))</f>
        <v>Mid Game</v>
      </c>
      <c r="E1666" s="7">
        <v>8204512</v>
      </c>
      <c r="F1666" s="7" t="s">
        <v>146</v>
      </c>
      <c r="G1666" s="7">
        <v>726228</v>
      </c>
      <c r="H1666" s="7" t="s">
        <v>55</v>
      </c>
      <c r="I1666" s="7">
        <v>21</v>
      </c>
      <c r="J1666" s="7">
        <v>27</v>
      </c>
      <c r="K1666" s="7" t="str">
        <f t="shared" ref="K1666:K1729" si="53">IF(L1666="True","Radiant","Dire")</f>
        <v>Dire</v>
      </c>
      <c r="L1666" s="7" t="s">
        <v>14</v>
      </c>
      <c r="M1666" s="7">
        <f>Datos_Limpios!$I1666+Datos_Limpios!$J1666</f>
        <v>48</v>
      </c>
      <c r="N1666" s="7" t="str">
        <f>IF(Datos_Limpios!$M1666&lt;35,"Menor a 35",IF(Datos_Limpios!$M1666&lt;=48,"Menor a 48",IF(Datos_Limpios!$M1666&lt;=60,"Menor a 60","Mayor a 60")))</f>
        <v>Menor a 48</v>
      </c>
      <c r="O1666" s="7" t="str">
        <f>IF(Datos_Limpios!$L1666="True",Datos_Limpios!$F1666,Datos_Limpios!$H1666)</f>
        <v>Vici Gaming</v>
      </c>
      <c r="P1666" s="7"/>
      <c r="Q1666" s="7">
        <v>13256</v>
      </c>
      <c r="R1666" s="7" t="s">
        <v>139</v>
      </c>
    </row>
    <row r="1667" spans="1:18" x14ac:dyDescent="0.3">
      <c r="A1667" s="9">
        <v>6213850836</v>
      </c>
      <c r="B1667" s="9">
        <v>1806</v>
      </c>
      <c r="C1667" s="10">
        <f>Datos_Limpios!$B1667/(24*60*60)</f>
        <v>2.0902777777777777E-2</v>
      </c>
      <c r="D1667" s="8" t="str">
        <f t="shared" si="52"/>
        <v>Early Game</v>
      </c>
      <c r="E1667" s="9">
        <v>7119388</v>
      </c>
      <c r="F1667" s="9" t="s">
        <v>136</v>
      </c>
      <c r="G1667" s="9">
        <v>8204512</v>
      </c>
      <c r="H1667" s="9" t="s">
        <v>146</v>
      </c>
      <c r="I1667" s="9">
        <v>27</v>
      </c>
      <c r="J1667" s="9">
        <v>4</v>
      </c>
      <c r="K1667" s="9" t="str">
        <f t="shared" si="53"/>
        <v>Radiant</v>
      </c>
      <c r="L1667" s="9" t="s">
        <v>18</v>
      </c>
      <c r="M1667" s="9">
        <f>Datos_Limpios!$I1667+Datos_Limpios!$J1667</f>
        <v>31</v>
      </c>
      <c r="N1667" s="9" t="str">
        <f>IF(Datos_Limpios!$M1667&lt;35,"Menor a 35",IF(Datos_Limpios!$M1667&lt;=48,"Menor a 48",IF(Datos_Limpios!$M1667&lt;=60,"Menor a 60","Mayor a 60")))</f>
        <v>Menor a 35</v>
      </c>
      <c r="O1667" s="9" t="str">
        <f>IF(Datos_Limpios!$L1667="True",Datos_Limpios!$F1667,Datos_Limpios!$H1667)</f>
        <v>Team Spirit</v>
      </c>
      <c r="P1667" s="9"/>
      <c r="Q1667" s="9">
        <v>13256</v>
      </c>
      <c r="R1667" s="9" t="s">
        <v>139</v>
      </c>
    </row>
    <row r="1668" spans="1:18" x14ac:dyDescent="0.3">
      <c r="A1668" s="7">
        <v>6215021963</v>
      </c>
      <c r="B1668" s="7">
        <v>3069</v>
      </c>
      <c r="C1668" s="8">
        <f>Datos_Limpios!$B1668/(24*60*60)</f>
        <v>3.5520833333333335E-2</v>
      </c>
      <c r="D1668" s="8" t="str">
        <f t="shared" si="52"/>
        <v>Mid Game</v>
      </c>
      <c r="E1668" s="7">
        <v>8255756</v>
      </c>
      <c r="F1668" s="7" t="s">
        <v>148</v>
      </c>
      <c r="G1668" s="7">
        <v>8204512</v>
      </c>
      <c r="H1668" s="7" t="s">
        <v>146</v>
      </c>
      <c r="I1668" s="7">
        <v>24</v>
      </c>
      <c r="J1668" s="7">
        <v>31</v>
      </c>
      <c r="K1668" s="7" t="str">
        <f t="shared" si="53"/>
        <v>Dire</v>
      </c>
      <c r="L1668" s="7" t="s">
        <v>14</v>
      </c>
      <c r="M1668" s="7">
        <f>Datos_Limpios!$I1668+Datos_Limpios!$J1668</f>
        <v>55</v>
      </c>
      <c r="N1668" s="7" t="str">
        <f>IF(Datos_Limpios!$M1668&lt;35,"Menor a 35",IF(Datos_Limpios!$M1668&lt;=48,"Menor a 48",IF(Datos_Limpios!$M1668&lt;=60,"Menor a 60","Mayor a 60")))</f>
        <v>Menor a 60</v>
      </c>
      <c r="O1668" s="7" t="str">
        <f>IF(Datos_Limpios!$L1668="True",Datos_Limpios!$F1668,Datos_Limpios!$H1668)</f>
        <v>Neptune Gaming</v>
      </c>
      <c r="P1668" s="7"/>
      <c r="Q1668" s="7">
        <v>13256</v>
      </c>
      <c r="R1668" s="7" t="s">
        <v>139</v>
      </c>
    </row>
    <row r="1669" spans="1:18" x14ac:dyDescent="0.3">
      <c r="A1669" s="9">
        <v>6215098191</v>
      </c>
      <c r="B1669" s="9">
        <v>1827</v>
      </c>
      <c r="C1669" s="10">
        <f>Datos_Limpios!$B1669/(24*60*60)</f>
        <v>2.1145833333333332E-2</v>
      </c>
      <c r="D1669" s="8" t="str">
        <f t="shared" si="52"/>
        <v>Early Game</v>
      </c>
      <c r="E1669" s="9">
        <v>8255756</v>
      </c>
      <c r="F1669" s="9" t="s">
        <v>148</v>
      </c>
      <c r="G1669" s="9">
        <v>8204512</v>
      </c>
      <c r="H1669" s="9" t="s">
        <v>146</v>
      </c>
      <c r="I1669" s="9">
        <v>17</v>
      </c>
      <c r="J1669" s="9">
        <v>34</v>
      </c>
      <c r="K1669" s="9" t="str">
        <f t="shared" si="53"/>
        <v>Dire</v>
      </c>
      <c r="L1669" s="9" t="s">
        <v>14</v>
      </c>
      <c r="M1669" s="9">
        <f>Datos_Limpios!$I1669+Datos_Limpios!$J1669</f>
        <v>51</v>
      </c>
      <c r="N1669" s="9" t="str">
        <f>IF(Datos_Limpios!$M1669&lt;35,"Menor a 35",IF(Datos_Limpios!$M1669&lt;=48,"Menor a 48",IF(Datos_Limpios!$M1669&lt;=60,"Menor a 60","Mayor a 60")))</f>
        <v>Menor a 60</v>
      </c>
      <c r="O1669" s="9" t="str">
        <f>IF(Datos_Limpios!$L1669="True",Datos_Limpios!$F1669,Datos_Limpios!$H1669)</f>
        <v>Neptune Gaming</v>
      </c>
      <c r="P1669" s="9"/>
      <c r="Q1669" s="9">
        <v>13256</v>
      </c>
      <c r="R1669" s="9" t="s">
        <v>139</v>
      </c>
    </row>
    <row r="1670" spans="1:18" x14ac:dyDescent="0.3">
      <c r="A1670" s="7">
        <v>6222200561</v>
      </c>
      <c r="B1670" s="7">
        <v>1348</v>
      </c>
      <c r="C1670" s="8">
        <f>Datos_Limpios!$B1670/(24*60*60)</f>
        <v>1.5601851851851851E-2</v>
      </c>
      <c r="D1670" s="8" t="str">
        <f t="shared" si="52"/>
        <v>Early Game</v>
      </c>
      <c r="E1670" s="7">
        <v>726228</v>
      </c>
      <c r="F1670" s="7" t="s">
        <v>55</v>
      </c>
      <c r="G1670" s="7">
        <v>39</v>
      </c>
      <c r="H1670" s="7" t="s">
        <v>60</v>
      </c>
      <c r="I1670" s="7">
        <v>5</v>
      </c>
      <c r="J1670" s="7">
        <v>19</v>
      </c>
      <c r="K1670" s="7" t="str">
        <f t="shared" si="53"/>
        <v>Dire</v>
      </c>
      <c r="L1670" s="7" t="s">
        <v>14</v>
      </c>
      <c r="M1670" s="7">
        <f>Datos_Limpios!$I1670+Datos_Limpios!$J1670</f>
        <v>24</v>
      </c>
      <c r="N1670" s="7" t="str">
        <f>IF(Datos_Limpios!$M1670&lt;35,"Menor a 35",IF(Datos_Limpios!$M1670&lt;=48,"Menor a 48",IF(Datos_Limpios!$M1670&lt;=60,"Menor a 60","Mayor a 60")))</f>
        <v>Menor a 35</v>
      </c>
      <c r="O1670" s="7" t="str">
        <f>IF(Datos_Limpios!$L1670="True",Datos_Limpios!$F1670,Datos_Limpios!$H1670)</f>
        <v>Shopify Rebellion</v>
      </c>
      <c r="P1670" s="7"/>
      <c r="Q1670" s="7">
        <v>13256</v>
      </c>
      <c r="R1670" s="7" t="s">
        <v>139</v>
      </c>
    </row>
    <row r="1671" spans="1:18" x14ac:dyDescent="0.3">
      <c r="A1671" s="9">
        <v>6227419633</v>
      </c>
      <c r="B1671" s="9">
        <v>1480</v>
      </c>
      <c r="C1671" s="10">
        <f>Datos_Limpios!$B1671/(24*60*60)</f>
        <v>1.712962962962963E-2</v>
      </c>
      <c r="D1671" s="8" t="str">
        <f t="shared" si="52"/>
        <v>Early Game</v>
      </c>
      <c r="E1671" s="9">
        <v>15</v>
      </c>
      <c r="F1671" s="9" t="s">
        <v>12</v>
      </c>
      <c r="G1671" s="9">
        <v>7119388</v>
      </c>
      <c r="H1671" s="9" t="s">
        <v>136</v>
      </c>
      <c r="I1671" s="9">
        <v>23</v>
      </c>
      <c r="J1671" s="9">
        <v>2</v>
      </c>
      <c r="K1671" s="9" t="str">
        <f t="shared" si="53"/>
        <v>Radiant</v>
      </c>
      <c r="L1671" s="9" t="s">
        <v>18</v>
      </c>
      <c r="M1671" s="9">
        <f>Datos_Limpios!$I1671+Datos_Limpios!$J1671</f>
        <v>25</v>
      </c>
      <c r="N1671" s="9" t="str">
        <f>IF(Datos_Limpios!$M1671&lt;35,"Menor a 35",IF(Datos_Limpios!$M1671&lt;=48,"Menor a 48",IF(Datos_Limpios!$M1671&lt;=60,"Menor a 60","Mayor a 60")))</f>
        <v>Menor a 35</v>
      </c>
      <c r="O1671" s="9" t="str">
        <f>IF(Datos_Limpios!$L1671="True",Datos_Limpios!$F1671,Datos_Limpios!$H1671)</f>
        <v>LGD Gaming</v>
      </c>
      <c r="P1671" s="9"/>
      <c r="Q1671" s="9">
        <v>13256</v>
      </c>
      <c r="R1671" s="9" t="s">
        <v>139</v>
      </c>
    </row>
    <row r="1672" spans="1:18" x14ac:dyDescent="0.3">
      <c r="A1672" s="7">
        <v>6220901992</v>
      </c>
      <c r="B1672" s="7">
        <v>2352</v>
      </c>
      <c r="C1672" s="8">
        <f>Datos_Limpios!$B1672/(24*60*60)</f>
        <v>2.7222222222222221E-2</v>
      </c>
      <c r="D1672" s="8" t="str">
        <f t="shared" si="52"/>
        <v>Early Game</v>
      </c>
      <c r="E1672" s="7">
        <v>726228</v>
      </c>
      <c r="F1672" s="7" t="s">
        <v>55</v>
      </c>
      <c r="G1672" s="7">
        <v>1883502</v>
      </c>
      <c r="H1672" s="7" t="s">
        <v>61</v>
      </c>
      <c r="I1672" s="7">
        <v>30</v>
      </c>
      <c r="J1672" s="7">
        <v>17</v>
      </c>
      <c r="K1672" s="7" t="str">
        <f t="shared" si="53"/>
        <v>Radiant</v>
      </c>
      <c r="L1672" s="7" t="s">
        <v>18</v>
      </c>
      <c r="M1672" s="7">
        <f>Datos_Limpios!$I1672+Datos_Limpios!$J1672</f>
        <v>47</v>
      </c>
      <c r="N1672" s="7" t="str">
        <f>IF(Datos_Limpios!$M1672&lt;35,"Menor a 35",IF(Datos_Limpios!$M1672&lt;=48,"Menor a 48",IF(Datos_Limpios!$M1672&lt;=60,"Menor a 60","Mayor a 60")))</f>
        <v>Menor a 48</v>
      </c>
      <c r="O1672" s="7" t="str">
        <f>IF(Datos_Limpios!$L1672="True",Datos_Limpios!$F1672,Datos_Limpios!$H1672)</f>
        <v>Vici Gaming</v>
      </c>
      <c r="P1672" s="7"/>
      <c r="Q1672" s="7">
        <v>13256</v>
      </c>
      <c r="R1672" s="7" t="s">
        <v>139</v>
      </c>
    </row>
    <row r="1673" spans="1:18" x14ac:dyDescent="0.3">
      <c r="A1673" s="9">
        <v>6226873670</v>
      </c>
      <c r="B1673" s="9">
        <v>2462</v>
      </c>
      <c r="C1673" s="10">
        <f>Datos_Limpios!$B1673/(24*60*60)</f>
        <v>2.8495370370370369E-2</v>
      </c>
      <c r="D1673" s="8" t="str">
        <f t="shared" si="52"/>
        <v>Mid Game</v>
      </c>
      <c r="E1673" s="9">
        <v>7119388</v>
      </c>
      <c r="F1673" s="9" t="s">
        <v>136</v>
      </c>
      <c r="G1673" s="9">
        <v>1838315</v>
      </c>
      <c r="H1673" s="9" t="s">
        <v>21</v>
      </c>
      <c r="I1673" s="9">
        <v>29</v>
      </c>
      <c r="J1673" s="9">
        <v>13</v>
      </c>
      <c r="K1673" s="9" t="str">
        <f t="shared" si="53"/>
        <v>Radiant</v>
      </c>
      <c r="L1673" s="9" t="s">
        <v>18</v>
      </c>
      <c r="M1673" s="9">
        <f>Datos_Limpios!$I1673+Datos_Limpios!$J1673</f>
        <v>42</v>
      </c>
      <c r="N1673" s="9" t="str">
        <f>IF(Datos_Limpios!$M1673&lt;35,"Menor a 35",IF(Datos_Limpios!$M1673&lt;=48,"Menor a 48",IF(Datos_Limpios!$M1673&lt;=60,"Menor a 60","Mayor a 60")))</f>
        <v>Menor a 48</v>
      </c>
      <c r="O1673" s="9" t="str">
        <f>IF(Datos_Limpios!$L1673="True",Datos_Limpios!$F1673,Datos_Limpios!$H1673)</f>
        <v>Team Spirit</v>
      </c>
      <c r="P1673" s="9"/>
      <c r="Q1673" s="9">
        <v>13256</v>
      </c>
      <c r="R1673" s="9" t="s">
        <v>139</v>
      </c>
    </row>
    <row r="1674" spans="1:18" x14ac:dyDescent="0.3">
      <c r="A1674" s="7">
        <v>6222759193</v>
      </c>
      <c r="B1674" s="7">
        <v>2606</v>
      </c>
      <c r="C1674" s="8">
        <f>Datos_Limpios!$B1674/(24*60*60)</f>
        <v>3.0162037037037036E-2</v>
      </c>
      <c r="D1674" s="8" t="str">
        <f t="shared" si="52"/>
        <v>Mid Game</v>
      </c>
      <c r="E1674" s="7">
        <v>15</v>
      </c>
      <c r="F1674" s="7" t="s">
        <v>12</v>
      </c>
      <c r="G1674" s="7">
        <v>1883502</v>
      </c>
      <c r="H1674" s="7" t="s">
        <v>61</v>
      </c>
      <c r="I1674" s="7">
        <v>34</v>
      </c>
      <c r="J1674" s="7">
        <v>20</v>
      </c>
      <c r="K1674" s="7" t="str">
        <f t="shared" si="53"/>
        <v>Radiant</v>
      </c>
      <c r="L1674" s="7" t="s">
        <v>18</v>
      </c>
      <c r="M1674" s="7">
        <f>Datos_Limpios!$I1674+Datos_Limpios!$J1674</f>
        <v>54</v>
      </c>
      <c r="N1674" s="7" t="str">
        <f>IF(Datos_Limpios!$M1674&lt;35,"Menor a 35",IF(Datos_Limpios!$M1674&lt;=48,"Menor a 48",IF(Datos_Limpios!$M1674&lt;=60,"Menor a 60","Mayor a 60")))</f>
        <v>Menor a 60</v>
      </c>
      <c r="O1674" s="7" t="str">
        <f>IF(Datos_Limpios!$L1674="True",Datos_Limpios!$F1674,Datos_Limpios!$H1674)</f>
        <v>LGD Gaming</v>
      </c>
      <c r="P1674" s="7"/>
      <c r="Q1674" s="7">
        <v>13256</v>
      </c>
      <c r="R1674" s="7" t="s">
        <v>139</v>
      </c>
    </row>
    <row r="1675" spans="1:18" x14ac:dyDescent="0.3">
      <c r="A1675" s="9">
        <v>6220754493</v>
      </c>
      <c r="B1675" s="9">
        <v>3285</v>
      </c>
      <c r="C1675" s="10">
        <f>Datos_Limpios!$B1675/(24*60*60)</f>
        <v>3.802083333333333E-2</v>
      </c>
      <c r="D1675" s="8" t="str">
        <f t="shared" si="52"/>
        <v>Mid Game</v>
      </c>
      <c r="E1675" s="9">
        <v>15</v>
      </c>
      <c r="F1675" s="9" t="s">
        <v>12</v>
      </c>
      <c r="G1675" s="9">
        <v>8214850</v>
      </c>
      <c r="H1675" s="9" t="s">
        <v>144</v>
      </c>
      <c r="I1675" s="9">
        <v>22</v>
      </c>
      <c r="J1675" s="9">
        <v>27</v>
      </c>
      <c r="K1675" s="9" t="str">
        <f t="shared" si="53"/>
        <v>Dire</v>
      </c>
      <c r="L1675" s="9" t="s">
        <v>14</v>
      </c>
      <c r="M1675" s="9">
        <f>Datos_Limpios!$I1675+Datos_Limpios!$J1675</f>
        <v>49</v>
      </c>
      <c r="N1675" s="9" t="str">
        <f>IF(Datos_Limpios!$M1675&lt;35,"Menor a 35",IF(Datos_Limpios!$M1675&lt;=48,"Menor a 48",IF(Datos_Limpios!$M1675&lt;=60,"Menor a 60","Mayor a 60")))</f>
        <v>Menor a 60</v>
      </c>
      <c r="O1675" s="9" t="str">
        <f>IF(Datos_Limpios!$L1675="True",Datos_Limpios!$F1675,Datos_Limpios!$H1675)</f>
        <v>BLEED</v>
      </c>
      <c r="P1675" s="9"/>
      <c r="Q1675" s="9">
        <v>13256</v>
      </c>
      <c r="R1675" s="9" t="s">
        <v>139</v>
      </c>
    </row>
    <row r="1676" spans="1:18" x14ac:dyDescent="0.3">
      <c r="A1676" s="7">
        <v>6220007628</v>
      </c>
      <c r="B1676" s="7">
        <v>2421</v>
      </c>
      <c r="C1676" s="8">
        <f>Datos_Limpios!$B1676/(24*60*60)</f>
        <v>2.8020833333333332E-2</v>
      </c>
      <c r="D1676" s="8" t="str">
        <f t="shared" si="52"/>
        <v>Mid Game</v>
      </c>
      <c r="E1676" s="7">
        <v>6209166</v>
      </c>
      <c r="F1676" s="7" t="s">
        <v>122</v>
      </c>
      <c r="G1676" s="7">
        <v>7390454</v>
      </c>
      <c r="H1676" s="7" t="s">
        <v>145</v>
      </c>
      <c r="I1676" s="7">
        <v>20</v>
      </c>
      <c r="J1676" s="7">
        <v>20</v>
      </c>
      <c r="K1676" s="7" t="str">
        <f t="shared" si="53"/>
        <v>Dire</v>
      </c>
      <c r="L1676" s="7" t="s">
        <v>14</v>
      </c>
      <c r="M1676" s="7">
        <f>Datos_Limpios!$I1676+Datos_Limpios!$J1676</f>
        <v>40</v>
      </c>
      <c r="N1676" s="7" t="str">
        <f>IF(Datos_Limpios!$M1676&lt;35,"Menor a 35",IF(Datos_Limpios!$M1676&lt;=48,"Menor a 48",IF(Datos_Limpios!$M1676&lt;=60,"Menor a 60","Mayor a 60")))</f>
        <v>Menor a 48</v>
      </c>
      <c r="O1676" s="7" t="str">
        <f>IF(Datos_Limpios!$L1676="True",Datos_Limpios!$F1676,Datos_Limpios!$H1676)</f>
        <v>The Oversight</v>
      </c>
      <c r="P1676" s="7"/>
      <c r="Q1676" s="7">
        <v>13256</v>
      </c>
      <c r="R1676" s="7" t="s">
        <v>139</v>
      </c>
    </row>
    <row r="1677" spans="1:18" x14ac:dyDescent="0.3">
      <c r="A1677" s="9">
        <v>6216828976</v>
      </c>
      <c r="B1677" s="9">
        <v>1337</v>
      </c>
      <c r="C1677" s="10">
        <f>Datos_Limpios!$B1677/(24*60*60)</f>
        <v>1.5474537037037037E-2</v>
      </c>
      <c r="D1677" s="8" t="str">
        <f t="shared" si="52"/>
        <v>Early Game</v>
      </c>
      <c r="E1677" s="9">
        <v>8255756</v>
      </c>
      <c r="F1677" s="9" t="s">
        <v>148</v>
      </c>
      <c r="G1677" s="9">
        <v>7119388</v>
      </c>
      <c r="H1677" s="9" t="s">
        <v>136</v>
      </c>
      <c r="I1677" s="9">
        <v>5</v>
      </c>
      <c r="J1677" s="9">
        <v>27</v>
      </c>
      <c r="K1677" s="9" t="str">
        <f t="shared" si="53"/>
        <v>Dire</v>
      </c>
      <c r="L1677" s="9" t="s">
        <v>14</v>
      </c>
      <c r="M1677" s="9">
        <f>Datos_Limpios!$I1677+Datos_Limpios!$J1677</f>
        <v>32</v>
      </c>
      <c r="N1677" s="9" t="str">
        <f>IF(Datos_Limpios!$M1677&lt;35,"Menor a 35",IF(Datos_Limpios!$M1677&lt;=48,"Menor a 48",IF(Datos_Limpios!$M1677&lt;=60,"Menor a 60","Mayor a 60")))</f>
        <v>Menor a 35</v>
      </c>
      <c r="O1677" s="9" t="str">
        <f>IF(Datos_Limpios!$L1677="True",Datos_Limpios!$F1677,Datos_Limpios!$H1677)</f>
        <v>Team Spirit</v>
      </c>
      <c r="P1677" s="9"/>
      <c r="Q1677" s="9">
        <v>13256</v>
      </c>
      <c r="R1677" s="9" t="s">
        <v>139</v>
      </c>
    </row>
    <row r="1678" spans="1:18" x14ac:dyDescent="0.3">
      <c r="A1678" s="7">
        <v>6216664448</v>
      </c>
      <c r="B1678" s="7">
        <v>2313</v>
      </c>
      <c r="C1678" s="8">
        <f>Datos_Limpios!$B1678/(24*60*60)</f>
        <v>2.6770833333333334E-2</v>
      </c>
      <c r="D1678" s="8" t="str">
        <f t="shared" si="52"/>
        <v>Early Game</v>
      </c>
      <c r="E1678" s="7">
        <v>7391077</v>
      </c>
      <c r="F1678" s="7" t="s">
        <v>149</v>
      </c>
      <c r="G1678" s="7">
        <v>8214850</v>
      </c>
      <c r="H1678" s="7" t="s">
        <v>144</v>
      </c>
      <c r="I1678" s="7">
        <v>19</v>
      </c>
      <c r="J1678" s="7">
        <v>26</v>
      </c>
      <c r="K1678" s="7" t="str">
        <f t="shared" si="53"/>
        <v>Dire</v>
      </c>
      <c r="L1678" s="7" t="s">
        <v>14</v>
      </c>
      <c r="M1678" s="7">
        <f>Datos_Limpios!$I1678+Datos_Limpios!$J1678</f>
        <v>45</v>
      </c>
      <c r="N1678" s="7" t="str">
        <f>IF(Datos_Limpios!$M1678&lt;35,"Menor a 35",IF(Datos_Limpios!$M1678&lt;=48,"Menor a 48",IF(Datos_Limpios!$M1678&lt;=60,"Menor a 60","Mayor a 60")))</f>
        <v>Menor a 48</v>
      </c>
      <c r="O1678" s="7" t="str">
        <f>IF(Datos_Limpios!$L1678="True",Datos_Limpios!$F1678,Datos_Limpios!$H1678)</f>
        <v>BLEED</v>
      </c>
      <c r="P1678" s="7"/>
      <c r="Q1678" s="7">
        <v>13256</v>
      </c>
      <c r="R1678" s="7" t="s">
        <v>139</v>
      </c>
    </row>
    <row r="1679" spans="1:18" x14ac:dyDescent="0.3">
      <c r="A1679" s="9">
        <v>6216450138</v>
      </c>
      <c r="B1679" s="9">
        <v>2570</v>
      </c>
      <c r="C1679" s="10">
        <f>Datos_Limpios!$B1679/(24*60*60)</f>
        <v>2.974537037037037E-2</v>
      </c>
      <c r="D1679" s="8" t="str">
        <f t="shared" si="52"/>
        <v>Mid Game</v>
      </c>
      <c r="E1679" s="9">
        <v>1838315</v>
      </c>
      <c r="F1679" s="9" t="s">
        <v>21</v>
      </c>
      <c r="G1679" s="9">
        <v>350190</v>
      </c>
      <c r="H1679" s="9" t="s">
        <v>16</v>
      </c>
      <c r="I1679" s="9">
        <v>19</v>
      </c>
      <c r="J1679" s="9">
        <v>30</v>
      </c>
      <c r="K1679" s="9" t="str">
        <f t="shared" si="53"/>
        <v>Dire</v>
      </c>
      <c r="L1679" s="9" t="s">
        <v>14</v>
      </c>
      <c r="M1679" s="9">
        <f>Datos_Limpios!$I1679+Datos_Limpios!$J1679</f>
        <v>49</v>
      </c>
      <c r="N1679" s="9" t="str">
        <f>IF(Datos_Limpios!$M1679&lt;35,"Menor a 35",IF(Datos_Limpios!$M1679&lt;=48,"Menor a 48",IF(Datos_Limpios!$M1679&lt;=60,"Menor a 60","Mayor a 60")))</f>
        <v>Menor a 60</v>
      </c>
      <c r="O1679" s="9" t="str">
        <f>IF(Datos_Limpios!$L1679="True",Datos_Limpios!$F1679,Datos_Limpios!$H1679)</f>
        <v>Ascent Esports</v>
      </c>
      <c r="P1679" s="9"/>
      <c r="Q1679" s="9">
        <v>13256</v>
      </c>
      <c r="R1679" s="9" t="s">
        <v>139</v>
      </c>
    </row>
    <row r="1680" spans="1:18" x14ac:dyDescent="0.3">
      <c r="A1680" s="7">
        <v>6216594228</v>
      </c>
      <c r="B1680" s="7">
        <v>1687</v>
      </c>
      <c r="C1680" s="8">
        <f>Datos_Limpios!$B1680/(24*60*60)</f>
        <v>1.9525462962962963E-2</v>
      </c>
      <c r="D1680" s="8" t="str">
        <f t="shared" si="52"/>
        <v>Early Game</v>
      </c>
      <c r="E1680" s="7">
        <v>7391077</v>
      </c>
      <c r="F1680" s="7" t="s">
        <v>149</v>
      </c>
      <c r="G1680" s="7">
        <v>8214850</v>
      </c>
      <c r="H1680" s="7" t="s">
        <v>144</v>
      </c>
      <c r="I1680" s="7">
        <v>4</v>
      </c>
      <c r="J1680" s="7">
        <v>34</v>
      </c>
      <c r="K1680" s="7" t="str">
        <f t="shared" si="53"/>
        <v>Dire</v>
      </c>
      <c r="L1680" s="7" t="s">
        <v>14</v>
      </c>
      <c r="M1680" s="7">
        <f>Datos_Limpios!$I1680+Datos_Limpios!$J1680</f>
        <v>38</v>
      </c>
      <c r="N1680" s="7" t="str">
        <f>IF(Datos_Limpios!$M1680&lt;35,"Menor a 35",IF(Datos_Limpios!$M1680&lt;=48,"Menor a 48",IF(Datos_Limpios!$M1680&lt;=60,"Menor a 60","Mayor a 60")))</f>
        <v>Menor a 48</v>
      </c>
      <c r="O1680" s="7" t="str">
        <f>IF(Datos_Limpios!$L1680="True",Datos_Limpios!$F1680,Datos_Limpios!$H1680)</f>
        <v>BLEED</v>
      </c>
      <c r="P1680" s="7"/>
      <c r="Q1680" s="7">
        <v>13256</v>
      </c>
      <c r="R1680" s="7" t="s">
        <v>139</v>
      </c>
    </row>
    <row r="1681" spans="1:18" x14ac:dyDescent="0.3">
      <c r="A1681" s="9">
        <v>6215461985</v>
      </c>
      <c r="B1681" s="9">
        <v>3415</v>
      </c>
      <c r="C1681" s="10">
        <f>Datos_Limpios!$B1681/(24*60*60)</f>
        <v>3.9525462962962964E-2</v>
      </c>
      <c r="D1681" s="8" t="str">
        <f t="shared" si="52"/>
        <v>Mid Game</v>
      </c>
      <c r="E1681" s="9">
        <v>7390454</v>
      </c>
      <c r="F1681" s="9" t="s">
        <v>145</v>
      </c>
      <c r="G1681" s="9">
        <v>1838315</v>
      </c>
      <c r="H1681" s="9" t="s">
        <v>21</v>
      </c>
      <c r="I1681" s="9">
        <v>26</v>
      </c>
      <c r="J1681" s="9">
        <v>33</v>
      </c>
      <c r="K1681" s="9" t="str">
        <f t="shared" si="53"/>
        <v>Dire</v>
      </c>
      <c r="L1681" s="9" t="s">
        <v>14</v>
      </c>
      <c r="M1681" s="9">
        <f>Datos_Limpios!$I1681+Datos_Limpios!$J1681</f>
        <v>59</v>
      </c>
      <c r="N1681" s="9" t="str">
        <f>IF(Datos_Limpios!$M1681&lt;35,"Menor a 35",IF(Datos_Limpios!$M1681&lt;=48,"Menor a 48",IF(Datos_Limpios!$M1681&lt;=60,"Menor a 60","Mayor a 60")))</f>
        <v>Menor a 60</v>
      </c>
      <c r="O1681" s="9" t="str">
        <f>IF(Datos_Limpios!$L1681="True",Datos_Limpios!$F1681,Datos_Limpios!$H1681)</f>
        <v>Team Secret</v>
      </c>
      <c r="P1681" s="9"/>
      <c r="Q1681" s="9">
        <v>13256</v>
      </c>
      <c r="R1681" s="9" t="s">
        <v>139</v>
      </c>
    </row>
    <row r="1682" spans="1:18" x14ac:dyDescent="0.3">
      <c r="A1682" s="7">
        <v>6215521275</v>
      </c>
      <c r="B1682" s="7">
        <v>3254</v>
      </c>
      <c r="C1682" s="8">
        <f>Datos_Limpios!$B1682/(24*60*60)</f>
        <v>3.7662037037037036E-2</v>
      </c>
      <c r="D1682" s="8" t="str">
        <f t="shared" si="52"/>
        <v>Mid Game</v>
      </c>
      <c r="E1682" s="7">
        <v>350190</v>
      </c>
      <c r="F1682" s="7" t="s">
        <v>16</v>
      </c>
      <c r="G1682" s="7">
        <v>7119388</v>
      </c>
      <c r="H1682" s="7" t="s">
        <v>136</v>
      </c>
      <c r="I1682" s="7">
        <v>28</v>
      </c>
      <c r="J1682" s="7">
        <v>31</v>
      </c>
      <c r="K1682" s="7" t="str">
        <f t="shared" si="53"/>
        <v>Dire</v>
      </c>
      <c r="L1682" s="7" t="s">
        <v>14</v>
      </c>
      <c r="M1682" s="7">
        <f>Datos_Limpios!$I1682+Datos_Limpios!$J1682</f>
        <v>59</v>
      </c>
      <c r="N1682" s="7" t="str">
        <f>IF(Datos_Limpios!$M1682&lt;35,"Menor a 35",IF(Datos_Limpios!$M1682&lt;=48,"Menor a 48",IF(Datos_Limpios!$M1682&lt;=60,"Menor a 60","Mayor a 60")))</f>
        <v>Menor a 60</v>
      </c>
      <c r="O1682" s="7" t="str">
        <f>IF(Datos_Limpios!$L1682="True",Datos_Limpios!$F1682,Datos_Limpios!$H1682)</f>
        <v>Team Spirit</v>
      </c>
      <c r="P1682" s="7"/>
      <c r="Q1682" s="7">
        <v>13256</v>
      </c>
      <c r="R1682" s="7" t="s">
        <v>139</v>
      </c>
    </row>
    <row r="1683" spans="1:18" x14ac:dyDescent="0.3">
      <c r="A1683" s="9">
        <v>6222256714</v>
      </c>
      <c r="B1683" s="9">
        <v>3457</v>
      </c>
      <c r="C1683" s="10">
        <f>Datos_Limpios!$B1683/(24*60*60)</f>
        <v>4.0011574074074074E-2</v>
      </c>
      <c r="D1683" s="8" t="str">
        <f t="shared" si="52"/>
        <v>Mid Game</v>
      </c>
      <c r="E1683" s="9">
        <v>726228</v>
      </c>
      <c r="F1683" s="9" t="s">
        <v>55</v>
      </c>
      <c r="G1683" s="9">
        <v>39</v>
      </c>
      <c r="H1683" s="9" t="s">
        <v>60</v>
      </c>
      <c r="I1683" s="9">
        <v>33</v>
      </c>
      <c r="J1683" s="9">
        <v>38</v>
      </c>
      <c r="K1683" s="9" t="str">
        <f t="shared" si="53"/>
        <v>Radiant</v>
      </c>
      <c r="L1683" s="9" t="s">
        <v>18</v>
      </c>
      <c r="M1683" s="9">
        <f>Datos_Limpios!$I1683+Datos_Limpios!$J1683</f>
        <v>71</v>
      </c>
      <c r="N1683" s="9" t="str">
        <f>IF(Datos_Limpios!$M1683&lt;35,"Menor a 35",IF(Datos_Limpios!$M1683&lt;=48,"Menor a 48",IF(Datos_Limpios!$M1683&lt;=60,"Menor a 60","Mayor a 60")))</f>
        <v>Mayor a 60</v>
      </c>
      <c r="O1683" s="9" t="str">
        <f>IF(Datos_Limpios!$L1683="True",Datos_Limpios!$F1683,Datos_Limpios!$H1683)</f>
        <v>Vici Gaming</v>
      </c>
      <c r="P1683" s="9"/>
      <c r="Q1683" s="9">
        <v>13256</v>
      </c>
      <c r="R1683" s="9" t="s">
        <v>139</v>
      </c>
    </row>
    <row r="1684" spans="1:18" x14ac:dyDescent="0.3">
      <c r="A1684" s="7">
        <v>6215316000</v>
      </c>
      <c r="B1684" s="7">
        <v>2229</v>
      </c>
      <c r="C1684" s="8">
        <f>Datos_Limpios!$B1684/(24*60*60)</f>
        <v>2.5798611111111112E-2</v>
      </c>
      <c r="D1684" s="8" t="str">
        <f t="shared" si="52"/>
        <v>Early Game</v>
      </c>
      <c r="E1684" s="7">
        <v>6209166</v>
      </c>
      <c r="F1684" s="7" t="s">
        <v>122</v>
      </c>
      <c r="G1684" s="7">
        <v>5</v>
      </c>
      <c r="H1684" s="7" t="s">
        <v>62</v>
      </c>
      <c r="I1684" s="7">
        <v>12</v>
      </c>
      <c r="J1684" s="7">
        <v>27</v>
      </c>
      <c r="K1684" s="7" t="str">
        <f t="shared" si="53"/>
        <v>Dire</v>
      </c>
      <c r="L1684" s="7" t="s">
        <v>14</v>
      </c>
      <c r="M1684" s="7">
        <f>Datos_Limpios!$I1684+Datos_Limpios!$J1684</f>
        <v>39</v>
      </c>
      <c r="N1684" s="7" t="str">
        <f>IF(Datos_Limpios!$M1684&lt;35,"Menor a 35",IF(Datos_Limpios!$M1684&lt;=48,"Menor a 48",IF(Datos_Limpios!$M1684&lt;=60,"Menor a 60","Mayor a 60")))</f>
        <v>Menor a 48</v>
      </c>
      <c r="O1684" s="7" t="str">
        <f>IF(Datos_Limpios!$L1684="True",Datos_Limpios!$F1684,Datos_Limpios!$H1684)</f>
        <v>Invictus Gaming</v>
      </c>
      <c r="P1684" s="7"/>
      <c r="Q1684" s="7">
        <v>13256</v>
      </c>
      <c r="R1684" s="7" t="s">
        <v>139</v>
      </c>
    </row>
    <row r="1685" spans="1:18" x14ac:dyDescent="0.3">
      <c r="A1685" s="9">
        <v>6215201229</v>
      </c>
      <c r="B1685" s="9">
        <v>2917</v>
      </c>
      <c r="C1685" s="10">
        <f>Datos_Limpios!$B1685/(24*60*60)</f>
        <v>3.3761574074074076E-2</v>
      </c>
      <c r="D1685" s="8" t="str">
        <f t="shared" si="52"/>
        <v>Mid Game</v>
      </c>
      <c r="E1685" s="9">
        <v>8260983</v>
      </c>
      <c r="F1685" s="9" t="s">
        <v>147</v>
      </c>
      <c r="G1685" s="9">
        <v>2586976</v>
      </c>
      <c r="H1685" s="9" t="s">
        <v>64</v>
      </c>
      <c r="I1685" s="9">
        <v>35</v>
      </c>
      <c r="J1685" s="9">
        <v>29</v>
      </c>
      <c r="K1685" s="9" t="str">
        <f t="shared" si="53"/>
        <v>Radiant</v>
      </c>
      <c r="L1685" s="9" t="s">
        <v>18</v>
      </c>
      <c r="M1685" s="9">
        <f>Datos_Limpios!$I1685+Datos_Limpios!$J1685</f>
        <v>64</v>
      </c>
      <c r="N1685" s="9" t="str">
        <f>IF(Datos_Limpios!$M1685&lt;35,"Menor a 35",IF(Datos_Limpios!$M1685&lt;=48,"Menor a 48",IF(Datos_Limpios!$M1685&lt;=60,"Menor a 60","Mayor a 60")))</f>
        <v>Mayor a 60</v>
      </c>
      <c r="O1685" s="9" t="str">
        <f>IF(Datos_Limpios!$L1685="True",Datos_Limpios!$F1685,Datos_Limpios!$H1685)</f>
        <v>TSM</v>
      </c>
      <c r="P1685" s="9"/>
      <c r="Q1685" s="9">
        <v>13256</v>
      </c>
      <c r="R1685" s="9" t="s">
        <v>139</v>
      </c>
    </row>
    <row r="1686" spans="1:18" x14ac:dyDescent="0.3">
      <c r="A1686" s="7">
        <v>6215145875</v>
      </c>
      <c r="B1686" s="7">
        <v>1172</v>
      </c>
      <c r="C1686" s="8">
        <f>Datos_Limpios!$B1686/(24*60*60)</f>
        <v>1.3564814814814814E-2</v>
      </c>
      <c r="D1686" s="8" t="str">
        <f t="shared" si="52"/>
        <v>Turbo Game</v>
      </c>
      <c r="E1686" s="7">
        <v>2586976</v>
      </c>
      <c r="F1686" s="7" t="s">
        <v>64</v>
      </c>
      <c r="G1686" s="7">
        <v>8260983</v>
      </c>
      <c r="H1686" s="7" t="s">
        <v>147</v>
      </c>
      <c r="I1686" s="7">
        <v>21</v>
      </c>
      <c r="J1686" s="7">
        <v>8</v>
      </c>
      <c r="K1686" s="7" t="str">
        <f t="shared" si="53"/>
        <v>Radiant</v>
      </c>
      <c r="L1686" s="7" t="s">
        <v>18</v>
      </c>
      <c r="M1686" s="7">
        <f>Datos_Limpios!$I1686+Datos_Limpios!$J1686</f>
        <v>29</v>
      </c>
      <c r="N1686" s="7" t="str">
        <f>IF(Datos_Limpios!$M1686&lt;35,"Menor a 35",IF(Datos_Limpios!$M1686&lt;=48,"Menor a 48",IF(Datos_Limpios!$M1686&lt;=60,"Menor a 60","Mayor a 60")))</f>
        <v>Menor a 35</v>
      </c>
      <c r="O1686" s="7" t="str">
        <f>IF(Datos_Limpios!$L1686="True",Datos_Limpios!$F1686,Datos_Limpios!$H1686)</f>
        <v>OG</v>
      </c>
      <c r="P1686" s="7"/>
      <c r="Q1686" s="7">
        <v>13256</v>
      </c>
      <c r="R1686" s="7" t="s">
        <v>139</v>
      </c>
    </row>
    <row r="1687" spans="1:18" x14ac:dyDescent="0.3">
      <c r="A1687" s="9">
        <v>6215059388</v>
      </c>
      <c r="B1687" s="9">
        <v>2591</v>
      </c>
      <c r="C1687" s="10">
        <f>Datos_Limpios!$B1687/(24*60*60)</f>
        <v>2.9988425925925925E-2</v>
      </c>
      <c r="D1687" s="8" t="str">
        <f t="shared" si="52"/>
        <v>Mid Game</v>
      </c>
      <c r="E1687" s="9">
        <v>7390454</v>
      </c>
      <c r="F1687" s="9" t="s">
        <v>145</v>
      </c>
      <c r="G1687" s="9">
        <v>7119388</v>
      </c>
      <c r="H1687" s="9" t="s">
        <v>136</v>
      </c>
      <c r="I1687" s="9">
        <v>16</v>
      </c>
      <c r="J1687" s="9">
        <v>21</v>
      </c>
      <c r="K1687" s="9" t="str">
        <f t="shared" si="53"/>
        <v>Dire</v>
      </c>
      <c r="L1687" s="9" t="s">
        <v>14</v>
      </c>
      <c r="M1687" s="9">
        <f>Datos_Limpios!$I1687+Datos_Limpios!$J1687</f>
        <v>37</v>
      </c>
      <c r="N1687" s="9" t="str">
        <f>IF(Datos_Limpios!$M1687&lt;35,"Menor a 35",IF(Datos_Limpios!$M1687&lt;=48,"Menor a 48",IF(Datos_Limpios!$M1687&lt;=60,"Menor a 60","Mayor a 60")))</f>
        <v>Menor a 48</v>
      </c>
      <c r="O1687" s="9" t="str">
        <f>IF(Datos_Limpios!$L1687="True",Datos_Limpios!$F1687,Datos_Limpios!$H1687)</f>
        <v>Team Spirit</v>
      </c>
      <c r="P1687" s="9"/>
      <c r="Q1687" s="9">
        <v>13256</v>
      </c>
      <c r="R1687" s="9" t="s">
        <v>139</v>
      </c>
    </row>
    <row r="1688" spans="1:18" x14ac:dyDescent="0.3">
      <c r="A1688" s="7">
        <v>6214919117</v>
      </c>
      <c r="B1688" s="7">
        <v>2914</v>
      </c>
      <c r="C1688" s="8">
        <f>Datos_Limpios!$B1688/(24*60*60)</f>
        <v>3.3726851851851855E-2</v>
      </c>
      <c r="D1688" s="8" t="str">
        <f t="shared" si="52"/>
        <v>Mid Game</v>
      </c>
      <c r="E1688" s="7">
        <v>6209166</v>
      </c>
      <c r="F1688" s="7" t="s">
        <v>122</v>
      </c>
      <c r="G1688" s="7">
        <v>8214850</v>
      </c>
      <c r="H1688" s="7" t="s">
        <v>144</v>
      </c>
      <c r="I1688" s="7">
        <v>26</v>
      </c>
      <c r="J1688" s="7">
        <v>22</v>
      </c>
      <c r="K1688" s="7" t="str">
        <f t="shared" si="53"/>
        <v>Dire</v>
      </c>
      <c r="L1688" s="7" t="s">
        <v>14</v>
      </c>
      <c r="M1688" s="7">
        <f>Datos_Limpios!$I1688+Datos_Limpios!$J1688</f>
        <v>48</v>
      </c>
      <c r="N1688" s="7" t="str">
        <f>IF(Datos_Limpios!$M1688&lt;35,"Menor a 35",IF(Datos_Limpios!$M1688&lt;=48,"Menor a 48",IF(Datos_Limpios!$M1688&lt;=60,"Menor a 60","Mayor a 60")))</f>
        <v>Menor a 48</v>
      </c>
      <c r="O1688" s="7" t="str">
        <f>IF(Datos_Limpios!$L1688="True",Datos_Limpios!$F1688,Datos_Limpios!$H1688)</f>
        <v>BLEED</v>
      </c>
      <c r="P1688" s="7"/>
      <c r="Q1688" s="7">
        <v>13256</v>
      </c>
      <c r="R1688" s="7" t="s">
        <v>139</v>
      </c>
    </row>
    <row r="1689" spans="1:18" x14ac:dyDescent="0.3">
      <c r="A1689" s="9">
        <v>6078908851</v>
      </c>
      <c r="B1689" s="9">
        <v>6440</v>
      </c>
      <c r="C1689" s="10">
        <f>Datos_Limpios!$B1689/(24*60*60)</f>
        <v>7.4537037037037041E-2</v>
      </c>
      <c r="D1689" s="8" t="str">
        <f t="shared" si="52"/>
        <v>Late Game</v>
      </c>
      <c r="E1689" s="9">
        <v>6209804</v>
      </c>
      <c r="F1689" s="9" t="s">
        <v>109</v>
      </c>
      <c r="G1689" s="9">
        <v>8204512</v>
      </c>
      <c r="H1689" s="9" t="s">
        <v>146</v>
      </c>
      <c r="I1689" s="9">
        <v>33</v>
      </c>
      <c r="J1689" s="9">
        <v>49</v>
      </c>
      <c r="K1689" s="9" t="str">
        <f t="shared" si="53"/>
        <v>Dire</v>
      </c>
      <c r="L1689" s="9" t="s">
        <v>14</v>
      </c>
      <c r="M1689" s="9">
        <f>Datos_Limpios!$I1689+Datos_Limpios!$J1689</f>
        <v>82</v>
      </c>
      <c r="N1689" s="9" t="str">
        <f>IF(Datos_Limpios!$M1689&lt;35,"Menor a 35",IF(Datos_Limpios!$M1689&lt;=48,"Menor a 48",IF(Datos_Limpios!$M1689&lt;=60,"Menor a 60","Mayor a 60")))</f>
        <v>Mayor a 60</v>
      </c>
      <c r="O1689" s="9" t="str">
        <f>IF(Datos_Limpios!$L1689="True",Datos_Limpios!$F1689,Datos_Limpios!$H1689)</f>
        <v>Neptune Gaming</v>
      </c>
      <c r="P1689" s="9"/>
      <c r="Q1689" s="9">
        <v>13256</v>
      </c>
      <c r="R1689" s="9" t="s">
        <v>139</v>
      </c>
    </row>
    <row r="1690" spans="1:18" x14ac:dyDescent="0.3">
      <c r="A1690" s="7">
        <v>6213829716</v>
      </c>
      <c r="B1690" s="7">
        <v>2869</v>
      </c>
      <c r="C1690" s="8">
        <f>Datos_Limpios!$B1690/(24*60*60)</f>
        <v>3.3206018518518517E-2</v>
      </c>
      <c r="D1690" s="8" t="str">
        <f t="shared" si="52"/>
        <v>Mid Game</v>
      </c>
      <c r="E1690" s="7">
        <v>350190</v>
      </c>
      <c r="F1690" s="7" t="s">
        <v>16</v>
      </c>
      <c r="G1690" s="7">
        <v>15</v>
      </c>
      <c r="H1690" s="7" t="s">
        <v>12</v>
      </c>
      <c r="I1690" s="7">
        <v>28</v>
      </c>
      <c r="J1690" s="7">
        <v>29</v>
      </c>
      <c r="K1690" s="7" t="str">
        <f t="shared" si="53"/>
        <v>Dire</v>
      </c>
      <c r="L1690" s="7" t="s">
        <v>14</v>
      </c>
      <c r="M1690" s="7">
        <f>Datos_Limpios!$I1690+Datos_Limpios!$J1690</f>
        <v>57</v>
      </c>
      <c r="N1690" s="7" t="str">
        <f>IF(Datos_Limpios!$M1690&lt;35,"Menor a 35",IF(Datos_Limpios!$M1690&lt;=48,"Menor a 48",IF(Datos_Limpios!$M1690&lt;=60,"Menor a 60","Mayor a 60")))</f>
        <v>Menor a 60</v>
      </c>
      <c r="O1690" s="7" t="str">
        <f>IF(Datos_Limpios!$L1690="True",Datos_Limpios!$F1690,Datos_Limpios!$H1690)</f>
        <v>LGD Gaming</v>
      </c>
      <c r="P1690" s="7"/>
      <c r="Q1690" s="7">
        <v>13256</v>
      </c>
      <c r="R1690" s="7" t="s">
        <v>139</v>
      </c>
    </row>
    <row r="1691" spans="1:18" x14ac:dyDescent="0.3">
      <c r="A1691" s="9">
        <v>6213756711</v>
      </c>
      <c r="B1691" s="9">
        <v>1902</v>
      </c>
      <c r="C1691" s="10">
        <f>Datos_Limpios!$B1691/(24*60*60)</f>
        <v>2.2013888888888888E-2</v>
      </c>
      <c r="D1691" s="8" t="str">
        <f t="shared" si="52"/>
        <v>Early Game</v>
      </c>
      <c r="E1691" s="9">
        <v>111474</v>
      </c>
      <c r="F1691" s="9" t="s">
        <v>20</v>
      </c>
      <c r="G1691" s="9">
        <v>39</v>
      </c>
      <c r="H1691" s="9" t="s">
        <v>60</v>
      </c>
      <c r="I1691" s="9">
        <v>22</v>
      </c>
      <c r="J1691" s="9">
        <v>14</v>
      </c>
      <c r="K1691" s="9" t="str">
        <f t="shared" si="53"/>
        <v>Radiant</v>
      </c>
      <c r="L1691" s="9" t="s">
        <v>18</v>
      </c>
      <c r="M1691" s="9">
        <f>Datos_Limpios!$I1691+Datos_Limpios!$J1691</f>
        <v>36</v>
      </c>
      <c r="N1691" s="9" t="str">
        <f>IF(Datos_Limpios!$M1691&lt;35,"Menor a 35",IF(Datos_Limpios!$M1691&lt;=48,"Menor a 48",IF(Datos_Limpios!$M1691&lt;=60,"Menor a 60","Mayor a 60")))</f>
        <v>Menor a 48</v>
      </c>
      <c r="O1691" s="9" t="str">
        <f>IF(Datos_Limpios!$L1691="True",Datos_Limpios!$F1691,Datos_Limpios!$H1691)</f>
        <v>Alliance</v>
      </c>
      <c r="P1691" s="9"/>
      <c r="Q1691" s="9">
        <v>13256</v>
      </c>
      <c r="R1691" s="9" t="s">
        <v>139</v>
      </c>
    </row>
    <row r="1692" spans="1:18" x14ac:dyDescent="0.3">
      <c r="A1692" s="7">
        <v>6213155110</v>
      </c>
      <c r="B1692" s="7">
        <v>1894</v>
      </c>
      <c r="C1692" s="8">
        <f>Datos_Limpios!$B1692/(24*60*60)</f>
        <v>2.1921296296296296E-2</v>
      </c>
      <c r="D1692" s="8" t="str">
        <f t="shared" si="52"/>
        <v>Early Game</v>
      </c>
      <c r="E1692" s="7">
        <v>8260983</v>
      </c>
      <c r="F1692" s="7" t="s">
        <v>147</v>
      </c>
      <c r="G1692" s="7">
        <v>6209166</v>
      </c>
      <c r="H1692" s="7" t="s">
        <v>122</v>
      </c>
      <c r="I1692" s="7">
        <v>38</v>
      </c>
      <c r="J1692" s="7">
        <v>15</v>
      </c>
      <c r="K1692" s="7" t="str">
        <f t="shared" si="53"/>
        <v>Radiant</v>
      </c>
      <c r="L1692" s="7" t="s">
        <v>18</v>
      </c>
      <c r="M1692" s="7">
        <f>Datos_Limpios!$I1692+Datos_Limpios!$J1692</f>
        <v>53</v>
      </c>
      <c r="N1692" s="7" t="str">
        <f>IF(Datos_Limpios!$M1692&lt;35,"Menor a 35",IF(Datos_Limpios!$M1692&lt;=48,"Menor a 48",IF(Datos_Limpios!$M1692&lt;=60,"Menor a 60","Mayor a 60")))</f>
        <v>Menor a 60</v>
      </c>
      <c r="O1692" s="7" t="str">
        <f>IF(Datos_Limpios!$L1692="True",Datos_Limpios!$F1692,Datos_Limpios!$H1692)</f>
        <v>TSM</v>
      </c>
      <c r="P1692" s="7"/>
      <c r="Q1692" s="7">
        <v>13256</v>
      </c>
      <c r="R1692" s="7" t="s">
        <v>139</v>
      </c>
    </row>
    <row r="1693" spans="1:18" x14ac:dyDescent="0.3">
      <c r="A1693" s="9">
        <v>6212838494</v>
      </c>
      <c r="B1693" s="9">
        <v>1811</v>
      </c>
      <c r="C1693" s="10">
        <f>Datos_Limpios!$B1693/(24*60*60)</f>
        <v>2.0960648148148148E-2</v>
      </c>
      <c r="D1693" s="8" t="str">
        <f t="shared" si="52"/>
        <v>Early Game</v>
      </c>
      <c r="E1693" s="9">
        <v>1883502</v>
      </c>
      <c r="F1693" s="9" t="s">
        <v>61</v>
      </c>
      <c r="G1693" s="9">
        <v>111474</v>
      </c>
      <c r="H1693" s="9" t="s">
        <v>20</v>
      </c>
      <c r="I1693" s="9">
        <v>28</v>
      </c>
      <c r="J1693" s="9">
        <v>15</v>
      </c>
      <c r="K1693" s="9" t="str">
        <f t="shared" si="53"/>
        <v>Radiant</v>
      </c>
      <c r="L1693" s="9" t="s">
        <v>18</v>
      </c>
      <c r="M1693" s="9">
        <f>Datos_Limpios!$I1693+Datos_Limpios!$J1693</f>
        <v>43</v>
      </c>
      <c r="N1693" s="9" t="str">
        <f>IF(Datos_Limpios!$M1693&lt;35,"Menor a 35",IF(Datos_Limpios!$M1693&lt;=48,"Menor a 48",IF(Datos_Limpios!$M1693&lt;=60,"Menor a 60","Mayor a 60")))</f>
        <v>Menor a 48</v>
      </c>
      <c r="O1693" s="9" t="str">
        <f>IF(Datos_Limpios!$L1693="True",Datos_Limpios!$F1693,Datos_Limpios!$H1693)</f>
        <v>Virtus.pro</v>
      </c>
      <c r="P1693" s="9"/>
      <c r="Q1693" s="9">
        <v>13256</v>
      </c>
      <c r="R1693" s="9" t="s">
        <v>139</v>
      </c>
    </row>
    <row r="1694" spans="1:18" x14ac:dyDescent="0.3">
      <c r="A1694" s="7">
        <v>6081805157</v>
      </c>
      <c r="B1694" s="7">
        <v>2623</v>
      </c>
      <c r="C1694" s="8">
        <f>Datos_Limpios!$B1694/(24*60*60)</f>
        <v>3.0358796296296297E-2</v>
      </c>
      <c r="D1694" s="8" t="str">
        <f t="shared" si="52"/>
        <v>Mid Game</v>
      </c>
      <c r="E1694" s="7">
        <v>8204512</v>
      </c>
      <c r="F1694" s="7" t="s">
        <v>146</v>
      </c>
      <c r="G1694" s="7">
        <v>4</v>
      </c>
      <c r="H1694" s="7" t="s">
        <v>72</v>
      </c>
      <c r="I1694" s="7">
        <v>27</v>
      </c>
      <c r="J1694" s="7">
        <v>17</v>
      </c>
      <c r="K1694" s="7" t="str">
        <f t="shared" si="53"/>
        <v>Radiant</v>
      </c>
      <c r="L1694" s="7" t="s">
        <v>18</v>
      </c>
      <c r="M1694" s="7">
        <f>Datos_Limpios!$I1694+Datos_Limpios!$J1694</f>
        <v>44</v>
      </c>
      <c r="N1694" s="7" t="str">
        <f>IF(Datos_Limpios!$M1694&lt;35,"Menor a 35",IF(Datos_Limpios!$M1694&lt;=48,"Menor a 48",IF(Datos_Limpios!$M1694&lt;=60,"Menor a 60","Mayor a 60")))</f>
        <v>Menor a 48</v>
      </c>
      <c r="O1694" s="7" t="str">
        <f>IF(Datos_Limpios!$L1694="True",Datos_Limpios!$F1694,Datos_Limpios!$H1694)</f>
        <v>Neptune Gaming</v>
      </c>
      <c r="P1694" s="7"/>
      <c r="Q1694" s="7">
        <v>13256</v>
      </c>
      <c r="R1694" s="7" t="s">
        <v>139</v>
      </c>
    </row>
    <row r="1695" spans="1:18" x14ac:dyDescent="0.3">
      <c r="A1695" s="9">
        <v>6081734536</v>
      </c>
      <c r="B1695" s="9">
        <v>2052</v>
      </c>
      <c r="C1695" s="10">
        <f>Datos_Limpios!$B1695/(24*60*60)</f>
        <v>2.375E-2</v>
      </c>
      <c r="D1695" s="8" t="str">
        <f t="shared" si="52"/>
        <v>Early Game</v>
      </c>
      <c r="E1695" s="9">
        <v>4</v>
      </c>
      <c r="F1695" s="9" t="s">
        <v>72</v>
      </c>
      <c r="G1695" s="9">
        <v>8204512</v>
      </c>
      <c r="H1695" s="9" t="s">
        <v>146</v>
      </c>
      <c r="I1695" s="9">
        <v>9</v>
      </c>
      <c r="J1695" s="9">
        <v>29</v>
      </c>
      <c r="K1695" s="9" t="str">
        <f t="shared" si="53"/>
        <v>Dire</v>
      </c>
      <c r="L1695" s="9" t="s">
        <v>14</v>
      </c>
      <c r="M1695" s="9">
        <f>Datos_Limpios!$I1695+Datos_Limpios!$J1695</f>
        <v>38</v>
      </c>
      <c r="N1695" s="9" t="str">
        <f>IF(Datos_Limpios!$M1695&lt;35,"Menor a 35",IF(Datos_Limpios!$M1695&lt;=48,"Menor a 48",IF(Datos_Limpios!$M1695&lt;=60,"Menor a 60","Mayor a 60")))</f>
        <v>Menor a 48</v>
      </c>
      <c r="O1695" s="9" t="str">
        <f>IF(Datos_Limpios!$L1695="True",Datos_Limpios!$F1695,Datos_Limpios!$H1695)</f>
        <v>Neptune Gaming</v>
      </c>
      <c r="P1695" s="9"/>
      <c r="Q1695" s="9">
        <v>13256</v>
      </c>
      <c r="R1695" s="9" t="s">
        <v>139</v>
      </c>
    </row>
    <row r="1696" spans="1:18" x14ac:dyDescent="0.3">
      <c r="A1696" s="7">
        <v>6080913054</v>
      </c>
      <c r="B1696" s="7">
        <v>2374</v>
      </c>
      <c r="C1696" s="8">
        <f>Datos_Limpios!$B1696/(24*60*60)</f>
        <v>2.7476851851851853E-2</v>
      </c>
      <c r="D1696" s="8" t="str">
        <f t="shared" si="52"/>
        <v>Early Game</v>
      </c>
      <c r="E1696" s="7">
        <v>2163</v>
      </c>
      <c r="F1696" s="7" t="s">
        <v>66</v>
      </c>
      <c r="G1696" s="7">
        <v>7554697</v>
      </c>
      <c r="H1696" s="7" t="s">
        <v>192</v>
      </c>
      <c r="I1696" s="7">
        <v>20</v>
      </c>
      <c r="J1696" s="7">
        <v>10</v>
      </c>
      <c r="K1696" s="7" t="str">
        <f t="shared" si="53"/>
        <v>Radiant</v>
      </c>
      <c r="L1696" s="7" t="s">
        <v>18</v>
      </c>
      <c r="M1696" s="7">
        <f>Datos_Limpios!$I1696+Datos_Limpios!$J1696</f>
        <v>30</v>
      </c>
      <c r="N1696" s="7" t="str">
        <f>IF(Datos_Limpios!$M1696&lt;35,"Menor a 35",IF(Datos_Limpios!$M1696&lt;=48,"Menor a 48",IF(Datos_Limpios!$M1696&lt;=60,"Menor a 60","Mayor a 60")))</f>
        <v>Menor a 35</v>
      </c>
      <c r="O1696" s="7" t="str">
        <f>IF(Datos_Limpios!$L1696="True",Datos_Limpios!$F1696,Datos_Limpios!$H1696)</f>
        <v>Team Liquid</v>
      </c>
      <c r="P1696" s="7"/>
      <c r="Q1696" s="7">
        <v>13256</v>
      </c>
      <c r="R1696" s="7" t="s">
        <v>139</v>
      </c>
    </row>
    <row r="1697" spans="1:18" x14ac:dyDescent="0.3">
      <c r="A1697" s="9">
        <v>6080517396</v>
      </c>
      <c r="B1697" s="9">
        <v>1425</v>
      </c>
      <c r="C1697" s="10">
        <f>Datos_Limpios!$B1697/(24*60*60)</f>
        <v>1.6493055555555556E-2</v>
      </c>
      <c r="D1697" s="8" t="str">
        <f t="shared" si="52"/>
        <v>Early Game</v>
      </c>
      <c r="E1697" s="9">
        <v>8204562</v>
      </c>
      <c r="F1697" s="9" t="s">
        <v>150</v>
      </c>
      <c r="G1697" s="9">
        <v>7554697</v>
      </c>
      <c r="H1697" s="9" t="s">
        <v>192</v>
      </c>
      <c r="I1697" s="9">
        <v>9</v>
      </c>
      <c r="J1697" s="9">
        <v>23</v>
      </c>
      <c r="K1697" s="9" t="str">
        <f t="shared" si="53"/>
        <v>Dire</v>
      </c>
      <c r="L1697" s="9" t="s">
        <v>14</v>
      </c>
      <c r="M1697" s="9">
        <f>Datos_Limpios!$I1697+Datos_Limpios!$J1697</f>
        <v>32</v>
      </c>
      <c r="N1697" s="9" t="str">
        <f>IF(Datos_Limpios!$M1697&lt;35,"Menor a 35",IF(Datos_Limpios!$M1697&lt;=48,"Menor a 48",IF(Datos_Limpios!$M1697&lt;=60,"Menor a 60","Mayor a 60")))</f>
        <v>Menor a 35</v>
      </c>
      <c r="O1697" s="9" t="str">
        <f>IF(Datos_Limpios!$L1697="True",Datos_Limpios!$F1697,Datos_Limpios!$H1697)</f>
        <v>Nigma Galaxy</v>
      </c>
      <c r="P1697" s="9"/>
      <c r="Q1697" s="9">
        <v>13256</v>
      </c>
      <c r="R1697" s="9" t="s">
        <v>139</v>
      </c>
    </row>
    <row r="1698" spans="1:18" x14ac:dyDescent="0.3">
      <c r="A1698" s="7">
        <v>6079261923</v>
      </c>
      <c r="B1698" s="7">
        <v>2774</v>
      </c>
      <c r="C1698" s="8">
        <f>Datos_Limpios!$B1698/(24*60*60)</f>
        <v>3.2106481481481479E-2</v>
      </c>
      <c r="D1698" s="8" t="str">
        <f t="shared" si="52"/>
        <v>Mid Game</v>
      </c>
      <c r="E1698" s="7">
        <v>8390848</v>
      </c>
      <c r="F1698" s="7" t="s">
        <v>176</v>
      </c>
      <c r="G1698" s="7">
        <v>8261818</v>
      </c>
      <c r="H1698" s="7" t="s">
        <v>177</v>
      </c>
      <c r="I1698" s="7">
        <v>30</v>
      </c>
      <c r="J1698" s="7">
        <v>28</v>
      </c>
      <c r="K1698" s="7" t="str">
        <f t="shared" si="53"/>
        <v>Radiant</v>
      </c>
      <c r="L1698" s="7" t="s">
        <v>18</v>
      </c>
      <c r="M1698" s="7">
        <f>Datos_Limpios!$I1698+Datos_Limpios!$J1698</f>
        <v>58</v>
      </c>
      <c r="N1698" s="7" t="str">
        <f>IF(Datos_Limpios!$M1698&lt;35,"Menor a 35",IF(Datos_Limpios!$M1698&lt;=48,"Menor a 48",IF(Datos_Limpios!$M1698&lt;=60,"Menor a 60","Mayor a 60")))</f>
        <v>Menor a 60</v>
      </c>
      <c r="O1698" s="7" t="str">
        <f>IF(Datos_Limpios!$L1698="True",Datos_Limpios!$F1698,Datos_Limpios!$H1698)</f>
        <v>ITB.Shuffle</v>
      </c>
      <c r="P1698" s="7"/>
      <c r="Q1698" s="7">
        <v>13256</v>
      </c>
      <c r="R1698" s="7" t="s">
        <v>139</v>
      </c>
    </row>
    <row r="1699" spans="1:18" x14ac:dyDescent="0.3">
      <c r="A1699" s="9">
        <v>6079202085</v>
      </c>
      <c r="B1699" s="9">
        <v>2739</v>
      </c>
      <c r="C1699" s="10">
        <f>Datos_Limpios!$B1699/(24*60*60)</f>
        <v>3.170138888888889E-2</v>
      </c>
      <c r="D1699" s="8" t="str">
        <f t="shared" si="52"/>
        <v>Mid Game</v>
      </c>
      <c r="E1699" s="9">
        <v>8384158</v>
      </c>
      <c r="F1699" s="9" t="s">
        <v>158</v>
      </c>
      <c r="G1699" s="9">
        <v>8112124</v>
      </c>
      <c r="H1699" s="9" t="s">
        <v>159</v>
      </c>
      <c r="I1699" s="9">
        <v>38</v>
      </c>
      <c r="J1699" s="9">
        <v>21</v>
      </c>
      <c r="K1699" s="9" t="str">
        <f t="shared" si="53"/>
        <v>Radiant</v>
      </c>
      <c r="L1699" s="9" t="s">
        <v>18</v>
      </c>
      <c r="M1699" s="9">
        <f>Datos_Limpios!$I1699+Datos_Limpios!$J1699</f>
        <v>59</v>
      </c>
      <c r="N1699" s="9" t="str">
        <f>IF(Datos_Limpios!$M1699&lt;35,"Menor a 35",IF(Datos_Limpios!$M1699&lt;=48,"Menor a 48",IF(Datos_Limpios!$M1699&lt;=60,"Menor a 60","Mayor a 60")))</f>
        <v>Menor a 60</v>
      </c>
      <c r="O1699" s="9" t="str">
        <f>IF(Datos_Limpios!$L1699="True",Datos_Limpios!$F1699,Datos_Limpios!$H1699)</f>
        <v>Into The Breach</v>
      </c>
      <c r="P1699" s="9"/>
      <c r="Q1699" s="9">
        <v>13256</v>
      </c>
      <c r="R1699" s="9" t="s">
        <v>139</v>
      </c>
    </row>
    <row r="1700" spans="1:18" x14ac:dyDescent="0.3">
      <c r="A1700" s="7">
        <v>6079002196</v>
      </c>
      <c r="B1700" s="7">
        <v>4301</v>
      </c>
      <c r="C1700" s="8">
        <f>Datos_Limpios!$B1700/(24*60*60)</f>
        <v>4.9780092592592591E-2</v>
      </c>
      <c r="D1700" s="8" t="str">
        <f t="shared" si="52"/>
        <v>Late Game</v>
      </c>
      <c r="E1700" s="7">
        <v>8204562</v>
      </c>
      <c r="F1700" s="7" t="s">
        <v>150</v>
      </c>
      <c r="G1700" s="7">
        <v>8344760</v>
      </c>
      <c r="H1700" s="7" t="s">
        <v>156</v>
      </c>
      <c r="I1700" s="7">
        <v>26</v>
      </c>
      <c r="J1700" s="7">
        <v>41</v>
      </c>
      <c r="K1700" s="7" t="str">
        <f t="shared" si="53"/>
        <v>Dire</v>
      </c>
      <c r="L1700" s="7" t="s">
        <v>14</v>
      </c>
      <c r="M1700" s="7">
        <f>Datos_Limpios!$I1700+Datos_Limpios!$J1700</f>
        <v>67</v>
      </c>
      <c r="N1700" s="7" t="str">
        <f>IF(Datos_Limpios!$M1700&lt;35,"Menor a 35",IF(Datos_Limpios!$M1700&lt;=48,"Menor a 48",IF(Datos_Limpios!$M1700&lt;=60,"Menor a 60","Mayor a 60")))</f>
        <v>Mayor a 60</v>
      </c>
      <c r="O1700" s="7" t="str">
        <f>IF(Datos_Limpios!$L1700="True",Datos_Limpios!$F1700,Datos_Limpios!$H1700)</f>
        <v>Team Bald Reborn</v>
      </c>
      <c r="P1700" s="7"/>
      <c r="Q1700" s="7">
        <v>13256</v>
      </c>
      <c r="R1700" s="7" t="s">
        <v>139</v>
      </c>
    </row>
    <row r="1701" spans="1:18" x14ac:dyDescent="0.3">
      <c r="A1701" s="9">
        <v>6078995664</v>
      </c>
      <c r="B1701" s="9">
        <v>3217</v>
      </c>
      <c r="C1701" s="10">
        <f>Datos_Limpios!$B1701/(24*60*60)</f>
        <v>3.72337962962963E-2</v>
      </c>
      <c r="D1701" s="8" t="str">
        <f t="shared" si="52"/>
        <v>Mid Game</v>
      </c>
      <c r="E1701" s="9">
        <v>8118983</v>
      </c>
      <c r="F1701" s="9" t="s">
        <v>190</v>
      </c>
      <c r="G1701" s="9">
        <v>7453020</v>
      </c>
      <c r="H1701" s="9" t="s">
        <v>180</v>
      </c>
      <c r="I1701" s="9">
        <v>30</v>
      </c>
      <c r="J1701" s="9">
        <v>43</v>
      </c>
      <c r="K1701" s="9" t="str">
        <f t="shared" si="53"/>
        <v>Radiant</v>
      </c>
      <c r="L1701" s="9" t="s">
        <v>18</v>
      </c>
      <c r="M1701" s="9">
        <f>Datos_Limpios!$I1701+Datos_Limpios!$J1701</f>
        <v>73</v>
      </c>
      <c r="N1701" s="9" t="str">
        <f>IF(Datos_Limpios!$M1701&lt;35,"Menor a 35",IF(Datos_Limpios!$M1701&lt;=48,"Menor a 48",IF(Datos_Limpios!$M1701&lt;=60,"Menor a 60","Mayor a 60")))</f>
        <v>Mayor a 60</v>
      </c>
      <c r="O1701" s="9" t="str">
        <f>IF(Datos_Limpios!$L1701="True",Datos_Limpios!$F1701,Datos_Limpios!$H1701)</f>
        <v>phoenix gaming</v>
      </c>
      <c r="P1701" s="9"/>
      <c r="Q1701" s="9">
        <v>13256</v>
      </c>
      <c r="R1701" s="9" t="s">
        <v>139</v>
      </c>
    </row>
    <row r="1702" spans="1:18" x14ac:dyDescent="0.3">
      <c r="A1702" s="7">
        <v>6079100944</v>
      </c>
      <c r="B1702" s="7">
        <v>2443</v>
      </c>
      <c r="C1702" s="8">
        <f>Datos_Limpios!$B1702/(24*60*60)</f>
        <v>2.8275462962962964E-2</v>
      </c>
      <c r="D1702" s="8" t="str">
        <f t="shared" si="52"/>
        <v>Mid Game</v>
      </c>
      <c r="E1702" s="7">
        <v>8204512</v>
      </c>
      <c r="F1702" s="7" t="s">
        <v>146</v>
      </c>
      <c r="G1702" s="7">
        <v>6209804</v>
      </c>
      <c r="H1702" s="7" t="s">
        <v>109</v>
      </c>
      <c r="I1702" s="7">
        <v>24</v>
      </c>
      <c r="J1702" s="7">
        <v>31</v>
      </c>
      <c r="K1702" s="7" t="str">
        <f t="shared" si="53"/>
        <v>Dire</v>
      </c>
      <c r="L1702" s="7" t="s">
        <v>14</v>
      </c>
      <c r="M1702" s="7">
        <f>Datos_Limpios!$I1702+Datos_Limpios!$J1702</f>
        <v>55</v>
      </c>
      <c r="N1702" s="7" t="str">
        <f>IF(Datos_Limpios!$M1702&lt;35,"Menor a 35",IF(Datos_Limpios!$M1702&lt;=48,"Menor a 48",IF(Datos_Limpios!$M1702&lt;=60,"Menor a 60","Mayor a 60")))</f>
        <v>Menor a 60</v>
      </c>
      <c r="O1702" s="7" t="str">
        <f>IF(Datos_Limpios!$L1702="True",Datos_Limpios!$F1702,Datos_Limpios!$H1702)</f>
        <v>Antarctic Penguins</v>
      </c>
      <c r="P1702" s="7"/>
      <c r="Q1702" s="7">
        <v>13256</v>
      </c>
      <c r="R1702" s="7" t="s">
        <v>139</v>
      </c>
    </row>
    <row r="1703" spans="1:18" x14ac:dyDescent="0.3">
      <c r="A1703" s="9">
        <v>6078527166</v>
      </c>
      <c r="B1703" s="9">
        <v>2542</v>
      </c>
      <c r="C1703" s="10">
        <f>Datos_Limpios!$B1703/(24*60*60)</f>
        <v>2.9421296296296296E-2</v>
      </c>
      <c r="D1703" s="8" t="str">
        <f t="shared" si="52"/>
        <v>Mid Game</v>
      </c>
      <c r="E1703" s="9">
        <v>1520578</v>
      </c>
      <c r="F1703" s="9" t="s">
        <v>39</v>
      </c>
      <c r="G1703" s="9">
        <v>8126892</v>
      </c>
      <c r="H1703" s="9" t="s">
        <v>188</v>
      </c>
      <c r="I1703" s="9">
        <v>24</v>
      </c>
      <c r="J1703" s="9">
        <v>15</v>
      </c>
      <c r="K1703" s="9" t="str">
        <f t="shared" si="53"/>
        <v>Radiant</v>
      </c>
      <c r="L1703" s="9" t="s">
        <v>18</v>
      </c>
      <c r="M1703" s="9">
        <f>Datos_Limpios!$I1703+Datos_Limpios!$J1703</f>
        <v>39</v>
      </c>
      <c r="N1703" s="9" t="str">
        <f>IF(Datos_Limpios!$M1703&lt;35,"Menor a 35",IF(Datos_Limpios!$M1703&lt;=48,"Menor a 48",IF(Datos_Limpios!$M1703&lt;=60,"Menor a 60","Mayor a 60")))</f>
        <v>Menor a 48</v>
      </c>
      <c r="O1703" s="9" t="str">
        <f>IF(Datos_Limpios!$L1703="True",Datos_Limpios!$F1703,Datos_Limpios!$H1703)</f>
        <v>GGGGGGGG</v>
      </c>
      <c r="P1703" s="9"/>
      <c r="Q1703" s="9">
        <v>13256</v>
      </c>
      <c r="R1703" s="9" t="s">
        <v>139</v>
      </c>
    </row>
    <row r="1704" spans="1:18" x14ac:dyDescent="0.3">
      <c r="A1704" s="7">
        <v>6078141185</v>
      </c>
      <c r="B1704" s="7">
        <v>3180</v>
      </c>
      <c r="C1704" s="8">
        <f>Datos_Limpios!$B1704/(24*60*60)</f>
        <v>3.6805555555555557E-2</v>
      </c>
      <c r="D1704" s="8" t="str">
        <f t="shared" si="52"/>
        <v>Mid Game</v>
      </c>
      <c r="E1704" s="7">
        <v>8204562</v>
      </c>
      <c r="F1704" s="7" t="s">
        <v>150</v>
      </c>
      <c r="G1704" s="7">
        <v>2163</v>
      </c>
      <c r="H1704" s="7" t="s">
        <v>66</v>
      </c>
      <c r="I1704" s="7">
        <v>27</v>
      </c>
      <c r="J1704" s="7">
        <v>36</v>
      </c>
      <c r="K1704" s="7" t="str">
        <f t="shared" si="53"/>
        <v>Dire</v>
      </c>
      <c r="L1704" s="7" t="s">
        <v>14</v>
      </c>
      <c r="M1704" s="7">
        <f>Datos_Limpios!$I1704+Datos_Limpios!$J1704</f>
        <v>63</v>
      </c>
      <c r="N1704" s="7" t="str">
        <f>IF(Datos_Limpios!$M1704&lt;35,"Menor a 35",IF(Datos_Limpios!$M1704&lt;=48,"Menor a 48",IF(Datos_Limpios!$M1704&lt;=60,"Menor a 60","Mayor a 60")))</f>
        <v>Mayor a 60</v>
      </c>
      <c r="O1704" s="7" t="str">
        <f>IF(Datos_Limpios!$L1704="True",Datos_Limpios!$F1704,Datos_Limpios!$H1704)</f>
        <v>Team Liquid</v>
      </c>
      <c r="P1704" s="7"/>
      <c r="Q1704" s="7">
        <v>13256</v>
      </c>
      <c r="R1704" s="7" t="s">
        <v>139</v>
      </c>
    </row>
    <row r="1705" spans="1:18" x14ac:dyDescent="0.3">
      <c r="A1705" s="9">
        <v>6078576105</v>
      </c>
      <c r="B1705" s="9">
        <v>2709</v>
      </c>
      <c r="C1705" s="10">
        <f>Datos_Limpios!$B1705/(24*60*60)</f>
        <v>3.1354166666666669E-2</v>
      </c>
      <c r="D1705" s="8" t="str">
        <f t="shared" si="52"/>
        <v>Mid Game</v>
      </c>
      <c r="E1705" s="9">
        <v>8126892</v>
      </c>
      <c r="F1705" s="9" t="s">
        <v>188</v>
      </c>
      <c r="G1705" s="9">
        <v>1520578</v>
      </c>
      <c r="H1705" s="9" t="s">
        <v>39</v>
      </c>
      <c r="I1705" s="9">
        <v>40</v>
      </c>
      <c r="J1705" s="9">
        <v>28</v>
      </c>
      <c r="K1705" s="9" t="str">
        <f t="shared" si="53"/>
        <v>Radiant</v>
      </c>
      <c r="L1705" s="9" t="s">
        <v>18</v>
      </c>
      <c r="M1705" s="9">
        <f>Datos_Limpios!$I1705+Datos_Limpios!$J1705</f>
        <v>68</v>
      </c>
      <c r="N1705" s="9" t="str">
        <f>IF(Datos_Limpios!$M1705&lt;35,"Menor a 35",IF(Datos_Limpios!$M1705&lt;=48,"Menor a 48",IF(Datos_Limpios!$M1705&lt;=60,"Menor a 60","Mayor a 60")))</f>
        <v>Mayor a 60</v>
      </c>
      <c r="O1705" s="9" t="str">
        <f>IF(Datos_Limpios!$L1705="True",Datos_Limpios!$F1705,Datos_Limpios!$H1705)</f>
        <v>Team Cloud</v>
      </c>
      <c r="P1705" s="9"/>
      <c r="Q1705" s="9">
        <v>13256</v>
      </c>
      <c r="R1705" s="9" t="s">
        <v>139</v>
      </c>
    </row>
    <row r="1706" spans="1:18" x14ac:dyDescent="0.3">
      <c r="A1706" s="7">
        <v>6077673723</v>
      </c>
      <c r="B1706" s="7">
        <v>2424</v>
      </c>
      <c r="C1706" s="8">
        <f>Datos_Limpios!$B1706/(24*60*60)</f>
        <v>2.8055555555555556E-2</v>
      </c>
      <c r="D1706" s="8" t="str">
        <f t="shared" si="52"/>
        <v>Mid Game</v>
      </c>
      <c r="E1706" s="7">
        <v>6685591</v>
      </c>
      <c r="F1706" s="7" t="s">
        <v>194</v>
      </c>
      <c r="G1706" s="7">
        <v>2586976</v>
      </c>
      <c r="H1706" s="7" t="s">
        <v>64</v>
      </c>
      <c r="I1706" s="7">
        <v>18</v>
      </c>
      <c r="J1706" s="7">
        <v>21</v>
      </c>
      <c r="K1706" s="7" t="str">
        <f t="shared" si="53"/>
        <v>Dire</v>
      </c>
      <c r="L1706" s="7" t="s">
        <v>14</v>
      </c>
      <c r="M1706" s="7">
        <f>Datos_Limpios!$I1706+Datos_Limpios!$J1706</f>
        <v>39</v>
      </c>
      <c r="N1706" s="7" t="str">
        <f>IF(Datos_Limpios!$M1706&lt;35,"Menor a 35",IF(Datos_Limpios!$M1706&lt;=48,"Menor a 48",IF(Datos_Limpios!$M1706&lt;=60,"Menor a 60","Mayor a 60")))</f>
        <v>Menor a 48</v>
      </c>
      <c r="O1706" s="7" t="str">
        <f>IF(Datos_Limpios!$L1706="True",Datos_Limpios!$F1706,Datos_Limpios!$H1706)</f>
        <v>OG</v>
      </c>
      <c r="P1706" s="7"/>
      <c r="Q1706" s="7">
        <v>13256</v>
      </c>
      <c r="R1706" s="7" t="s">
        <v>139</v>
      </c>
    </row>
    <row r="1707" spans="1:18" x14ac:dyDescent="0.3">
      <c r="A1707" s="9">
        <v>6077992719</v>
      </c>
      <c r="B1707" s="9">
        <v>1912</v>
      </c>
      <c r="C1707" s="10">
        <f>Datos_Limpios!$B1707/(24*60*60)</f>
        <v>2.2129629629629631E-2</v>
      </c>
      <c r="D1707" s="8" t="str">
        <f t="shared" si="52"/>
        <v>Early Game</v>
      </c>
      <c r="E1707" s="9">
        <v>8291895</v>
      </c>
      <c r="F1707" s="9" t="s">
        <v>182</v>
      </c>
      <c r="G1707" s="9">
        <v>8112124</v>
      </c>
      <c r="H1707" s="9" t="s">
        <v>159</v>
      </c>
      <c r="I1707" s="9">
        <v>28</v>
      </c>
      <c r="J1707" s="9">
        <v>8</v>
      </c>
      <c r="K1707" s="9" t="str">
        <f t="shared" si="53"/>
        <v>Radiant</v>
      </c>
      <c r="L1707" s="9" t="s">
        <v>18</v>
      </c>
      <c r="M1707" s="9">
        <f>Datos_Limpios!$I1707+Datos_Limpios!$J1707</f>
        <v>36</v>
      </c>
      <c r="N1707" s="9" t="str">
        <f>IF(Datos_Limpios!$M1707&lt;35,"Menor a 35",IF(Datos_Limpios!$M1707&lt;=48,"Menor a 48",IF(Datos_Limpios!$M1707&lt;=60,"Menor a 60","Mayor a 60")))</f>
        <v>Menor a 48</v>
      </c>
      <c r="O1707" s="9" t="str">
        <f>IF(Datos_Limpios!$L1707="True",Datos_Limpios!$F1707,Datos_Limpios!$H1707)</f>
        <v>Tundra Esports</v>
      </c>
      <c r="P1707" s="9"/>
      <c r="Q1707" s="9">
        <v>13256</v>
      </c>
      <c r="R1707" s="9" t="s">
        <v>139</v>
      </c>
    </row>
    <row r="1708" spans="1:18" x14ac:dyDescent="0.3">
      <c r="A1708" s="7">
        <v>6226789510</v>
      </c>
      <c r="B1708" s="7">
        <v>2579</v>
      </c>
      <c r="C1708" s="8">
        <f>Datos_Limpios!$B1708/(24*60*60)</f>
        <v>2.9849537037037036E-2</v>
      </c>
      <c r="D1708" s="8" t="str">
        <f t="shared" si="52"/>
        <v>Mid Game</v>
      </c>
      <c r="E1708" s="7">
        <v>7119388</v>
      </c>
      <c r="F1708" s="7" t="s">
        <v>136</v>
      </c>
      <c r="G1708" s="7">
        <v>1838315</v>
      </c>
      <c r="H1708" s="7" t="s">
        <v>21</v>
      </c>
      <c r="I1708" s="7">
        <v>23</v>
      </c>
      <c r="J1708" s="7">
        <v>19</v>
      </c>
      <c r="K1708" s="7" t="str">
        <f t="shared" si="53"/>
        <v>Radiant</v>
      </c>
      <c r="L1708" s="7" t="s">
        <v>18</v>
      </c>
      <c r="M1708" s="7">
        <f>Datos_Limpios!$I1708+Datos_Limpios!$J1708</f>
        <v>42</v>
      </c>
      <c r="N1708" s="7" t="str">
        <f>IF(Datos_Limpios!$M1708&lt;35,"Menor a 35",IF(Datos_Limpios!$M1708&lt;=48,"Menor a 48",IF(Datos_Limpios!$M1708&lt;=60,"Menor a 60","Mayor a 60")))</f>
        <v>Menor a 48</v>
      </c>
      <c r="O1708" s="7" t="str">
        <f>IF(Datos_Limpios!$L1708="True",Datos_Limpios!$F1708,Datos_Limpios!$H1708)</f>
        <v>Team Spirit</v>
      </c>
      <c r="P1708" s="7"/>
      <c r="Q1708" s="7">
        <v>13256</v>
      </c>
      <c r="R1708" s="7" t="s">
        <v>139</v>
      </c>
    </row>
    <row r="1709" spans="1:18" x14ac:dyDescent="0.3">
      <c r="A1709" s="9">
        <v>6077783362</v>
      </c>
      <c r="B1709" s="9">
        <v>1634</v>
      </c>
      <c r="C1709" s="10">
        <f>Datos_Limpios!$B1709/(24*60*60)</f>
        <v>1.8912037037037036E-2</v>
      </c>
      <c r="D1709" s="8" t="str">
        <f t="shared" si="52"/>
        <v>Early Game</v>
      </c>
      <c r="E1709" s="9">
        <v>6685591</v>
      </c>
      <c r="F1709" s="9" t="s">
        <v>194</v>
      </c>
      <c r="G1709" s="9">
        <v>2586976</v>
      </c>
      <c r="H1709" s="9" t="s">
        <v>64</v>
      </c>
      <c r="I1709" s="9">
        <v>5</v>
      </c>
      <c r="J1709" s="9">
        <v>16</v>
      </c>
      <c r="K1709" s="9" t="str">
        <f t="shared" si="53"/>
        <v>Dire</v>
      </c>
      <c r="L1709" s="9" t="s">
        <v>14</v>
      </c>
      <c r="M1709" s="9">
        <f>Datos_Limpios!$I1709+Datos_Limpios!$J1709</f>
        <v>21</v>
      </c>
      <c r="N1709" s="9" t="str">
        <f>IF(Datos_Limpios!$M1709&lt;35,"Menor a 35",IF(Datos_Limpios!$M1709&lt;=48,"Menor a 48",IF(Datos_Limpios!$M1709&lt;=60,"Menor a 60","Mayor a 60")))</f>
        <v>Menor a 35</v>
      </c>
      <c r="O1709" s="9" t="str">
        <f>IF(Datos_Limpios!$L1709="True",Datos_Limpios!$F1709,Datos_Limpios!$H1709)</f>
        <v>OG</v>
      </c>
      <c r="P1709" s="9"/>
      <c r="Q1709" s="9">
        <v>13256</v>
      </c>
      <c r="R1709" s="9" t="s">
        <v>139</v>
      </c>
    </row>
    <row r="1710" spans="1:18" x14ac:dyDescent="0.3">
      <c r="A1710" s="7">
        <v>6077363549</v>
      </c>
      <c r="B1710" s="7">
        <v>2435</v>
      </c>
      <c r="C1710" s="8">
        <f>Datos_Limpios!$B1710/(24*60*60)</f>
        <v>2.8182870370370372E-2</v>
      </c>
      <c r="D1710" s="8" t="str">
        <f t="shared" si="52"/>
        <v>Mid Game</v>
      </c>
      <c r="E1710" s="7">
        <v>8261397</v>
      </c>
      <c r="F1710" s="7" t="s">
        <v>191</v>
      </c>
      <c r="G1710" s="7">
        <v>8390848</v>
      </c>
      <c r="H1710" s="7" t="s">
        <v>176</v>
      </c>
      <c r="I1710" s="7">
        <v>18</v>
      </c>
      <c r="J1710" s="7">
        <v>33</v>
      </c>
      <c r="K1710" s="7" t="str">
        <f t="shared" si="53"/>
        <v>Dire</v>
      </c>
      <c r="L1710" s="7" t="s">
        <v>14</v>
      </c>
      <c r="M1710" s="7">
        <f>Datos_Limpios!$I1710+Datos_Limpios!$J1710</f>
        <v>51</v>
      </c>
      <c r="N1710" s="7" t="str">
        <f>IF(Datos_Limpios!$M1710&lt;35,"Menor a 35",IF(Datos_Limpios!$M1710&lt;=48,"Menor a 48",IF(Datos_Limpios!$M1710&lt;=60,"Menor a 60","Mayor a 60")))</f>
        <v>Menor a 60</v>
      </c>
      <c r="O1710" s="7" t="str">
        <f>IF(Datos_Limpios!$L1710="True",Datos_Limpios!$F1710,Datos_Limpios!$H1710)</f>
        <v>ITB.Shuffle</v>
      </c>
      <c r="P1710" s="7"/>
      <c r="Q1710" s="7">
        <v>13256</v>
      </c>
      <c r="R1710" s="7" t="s">
        <v>139</v>
      </c>
    </row>
    <row r="1711" spans="1:18" x14ac:dyDescent="0.3">
      <c r="A1711" s="9">
        <v>6077363253</v>
      </c>
      <c r="B1711" s="9">
        <v>2706</v>
      </c>
      <c r="C1711" s="10">
        <f>Datos_Limpios!$B1711/(24*60*60)</f>
        <v>3.1319444444444441E-2</v>
      </c>
      <c r="D1711" s="8" t="str">
        <f t="shared" si="52"/>
        <v>Mid Game</v>
      </c>
      <c r="E1711" s="9">
        <v>8118983</v>
      </c>
      <c r="F1711" s="9" t="s">
        <v>190</v>
      </c>
      <c r="G1711" s="9">
        <v>7407260</v>
      </c>
      <c r="H1711" s="9" t="s">
        <v>178</v>
      </c>
      <c r="I1711" s="9">
        <v>22</v>
      </c>
      <c r="J1711" s="9">
        <v>39</v>
      </c>
      <c r="K1711" s="9" t="str">
        <f t="shared" si="53"/>
        <v>Dire</v>
      </c>
      <c r="L1711" s="9" t="s">
        <v>14</v>
      </c>
      <c r="M1711" s="9">
        <f>Datos_Limpios!$I1711+Datos_Limpios!$J1711</f>
        <v>61</v>
      </c>
      <c r="N1711" s="9" t="str">
        <f>IF(Datos_Limpios!$M1711&lt;35,"Menor a 35",IF(Datos_Limpios!$M1711&lt;=48,"Menor a 48",IF(Datos_Limpios!$M1711&lt;=60,"Menor a 60","Mayor a 60")))</f>
        <v>Mayor a 60</v>
      </c>
      <c r="O1711" s="9" t="str">
        <f>IF(Datos_Limpios!$L1711="True",Datos_Limpios!$F1711,Datos_Limpios!$H1711)</f>
        <v>Team Saiyan</v>
      </c>
      <c r="P1711" s="9"/>
      <c r="Q1711" s="9">
        <v>13256</v>
      </c>
      <c r="R1711" s="9" t="s">
        <v>139</v>
      </c>
    </row>
    <row r="1712" spans="1:18" x14ac:dyDescent="0.3">
      <c r="A1712" s="7">
        <v>6078632746</v>
      </c>
      <c r="B1712" s="7">
        <v>2342</v>
      </c>
      <c r="C1712" s="8">
        <f>Datos_Limpios!$B1712/(24*60*60)</f>
        <v>2.7106481481481481E-2</v>
      </c>
      <c r="D1712" s="8" t="str">
        <f t="shared" si="52"/>
        <v>Early Game</v>
      </c>
      <c r="E1712" s="7">
        <v>8261500</v>
      </c>
      <c r="F1712" s="7" t="s">
        <v>195</v>
      </c>
      <c r="G1712" s="7">
        <v>7453020</v>
      </c>
      <c r="H1712" s="7" t="s">
        <v>180</v>
      </c>
      <c r="I1712" s="7">
        <v>16</v>
      </c>
      <c r="J1712" s="7">
        <v>25</v>
      </c>
      <c r="K1712" s="7" t="str">
        <f t="shared" si="53"/>
        <v>Dire</v>
      </c>
      <c r="L1712" s="7" t="s">
        <v>14</v>
      </c>
      <c r="M1712" s="7">
        <f>Datos_Limpios!$I1712+Datos_Limpios!$J1712</f>
        <v>41</v>
      </c>
      <c r="N1712" s="7" t="str">
        <f>IF(Datos_Limpios!$M1712&lt;35,"Menor a 35",IF(Datos_Limpios!$M1712&lt;=48,"Menor a 48",IF(Datos_Limpios!$M1712&lt;=60,"Menor a 60","Mayor a 60")))</f>
        <v>Menor a 48</v>
      </c>
      <c r="O1712" s="7" t="str">
        <f>IF(Datos_Limpios!$L1712="True",Datos_Limpios!$F1712,Datos_Limpios!$H1712)</f>
        <v>Aster.Aries</v>
      </c>
      <c r="P1712" s="7"/>
      <c r="Q1712" s="7">
        <v>13256</v>
      </c>
      <c r="R1712" s="7" t="s">
        <v>139</v>
      </c>
    </row>
    <row r="1713" spans="1:18" x14ac:dyDescent="0.3">
      <c r="A1713" s="9">
        <v>6067770560</v>
      </c>
      <c r="B1713" s="9">
        <v>2584</v>
      </c>
      <c r="C1713" s="10">
        <f>Datos_Limpios!$B1713/(24*60*60)</f>
        <v>2.9907407407407407E-2</v>
      </c>
      <c r="D1713" s="8" t="str">
        <f t="shared" si="52"/>
        <v>Mid Game</v>
      </c>
      <c r="E1713" s="9">
        <v>8254145</v>
      </c>
      <c r="F1713" s="9" t="s">
        <v>153</v>
      </c>
      <c r="G1713" s="9">
        <v>8244493</v>
      </c>
      <c r="H1713" s="9" t="s">
        <v>154</v>
      </c>
      <c r="I1713" s="9">
        <v>41</v>
      </c>
      <c r="J1713" s="9">
        <v>18</v>
      </c>
      <c r="K1713" s="9" t="str">
        <f t="shared" si="53"/>
        <v>Radiant</v>
      </c>
      <c r="L1713" s="9" t="s">
        <v>18</v>
      </c>
      <c r="M1713" s="9">
        <f>Datos_Limpios!$I1713+Datos_Limpios!$J1713</f>
        <v>59</v>
      </c>
      <c r="N1713" s="9" t="str">
        <f>IF(Datos_Limpios!$M1713&lt;35,"Menor a 35",IF(Datos_Limpios!$M1713&lt;=48,"Menor a 48",IF(Datos_Limpios!$M1713&lt;=60,"Menor a 60","Mayor a 60")))</f>
        <v>Menor a 60</v>
      </c>
      <c r="O1713" s="9" t="str">
        <f>IF(Datos_Limpios!$L1713="True",Datos_Limpios!$F1713,Datos_Limpios!$H1713)</f>
        <v>Execration</v>
      </c>
      <c r="P1713" s="9"/>
      <c r="Q1713" s="9">
        <v>13256</v>
      </c>
      <c r="R1713" s="9" t="s">
        <v>139</v>
      </c>
    </row>
    <row r="1714" spans="1:18" x14ac:dyDescent="0.3">
      <c r="A1714" s="7">
        <v>6066544589</v>
      </c>
      <c r="B1714" s="7">
        <v>2262</v>
      </c>
      <c r="C1714" s="8">
        <f>Datos_Limpios!$B1714/(24*60*60)</f>
        <v>2.6180555555555554E-2</v>
      </c>
      <c r="D1714" s="8" t="str">
        <f t="shared" si="52"/>
        <v>Early Game</v>
      </c>
      <c r="E1714" s="7">
        <v>8222896</v>
      </c>
      <c r="F1714" s="7" t="s">
        <v>142</v>
      </c>
      <c r="G1714" s="7">
        <v>350190</v>
      </c>
      <c r="H1714" s="7" t="s">
        <v>16</v>
      </c>
      <c r="I1714" s="7">
        <v>25</v>
      </c>
      <c r="J1714" s="7">
        <v>36</v>
      </c>
      <c r="K1714" s="7" t="str">
        <f t="shared" si="53"/>
        <v>Dire</v>
      </c>
      <c r="L1714" s="7" t="s">
        <v>14</v>
      </c>
      <c r="M1714" s="7">
        <f>Datos_Limpios!$I1714+Datos_Limpios!$J1714</f>
        <v>61</v>
      </c>
      <c r="N1714" s="7" t="str">
        <f>IF(Datos_Limpios!$M1714&lt;35,"Menor a 35",IF(Datos_Limpios!$M1714&lt;=48,"Menor a 48",IF(Datos_Limpios!$M1714&lt;=60,"Menor a 60","Mayor a 60")))</f>
        <v>Mayor a 60</v>
      </c>
      <c r="O1714" s="7" t="str">
        <f>IF(Datos_Limpios!$L1714="True",Datos_Limpios!$F1714,Datos_Limpios!$H1714)</f>
        <v>Ascent Esports</v>
      </c>
      <c r="P1714" s="7"/>
      <c r="Q1714" s="7">
        <v>13256</v>
      </c>
      <c r="R1714" s="7" t="s">
        <v>139</v>
      </c>
    </row>
    <row r="1715" spans="1:18" x14ac:dyDescent="0.3">
      <c r="A1715" s="9">
        <v>6067392464</v>
      </c>
      <c r="B1715" s="9">
        <v>2738</v>
      </c>
      <c r="C1715" s="10">
        <f>Datos_Limpios!$B1715/(24*60*60)</f>
        <v>3.1689814814814816E-2</v>
      </c>
      <c r="D1715" s="8" t="str">
        <f t="shared" si="52"/>
        <v>Mid Game</v>
      </c>
      <c r="E1715" s="9">
        <v>8180753</v>
      </c>
      <c r="F1715" s="9" t="s">
        <v>187</v>
      </c>
      <c r="G1715" s="9">
        <v>7819028</v>
      </c>
      <c r="H1715" s="9" t="s">
        <v>140</v>
      </c>
      <c r="I1715" s="9">
        <v>18</v>
      </c>
      <c r="J1715" s="9">
        <v>18</v>
      </c>
      <c r="K1715" s="9" t="str">
        <f t="shared" si="53"/>
        <v>Radiant</v>
      </c>
      <c r="L1715" s="9" t="s">
        <v>18</v>
      </c>
      <c r="M1715" s="9">
        <f>Datos_Limpios!$I1715+Datos_Limpios!$J1715</f>
        <v>36</v>
      </c>
      <c r="N1715" s="9" t="str">
        <f>IF(Datos_Limpios!$M1715&lt;35,"Menor a 35",IF(Datos_Limpios!$M1715&lt;=48,"Menor a 48",IF(Datos_Limpios!$M1715&lt;=60,"Menor a 60","Mayor a 60")))</f>
        <v>Menor a 48</v>
      </c>
      <c r="O1715" s="9" t="str">
        <f>IF(Datos_Limpios!$L1715="True",Datos_Limpios!$F1715,Datos_Limpios!$H1715)</f>
        <v>Arkosh Gaming</v>
      </c>
      <c r="P1715" s="9"/>
      <c r="Q1715" s="9">
        <v>13256</v>
      </c>
      <c r="R1715" s="9" t="s">
        <v>139</v>
      </c>
    </row>
    <row r="1716" spans="1:18" x14ac:dyDescent="0.3">
      <c r="A1716" s="7">
        <v>6067141029</v>
      </c>
      <c r="B1716" s="7">
        <v>3408</v>
      </c>
      <c r="C1716" s="8">
        <f>Datos_Limpios!$B1716/(24*60*60)</f>
        <v>3.9444444444444442E-2</v>
      </c>
      <c r="D1716" s="8" t="str">
        <f t="shared" si="52"/>
        <v>Mid Game</v>
      </c>
      <c r="E1716" s="7">
        <v>8462940</v>
      </c>
      <c r="F1716" s="7" t="s">
        <v>141</v>
      </c>
      <c r="G1716" s="7">
        <v>8260932</v>
      </c>
      <c r="H1716" s="7" t="s">
        <v>151</v>
      </c>
      <c r="I1716" s="7">
        <v>31</v>
      </c>
      <c r="J1716" s="7">
        <v>46</v>
      </c>
      <c r="K1716" s="7" t="str">
        <f t="shared" si="53"/>
        <v>Dire</v>
      </c>
      <c r="L1716" s="7" t="s">
        <v>14</v>
      </c>
      <c r="M1716" s="7">
        <f>Datos_Limpios!$I1716+Datos_Limpios!$J1716</f>
        <v>77</v>
      </c>
      <c r="N1716" s="7" t="str">
        <f>IF(Datos_Limpios!$M1716&lt;35,"Menor a 35",IF(Datos_Limpios!$M1716&lt;=48,"Menor a 48",IF(Datos_Limpios!$M1716&lt;=60,"Menor a 60","Mayor a 60")))</f>
        <v>Mayor a 60</v>
      </c>
      <c r="O1716" s="7" t="str">
        <f>IF(Datos_Limpios!$L1716="True",Datos_Limpios!$F1716,Datos_Limpios!$H1716)</f>
        <v>Eternity</v>
      </c>
      <c r="P1716" s="7"/>
      <c r="Q1716" s="7">
        <v>13256</v>
      </c>
      <c r="R1716" s="7" t="s">
        <v>139</v>
      </c>
    </row>
    <row r="1717" spans="1:18" x14ac:dyDescent="0.3">
      <c r="A1717" s="9">
        <v>6066807874</v>
      </c>
      <c r="B1717" s="9">
        <v>1203</v>
      </c>
      <c r="C1717" s="10">
        <f>Datos_Limpios!$B1717/(24*60*60)</f>
        <v>1.3923611111111111E-2</v>
      </c>
      <c r="D1717" s="8" t="str">
        <f t="shared" si="52"/>
        <v>Early Game</v>
      </c>
      <c r="E1717" s="9">
        <v>8360138</v>
      </c>
      <c r="F1717" s="9" t="s">
        <v>152</v>
      </c>
      <c r="G1717" s="9">
        <v>8261197</v>
      </c>
      <c r="H1717" s="9" t="s">
        <v>138</v>
      </c>
      <c r="I1717" s="9">
        <v>24</v>
      </c>
      <c r="J1717" s="9">
        <v>5</v>
      </c>
      <c r="K1717" s="9" t="str">
        <f t="shared" si="53"/>
        <v>Radiant</v>
      </c>
      <c r="L1717" s="9" t="s">
        <v>18</v>
      </c>
      <c r="M1717" s="9">
        <f>Datos_Limpios!$I1717+Datos_Limpios!$J1717</f>
        <v>29</v>
      </c>
      <c r="N1717" s="9" t="str">
        <f>IF(Datos_Limpios!$M1717&lt;35,"Menor a 35",IF(Datos_Limpios!$M1717&lt;=48,"Menor a 48",IF(Datos_Limpios!$M1717&lt;=60,"Menor a 60","Mayor a 60")))</f>
        <v>Menor a 35</v>
      </c>
      <c r="O1717" s="9" t="str">
        <f>IF(Datos_Limpios!$L1717="True",Datos_Limpios!$F1717,Datos_Limpios!$H1717)</f>
        <v>Neon Esports</v>
      </c>
      <c r="P1717" s="9"/>
      <c r="Q1717" s="9">
        <v>13256</v>
      </c>
      <c r="R1717" s="9" t="s">
        <v>139</v>
      </c>
    </row>
    <row r="1718" spans="1:18" x14ac:dyDescent="0.3">
      <c r="A1718" s="7">
        <v>6066192587</v>
      </c>
      <c r="B1718" s="7">
        <v>1652</v>
      </c>
      <c r="C1718" s="8">
        <f>Datos_Limpios!$B1718/(24*60*60)</f>
        <v>1.9120370370370371E-2</v>
      </c>
      <c r="D1718" s="8" t="str">
        <f t="shared" si="52"/>
        <v>Early Game</v>
      </c>
      <c r="E1718" s="7">
        <v>8254145</v>
      </c>
      <c r="F1718" s="7" t="s">
        <v>153</v>
      </c>
      <c r="G1718" s="7">
        <v>7732977</v>
      </c>
      <c r="H1718" s="7" t="s">
        <v>155</v>
      </c>
      <c r="I1718" s="7">
        <v>9</v>
      </c>
      <c r="J1718" s="7">
        <v>18</v>
      </c>
      <c r="K1718" s="7" t="str">
        <f t="shared" si="53"/>
        <v>Dire</v>
      </c>
      <c r="L1718" s="7" t="s">
        <v>14</v>
      </c>
      <c r="M1718" s="7">
        <f>Datos_Limpios!$I1718+Datos_Limpios!$J1718</f>
        <v>27</v>
      </c>
      <c r="N1718" s="7" t="str">
        <f>IF(Datos_Limpios!$M1718&lt;35,"Menor a 35",IF(Datos_Limpios!$M1718&lt;=48,"Menor a 48",IF(Datos_Limpios!$M1718&lt;=60,"Menor a 60","Mayor a 60")))</f>
        <v>Menor a 35</v>
      </c>
      <c r="O1718" s="7" t="str">
        <f>IF(Datos_Limpios!$L1718="True",Datos_Limpios!$F1718,Datos_Limpios!$H1718)</f>
        <v>BOOM Esports</v>
      </c>
      <c r="P1718" s="7"/>
      <c r="Q1718" s="7">
        <v>13256</v>
      </c>
      <c r="R1718" s="7" t="s">
        <v>139</v>
      </c>
    </row>
    <row r="1719" spans="1:18" x14ac:dyDescent="0.3">
      <c r="A1719" s="9">
        <v>6066092566</v>
      </c>
      <c r="B1719" s="9">
        <v>1784</v>
      </c>
      <c r="C1719" s="10">
        <f>Datos_Limpios!$B1719/(24*60*60)</f>
        <v>2.0648148148148148E-2</v>
      </c>
      <c r="D1719" s="8" t="str">
        <f t="shared" si="52"/>
        <v>Early Game</v>
      </c>
      <c r="E1719" s="9">
        <v>8335015</v>
      </c>
      <c r="F1719" s="9" t="s">
        <v>198</v>
      </c>
      <c r="G1719" s="9">
        <v>8062847</v>
      </c>
      <c r="H1719" s="9" t="s">
        <v>143</v>
      </c>
      <c r="I1719" s="9">
        <v>15</v>
      </c>
      <c r="J1719" s="9">
        <v>38</v>
      </c>
      <c r="K1719" s="9" t="str">
        <f t="shared" si="53"/>
        <v>Dire</v>
      </c>
      <c r="L1719" s="9" t="s">
        <v>14</v>
      </c>
      <c r="M1719" s="9">
        <f>Datos_Limpios!$I1719+Datos_Limpios!$J1719</f>
        <v>53</v>
      </c>
      <c r="N1719" s="9" t="str">
        <f>IF(Datos_Limpios!$M1719&lt;35,"Menor a 35",IF(Datos_Limpios!$M1719&lt;=48,"Menor a 48",IF(Datos_Limpios!$M1719&lt;=60,"Menor a 60","Mayor a 60")))</f>
        <v>Menor a 60</v>
      </c>
      <c r="O1719" s="9" t="str">
        <f>IF(Datos_Limpios!$L1719="True",Datos_Limpios!$F1719,Datos_Limpios!$H1719)</f>
        <v>Galaxy Racer Esports</v>
      </c>
      <c r="P1719" s="9"/>
      <c r="Q1719" s="9">
        <v>13256</v>
      </c>
      <c r="R1719" s="9" t="s">
        <v>139</v>
      </c>
    </row>
    <row r="1720" spans="1:18" x14ac:dyDescent="0.3">
      <c r="A1720" s="7">
        <v>6066006419</v>
      </c>
      <c r="B1720" s="7">
        <v>1820</v>
      </c>
      <c r="C1720" s="8">
        <f>Datos_Limpios!$B1720/(24*60*60)</f>
        <v>2.1064814814814814E-2</v>
      </c>
      <c r="D1720" s="8" t="str">
        <f t="shared" si="52"/>
        <v>Early Game</v>
      </c>
      <c r="E1720" s="7">
        <v>2108395</v>
      </c>
      <c r="F1720" s="7" t="s">
        <v>34</v>
      </c>
      <c r="G1720" s="7">
        <v>8244493</v>
      </c>
      <c r="H1720" s="7" t="s">
        <v>154</v>
      </c>
      <c r="I1720" s="7">
        <v>18</v>
      </c>
      <c r="J1720" s="7">
        <v>30</v>
      </c>
      <c r="K1720" s="7" t="str">
        <f t="shared" si="53"/>
        <v>Dire</v>
      </c>
      <c r="L1720" s="7" t="s">
        <v>14</v>
      </c>
      <c r="M1720" s="7">
        <f>Datos_Limpios!$I1720+Datos_Limpios!$J1720</f>
        <v>48</v>
      </c>
      <c r="N1720" s="7" t="str">
        <f>IF(Datos_Limpios!$M1720&lt;35,"Menor a 35",IF(Datos_Limpios!$M1720&lt;=48,"Menor a 48",IF(Datos_Limpios!$M1720&lt;=60,"Menor a 60","Mayor a 60")))</f>
        <v>Menor a 48</v>
      </c>
      <c r="O1720" s="7" t="str">
        <f>IF(Datos_Limpios!$L1720="True",Datos_Limpios!$F1720,Datos_Limpios!$H1720)</f>
        <v>Team SMG</v>
      </c>
      <c r="P1720" s="7"/>
      <c r="Q1720" s="7">
        <v>13256</v>
      </c>
      <c r="R1720" s="7" t="s">
        <v>139</v>
      </c>
    </row>
    <row r="1721" spans="1:18" x14ac:dyDescent="0.3">
      <c r="A1721" s="9">
        <v>6066046273</v>
      </c>
      <c r="B1721" s="9">
        <v>1665</v>
      </c>
      <c r="C1721" s="10">
        <f>Datos_Limpios!$B1721/(24*60*60)</f>
        <v>1.9270833333333334E-2</v>
      </c>
      <c r="D1721" s="8" t="str">
        <f t="shared" si="52"/>
        <v>Early Game</v>
      </c>
      <c r="E1721" s="9">
        <v>8335015</v>
      </c>
      <c r="F1721" s="9" t="s">
        <v>198</v>
      </c>
      <c r="G1721" s="9">
        <v>8062847</v>
      </c>
      <c r="H1721" s="9" t="s">
        <v>143</v>
      </c>
      <c r="I1721" s="9">
        <v>8</v>
      </c>
      <c r="J1721" s="9">
        <v>22</v>
      </c>
      <c r="K1721" s="9" t="str">
        <f t="shared" si="53"/>
        <v>Dire</v>
      </c>
      <c r="L1721" s="9" t="s">
        <v>14</v>
      </c>
      <c r="M1721" s="9">
        <f>Datos_Limpios!$I1721+Datos_Limpios!$J1721</f>
        <v>30</v>
      </c>
      <c r="N1721" s="9" t="str">
        <f>IF(Datos_Limpios!$M1721&lt;35,"Menor a 35",IF(Datos_Limpios!$M1721&lt;=48,"Menor a 48",IF(Datos_Limpios!$M1721&lt;=60,"Menor a 60","Mayor a 60")))</f>
        <v>Menor a 35</v>
      </c>
      <c r="O1721" s="9" t="str">
        <f>IF(Datos_Limpios!$L1721="True",Datos_Limpios!$F1721,Datos_Limpios!$H1721)</f>
        <v>Galaxy Racer Esports</v>
      </c>
      <c r="P1721" s="9"/>
      <c r="Q1721" s="9">
        <v>13256</v>
      </c>
      <c r="R1721" s="9" t="s">
        <v>139</v>
      </c>
    </row>
    <row r="1722" spans="1:18" x14ac:dyDescent="0.3">
      <c r="A1722" s="7">
        <v>6057400901</v>
      </c>
      <c r="B1722" s="7">
        <v>2481</v>
      </c>
      <c r="C1722" s="8">
        <f>Datos_Limpios!$B1722/(24*60*60)</f>
        <v>2.8715277777777777E-2</v>
      </c>
      <c r="D1722" s="8" t="str">
        <f t="shared" si="52"/>
        <v>Mid Game</v>
      </c>
      <c r="E1722" s="7">
        <v>7121518</v>
      </c>
      <c r="F1722" s="7" t="s">
        <v>45</v>
      </c>
      <c r="G1722" s="7">
        <v>8118197</v>
      </c>
      <c r="H1722" s="7" t="s">
        <v>175</v>
      </c>
      <c r="I1722" s="7">
        <v>39</v>
      </c>
      <c r="J1722" s="7">
        <v>27</v>
      </c>
      <c r="K1722" s="7" t="str">
        <f t="shared" si="53"/>
        <v>Radiant</v>
      </c>
      <c r="L1722" s="7" t="s">
        <v>18</v>
      </c>
      <c r="M1722" s="7">
        <f>Datos_Limpios!$I1722+Datos_Limpios!$J1722</f>
        <v>66</v>
      </c>
      <c r="N1722" s="7" t="str">
        <f>IF(Datos_Limpios!$M1722&lt;35,"Menor a 35",IF(Datos_Limpios!$M1722&lt;=48,"Menor a 48",IF(Datos_Limpios!$M1722&lt;=60,"Menor a 60","Mayor a 60")))</f>
        <v>Mayor a 60</v>
      </c>
      <c r="O1722" s="7" t="str">
        <f>IF(Datos_Limpios!$L1722="True",Datos_Limpios!$F1722,Datos_Limpios!$H1722)</f>
        <v>Unknown Team</v>
      </c>
      <c r="P1722" s="7"/>
      <c r="Q1722" s="7">
        <v>13256</v>
      </c>
      <c r="R1722" s="7" t="s">
        <v>139</v>
      </c>
    </row>
    <row r="1723" spans="1:18" x14ac:dyDescent="0.3">
      <c r="A1723" s="9">
        <v>6057365632</v>
      </c>
      <c r="B1723" s="9">
        <v>1446</v>
      </c>
      <c r="C1723" s="10">
        <f>Datos_Limpios!$B1723/(24*60*60)</f>
        <v>1.6736111111111111E-2</v>
      </c>
      <c r="D1723" s="8" t="str">
        <f t="shared" si="52"/>
        <v>Early Game</v>
      </c>
      <c r="E1723" s="9">
        <v>7121518</v>
      </c>
      <c r="F1723" s="9" t="s">
        <v>45</v>
      </c>
      <c r="G1723" s="9">
        <v>8118197</v>
      </c>
      <c r="H1723" s="9" t="s">
        <v>175</v>
      </c>
      <c r="I1723" s="9">
        <v>10</v>
      </c>
      <c r="J1723" s="9">
        <v>22</v>
      </c>
      <c r="K1723" s="9" t="str">
        <f t="shared" si="53"/>
        <v>Dire</v>
      </c>
      <c r="L1723" s="9" t="s">
        <v>14</v>
      </c>
      <c r="M1723" s="9">
        <f>Datos_Limpios!$I1723+Datos_Limpios!$J1723</f>
        <v>32</v>
      </c>
      <c r="N1723" s="9" t="str">
        <f>IF(Datos_Limpios!$M1723&lt;35,"Menor a 35",IF(Datos_Limpios!$M1723&lt;=48,"Menor a 48",IF(Datos_Limpios!$M1723&lt;=60,"Menor a 60","Mayor a 60")))</f>
        <v>Menor a 35</v>
      </c>
      <c r="O1723" s="9" t="str">
        <f>IF(Datos_Limpios!$L1723="True",Datos_Limpios!$F1723,Datos_Limpios!$H1723)</f>
        <v>Infamous Gaming</v>
      </c>
      <c r="P1723" s="9"/>
      <c r="Q1723" s="9">
        <v>13256</v>
      </c>
      <c r="R1723" s="9" t="s">
        <v>139</v>
      </c>
    </row>
    <row r="1724" spans="1:18" x14ac:dyDescent="0.3">
      <c r="A1724" s="7">
        <v>6056513924</v>
      </c>
      <c r="B1724" s="7">
        <v>2118</v>
      </c>
      <c r="C1724" s="8">
        <f>Datos_Limpios!$B1724/(24*60*60)</f>
        <v>2.4513888888888891E-2</v>
      </c>
      <c r="D1724" s="8" t="str">
        <f t="shared" si="52"/>
        <v>Early Game</v>
      </c>
      <c r="E1724" s="7">
        <v>8310936</v>
      </c>
      <c r="F1724" s="7" t="s">
        <v>173</v>
      </c>
      <c r="G1724" s="7">
        <v>8352473</v>
      </c>
      <c r="H1724" s="7" t="s">
        <v>166</v>
      </c>
      <c r="I1724" s="7">
        <v>30</v>
      </c>
      <c r="J1724" s="7">
        <v>12</v>
      </c>
      <c r="K1724" s="7" t="str">
        <f t="shared" si="53"/>
        <v>Radiant</v>
      </c>
      <c r="L1724" s="7" t="s">
        <v>18</v>
      </c>
      <c r="M1724" s="7">
        <f>Datos_Limpios!$I1724+Datos_Limpios!$J1724</f>
        <v>42</v>
      </c>
      <c r="N1724" s="7" t="str">
        <f>IF(Datos_Limpios!$M1724&lt;35,"Menor a 35",IF(Datos_Limpios!$M1724&lt;=48,"Menor a 48",IF(Datos_Limpios!$M1724&lt;=60,"Menor a 60","Mayor a 60")))</f>
        <v>Menor a 48</v>
      </c>
      <c r="O1724" s="7" t="str">
        <f>IF(Datos_Limpios!$L1724="True",Datos_Limpios!$F1724,Datos_Limpios!$H1724)</f>
        <v>Wayfarers</v>
      </c>
      <c r="P1724" s="7"/>
      <c r="Q1724" s="7">
        <v>13256</v>
      </c>
      <c r="R1724" s="7" t="s">
        <v>139</v>
      </c>
    </row>
    <row r="1725" spans="1:18" x14ac:dyDescent="0.3">
      <c r="A1725" s="9">
        <v>6054721399</v>
      </c>
      <c r="B1725" s="9">
        <v>2253</v>
      </c>
      <c r="C1725" s="10">
        <f>Datos_Limpios!$B1725/(24*60*60)</f>
        <v>2.6076388888888889E-2</v>
      </c>
      <c r="D1725" s="8" t="str">
        <f t="shared" si="52"/>
        <v>Early Game</v>
      </c>
      <c r="E1725" s="9">
        <v>7119388</v>
      </c>
      <c r="F1725" s="9" t="s">
        <v>136</v>
      </c>
      <c r="G1725" s="9">
        <v>7118032</v>
      </c>
      <c r="H1725" s="9" t="s">
        <v>132</v>
      </c>
      <c r="I1725" s="9">
        <v>25</v>
      </c>
      <c r="J1725" s="9">
        <v>9</v>
      </c>
      <c r="K1725" s="9" t="str">
        <f t="shared" si="53"/>
        <v>Radiant</v>
      </c>
      <c r="L1725" s="9" t="s">
        <v>18</v>
      </c>
      <c r="M1725" s="9">
        <f>Datos_Limpios!$I1725+Datos_Limpios!$J1725</f>
        <v>34</v>
      </c>
      <c r="N1725" s="9" t="str">
        <f>IF(Datos_Limpios!$M1725&lt;35,"Menor a 35",IF(Datos_Limpios!$M1725&lt;=48,"Menor a 48",IF(Datos_Limpios!$M1725&lt;=60,"Menor a 60","Mayor a 60")))</f>
        <v>Menor a 35</v>
      </c>
      <c r="O1725" s="9" t="str">
        <f>IF(Datos_Limpios!$L1725="True",Datos_Limpios!$F1725,Datos_Limpios!$H1725)</f>
        <v>Team Spirit</v>
      </c>
      <c r="P1725" s="9"/>
      <c r="Q1725" s="9">
        <v>13256</v>
      </c>
      <c r="R1725" s="9" t="s">
        <v>139</v>
      </c>
    </row>
    <row r="1726" spans="1:18" x14ac:dyDescent="0.3">
      <c r="A1726" s="7">
        <v>6223662107</v>
      </c>
      <c r="B1726" s="7">
        <v>1727</v>
      </c>
      <c r="C1726" s="8">
        <f>Datos_Limpios!$B1726/(24*60*60)</f>
        <v>1.9988425925925927E-2</v>
      </c>
      <c r="D1726" s="8" t="str">
        <f t="shared" si="52"/>
        <v>Early Game</v>
      </c>
      <c r="E1726" s="7">
        <v>8214850</v>
      </c>
      <c r="F1726" s="7" t="s">
        <v>144</v>
      </c>
      <c r="G1726" s="7">
        <v>726228</v>
      </c>
      <c r="H1726" s="7" t="s">
        <v>55</v>
      </c>
      <c r="I1726" s="7">
        <v>15</v>
      </c>
      <c r="J1726" s="7">
        <v>23</v>
      </c>
      <c r="K1726" s="7" t="str">
        <f t="shared" si="53"/>
        <v>Dire</v>
      </c>
      <c r="L1726" s="7" t="s">
        <v>14</v>
      </c>
      <c r="M1726" s="7">
        <f>Datos_Limpios!$I1726+Datos_Limpios!$J1726</f>
        <v>38</v>
      </c>
      <c r="N1726" s="7" t="str">
        <f>IF(Datos_Limpios!$M1726&lt;35,"Menor a 35",IF(Datos_Limpios!$M1726&lt;=48,"Menor a 48",IF(Datos_Limpios!$M1726&lt;=60,"Menor a 60","Mayor a 60")))</f>
        <v>Menor a 48</v>
      </c>
      <c r="O1726" s="7" t="str">
        <f>IF(Datos_Limpios!$L1726="True",Datos_Limpios!$F1726,Datos_Limpios!$H1726)</f>
        <v>Vici Gaming</v>
      </c>
      <c r="P1726" s="7"/>
      <c r="Q1726" s="7">
        <v>13256</v>
      </c>
      <c r="R1726" s="7" t="s">
        <v>139</v>
      </c>
    </row>
    <row r="1727" spans="1:18" x14ac:dyDescent="0.3">
      <c r="A1727" s="9">
        <v>6077539956</v>
      </c>
      <c r="B1727" s="9">
        <v>3359</v>
      </c>
      <c r="C1727" s="10">
        <f>Datos_Limpios!$B1727/(24*60*60)</f>
        <v>3.8877314814814816E-2</v>
      </c>
      <c r="D1727" s="8" t="str">
        <f t="shared" si="52"/>
        <v>Mid Game</v>
      </c>
      <c r="E1727" s="9">
        <v>6685591</v>
      </c>
      <c r="F1727" s="9" t="s">
        <v>194</v>
      </c>
      <c r="G1727" s="9">
        <v>2586976</v>
      </c>
      <c r="H1727" s="9" t="s">
        <v>64</v>
      </c>
      <c r="I1727" s="9">
        <v>39</v>
      </c>
      <c r="J1727" s="9">
        <v>30</v>
      </c>
      <c r="K1727" s="9" t="str">
        <f t="shared" si="53"/>
        <v>Radiant</v>
      </c>
      <c r="L1727" s="9" t="s">
        <v>18</v>
      </c>
      <c r="M1727" s="9">
        <f>Datos_Limpios!$I1727+Datos_Limpios!$J1727</f>
        <v>69</v>
      </c>
      <c r="N1727" s="9" t="str">
        <f>IF(Datos_Limpios!$M1727&lt;35,"Menor a 35",IF(Datos_Limpios!$M1727&lt;=48,"Menor a 48",IF(Datos_Limpios!$M1727&lt;=60,"Menor a 60","Mayor a 60")))</f>
        <v>Mayor a 60</v>
      </c>
      <c r="O1727" s="9" t="str">
        <f>IF(Datos_Limpios!$L1727="True",Datos_Limpios!$F1727,Datos_Limpios!$H1727)</f>
        <v>ViKin.gg</v>
      </c>
      <c r="P1727" s="9"/>
      <c r="Q1727" s="9">
        <v>13256</v>
      </c>
      <c r="R1727" s="9" t="s">
        <v>139</v>
      </c>
    </row>
    <row r="1728" spans="1:18" x14ac:dyDescent="0.3">
      <c r="A1728" s="7">
        <v>6057040170</v>
      </c>
      <c r="B1728" s="7">
        <v>2301</v>
      </c>
      <c r="C1728" s="8">
        <f>Datos_Limpios!$B1728/(24*60*60)</f>
        <v>2.6631944444444444E-2</v>
      </c>
      <c r="D1728" s="8" t="str">
        <f t="shared" si="52"/>
        <v>Early Game</v>
      </c>
      <c r="E1728" s="7">
        <v>7119388</v>
      </c>
      <c r="F1728" s="7" t="s">
        <v>136</v>
      </c>
      <c r="G1728" s="7">
        <v>8261648</v>
      </c>
      <c r="H1728" s="7" t="s">
        <v>165</v>
      </c>
      <c r="I1728" s="7">
        <v>22</v>
      </c>
      <c r="J1728" s="7">
        <v>9</v>
      </c>
      <c r="K1728" s="7" t="str">
        <f t="shared" si="53"/>
        <v>Radiant</v>
      </c>
      <c r="L1728" s="7" t="s">
        <v>18</v>
      </c>
      <c r="M1728" s="7">
        <f>Datos_Limpios!$I1728+Datos_Limpios!$J1728</f>
        <v>31</v>
      </c>
      <c r="N1728" s="7" t="str">
        <f>IF(Datos_Limpios!$M1728&lt;35,"Menor a 35",IF(Datos_Limpios!$M1728&lt;=48,"Menor a 48",IF(Datos_Limpios!$M1728&lt;=60,"Menor a 60","Mayor a 60")))</f>
        <v>Menor a 35</v>
      </c>
      <c r="O1728" s="7" t="str">
        <f>IF(Datos_Limpios!$L1728="True",Datos_Limpios!$F1728,Datos_Limpios!$H1728)</f>
        <v>Team Spirit</v>
      </c>
      <c r="P1728" s="7"/>
      <c r="Q1728" s="7">
        <v>13256</v>
      </c>
      <c r="R1728" s="7" t="s">
        <v>139</v>
      </c>
    </row>
    <row r="1729" spans="1:18" x14ac:dyDescent="0.3">
      <c r="A1729" s="9">
        <v>6227203516</v>
      </c>
      <c r="B1729" s="9">
        <v>2446</v>
      </c>
      <c r="C1729" s="10">
        <f>Datos_Limpios!$B1729/(24*60*60)</f>
        <v>2.8310185185185185E-2</v>
      </c>
      <c r="D1729" s="8" t="str">
        <f t="shared" si="52"/>
        <v>Mid Game</v>
      </c>
      <c r="E1729" s="9">
        <v>15</v>
      </c>
      <c r="F1729" s="9" t="s">
        <v>12</v>
      </c>
      <c r="G1729" s="9">
        <v>7119388</v>
      </c>
      <c r="H1729" s="9" t="s">
        <v>136</v>
      </c>
      <c r="I1729" s="9">
        <v>8</v>
      </c>
      <c r="J1729" s="9">
        <v>24</v>
      </c>
      <c r="K1729" s="9" t="str">
        <f t="shared" si="53"/>
        <v>Dire</v>
      </c>
      <c r="L1729" s="9" t="s">
        <v>14</v>
      </c>
      <c r="M1729" s="9">
        <f>Datos_Limpios!$I1729+Datos_Limpios!$J1729</f>
        <v>32</v>
      </c>
      <c r="N1729" s="9" t="str">
        <f>IF(Datos_Limpios!$M1729&lt;35,"Menor a 35",IF(Datos_Limpios!$M1729&lt;=48,"Menor a 48",IF(Datos_Limpios!$M1729&lt;=60,"Menor a 60","Mayor a 60")))</f>
        <v>Menor a 35</v>
      </c>
      <c r="O1729" s="9" t="str">
        <f>IF(Datos_Limpios!$L1729="True",Datos_Limpios!$F1729,Datos_Limpios!$H1729)</f>
        <v>Team Spirit</v>
      </c>
      <c r="P1729" s="9"/>
      <c r="Q1729" s="9">
        <v>13256</v>
      </c>
      <c r="R1729" s="9" t="s">
        <v>139</v>
      </c>
    </row>
    <row r="1730" spans="1:18" x14ac:dyDescent="0.3">
      <c r="A1730" s="7">
        <v>6079627423</v>
      </c>
      <c r="B1730" s="7">
        <v>2041</v>
      </c>
      <c r="C1730" s="8">
        <f>Datos_Limpios!$B1730/(24*60*60)</f>
        <v>2.3622685185185184E-2</v>
      </c>
      <c r="D1730" s="8" t="str">
        <f t="shared" ref="D1730:D1793" si="54">IF(B1730/60&lt;20,"Turbo Game",IF((20&lt;=B1730/60)*AND(B1730/60&lt;=40),"Early Game",IF((40&lt;B1730/60)*AND(B1730/60&lt;=60),"Mid Game","Late Game")))</f>
        <v>Early Game</v>
      </c>
      <c r="E1730" s="7">
        <v>7554697</v>
      </c>
      <c r="F1730" s="7" t="s">
        <v>192</v>
      </c>
      <c r="G1730" s="7">
        <v>2586976</v>
      </c>
      <c r="H1730" s="7" t="s">
        <v>64</v>
      </c>
      <c r="I1730" s="7">
        <v>15</v>
      </c>
      <c r="J1730" s="7">
        <v>32</v>
      </c>
      <c r="K1730" s="7" t="str">
        <f t="shared" ref="K1730:K1793" si="55">IF(L1730="True","Radiant","Dire")</f>
        <v>Dire</v>
      </c>
      <c r="L1730" s="7" t="s">
        <v>14</v>
      </c>
      <c r="M1730" s="7">
        <f>Datos_Limpios!$I1730+Datos_Limpios!$J1730</f>
        <v>47</v>
      </c>
      <c r="N1730" s="7" t="str">
        <f>IF(Datos_Limpios!$M1730&lt;35,"Menor a 35",IF(Datos_Limpios!$M1730&lt;=48,"Menor a 48",IF(Datos_Limpios!$M1730&lt;=60,"Menor a 60","Mayor a 60")))</f>
        <v>Menor a 48</v>
      </c>
      <c r="O1730" s="7" t="str">
        <f>IF(Datos_Limpios!$L1730="True",Datos_Limpios!$F1730,Datos_Limpios!$H1730)</f>
        <v>OG</v>
      </c>
      <c r="P1730" s="7"/>
      <c r="Q1730" s="7">
        <v>13256</v>
      </c>
      <c r="R1730" s="7" t="s">
        <v>139</v>
      </c>
    </row>
    <row r="1731" spans="1:18" x14ac:dyDescent="0.3">
      <c r="A1731" s="9">
        <v>6066863360</v>
      </c>
      <c r="B1731" s="9">
        <v>1809</v>
      </c>
      <c r="C1731" s="10">
        <f>Datos_Limpios!$B1731/(24*60*60)</f>
        <v>2.0937500000000001E-2</v>
      </c>
      <c r="D1731" s="8" t="str">
        <f t="shared" si="54"/>
        <v>Early Game</v>
      </c>
      <c r="E1731" s="9">
        <v>8205424</v>
      </c>
      <c r="F1731" s="9" t="s">
        <v>185</v>
      </c>
      <c r="G1731" s="9">
        <v>8260983</v>
      </c>
      <c r="H1731" s="9" t="s">
        <v>147</v>
      </c>
      <c r="I1731" s="9">
        <v>12</v>
      </c>
      <c r="J1731" s="9">
        <v>30</v>
      </c>
      <c r="K1731" s="9" t="str">
        <f t="shared" si="55"/>
        <v>Dire</v>
      </c>
      <c r="L1731" s="9" t="s">
        <v>14</v>
      </c>
      <c r="M1731" s="9">
        <f>Datos_Limpios!$I1731+Datos_Limpios!$J1731</f>
        <v>42</v>
      </c>
      <c r="N1731" s="9" t="str">
        <f>IF(Datos_Limpios!$M1731&lt;35,"Menor a 35",IF(Datos_Limpios!$M1731&lt;=48,"Menor a 48",IF(Datos_Limpios!$M1731&lt;=60,"Menor a 60","Mayor a 60")))</f>
        <v>Menor a 48</v>
      </c>
      <c r="O1731" s="9" t="str">
        <f>IF(Datos_Limpios!$L1731="True",Datos_Limpios!$F1731,Datos_Limpios!$H1731)</f>
        <v>TSM</v>
      </c>
      <c r="P1731" s="9"/>
      <c r="Q1731" s="9">
        <v>13256</v>
      </c>
      <c r="R1731" s="9" t="s">
        <v>139</v>
      </c>
    </row>
    <row r="1732" spans="1:18" x14ac:dyDescent="0.3">
      <c r="A1732" s="7">
        <v>6070572525</v>
      </c>
      <c r="B1732" s="7">
        <v>3137</v>
      </c>
      <c r="C1732" s="8">
        <f>Datos_Limpios!$B1732/(24*60*60)</f>
        <v>3.6307870370370372E-2</v>
      </c>
      <c r="D1732" s="8" t="str">
        <f t="shared" si="54"/>
        <v>Mid Game</v>
      </c>
      <c r="E1732" s="7">
        <v>8462940</v>
      </c>
      <c r="F1732" s="7" t="s">
        <v>141</v>
      </c>
      <c r="G1732" s="7">
        <v>8260932</v>
      </c>
      <c r="H1732" s="7" t="s">
        <v>151</v>
      </c>
      <c r="I1732" s="7">
        <v>0</v>
      </c>
      <c r="J1732" s="7">
        <v>0</v>
      </c>
      <c r="K1732" s="7" t="str">
        <f t="shared" si="55"/>
        <v>Dire</v>
      </c>
      <c r="L1732" s="7" t="s">
        <v>14</v>
      </c>
      <c r="M1732" s="7">
        <f>Datos_Limpios!$I1732+Datos_Limpios!$J1732</f>
        <v>0</v>
      </c>
      <c r="N1732" s="7" t="str">
        <f>IF(Datos_Limpios!$M1732&lt;35,"Menor a 35",IF(Datos_Limpios!$M1732&lt;=48,"Menor a 48",IF(Datos_Limpios!$M1732&lt;=60,"Menor a 60","Mayor a 60")))</f>
        <v>Menor a 35</v>
      </c>
      <c r="O1732" s="7" t="str">
        <f>IF(Datos_Limpios!$L1732="True",Datos_Limpios!$F1732,Datos_Limpios!$H1732)</f>
        <v>Eternity</v>
      </c>
      <c r="P1732" s="7"/>
      <c r="Q1732" s="7">
        <v>13256</v>
      </c>
      <c r="R1732" s="7" t="s">
        <v>139</v>
      </c>
    </row>
    <row r="1733" spans="1:18" x14ac:dyDescent="0.3">
      <c r="A1733" s="9">
        <v>6067596085</v>
      </c>
      <c r="B1733" s="9">
        <v>3452</v>
      </c>
      <c r="C1733" s="10">
        <f>Datos_Limpios!$B1733/(24*60*60)</f>
        <v>3.9953703703703707E-2</v>
      </c>
      <c r="D1733" s="8" t="str">
        <f t="shared" si="54"/>
        <v>Mid Game</v>
      </c>
      <c r="E1733" s="9">
        <v>8222896</v>
      </c>
      <c r="F1733" s="9" t="s">
        <v>142</v>
      </c>
      <c r="G1733" s="9">
        <v>8062847</v>
      </c>
      <c r="H1733" s="9" t="s">
        <v>143</v>
      </c>
      <c r="I1733" s="9">
        <v>25</v>
      </c>
      <c r="J1733" s="9">
        <v>40</v>
      </c>
      <c r="K1733" s="9" t="str">
        <f t="shared" si="55"/>
        <v>Dire</v>
      </c>
      <c r="L1733" s="9" t="s">
        <v>14</v>
      </c>
      <c r="M1733" s="9">
        <f>Datos_Limpios!$I1733+Datos_Limpios!$J1733</f>
        <v>65</v>
      </c>
      <c r="N1733" s="9" t="str">
        <f>IF(Datos_Limpios!$M1733&lt;35,"Menor a 35",IF(Datos_Limpios!$M1733&lt;=48,"Menor a 48",IF(Datos_Limpios!$M1733&lt;=60,"Menor a 60","Mayor a 60")))</f>
        <v>Mayor a 60</v>
      </c>
      <c r="O1733" s="9" t="str">
        <f>IF(Datos_Limpios!$L1733="True",Datos_Limpios!$F1733,Datos_Limpios!$H1733)</f>
        <v>Galaxy Racer Esports</v>
      </c>
      <c r="P1733" s="9"/>
      <c r="Q1733" s="9">
        <v>13256</v>
      </c>
      <c r="R1733" s="9" t="s">
        <v>139</v>
      </c>
    </row>
    <row r="1734" spans="1:18" x14ac:dyDescent="0.3">
      <c r="A1734" s="7">
        <v>6219497713</v>
      </c>
      <c r="B1734" s="7">
        <v>2935</v>
      </c>
      <c r="C1734" s="8">
        <f>Datos_Limpios!$B1734/(24*60*60)</f>
        <v>3.3969907407407407E-2</v>
      </c>
      <c r="D1734" s="8" t="str">
        <f t="shared" si="54"/>
        <v>Mid Game</v>
      </c>
      <c r="E1734" s="7">
        <v>7119388</v>
      </c>
      <c r="F1734" s="7" t="s">
        <v>136</v>
      </c>
      <c r="G1734" s="7">
        <v>5</v>
      </c>
      <c r="H1734" s="7" t="s">
        <v>62</v>
      </c>
      <c r="I1734" s="7">
        <v>17</v>
      </c>
      <c r="J1734" s="7">
        <v>28</v>
      </c>
      <c r="K1734" s="7" t="str">
        <f t="shared" si="55"/>
        <v>Dire</v>
      </c>
      <c r="L1734" s="7" t="s">
        <v>14</v>
      </c>
      <c r="M1734" s="7">
        <f>Datos_Limpios!$I1734+Datos_Limpios!$J1734</f>
        <v>45</v>
      </c>
      <c r="N1734" s="7" t="str">
        <f>IF(Datos_Limpios!$M1734&lt;35,"Menor a 35",IF(Datos_Limpios!$M1734&lt;=48,"Menor a 48",IF(Datos_Limpios!$M1734&lt;=60,"Menor a 60","Mayor a 60")))</f>
        <v>Menor a 48</v>
      </c>
      <c r="O1734" s="7" t="str">
        <f>IF(Datos_Limpios!$L1734="True",Datos_Limpios!$F1734,Datos_Limpios!$H1734)</f>
        <v>Invictus Gaming</v>
      </c>
      <c r="P1734" s="7"/>
      <c r="Q1734" s="7">
        <v>13256</v>
      </c>
      <c r="R1734" s="7" t="s">
        <v>139</v>
      </c>
    </row>
    <row r="1735" spans="1:18" x14ac:dyDescent="0.3">
      <c r="A1735" s="9">
        <v>6080337977</v>
      </c>
      <c r="B1735" s="9">
        <v>3085</v>
      </c>
      <c r="C1735" s="10">
        <f>Datos_Limpios!$B1735/(24*60*60)</f>
        <v>3.5706018518518519E-2</v>
      </c>
      <c r="D1735" s="8" t="str">
        <f t="shared" si="54"/>
        <v>Mid Game</v>
      </c>
      <c r="E1735" s="9">
        <v>8390848</v>
      </c>
      <c r="F1735" s="9" t="s">
        <v>176</v>
      </c>
      <c r="G1735" s="9">
        <v>2163</v>
      </c>
      <c r="H1735" s="9" t="s">
        <v>66</v>
      </c>
      <c r="I1735" s="9">
        <v>0</v>
      </c>
      <c r="J1735" s="9">
        <v>0</v>
      </c>
      <c r="K1735" s="9" t="str">
        <f t="shared" si="55"/>
        <v>Radiant</v>
      </c>
      <c r="L1735" s="9" t="s">
        <v>18</v>
      </c>
      <c r="M1735" s="9">
        <f>Datos_Limpios!$I1735+Datos_Limpios!$J1735</f>
        <v>0</v>
      </c>
      <c r="N1735" s="9" t="str">
        <f>IF(Datos_Limpios!$M1735&lt;35,"Menor a 35",IF(Datos_Limpios!$M1735&lt;=48,"Menor a 48",IF(Datos_Limpios!$M1735&lt;=60,"Menor a 60","Mayor a 60")))</f>
        <v>Menor a 35</v>
      </c>
      <c r="O1735" s="9" t="str">
        <f>IF(Datos_Limpios!$L1735="True",Datos_Limpios!$F1735,Datos_Limpios!$H1735)</f>
        <v>ITB.Shuffle</v>
      </c>
      <c r="P1735" s="9"/>
      <c r="Q1735" s="9">
        <v>13256</v>
      </c>
      <c r="R1735" s="9" t="s">
        <v>139</v>
      </c>
    </row>
    <row r="1736" spans="1:18" x14ac:dyDescent="0.3">
      <c r="A1736" s="7">
        <v>6216713037</v>
      </c>
      <c r="B1736" s="7">
        <v>2907</v>
      </c>
      <c r="C1736" s="8">
        <f>Datos_Limpios!$B1736/(24*60*60)</f>
        <v>3.3645833333333333E-2</v>
      </c>
      <c r="D1736" s="8" t="str">
        <f t="shared" si="54"/>
        <v>Mid Game</v>
      </c>
      <c r="E1736" s="7">
        <v>8260983</v>
      </c>
      <c r="F1736" s="7" t="s">
        <v>147</v>
      </c>
      <c r="G1736" s="7">
        <v>39</v>
      </c>
      <c r="H1736" s="7" t="s">
        <v>60</v>
      </c>
      <c r="I1736" s="7">
        <v>27</v>
      </c>
      <c r="J1736" s="7">
        <v>28</v>
      </c>
      <c r="K1736" s="7" t="str">
        <f t="shared" si="55"/>
        <v>Radiant</v>
      </c>
      <c r="L1736" s="7" t="s">
        <v>18</v>
      </c>
      <c r="M1736" s="7">
        <f>Datos_Limpios!$I1736+Datos_Limpios!$J1736</f>
        <v>55</v>
      </c>
      <c r="N1736" s="7" t="str">
        <f>IF(Datos_Limpios!$M1736&lt;35,"Menor a 35",IF(Datos_Limpios!$M1736&lt;=48,"Menor a 48",IF(Datos_Limpios!$M1736&lt;=60,"Menor a 60","Mayor a 60")))</f>
        <v>Menor a 60</v>
      </c>
      <c r="O1736" s="7" t="str">
        <f>IF(Datos_Limpios!$L1736="True",Datos_Limpios!$F1736,Datos_Limpios!$H1736)</f>
        <v>TSM</v>
      </c>
      <c r="P1736" s="7"/>
      <c r="Q1736" s="7">
        <v>13256</v>
      </c>
      <c r="R1736" s="7" t="s">
        <v>139</v>
      </c>
    </row>
    <row r="1737" spans="1:18" x14ac:dyDescent="0.3">
      <c r="A1737" s="9">
        <v>6221412840</v>
      </c>
      <c r="B1737" s="9">
        <v>2420</v>
      </c>
      <c r="C1737" s="10">
        <f>Datos_Limpios!$B1737/(24*60*60)</f>
        <v>2.8009259259259258E-2</v>
      </c>
      <c r="D1737" s="8" t="str">
        <f t="shared" si="54"/>
        <v>Mid Game</v>
      </c>
      <c r="E1737" s="9">
        <v>2586976</v>
      </c>
      <c r="F1737" s="9" t="s">
        <v>64</v>
      </c>
      <c r="G1737" s="9">
        <v>7390454</v>
      </c>
      <c r="H1737" s="9" t="s">
        <v>145</v>
      </c>
      <c r="I1737" s="9">
        <v>26</v>
      </c>
      <c r="J1737" s="9">
        <v>30</v>
      </c>
      <c r="K1737" s="9" t="str">
        <f t="shared" si="55"/>
        <v>Radiant</v>
      </c>
      <c r="L1737" s="9" t="s">
        <v>18</v>
      </c>
      <c r="M1737" s="9">
        <f>Datos_Limpios!$I1737+Datos_Limpios!$J1737</f>
        <v>56</v>
      </c>
      <c r="N1737" s="9" t="str">
        <f>IF(Datos_Limpios!$M1737&lt;35,"Menor a 35",IF(Datos_Limpios!$M1737&lt;=48,"Menor a 48",IF(Datos_Limpios!$M1737&lt;=60,"Menor a 60","Mayor a 60")))</f>
        <v>Menor a 60</v>
      </c>
      <c r="O1737" s="9" t="str">
        <f>IF(Datos_Limpios!$L1737="True",Datos_Limpios!$F1737,Datos_Limpios!$H1737)</f>
        <v>OG</v>
      </c>
      <c r="P1737" s="9"/>
      <c r="Q1737" s="9">
        <v>13256</v>
      </c>
      <c r="R1737" s="9" t="s">
        <v>139</v>
      </c>
    </row>
    <row r="1738" spans="1:18" x14ac:dyDescent="0.3">
      <c r="A1738" s="7">
        <v>6215130639</v>
      </c>
      <c r="B1738" s="7">
        <v>2789</v>
      </c>
      <c r="C1738" s="8">
        <f>Datos_Limpios!$B1738/(24*60*60)</f>
        <v>3.2280092592592589E-2</v>
      </c>
      <c r="D1738" s="8" t="str">
        <f t="shared" si="54"/>
        <v>Mid Game</v>
      </c>
      <c r="E1738" s="7">
        <v>7119388</v>
      </c>
      <c r="F1738" s="7" t="s">
        <v>136</v>
      </c>
      <c r="G1738" s="7">
        <v>7390454</v>
      </c>
      <c r="H1738" s="7" t="s">
        <v>145</v>
      </c>
      <c r="I1738" s="7">
        <v>32</v>
      </c>
      <c r="J1738" s="7">
        <v>21</v>
      </c>
      <c r="K1738" s="7" t="str">
        <f t="shared" si="55"/>
        <v>Radiant</v>
      </c>
      <c r="L1738" s="7" t="s">
        <v>18</v>
      </c>
      <c r="M1738" s="7">
        <f>Datos_Limpios!$I1738+Datos_Limpios!$J1738</f>
        <v>53</v>
      </c>
      <c r="N1738" s="7" t="str">
        <f>IF(Datos_Limpios!$M1738&lt;35,"Menor a 35",IF(Datos_Limpios!$M1738&lt;=48,"Menor a 48",IF(Datos_Limpios!$M1738&lt;=60,"Menor a 60","Mayor a 60")))</f>
        <v>Menor a 60</v>
      </c>
      <c r="O1738" s="7" t="str">
        <f>IF(Datos_Limpios!$L1738="True",Datos_Limpios!$F1738,Datos_Limpios!$H1738)</f>
        <v>Team Spirit</v>
      </c>
      <c r="P1738" s="7"/>
      <c r="Q1738" s="7">
        <v>13256</v>
      </c>
      <c r="R1738" s="7" t="s">
        <v>139</v>
      </c>
    </row>
    <row r="1739" spans="1:18" x14ac:dyDescent="0.3">
      <c r="A1739" s="9">
        <v>6215298876</v>
      </c>
      <c r="B1739" s="9">
        <v>2641</v>
      </c>
      <c r="C1739" s="10">
        <f>Datos_Limpios!$B1739/(24*60*60)</f>
        <v>3.0567129629629628E-2</v>
      </c>
      <c r="D1739" s="8" t="str">
        <f t="shared" si="54"/>
        <v>Mid Game</v>
      </c>
      <c r="E1739" s="9">
        <v>8254400</v>
      </c>
      <c r="F1739" s="9" t="s">
        <v>135</v>
      </c>
      <c r="G1739" s="9">
        <v>726228</v>
      </c>
      <c r="H1739" s="9" t="s">
        <v>55</v>
      </c>
      <c r="I1739" s="9">
        <v>18</v>
      </c>
      <c r="J1739" s="9">
        <v>37</v>
      </c>
      <c r="K1739" s="9" t="str">
        <f t="shared" si="55"/>
        <v>Dire</v>
      </c>
      <c r="L1739" s="9" t="s">
        <v>14</v>
      </c>
      <c r="M1739" s="9">
        <f>Datos_Limpios!$I1739+Datos_Limpios!$J1739</f>
        <v>55</v>
      </c>
      <c r="N1739" s="9" t="str">
        <f>IF(Datos_Limpios!$M1739&lt;35,"Menor a 35",IF(Datos_Limpios!$M1739&lt;=48,"Menor a 48",IF(Datos_Limpios!$M1739&lt;=60,"Menor a 60","Mayor a 60")))</f>
        <v>Menor a 60</v>
      </c>
      <c r="O1739" s="9" t="str">
        <f>IF(Datos_Limpios!$L1739="True",Datos_Limpios!$F1739,Datos_Limpios!$H1739)</f>
        <v>Vici Gaming</v>
      </c>
      <c r="P1739" s="9"/>
      <c r="Q1739" s="9">
        <v>13256</v>
      </c>
      <c r="R1739" s="9" t="s">
        <v>139</v>
      </c>
    </row>
    <row r="1740" spans="1:18" x14ac:dyDescent="0.3">
      <c r="A1740" s="7">
        <v>6215646049</v>
      </c>
      <c r="B1740" s="7">
        <v>1960</v>
      </c>
      <c r="C1740" s="8">
        <f>Datos_Limpios!$B1740/(24*60*60)</f>
        <v>2.2685185185185187E-2</v>
      </c>
      <c r="D1740" s="8" t="str">
        <f t="shared" si="54"/>
        <v>Early Game</v>
      </c>
      <c r="E1740" s="7">
        <v>39</v>
      </c>
      <c r="F1740" s="7" t="s">
        <v>60</v>
      </c>
      <c r="G1740" s="7">
        <v>1883502</v>
      </c>
      <c r="H1740" s="7" t="s">
        <v>61</v>
      </c>
      <c r="I1740" s="7">
        <v>16</v>
      </c>
      <c r="J1740" s="7">
        <v>31</v>
      </c>
      <c r="K1740" s="7" t="str">
        <f t="shared" si="55"/>
        <v>Dire</v>
      </c>
      <c r="L1740" s="7" t="s">
        <v>14</v>
      </c>
      <c r="M1740" s="7">
        <f>Datos_Limpios!$I1740+Datos_Limpios!$J1740</f>
        <v>47</v>
      </c>
      <c r="N1740" s="7" t="str">
        <f>IF(Datos_Limpios!$M1740&lt;35,"Menor a 35",IF(Datos_Limpios!$M1740&lt;=48,"Menor a 48",IF(Datos_Limpios!$M1740&lt;=60,"Menor a 60","Mayor a 60")))</f>
        <v>Menor a 48</v>
      </c>
      <c r="O1740" s="7" t="str">
        <f>IF(Datos_Limpios!$L1740="True",Datos_Limpios!$F1740,Datos_Limpios!$H1740)</f>
        <v>Virtus.pro</v>
      </c>
      <c r="P1740" s="7"/>
      <c r="Q1740" s="7">
        <v>13256</v>
      </c>
      <c r="R1740" s="7" t="s">
        <v>139</v>
      </c>
    </row>
    <row r="1741" spans="1:18" x14ac:dyDescent="0.3">
      <c r="A1741" s="9">
        <v>6215633233</v>
      </c>
      <c r="B1741" s="9">
        <v>2097</v>
      </c>
      <c r="C1741" s="10">
        <f>Datos_Limpios!$B1741/(24*60*60)</f>
        <v>2.4270833333333332E-2</v>
      </c>
      <c r="D1741" s="8" t="str">
        <f t="shared" si="54"/>
        <v>Early Game</v>
      </c>
      <c r="E1741" s="9">
        <v>6209166</v>
      </c>
      <c r="F1741" s="9" t="s">
        <v>122</v>
      </c>
      <c r="G1741" s="9">
        <v>7391077</v>
      </c>
      <c r="H1741" s="9" t="s">
        <v>149</v>
      </c>
      <c r="I1741" s="9">
        <v>29</v>
      </c>
      <c r="J1741" s="9">
        <v>13</v>
      </c>
      <c r="K1741" s="9" t="str">
        <f t="shared" si="55"/>
        <v>Radiant</v>
      </c>
      <c r="L1741" s="9" t="s">
        <v>18</v>
      </c>
      <c r="M1741" s="9">
        <f>Datos_Limpios!$I1741+Datos_Limpios!$J1741</f>
        <v>42</v>
      </c>
      <c r="N1741" s="9" t="str">
        <f>IF(Datos_Limpios!$M1741&lt;35,"Menor a 35",IF(Datos_Limpios!$M1741&lt;=48,"Menor a 48",IF(Datos_Limpios!$M1741&lt;=60,"Menor a 60","Mayor a 60")))</f>
        <v>Menor a 48</v>
      </c>
      <c r="O1741" s="9" t="str">
        <f>IF(Datos_Limpios!$L1741="True",Datos_Limpios!$F1741,Datos_Limpios!$H1741)</f>
        <v>Team Aster</v>
      </c>
      <c r="P1741" s="9"/>
      <c r="Q1741" s="9">
        <v>13256</v>
      </c>
      <c r="R1741" s="9" t="s">
        <v>139</v>
      </c>
    </row>
    <row r="1742" spans="1:18" x14ac:dyDescent="0.3">
      <c r="A1742" s="7">
        <v>6215702671</v>
      </c>
      <c r="B1742" s="7">
        <v>3227</v>
      </c>
      <c r="C1742" s="8">
        <f>Datos_Limpios!$B1742/(24*60*60)</f>
        <v>3.7349537037037035E-2</v>
      </c>
      <c r="D1742" s="8" t="str">
        <f t="shared" si="54"/>
        <v>Mid Game</v>
      </c>
      <c r="E1742" s="7">
        <v>8260983</v>
      </c>
      <c r="F1742" s="7" t="s">
        <v>147</v>
      </c>
      <c r="G1742" s="7">
        <v>8214850</v>
      </c>
      <c r="H1742" s="7" t="s">
        <v>144</v>
      </c>
      <c r="I1742" s="7">
        <v>10</v>
      </c>
      <c r="J1742" s="7">
        <v>32</v>
      </c>
      <c r="K1742" s="7" t="str">
        <f t="shared" si="55"/>
        <v>Dire</v>
      </c>
      <c r="L1742" s="7" t="s">
        <v>14</v>
      </c>
      <c r="M1742" s="7">
        <f>Datos_Limpios!$I1742+Datos_Limpios!$J1742</f>
        <v>42</v>
      </c>
      <c r="N1742" s="7" t="str">
        <f>IF(Datos_Limpios!$M1742&lt;35,"Menor a 35",IF(Datos_Limpios!$M1742&lt;=48,"Menor a 48",IF(Datos_Limpios!$M1742&lt;=60,"Menor a 60","Mayor a 60")))</f>
        <v>Menor a 48</v>
      </c>
      <c r="O1742" s="7" t="str">
        <f>IF(Datos_Limpios!$L1742="True",Datos_Limpios!$F1742,Datos_Limpios!$H1742)</f>
        <v>BLEED</v>
      </c>
      <c r="P1742" s="7"/>
      <c r="Q1742" s="7">
        <v>13256</v>
      </c>
      <c r="R1742" s="7" t="s">
        <v>139</v>
      </c>
    </row>
    <row r="1743" spans="1:18" x14ac:dyDescent="0.3">
      <c r="A1743" s="9">
        <v>6216526891</v>
      </c>
      <c r="B1743" s="9">
        <v>1025</v>
      </c>
      <c r="C1743" s="10">
        <f>Datos_Limpios!$B1743/(24*60*60)</f>
        <v>1.1863425925925927E-2</v>
      </c>
      <c r="D1743" s="8" t="str">
        <f t="shared" si="54"/>
        <v>Turbo Game</v>
      </c>
      <c r="E1743" s="9">
        <v>8204512</v>
      </c>
      <c r="F1743" s="9" t="s">
        <v>146</v>
      </c>
      <c r="G1743" s="9">
        <v>15</v>
      </c>
      <c r="H1743" s="9" t="s">
        <v>12</v>
      </c>
      <c r="I1743" s="9">
        <v>4</v>
      </c>
      <c r="J1743" s="9">
        <v>21</v>
      </c>
      <c r="K1743" s="9" t="str">
        <f t="shared" si="55"/>
        <v>Dire</v>
      </c>
      <c r="L1743" s="9" t="s">
        <v>14</v>
      </c>
      <c r="M1743" s="9">
        <f>Datos_Limpios!$I1743+Datos_Limpios!$J1743</f>
        <v>25</v>
      </c>
      <c r="N1743" s="9" t="str">
        <f>IF(Datos_Limpios!$M1743&lt;35,"Menor a 35",IF(Datos_Limpios!$M1743&lt;=48,"Menor a 48",IF(Datos_Limpios!$M1743&lt;=60,"Menor a 60","Mayor a 60")))</f>
        <v>Menor a 35</v>
      </c>
      <c r="O1743" s="9" t="str">
        <f>IF(Datos_Limpios!$L1743="True",Datos_Limpios!$F1743,Datos_Limpios!$H1743)</f>
        <v>LGD Gaming</v>
      </c>
      <c r="P1743" s="9"/>
      <c r="Q1743" s="9">
        <v>13256</v>
      </c>
      <c r="R1743" s="9" t="s">
        <v>139</v>
      </c>
    </row>
    <row r="1744" spans="1:18" x14ac:dyDescent="0.3">
      <c r="A1744" s="7">
        <v>6216583629</v>
      </c>
      <c r="B1744" s="7">
        <v>1824</v>
      </c>
      <c r="C1744" s="8">
        <f>Datos_Limpios!$B1744/(24*60*60)</f>
        <v>2.1111111111111112E-2</v>
      </c>
      <c r="D1744" s="8" t="str">
        <f t="shared" si="54"/>
        <v>Early Game</v>
      </c>
      <c r="E1744" s="7">
        <v>6209166</v>
      </c>
      <c r="F1744" s="7" t="s">
        <v>122</v>
      </c>
      <c r="G1744" s="7">
        <v>1883502</v>
      </c>
      <c r="H1744" s="7" t="s">
        <v>61</v>
      </c>
      <c r="I1744" s="7">
        <v>13</v>
      </c>
      <c r="J1744" s="7">
        <v>25</v>
      </c>
      <c r="K1744" s="7" t="str">
        <f t="shared" si="55"/>
        <v>Dire</v>
      </c>
      <c r="L1744" s="7" t="s">
        <v>14</v>
      </c>
      <c r="M1744" s="7">
        <f>Datos_Limpios!$I1744+Datos_Limpios!$J1744</f>
        <v>38</v>
      </c>
      <c r="N1744" s="7" t="str">
        <f>IF(Datos_Limpios!$M1744&lt;35,"Menor a 35",IF(Datos_Limpios!$M1744&lt;=48,"Menor a 48",IF(Datos_Limpios!$M1744&lt;=60,"Menor a 60","Mayor a 60")))</f>
        <v>Menor a 48</v>
      </c>
      <c r="O1744" s="7" t="str">
        <f>IF(Datos_Limpios!$L1744="True",Datos_Limpios!$F1744,Datos_Limpios!$H1744)</f>
        <v>Virtus.pro</v>
      </c>
      <c r="P1744" s="7"/>
      <c r="Q1744" s="7">
        <v>13256</v>
      </c>
      <c r="R1744" s="7" t="s">
        <v>139</v>
      </c>
    </row>
    <row r="1745" spans="1:18" x14ac:dyDescent="0.3">
      <c r="A1745" s="9">
        <v>6219661981</v>
      </c>
      <c r="B1745" s="9">
        <v>2435</v>
      </c>
      <c r="C1745" s="10">
        <f>Datos_Limpios!$B1745/(24*60*60)</f>
        <v>2.8182870370370372E-2</v>
      </c>
      <c r="D1745" s="8" t="str">
        <f t="shared" si="54"/>
        <v>Mid Game</v>
      </c>
      <c r="E1745" s="9">
        <v>1838315</v>
      </c>
      <c r="F1745" s="9" t="s">
        <v>21</v>
      </c>
      <c r="G1745" s="9">
        <v>2586976</v>
      </c>
      <c r="H1745" s="9" t="s">
        <v>64</v>
      </c>
      <c r="I1745" s="9">
        <v>51</v>
      </c>
      <c r="J1745" s="9">
        <v>27</v>
      </c>
      <c r="K1745" s="9" t="str">
        <f t="shared" si="55"/>
        <v>Radiant</v>
      </c>
      <c r="L1745" s="9" t="s">
        <v>18</v>
      </c>
      <c r="M1745" s="9">
        <f>Datos_Limpios!$I1745+Datos_Limpios!$J1745</f>
        <v>78</v>
      </c>
      <c r="N1745" s="9" t="str">
        <f>IF(Datos_Limpios!$M1745&lt;35,"Menor a 35",IF(Datos_Limpios!$M1745&lt;=48,"Menor a 48",IF(Datos_Limpios!$M1745&lt;=60,"Menor a 60","Mayor a 60")))</f>
        <v>Mayor a 60</v>
      </c>
      <c r="O1745" s="9" t="str">
        <f>IF(Datos_Limpios!$L1745="True",Datos_Limpios!$F1745,Datos_Limpios!$H1745)</f>
        <v>Team Secret</v>
      </c>
      <c r="P1745" s="9"/>
      <c r="Q1745" s="9">
        <v>13256</v>
      </c>
      <c r="R1745" s="9" t="s">
        <v>139</v>
      </c>
    </row>
    <row r="1746" spans="1:18" x14ac:dyDescent="0.3">
      <c r="A1746" s="7">
        <v>6219875084</v>
      </c>
      <c r="B1746" s="7">
        <v>1698</v>
      </c>
      <c r="C1746" s="8">
        <f>Datos_Limpios!$B1746/(24*60*60)</f>
        <v>1.9652777777777779E-2</v>
      </c>
      <c r="D1746" s="8" t="str">
        <f t="shared" si="54"/>
        <v>Early Game</v>
      </c>
      <c r="E1746" s="7">
        <v>350190</v>
      </c>
      <c r="F1746" s="7" t="s">
        <v>16</v>
      </c>
      <c r="G1746" s="7">
        <v>8260983</v>
      </c>
      <c r="H1746" s="7" t="s">
        <v>147</v>
      </c>
      <c r="I1746" s="7">
        <v>28</v>
      </c>
      <c r="J1746" s="7">
        <v>10</v>
      </c>
      <c r="K1746" s="7" t="str">
        <f t="shared" si="55"/>
        <v>Radiant</v>
      </c>
      <c r="L1746" s="7" t="s">
        <v>18</v>
      </c>
      <c r="M1746" s="7">
        <f>Datos_Limpios!$I1746+Datos_Limpios!$J1746</f>
        <v>38</v>
      </c>
      <c r="N1746" s="7" t="str">
        <f>IF(Datos_Limpios!$M1746&lt;35,"Menor a 35",IF(Datos_Limpios!$M1746&lt;=48,"Menor a 48",IF(Datos_Limpios!$M1746&lt;=60,"Menor a 60","Mayor a 60")))</f>
        <v>Menor a 48</v>
      </c>
      <c r="O1746" s="7" t="str">
        <f>IF(Datos_Limpios!$L1746="True",Datos_Limpios!$F1746,Datos_Limpios!$H1746)</f>
        <v>Ascent Esports</v>
      </c>
      <c r="P1746" s="7"/>
      <c r="Q1746" s="7">
        <v>13256</v>
      </c>
      <c r="R1746" s="7" t="s">
        <v>139</v>
      </c>
    </row>
    <row r="1747" spans="1:18" x14ac:dyDescent="0.3">
      <c r="A1747" s="9">
        <v>6220816055</v>
      </c>
      <c r="B1747" s="9">
        <v>2244</v>
      </c>
      <c r="C1747" s="10">
        <f>Datos_Limpios!$B1747/(24*60*60)</f>
        <v>2.5972222222222223E-2</v>
      </c>
      <c r="D1747" s="8" t="str">
        <f t="shared" si="54"/>
        <v>Early Game</v>
      </c>
      <c r="E1747" s="9">
        <v>15</v>
      </c>
      <c r="F1747" s="9" t="s">
        <v>12</v>
      </c>
      <c r="G1747" s="9">
        <v>8214850</v>
      </c>
      <c r="H1747" s="9" t="s">
        <v>144</v>
      </c>
      <c r="I1747" s="9">
        <v>32</v>
      </c>
      <c r="J1747" s="9">
        <v>9</v>
      </c>
      <c r="K1747" s="9" t="str">
        <f t="shared" si="55"/>
        <v>Radiant</v>
      </c>
      <c r="L1747" s="9" t="s">
        <v>18</v>
      </c>
      <c r="M1747" s="9">
        <f>Datos_Limpios!$I1747+Datos_Limpios!$J1747</f>
        <v>41</v>
      </c>
      <c r="N1747" s="9" t="str">
        <f>IF(Datos_Limpios!$M1747&lt;35,"Menor a 35",IF(Datos_Limpios!$M1747&lt;=48,"Menor a 48",IF(Datos_Limpios!$M1747&lt;=60,"Menor a 60","Mayor a 60")))</f>
        <v>Menor a 48</v>
      </c>
      <c r="O1747" s="9" t="str">
        <f>IF(Datos_Limpios!$L1747="True",Datos_Limpios!$F1747,Datos_Limpios!$H1747)</f>
        <v>LGD Gaming</v>
      </c>
      <c r="P1747" s="9"/>
      <c r="Q1747" s="9">
        <v>13256</v>
      </c>
      <c r="R1747" s="9" t="s">
        <v>139</v>
      </c>
    </row>
    <row r="1748" spans="1:18" x14ac:dyDescent="0.3">
      <c r="A1748" s="7">
        <v>6220981844</v>
      </c>
      <c r="B1748" s="7">
        <v>2757</v>
      </c>
      <c r="C1748" s="8">
        <f>Datos_Limpios!$B1748/(24*60*60)</f>
        <v>3.1909722222222221E-2</v>
      </c>
      <c r="D1748" s="8" t="str">
        <f t="shared" si="54"/>
        <v>Mid Game</v>
      </c>
      <c r="E1748" s="7">
        <v>1883502</v>
      </c>
      <c r="F1748" s="7" t="s">
        <v>61</v>
      </c>
      <c r="G1748" s="7">
        <v>726228</v>
      </c>
      <c r="H1748" s="7" t="s">
        <v>55</v>
      </c>
      <c r="I1748" s="7">
        <v>30</v>
      </c>
      <c r="J1748" s="7">
        <v>20</v>
      </c>
      <c r="K1748" s="7" t="str">
        <f t="shared" si="55"/>
        <v>Radiant</v>
      </c>
      <c r="L1748" s="7" t="s">
        <v>18</v>
      </c>
      <c r="M1748" s="7">
        <f>Datos_Limpios!$I1748+Datos_Limpios!$J1748</f>
        <v>50</v>
      </c>
      <c r="N1748" s="7" t="str">
        <f>IF(Datos_Limpios!$M1748&lt;35,"Menor a 35",IF(Datos_Limpios!$M1748&lt;=48,"Menor a 48",IF(Datos_Limpios!$M1748&lt;=60,"Menor a 60","Mayor a 60")))</f>
        <v>Menor a 60</v>
      </c>
      <c r="O1748" s="7" t="str">
        <f>IF(Datos_Limpios!$L1748="True",Datos_Limpios!$F1748,Datos_Limpios!$H1748)</f>
        <v>Virtus.pro</v>
      </c>
      <c r="P1748" s="7"/>
      <c r="Q1748" s="7">
        <v>13256</v>
      </c>
      <c r="R1748" s="7" t="s">
        <v>139</v>
      </c>
    </row>
    <row r="1749" spans="1:18" x14ac:dyDescent="0.3">
      <c r="A1749" s="9">
        <v>6079318907</v>
      </c>
      <c r="B1749" s="9">
        <v>1736</v>
      </c>
      <c r="C1749" s="10">
        <f>Datos_Limpios!$B1749/(24*60*60)</f>
        <v>2.0092592592592592E-2</v>
      </c>
      <c r="D1749" s="8" t="str">
        <f t="shared" si="54"/>
        <v>Early Game</v>
      </c>
      <c r="E1749" s="9">
        <v>2163</v>
      </c>
      <c r="F1749" s="9" t="s">
        <v>66</v>
      </c>
      <c r="G1749" s="9">
        <v>8291895</v>
      </c>
      <c r="H1749" s="9" t="s">
        <v>182</v>
      </c>
      <c r="I1749" s="9">
        <v>7</v>
      </c>
      <c r="J1749" s="9">
        <v>25</v>
      </c>
      <c r="K1749" s="9" t="str">
        <f t="shared" si="55"/>
        <v>Dire</v>
      </c>
      <c r="L1749" s="9" t="s">
        <v>14</v>
      </c>
      <c r="M1749" s="9">
        <f>Datos_Limpios!$I1749+Datos_Limpios!$J1749</f>
        <v>32</v>
      </c>
      <c r="N1749" s="9" t="str">
        <f>IF(Datos_Limpios!$M1749&lt;35,"Menor a 35",IF(Datos_Limpios!$M1749&lt;=48,"Menor a 48",IF(Datos_Limpios!$M1749&lt;=60,"Menor a 60","Mayor a 60")))</f>
        <v>Menor a 35</v>
      </c>
      <c r="O1749" s="9" t="str">
        <f>IF(Datos_Limpios!$L1749="True",Datos_Limpios!$F1749,Datos_Limpios!$H1749)</f>
        <v>Tundra Esports</v>
      </c>
      <c r="P1749" s="9"/>
      <c r="Q1749" s="9">
        <v>13256</v>
      </c>
      <c r="R1749" s="9" t="s">
        <v>139</v>
      </c>
    </row>
    <row r="1750" spans="1:18" x14ac:dyDescent="0.3">
      <c r="A1750" s="7">
        <v>6080190774</v>
      </c>
      <c r="B1750" s="7">
        <v>6234</v>
      </c>
      <c r="C1750" s="8">
        <f>Datos_Limpios!$B1750/(24*60*60)</f>
        <v>7.2152777777777774E-2</v>
      </c>
      <c r="D1750" s="8" t="str">
        <f t="shared" si="54"/>
        <v>Late Game</v>
      </c>
      <c r="E1750" s="7">
        <v>8390848</v>
      </c>
      <c r="F1750" s="7" t="s">
        <v>176</v>
      </c>
      <c r="G1750" s="7">
        <v>2163</v>
      </c>
      <c r="H1750" s="7" t="s">
        <v>66</v>
      </c>
      <c r="I1750" s="7">
        <v>46</v>
      </c>
      <c r="J1750" s="7">
        <v>47</v>
      </c>
      <c r="K1750" s="7" t="str">
        <f t="shared" si="55"/>
        <v>Dire</v>
      </c>
      <c r="L1750" s="7" t="s">
        <v>14</v>
      </c>
      <c r="M1750" s="7">
        <f>Datos_Limpios!$I1750+Datos_Limpios!$J1750</f>
        <v>93</v>
      </c>
      <c r="N1750" s="7" t="str">
        <f>IF(Datos_Limpios!$M1750&lt;35,"Menor a 35",IF(Datos_Limpios!$M1750&lt;=48,"Menor a 48",IF(Datos_Limpios!$M1750&lt;=60,"Menor a 60","Mayor a 60")))</f>
        <v>Mayor a 60</v>
      </c>
      <c r="O1750" s="7" t="str">
        <f>IF(Datos_Limpios!$L1750="True",Datos_Limpios!$F1750,Datos_Limpios!$H1750)</f>
        <v>Team Liquid</v>
      </c>
      <c r="P1750" s="7"/>
      <c r="Q1750" s="7">
        <v>13256</v>
      </c>
      <c r="R1750" s="7" t="s">
        <v>139</v>
      </c>
    </row>
    <row r="1751" spans="1:18" x14ac:dyDescent="0.3">
      <c r="A1751" s="9">
        <v>6078068597</v>
      </c>
      <c r="B1751" s="9">
        <v>2538</v>
      </c>
      <c r="C1751" s="10">
        <f>Datos_Limpios!$B1751/(24*60*60)</f>
        <v>2.9374999999999998E-2</v>
      </c>
      <c r="D1751" s="8" t="str">
        <f t="shared" si="54"/>
        <v>Mid Game</v>
      </c>
      <c r="E1751" s="9">
        <v>8204562</v>
      </c>
      <c r="F1751" s="9" t="s">
        <v>150</v>
      </c>
      <c r="G1751" s="9">
        <v>2163</v>
      </c>
      <c r="H1751" s="9" t="s">
        <v>66</v>
      </c>
      <c r="I1751" s="9">
        <v>35</v>
      </c>
      <c r="J1751" s="9">
        <v>16</v>
      </c>
      <c r="K1751" s="9" t="str">
        <f t="shared" si="55"/>
        <v>Radiant</v>
      </c>
      <c r="L1751" s="9" t="s">
        <v>18</v>
      </c>
      <c r="M1751" s="9">
        <f>Datos_Limpios!$I1751+Datos_Limpios!$J1751</f>
        <v>51</v>
      </c>
      <c r="N1751" s="9" t="str">
        <f>IF(Datos_Limpios!$M1751&lt;35,"Menor a 35",IF(Datos_Limpios!$M1751&lt;=48,"Menor a 48",IF(Datos_Limpios!$M1751&lt;=60,"Menor a 60","Mayor a 60")))</f>
        <v>Menor a 60</v>
      </c>
      <c r="O1751" s="9" t="str">
        <f>IF(Datos_Limpios!$L1751="True",Datos_Limpios!$F1751,Datos_Limpios!$H1751)</f>
        <v>Spider Pigzs</v>
      </c>
      <c r="P1751" s="9"/>
      <c r="Q1751" s="9">
        <v>13256</v>
      </c>
      <c r="R1751" s="9" t="s">
        <v>139</v>
      </c>
    </row>
    <row r="1752" spans="1:18" x14ac:dyDescent="0.3">
      <c r="A1752" s="7">
        <v>6071803988</v>
      </c>
      <c r="B1752" s="7">
        <v>2712</v>
      </c>
      <c r="C1752" s="8">
        <f>Datos_Limpios!$B1752/(24*60*60)</f>
        <v>3.138888888888889E-2</v>
      </c>
      <c r="D1752" s="8" t="str">
        <f t="shared" si="54"/>
        <v>Mid Game</v>
      </c>
      <c r="E1752" s="7">
        <v>7819028</v>
      </c>
      <c r="F1752" s="7" t="s">
        <v>140</v>
      </c>
      <c r="G1752" s="7">
        <v>8462940</v>
      </c>
      <c r="H1752" s="7" t="s">
        <v>141</v>
      </c>
      <c r="I1752" s="7">
        <v>14</v>
      </c>
      <c r="J1752" s="7">
        <v>25</v>
      </c>
      <c r="K1752" s="7" t="str">
        <f t="shared" si="55"/>
        <v>Dire</v>
      </c>
      <c r="L1752" s="7" t="s">
        <v>14</v>
      </c>
      <c r="M1752" s="7">
        <f>Datos_Limpios!$I1752+Datos_Limpios!$J1752</f>
        <v>39</v>
      </c>
      <c r="N1752" s="7" t="str">
        <f>IF(Datos_Limpios!$M1752&lt;35,"Menor a 35",IF(Datos_Limpios!$M1752&lt;=48,"Menor a 48",IF(Datos_Limpios!$M1752&lt;=60,"Menor a 60","Mayor a 60")))</f>
        <v>Menor a 48</v>
      </c>
      <c r="O1752" s="7" t="str">
        <f>IF(Datos_Limpios!$L1752="True",Datos_Limpios!$F1752,Datos_Limpios!$H1752)</f>
        <v>bumble bEE's</v>
      </c>
      <c r="P1752" s="7"/>
      <c r="Q1752" s="7">
        <v>13256</v>
      </c>
      <c r="R1752" s="7" t="s">
        <v>139</v>
      </c>
    </row>
    <row r="1753" spans="1:18" x14ac:dyDescent="0.3">
      <c r="A1753" s="9">
        <v>6056844308</v>
      </c>
      <c r="B1753" s="9">
        <v>2159</v>
      </c>
      <c r="C1753" s="10">
        <f>Datos_Limpios!$B1753/(24*60*60)</f>
        <v>2.4988425925925924E-2</v>
      </c>
      <c r="D1753" s="8" t="str">
        <f t="shared" si="54"/>
        <v>Early Game</v>
      </c>
      <c r="E1753" s="9">
        <v>7422789</v>
      </c>
      <c r="F1753" s="9" t="s">
        <v>174</v>
      </c>
      <c r="G1753" s="9">
        <v>36</v>
      </c>
      <c r="H1753" s="9" t="s">
        <v>37</v>
      </c>
      <c r="I1753" s="9">
        <v>12</v>
      </c>
      <c r="J1753" s="9">
        <v>30</v>
      </c>
      <c r="K1753" s="9" t="str">
        <f t="shared" si="55"/>
        <v>Dire</v>
      </c>
      <c r="L1753" s="9" t="s">
        <v>14</v>
      </c>
      <c r="M1753" s="9">
        <f>Datos_Limpios!$I1753+Datos_Limpios!$J1753</f>
        <v>42</v>
      </c>
      <c r="N1753" s="9" t="str">
        <f>IF(Datos_Limpios!$M1753&lt;35,"Menor a 35",IF(Datos_Limpios!$M1753&lt;=48,"Menor a 48",IF(Datos_Limpios!$M1753&lt;=60,"Menor a 60","Mayor a 60")))</f>
        <v>Menor a 48</v>
      </c>
      <c r="O1753" s="9" t="str">
        <f>IF(Datos_Limpios!$L1753="True",Datos_Limpios!$F1753,Datos_Limpios!$H1753)</f>
        <v>Natus Vincere</v>
      </c>
      <c r="P1753" s="9"/>
      <c r="Q1753" s="9">
        <v>13256</v>
      </c>
      <c r="R1753" s="9" t="s">
        <v>139</v>
      </c>
    </row>
    <row r="1754" spans="1:18" x14ac:dyDescent="0.3">
      <c r="A1754" s="7">
        <v>6216665747</v>
      </c>
      <c r="B1754" s="7">
        <v>2014</v>
      </c>
      <c r="C1754" s="8">
        <f>Datos_Limpios!$B1754/(24*60*60)</f>
        <v>2.3310185185185184E-2</v>
      </c>
      <c r="D1754" s="8" t="str">
        <f t="shared" si="54"/>
        <v>Early Game</v>
      </c>
      <c r="E1754" s="7">
        <v>5</v>
      </c>
      <c r="F1754" s="7" t="s">
        <v>62</v>
      </c>
      <c r="G1754" s="7">
        <v>2586976</v>
      </c>
      <c r="H1754" s="7" t="s">
        <v>64</v>
      </c>
      <c r="I1754" s="7">
        <v>38</v>
      </c>
      <c r="J1754" s="7">
        <v>9</v>
      </c>
      <c r="K1754" s="7" t="str">
        <f t="shared" si="55"/>
        <v>Radiant</v>
      </c>
      <c r="L1754" s="7" t="s">
        <v>18</v>
      </c>
      <c r="M1754" s="7">
        <f>Datos_Limpios!$I1754+Datos_Limpios!$J1754</f>
        <v>47</v>
      </c>
      <c r="N1754" s="7" t="str">
        <f>IF(Datos_Limpios!$M1754&lt;35,"Menor a 35",IF(Datos_Limpios!$M1754&lt;=48,"Menor a 48",IF(Datos_Limpios!$M1754&lt;=60,"Menor a 60","Mayor a 60")))</f>
        <v>Menor a 48</v>
      </c>
      <c r="O1754" s="7" t="str">
        <f>IF(Datos_Limpios!$L1754="True",Datos_Limpios!$F1754,Datos_Limpios!$H1754)</f>
        <v>Invictus Gaming</v>
      </c>
      <c r="P1754" s="7"/>
      <c r="Q1754" s="7">
        <v>13256</v>
      </c>
      <c r="R1754" s="7" t="s">
        <v>139</v>
      </c>
    </row>
    <row r="1755" spans="1:18" x14ac:dyDescent="0.3">
      <c r="A1755" s="9">
        <v>6056286110</v>
      </c>
      <c r="B1755" s="9">
        <v>3114</v>
      </c>
      <c r="C1755" s="10">
        <f>Datos_Limpios!$B1755/(24*60*60)</f>
        <v>3.6041666666666666E-2</v>
      </c>
      <c r="D1755" s="8" t="str">
        <f t="shared" si="54"/>
        <v>Mid Game</v>
      </c>
      <c r="E1755" s="9">
        <v>8359896</v>
      </c>
      <c r="F1755" s="9" t="s">
        <v>172</v>
      </c>
      <c r="G1755" s="9">
        <v>8255888</v>
      </c>
      <c r="H1755" s="9" t="s">
        <v>170</v>
      </c>
      <c r="I1755" s="9">
        <v>24</v>
      </c>
      <c r="J1755" s="9">
        <v>40</v>
      </c>
      <c r="K1755" s="9" t="str">
        <f t="shared" si="55"/>
        <v>Dire</v>
      </c>
      <c r="L1755" s="9" t="s">
        <v>14</v>
      </c>
      <c r="M1755" s="9">
        <f>Datos_Limpios!$I1755+Datos_Limpios!$J1755</f>
        <v>64</v>
      </c>
      <c r="N1755" s="9" t="str">
        <f>IF(Datos_Limpios!$M1755&lt;35,"Menor a 35",IF(Datos_Limpios!$M1755&lt;=48,"Menor a 48",IF(Datos_Limpios!$M1755&lt;=60,"Menor a 60","Mayor a 60")))</f>
        <v>Mayor a 60</v>
      </c>
      <c r="O1755" s="9" t="str">
        <f>IF(Datos_Limpios!$L1755="True",Datos_Limpios!$F1755,Datos_Limpios!$H1755)</f>
        <v>BetBoom Team</v>
      </c>
      <c r="P1755" s="9"/>
      <c r="Q1755" s="9">
        <v>13256</v>
      </c>
      <c r="R1755" s="9" t="s">
        <v>139</v>
      </c>
    </row>
    <row r="1756" spans="1:18" x14ac:dyDescent="0.3">
      <c r="A1756" s="7">
        <v>6212609431</v>
      </c>
      <c r="B1756" s="7">
        <v>1696</v>
      </c>
      <c r="C1756" s="8">
        <f>Datos_Limpios!$B1756/(24*60*60)</f>
        <v>1.9629629629629629E-2</v>
      </c>
      <c r="D1756" s="8" t="str">
        <f t="shared" si="54"/>
        <v>Early Game</v>
      </c>
      <c r="E1756" s="7">
        <v>1838315</v>
      </c>
      <c r="F1756" s="7" t="s">
        <v>21</v>
      </c>
      <c r="G1756" s="7">
        <v>7119388</v>
      </c>
      <c r="H1756" s="7" t="s">
        <v>136</v>
      </c>
      <c r="I1756" s="7">
        <v>25</v>
      </c>
      <c r="J1756" s="7">
        <v>14</v>
      </c>
      <c r="K1756" s="7" t="str">
        <f t="shared" si="55"/>
        <v>Radiant</v>
      </c>
      <c r="L1756" s="7" t="s">
        <v>18</v>
      </c>
      <c r="M1756" s="7">
        <f>Datos_Limpios!$I1756+Datos_Limpios!$J1756</f>
        <v>39</v>
      </c>
      <c r="N1756" s="7" t="str">
        <f>IF(Datos_Limpios!$M1756&lt;35,"Menor a 35",IF(Datos_Limpios!$M1756&lt;=48,"Menor a 48",IF(Datos_Limpios!$M1756&lt;=60,"Menor a 60","Mayor a 60")))</f>
        <v>Menor a 48</v>
      </c>
      <c r="O1756" s="7" t="str">
        <f>IF(Datos_Limpios!$L1756="True",Datos_Limpios!$F1756,Datos_Limpios!$H1756)</f>
        <v>Team Secret</v>
      </c>
      <c r="P1756" s="7"/>
      <c r="Q1756" s="7">
        <v>13256</v>
      </c>
      <c r="R1756" s="7" t="s">
        <v>139</v>
      </c>
    </row>
    <row r="1757" spans="1:18" x14ac:dyDescent="0.3">
      <c r="A1757" s="9">
        <v>6071453424</v>
      </c>
      <c r="B1757" s="9">
        <v>2050</v>
      </c>
      <c r="C1757" s="10">
        <f>Datos_Limpios!$B1757/(24*60*60)</f>
        <v>2.3726851851851853E-2</v>
      </c>
      <c r="D1757" s="8" t="str">
        <f t="shared" si="54"/>
        <v>Early Game</v>
      </c>
      <c r="E1757" s="9">
        <v>350190</v>
      </c>
      <c r="F1757" s="9" t="s">
        <v>16</v>
      </c>
      <c r="G1757" s="9">
        <v>2108395</v>
      </c>
      <c r="H1757" s="9" t="s">
        <v>34</v>
      </c>
      <c r="I1757" s="9">
        <v>38</v>
      </c>
      <c r="J1757" s="9">
        <v>12</v>
      </c>
      <c r="K1757" s="9" t="str">
        <f t="shared" si="55"/>
        <v>Radiant</v>
      </c>
      <c r="L1757" s="9" t="s">
        <v>18</v>
      </c>
      <c r="M1757" s="9">
        <f>Datos_Limpios!$I1757+Datos_Limpios!$J1757</f>
        <v>50</v>
      </c>
      <c r="N1757" s="9" t="str">
        <f>IF(Datos_Limpios!$M1757&lt;35,"Menor a 35",IF(Datos_Limpios!$M1757&lt;=48,"Menor a 48",IF(Datos_Limpios!$M1757&lt;=60,"Menor a 60","Mayor a 60")))</f>
        <v>Menor a 60</v>
      </c>
      <c r="O1757" s="9" t="str">
        <f>IF(Datos_Limpios!$L1757="True",Datos_Limpios!$F1757,Datos_Limpios!$H1757)</f>
        <v>Ascent Esports</v>
      </c>
      <c r="P1757" s="9"/>
      <c r="Q1757" s="9">
        <v>13256</v>
      </c>
      <c r="R1757" s="9" t="s">
        <v>139</v>
      </c>
    </row>
    <row r="1758" spans="1:18" x14ac:dyDescent="0.3">
      <c r="A1758" s="7">
        <v>6079071958</v>
      </c>
      <c r="B1758" s="7">
        <v>3166</v>
      </c>
      <c r="C1758" s="8">
        <f>Datos_Limpios!$B1758/(24*60*60)</f>
        <v>3.664351851851852E-2</v>
      </c>
      <c r="D1758" s="8" t="str">
        <f t="shared" si="54"/>
        <v>Mid Game</v>
      </c>
      <c r="E1758" s="7">
        <v>8384158</v>
      </c>
      <c r="F1758" s="7" t="s">
        <v>158</v>
      </c>
      <c r="G1758" s="7">
        <v>8112124</v>
      </c>
      <c r="H1758" s="7" t="s">
        <v>159</v>
      </c>
      <c r="I1758" s="7">
        <v>27</v>
      </c>
      <c r="J1758" s="7">
        <v>41</v>
      </c>
      <c r="K1758" s="7" t="str">
        <f t="shared" si="55"/>
        <v>Dire</v>
      </c>
      <c r="L1758" s="7" t="s">
        <v>14</v>
      </c>
      <c r="M1758" s="7">
        <f>Datos_Limpios!$I1758+Datos_Limpios!$J1758</f>
        <v>68</v>
      </c>
      <c r="N1758" s="7" t="str">
        <f>IF(Datos_Limpios!$M1758&lt;35,"Menor a 35",IF(Datos_Limpios!$M1758&lt;=48,"Menor a 48",IF(Datos_Limpios!$M1758&lt;=60,"Menor a 60","Mayor a 60")))</f>
        <v>Mayor a 60</v>
      </c>
      <c r="O1758" s="7" t="str">
        <f>IF(Datos_Limpios!$L1758="True",Datos_Limpios!$F1758,Datos_Limpios!$H1758)</f>
        <v>Brame</v>
      </c>
      <c r="P1758" s="7"/>
      <c r="Q1758" s="7">
        <v>13256</v>
      </c>
      <c r="R1758" s="7" t="s">
        <v>139</v>
      </c>
    </row>
    <row r="1759" spans="1:18" x14ac:dyDescent="0.3">
      <c r="A1759" s="9">
        <v>6212734584</v>
      </c>
      <c r="B1759" s="9">
        <v>2684</v>
      </c>
      <c r="C1759" s="10">
        <f>Datos_Limpios!$B1759/(24*60*60)</f>
        <v>3.1064814814814816E-2</v>
      </c>
      <c r="D1759" s="8" t="str">
        <f t="shared" si="54"/>
        <v>Mid Game</v>
      </c>
      <c r="E1759" s="9">
        <v>7391077</v>
      </c>
      <c r="F1759" s="9" t="s">
        <v>149</v>
      </c>
      <c r="G1759" s="9">
        <v>2586976</v>
      </c>
      <c r="H1759" s="9" t="s">
        <v>64</v>
      </c>
      <c r="I1759" s="9">
        <v>32</v>
      </c>
      <c r="J1759" s="9">
        <v>27</v>
      </c>
      <c r="K1759" s="9" t="str">
        <f t="shared" si="55"/>
        <v>Dire</v>
      </c>
      <c r="L1759" s="9" t="s">
        <v>14</v>
      </c>
      <c r="M1759" s="9">
        <f>Datos_Limpios!$I1759+Datos_Limpios!$J1759</f>
        <v>59</v>
      </c>
      <c r="N1759" s="9" t="str">
        <f>IF(Datos_Limpios!$M1759&lt;35,"Menor a 35",IF(Datos_Limpios!$M1759&lt;=48,"Menor a 48",IF(Datos_Limpios!$M1759&lt;=60,"Menor a 60","Mayor a 60")))</f>
        <v>Menor a 60</v>
      </c>
      <c r="O1759" s="9" t="str">
        <f>IF(Datos_Limpios!$L1759="True",Datos_Limpios!$F1759,Datos_Limpios!$H1759)</f>
        <v>OG</v>
      </c>
      <c r="P1759" s="9"/>
      <c r="Q1759" s="9">
        <v>13256</v>
      </c>
      <c r="R1759" s="9" t="s">
        <v>139</v>
      </c>
    </row>
    <row r="1760" spans="1:18" x14ac:dyDescent="0.3">
      <c r="A1760" s="7">
        <v>6213136339</v>
      </c>
      <c r="B1760" s="7">
        <v>2154</v>
      </c>
      <c r="C1760" s="8">
        <f>Datos_Limpios!$B1760/(24*60*60)</f>
        <v>2.4930555555555556E-2</v>
      </c>
      <c r="D1760" s="8" t="str">
        <f t="shared" si="54"/>
        <v>Early Game</v>
      </c>
      <c r="E1760" s="7">
        <v>39</v>
      </c>
      <c r="F1760" s="7" t="s">
        <v>60</v>
      </c>
      <c r="G1760" s="7">
        <v>5</v>
      </c>
      <c r="H1760" s="7" t="s">
        <v>62</v>
      </c>
      <c r="I1760" s="7">
        <v>17</v>
      </c>
      <c r="J1760" s="7">
        <v>22</v>
      </c>
      <c r="K1760" s="7" t="str">
        <f t="shared" si="55"/>
        <v>Dire</v>
      </c>
      <c r="L1760" s="7" t="s">
        <v>14</v>
      </c>
      <c r="M1760" s="7">
        <f>Datos_Limpios!$I1760+Datos_Limpios!$J1760</f>
        <v>39</v>
      </c>
      <c r="N1760" s="7" t="str">
        <f>IF(Datos_Limpios!$M1760&lt;35,"Menor a 35",IF(Datos_Limpios!$M1760&lt;=48,"Menor a 48",IF(Datos_Limpios!$M1760&lt;=60,"Menor a 60","Mayor a 60")))</f>
        <v>Menor a 48</v>
      </c>
      <c r="O1760" s="7" t="str">
        <f>IF(Datos_Limpios!$L1760="True",Datos_Limpios!$F1760,Datos_Limpios!$H1760)</f>
        <v>Invictus Gaming</v>
      </c>
      <c r="P1760" s="7"/>
      <c r="Q1760" s="7">
        <v>13256</v>
      </c>
      <c r="R1760" s="7" t="s">
        <v>139</v>
      </c>
    </row>
    <row r="1761" spans="1:18" x14ac:dyDescent="0.3">
      <c r="A1761" s="9">
        <v>6071914455</v>
      </c>
      <c r="B1761" s="9">
        <v>2476</v>
      </c>
      <c r="C1761" s="10">
        <f>Datos_Limpios!$B1761/(24*60*60)</f>
        <v>2.8657407407407406E-2</v>
      </c>
      <c r="D1761" s="8" t="str">
        <f t="shared" si="54"/>
        <v>Mid Game</v>
      </c>
      <c r="E1761" s="9">
        <v>7819028</v>
      </c>
      <c r="F1761" s="9" t="s">
        <v>140</v>
      </c>
      <c r="G1761" s="9">
        <v>8462940</v>
      </c>
      <c r="H1761" s="9" t="s">
        <v>141</v>
      </c>
      <c r="I1761" s="9">
        <v>25</v>
      </c>
      <c r="J1761" s="9">
        <v>7</v>
      </c>
      <c r="K1761" s="9" t="str">
        <f t="shared" si="55"/>
        <v>Radiant</v>
      </c>
      <c r="L1761" s="9" t="s">
        <v>18</v>
      </c>
      <c r="M1761" s="9">
        <f>Datos_Limpios!$I1761+Datos_Limpios!$J1761</f>
        <v>32</v>
      </c>
      <c r="N1761" s="9" t="str">
        <f>IF(Datos_Limpios!$M1761&lt;35,"Menor a 35",IF(Datos_Limpios!$M1761&lt;=48,"Menor a 48",IF(Datos_Limpios!$M1761&lt;=60,"Menor a 60","Mayor a 60")))</f>
        <v>Menor a 35</v>
      </c>
      <c r="O1761" s="9" t="str">
        <f>IF(Datos_Limpios!$L1761="True",Datos_Limpios!$F1761,Datos_Limpios!$H1761)</f>
        <v>4 Zoomers</v>
      </c>
      <c r="P1761" s="9"/>
      <c r="Q1761" s="9">
        <v>13256</v>
      </c>
      <c r="R1761" s="9" t="s">
        <v>139</v>
      </c>
    </row>
    <row r="1762" spans="1:18" x14ac:dyDescent="0.3">
      <c r="A1762" s="7">
        <v>6069286522</v>
      </c>
      <c r="B1762" s="7">
        <v>3545</v>
      </c>
      <c r="C1762" s="8">
        <f>Datos_Limpios!$B1762/(24*60*60)</f>
        <v>4.103009259259259E-2</v>
      </c>
      <c r="D1762" s="8" t="str">
        <f t="shared" si="54"/>
        <v>Mid Game</v>
      </c>
      <c r="E1762" s="7">
        <v>7732977</v>
      </c>
      <c r="F1762" s="7" t="s">
        <v>155</v>
      </c>
      <c r="G1762" s="7">
        <v>8062847</v>
      </c>
      <c r="H1762" s="7" t="s">
        <v>143</v>
      </c>
      <c r="I1762" s="7">
        <v>32</v>
      </c>
      <c r="J1762" s="7">
        <v>31</v>
      </c>
      <c r="K1762" s="7" t="str">
        <f t="shared" si="55"/>
        <v>Radiant</v>
      </c>
      <c r="L1762" s="7" t="s">
        <v>18</v>
      </c>
      <c r="M1762" s="7">
        <f>Datos_Limpios!$I1762+Datos_Limpios!$J1762</f>
        <v>63</v>
      </c>
      <c r="N1762" s="7" t="str">
        <f>IF(Datos_Limpios!$M1762&lt;35,"Menor a 35",IF(Datos_Limpios!$M1762&lt;=48,"Menor a 48",IF(Datos_Limpios!$M1762&lt;=60,"Menor a 60","Mayor a 60")))</f>
        <v>Mayor a 60</v>
      </c>
      <c r="O1762" s="7" t="str">
        <f>IF(Datos_Limpios!$L1762="True",Datos_Limpios!$F1762,Datos_Limpios!$H1762)</f>
        <v>BOOM Esports</v>
      </c>
      <c r="P1762" s="7"/>
      <c r="Q1762" s="7">
        <v>13256</v>
      </c>
      <c r="R1762" s="7" t="s">
        <v>139</v>
      </c>
    </row>
    <row r="1763" spans="1:18" x14ac:dyDescent="0.3">
      <c r="A1763" s="9">
        <v>6070834296</v>
      </c>
      <c r="B1763" s="9">
        <v>3780</v>
      </c>
      <c r="C1763" s="10">
        <f>Datos_Limpios!$B1763/(24*60*60)</f>
        <v>4.3749999999999997E-2</v>
      </c>
      <c r="D1763" s="8" t="str">
        <f t="shared" si="54"/>
        <v>Late Game</v>
      </c>
      <c r="E1763" s="9">
        <v>2108395</v>
      </c>
      <c r="F1763" s="9" t="s">
        <v>34</v>
      </c>
      <c r="G1763" s="9">
        <v>7732977</v>
      </c>
      <c r="H1763" s="9" t="s">
        <v>155</v>
      </c>
      <c r="I1763" s="9">
        <v>46</v>
      </c>
      <c r="J1763" s="9">
        <v>27</v>
      </c>
      <c r="K1763" s="9" t="str">
        <f t="shared" si="55"/>
        <v>Radiant</v>
      </c>
      <c r="L1763" s="9" t="s">
        <v>18</v>
      </c>
      <c r="M1763" s="9">
        <f>Datos_Limpios!$I1763+Datos_Limpios!$J1763</f>
        <v>73</v>
      </c>
      <c r="N1763" s="9" t="str">
        <f>IF(Datos_Limpios!$M1763&lt;35,"Menor a 35",IF(Datos_Limpios!$M1763&lt;=48,"Menor a 48",IF(Datos_Limpios!$M1763&lt;=60,"Menor a 60","Mayor a 60")))</f>
        <v>Mayor a 60</v>
      </c>
      <c r="O1763" s="9" t="str">
        <f>IF(Datos_Limpios!$L1763="True",Datos_Limpios!$F1763,Datos_Limpios!$H1763)</f>
        <v>TNC Predator</v>
      </c>
      <c r="P1763" s="9"/>
      <c r="Q1763" s="9">
        <v>13256</v>
      </c>
      <c r="R1763" s="9" t="s">
        <v>139</v>
      </c>
    </row>
    <row r="1764" spans="1:18" x14ac:dyDescent="0.3">
      <c r="A1764" s="7">
        <v>6070512304</v>
      </c>
      <c r="B1764" s="7">
        <v>2354</v>
      </c>
      <c r="C1764" s="8">
        <f>Datos_Limpios!$B1764/(24*60*60)</f>
        <v>2.7245370370370371E-2</v>
      </c>
      <c r="D1764" s="8" t="str">
        <f t="shared" si="54"/>
        <v>Early Game</v>
      </c>
      <c r="E1764" s="7">
        <v>8462940</v>
      </c>
      <c r="F1764" s="7" t="s">
        <v>141</v>
      </c>
      <c r="G1764" s="7">
        <v>8260932</v>
      </c>
      <c r="H1764" s="7" t="s">
        <v>151</v>
      </c>
      <c r="I1764" s="7">
        <v>31</v>
      </c>
      <c r="J1764" s="7">
        <v>10</v>
      </c>
      <c r="K1764" s="7" t="str">
        <f t="shared" si="55"/>
        <v>Radiant</v>
      </c>
      <c r="L1764" s="7" t="s">
        <v>18</v>
      </c>
      <c r="M1764" s="7">
        <f>Datos_Limpios!$I1764+Datos_Limpios!$J1764</f>
        <v>41</v>
      </c>
      <c r="N1764" s="7" t="str">
        <f>IF(Datos_Limpios!$M1764&lt;35,"Menor a 35",IF(Datos_Limpios!$M1764&lt;=48,"Menor a 48",IF(Datos_Limpios!$M1764&lt;=60,"Menor a 60","Mayor a 60")))</f>
        <v>Menor a 48</v>
      </c>
      <c r="O1764" s="7" t="str">
        <f>IF(Datos_Limpios!$L1764="True",Datos_Limpios!$F1764,Datos_Limpios!$H1764)</f>
        <v>bumble bEE's</v>
      </c>
      <c r="P1764" s="7"/>
      <c r="Q1764" s="7">
        <v>13256</v>
      </c>
      <c r="R1764" s="7" t="s">
        <v>139</v>
      </c>
    </row>
    <row r="1765" spans="1:18" x14ac:dyDescent="0.3">
      <c r="A1765" s="9">
        <v>6069479087</v>
      </c>
      <c r="B1765" s="9">
        <v>3534</v>
      </c>
      <c r="C1765" s="10">
        <f>Datos_Limpios!$B1765/(24*60*60)</f>
        <v>4.0902777777777781E-2</v>
      </c>
      <c r="D1765" s="8" t="str">
        <f t="shared" si="54"/>
        <v>Mid Game</v>
      </c>
      <c r="E1765" s="9">
        <v>350190</v>
      </c>
      <c r="F1765" s="9" t="s">
        <v>16</v>
      </c>
      <c r="G1765" s="9">
        <v>2108395</v>
      </c>
      <c r="H1765" s="9" t="s">
        <v>34</v>
      </c>
      <c r="I1765" s="9">
        <v>34</v>
      </c>
      <c r="J1765" s="9">
        <v>30</v>
      </c>
      <c r="K1765" s="9" t="str">
        <f t="shared" si="55"/>
        <v>Radiant</v>
      </c>
      <c r="L1765" s="9" t="s">
        <v>18</v>
      </c>
      <c r="M1765" s="9">
        <f>Datos_Limpios!$I1765+Datos_Limpios!$J1765</f>
        <v>64</v>
      </c>
      <c r="N1765" s="9" t="str">
        <f>IF(Datos_Limpios!$M1765&lt;35,"Menor a 35",IF(Datos_Limpios!$M1765&lt;=48,"Menor a 48",IF(Datos_Limpios!$M1765&lt;=60,"Menor a 60","Mayor a 60")))</f>
        <v>Mayor a 60</v>
      </c>
      <c r="O1765" s="9" t="str">
        <f>IF(Datos_Limpios!$L1765="True",Datos_Limpios!$F1765,Datos_Limpios!$H1765)</f>
        <v>Ascent Esports</v>
      </c>
      <c r="P1765" s="9"/>
      <c r="Q1765" s="9">
        <v>13256</v>
      </c>
      <c r="R1765" s="9" t="s">
        <v>139</v>
      </c>
    </row>
    <row r="1766" spans="1:18" x14ac:dyDescent="0.3">
      <c r="A1766" s="7">
        <v>6070459198</v>
      </c>
      <c r="B1766" s="7">
        <v>2782</v>
      </c>
      <c r="C1766" s="8">
        <f>Datos_Limpios!$B1766/(24*60*60)</f>
        <v>3.2199074074074074E-2</v>
      </c>
      <c r="D1766" s="8" t="str">
        <f t="shared" si="54"/>
        <v>Mid Game</v>
      </c>
      <c r="E1766" s="7">
        <v>8462940</v>
      </c>
      <c r="F1766" s="7" t="s">
        <v>141</v>
      </c>
      <c r="G1766" s="7">
        <v>8260932</v>
      </c>
      <c r="H1766" s="7" t="s">
        <v>151</v>
      </c>
      <c r="I1766" s="7">
        <v>14</v>
      </c>
      <c r="J1766" s="7">
        <v>27</v>
      </c>
      <c r="K1766" s="7" t="str">
        <f t="shared" si="55"/>
        <v>Dire</v>
      </c>
      <c r="L1766" s="7" t="s">
        <v>14</v>
      </c>
      <c r="M1766" s="7">
        <f>Datos_Limpios!$I1766+Datos_Limpios!$J1766</f>
        <v>41</v>
      </c>
      <c r="N1766" s="7" t="str">
        <f>IF(Datos_Limpios!$M1766&lt;35,"Menor a 35",IF(Datos_Limpios!$M1766&lt;=48,"Menor a 48",IF(Datos_Limpios!$M1766&lt;=60,"Menor a 60","Mayor a 60")))</f>
        <v>Menor a 48</v>
      </c>
      <c r="O1766" s="7" t="str">
        <f>IF(Datos_Limpios!$L1766="True",Datos_Limpios!$F1766,Datos_Limpios!$H1766)</f>
        <v>Eternity</v>
      </c>
      <c r="P1766" s="7"/>
      <c r="Q1766" s="7">
        <v>13256</v>
      </c>
      <c r="R1766" s="7" t="s">
        <v>139</v>
      </c>
    </row>
    <row r="1767" spans="1:18" x14ac:dyDescent="0.3">
      <c r="A1767" s="9">
        <v>6068281552</v>
      </c>
      <c r="B1767" s="9">
        <v>4503</v>
      </c>
      <c r="C1767" s="10">
        <f>Datos_Limpios!$B1767/(24*60*60)</f>
        <v>5.2118055555555556E-2</v>
      </c>
      <c r="D1767" s="8" t="str">
        <f t="shared" si="54"/>
        <v>Late Game</v>
      </c>
      <c r="E1767" s="9">
        <v>7732977</v>
      </c>
      <c r="F1767" s="9" t="s">
        <v>155</v>
      </c>
      <c r="G1767" s="9">
        <v>2108395</v>
      </c>
      <c r="H1767" s="9" t="s">
        <v>34</v>
      </c>
      <c r="I1767" s="9">
        <v>30</v>
      </c>
      <c r="J1767" s="9">
        <v>27</v>
      </c>
      <c r="K1767" s="9" t="str">
        <f t="shared" si="55"/>
        <v>Dire</v>
      </c>
      <c r="L1767" s="9" t="s">
        <v>14</v>
      </c>
      <c r="M1767" s="9">
        <f>Datos_Limpios!$I1767+Datos_Limpios!$J1767</f>
        <v>57</v>
      </c>
      <c r="N1767" s="9" t="str">
        <f>IF(Datos_Limpios!$M1767&lt;35,"Menor a 35",IF(Datos_Limpios!$M1767&lt;=48,"Menor a 48",IF(Datos_Limpios!$M1767&lt;=60,"Menor a 60","Mayor a 60")))</f>
        <v>Menor a 60</v>
      </c>
      <c r="O1767" s="9" t="str">
        <f>IF(Datos_Limpios!$L1767="True",Datos_Limpios!$F1767,Datos_Limpios!$H1767)</f>
        <v>TNC Predator</v>
      </c>
      <c r="P1767" s="9"/>
      <c r="Q1767" s="9">
        <v>13256</v>
      </c>
      <c r="R1767" s="9" t="s">
        <v>139</v>
      </c>
    </row>
    <row r="1768" spans="1:18" x14ac:dyDescent="0.3">
      <c r="A1768" s="7">
        <v>6068802013</v>
      </c>
      <c r="B1768" s="7">
        <v>2674</v>
      </c>
      <c r="C1768" s="8">
        <f>Datos_Limpios!$B1768/(24*60*60)</f>
        <v>3.0949074074074073E-2</v>
      </c>
      <c r="D1768" s="8" t="str">
        <f t="shared" si="54"/>
        <v>Mid Game</v>
      </c>
      <c r="E1768" s="7">
        <v>8462940</v>
      </c>
      <c r="F1768" s="7" t="s">
        <v>141</v>
      </c>
      <c r="G1768" s="7">
        <v>8271508</v>
      </c>
      <c r="H1768" s="7" t="s">
        <v>186</v>
      </c>
      <c r="I1768" s="7">
        <v>36</v>
      </c>
      <c r="J1768" s="7">
        <v>26</v>
      </c>
      <c r="K1768" s="7" t="str">
        <f t="shared" si="55"/>
        <v>Radiant</v>
      </c>
      <c r="L1768" s="7" t="s">
        <v>18</v>
      </c>
      <c r="M1768" s="7">
        <f>Datos_Limpios!$I1768+Datos_Limpios!$J1768</f>
        <v>62</v>
      </c>
      <c r="N1768" s="7" t="str">
        <f>IF(Datos_Limpios!$M1768&lt;35,"Menor a 35",IF(Datos_Limpios!$M1768&lt;=48,"Menor a 48",IF(Datos_Limpios!$M1768&lt;=60,"Menor a 60","Mayor a 60")))</f>
        <v>Mayor a 60</v>
      </c>
      <c r="O1768" s="7" t="str">
        <f>IF(Datos_Limpios!$L1768="True",Datos_Limpios!$F1768,Datos_Limpios!$H1768)</f>
        <v>bumble bEE's</v>
      </c>
      <c r="P1768" s="7"/>
      <c r="Q1768" s="7">
        <v>13256</v>
      </c>
      <c r="R1768" s="7" t="s">
        <v>139</v>
      </c>
    </row>
    <row r="1769" spans="1:18" x14ac:dyDescent="0.3">
      <c r="A1769" s="9">
        <v>6067999061</v>
      </c>
      <c r="B1769" s="9">
        <v>3963</v>
      </c>
      <c r="C1769" s="10">
        <f>Datos_Limpios!$B1769/(24*60*60)</f>
        <v>4.5868055555555558E-2</v>
      </c>
      <c r="D1769" s="8" t="str">
        <f t="shared" si="54"/>
        <v>Late Game</v>
      </c>
      <c r="E1769" s="9">
        <v>7732977</v>
      </c>
      <c r="F1769" s="9" t="s">
        <v>155</v>
      </c>
      <c r="G1769" s="9">
        <v>2108395</v>
      </c>
      <c r="H1769" s="9" t="s">
        <v>34</v>
      </c>
      <c r="I1769" s="9">
        <v>31</v>
      </c>
      <c r="J1769" s="9">
        <v>18</v>
      </c>
      <c r="K1769" s="9" t="str">
        <f t="shared" si="55"/>
        <v>Radiant</v>
      </c>
      <c r="L1769" s="9" t="s">
        <v>18</v>
      </c>
      <c r="M1769" s="9">
        <f>Datos_Limpios!$I1769+Datos_Limpios!$J1769</f>
        <v>49</v>
      </c>
      <c r="N1769" s="9" t="str">
        <f>IF(Datos_Limpios!$M1769&lt;35,"Menor a 35",IF(Datos_Limpios!$M1769&lt;=48,"Menor a 48",IF(Datos_Limpios!$M1769&lt;=60,"Menor a 60","Mayor a 60")))</f>
        <v>Menor a 60</v>
      </c>
      <c r="O1769" s="9" t="str">
        <f>IF(Datos_Limpios!$L1769="True",Datos_Limpios!$F1769,Datos_Limpios!$H1769)</f>
        <v>BOOM Esports</v>
      </c>
      <c r="P1769" s="9"/>
      <c r="Q1769" s="9">
        <v>13256</v>
      </c>
      <c r="R1769" s="9" t="s">
        <v>139</v>
      </c>
    </row>
    <row r="1770" spans="1:18" x14ac:dyDescent="0.3">
      <c r="A1770" s="7">
        <v>6068735577</v>
      </c>
      <c r="B1770" s="7">
        <v>2012</v>
      </c>
      <c r="C1770" s="8">
        <f>Datos_Limpios!$B1770/(24*60*60)</f>
        <v>2.3287037037037037E-2</v>
      </c>
      <c r="D1770" s="8" t="str">
        <f t="shared" si="54"/>
        <v>Early Game</v>
      </c>
      <c r="E1770" s="7">
        <v>8180753</v>
      </c>
      <c r="F1770" s="7" t="s">
        <v>187</v>
      </c>
      <c r="G1770" s="7">
        <v>8261882</v>
      </c>
      <c r="H1770" s="7" t="s">
        <v>196</v>
      </c>
      <c r="I1770" s="7">
        <v>36</v>
      </c>
      <c r="J1770" s="7">
        <v>21</v>
      </c>
      <c r="K1770" s="7" t="str">
        <f t="shared" si="55"/>
        <v>Radiant</v>
      </c>
      <c r="L1770" s="7" t="s">
        <v>18</v>
      </c>
      <c r="M1770" s="7">
        <f>Datos_Limpios!$I1770+Datos_Limpios!$J1770</f>
        <v>57</v>
      </c>
      <c r="N1770" s="7" t="str">
        <f>IF(Datos_Limpios!$M1770&lt;35,"Menor a 35",IF(Datos_Limpios!$M1770&lt;=48,"Menor a 48",IF(Datos_Limpios!$M1770&lt;=60,"Menor a 60","Mayor a 60")))</f>
        <v>Menor a 60</v>
      </c>
      <c r="O1770" s="7" t="str">
        <f>IF(Datos_Limpios!$L1770="True",Datos_Limpios!$F1770,Datos_Limpios!$H1770)</f>
        <v>Arkosh Gaming</v>
      </c>
      <c r="P1770" s="7"/>
      <c r="Q1770" s="7">
        <v>13256</v>
      </c>
      <c r="R1770" s="7" t="s">
        <v>139</v>
      </c>
    </row>
    <row r="1771" spans="1:18" x14ac:dyDescent="0.3">
      <c r="A1771" s="9">
        <v>6068152791</v>
      </c>
      <c r="B1771" s="9">
        <v>2783</v>
      </c>
      <c r="C1771" s="10">
        <f>Datos_Limpios!$B1771/(24*60*60)</f>
        <v>3.2210648148148148E-2</v>
      </c>
      <c r="D1771" s="8" t="str">
        <f t="shared" si="54"/>
        <v>Mid Game</v>
      </c>
      <c r="E1771" s="9">
        <v>7732977</v>
      </c>
      <c r="F1771" s="9" t="s">
        <v>155</v>
      </c>
      <c r="G1771" s="9">
        <v>2108395</v>
      </c>
      <c r="H1771" s="9" t="s">
        <v>34</v>
      </c>
      <c r="I1771" s="9">
        <v>18</v>
      </c>
      <c r="J1771" s="9">
        <v>34</v>
      </c>
      <c r="K1771" s="9" t="str">
        <f t="shared" si="55"/>
        <v>Dire</v>
      </c>
      <c r="L1771" s="9" t="s">
        <v>14</v>
      </c>
      <c r="M1771" s="9">
        <f>Datos_Limpios!$I1771+Datos_Limpios!$J1771</f>
        <v>52</v>
      </c>
      <c r="N1771" s="9" t="str">
        <f>IF(Datos_Limpios!$M1771&lt;35,"Menor a 35",IF(Datos_Limpios!$M1771&lt;=48,"Menor a 48",IF(Datos_Limpios!$M1771&lt;=60,"Menor a 60","Mayor a 60")))</f>
        <v>Menor a 60</v>
      </c>
      <c r="O1771" s="9" t="str">
        <f>IF(Datos_Limpios!$L1771="True",Datos_Limpios!$F1771,Datos_Limpios!$H1771)</f>
        <v>TNC Predator</v>
      </c>
      <c r="P1771" s="9"/>
      <c r="Q1771" s="9">
        <v>13256</v>
      </c>
      <c r="R1771" s="9" t="s">
        <v>139</v>
      </c>
    </row>
    <row r="1772" spans="1:18" x14ac:dyDescent="0.3">
      <c r="A1772" s="7">
        <v>6806047605</v>
      </c>
      <c r="B1772" s="7">
        <v>2726</v>
      </c>
      <c r="C1772" s="8">
        <f>Datos_Limpios!$B1772/(24*60*60)</f>
        <v>3.1550925925925927E-2</v>
      </c>
      <c r="D1772" s="8" t="str">
        <f t="shared" si="54"/>
        <v>Mid Game</v>
      </c>
      <c r="E1772" s="7">
        <v>8599101</v>
      </c>
      <c r="F1772" s="7" t="s">
        <v>199</v>
      </c>
      <c r="G1772" s="7">
        <v>8721219</v>
      </c>
      <c r="H1772" s="7" t="s">
        <v>200</v>
      </c>
      <c r="I1772" s="7">
        <v>22</v>
      </c>
      <c r="J1772" s="7">
        <v>32</v>
      </c>
      <c r="K1772" s="7" t="str">
        <f t="shared" si="55"/>
        <v>Radiant</v>
      </c>
      <c r="L1772" s="7" t="s">
        <v>18</v>
      </c>
      <c r="M1772" s="7">
        <f>Datos_Limpios!$I1772+Datos_Limpios!$J1772</f>
        <v>54</v>
      </c>
      <c r="N1772" s="7" t="str">
        <f>IF(Datos_Limpios!$M1772&lt;35,"Menor a 35",IF(Datos_Limpios!$M1772&lt;=48,"Menor a 48",IF(Datos_Limpios!$M1772&lt;=60,"Menor a 60","Mayor a 60")))</f>
        <v>Menor a 60</v>
      </c>
      <c r="O1772" s="7" t="str">
        <f>IF(Datos_Limpios!$L1772="True",Datos_Limpios!$F1772,Datos_Limpios!$H1772)</f>
        <v>Gaimin Gladiators</v>
      </c>
      <c r="P1772" s="7"/>
      <c r="Q1772" s="7">
        <v>14268</v>
      </c>
      <c r="R1772" s="7" t="s">
        <v>201</v>
      </c>
    </row>
    <row r="1773" spans="1:18" x14ac:dyDescent="0.3">
      <c r="A1773" s="9">
        <v>6806191928</v>
      </c>
      <c r="B1773" s="9">
        <v>1668</v>
      </c>
      <c r="C1773" s="10">
        <f>Datos_Limpios!$B1773/(24*60*60)</f>
        <v>1.9305555555555555E-2</v>
      </c>
      <c r="D1773" s="8" t="str">
        <f t="shared" si="54"/>
        <v>Early Game</v>
      </c>
      <c r="E1773" s="9">
        <v>8254400</v>
      </c>
      <c r="F1773" s="9" t="s">
        <v>135</v>
      </c>
      <c r="G1773" s="9">
        <v>8605863</v>
      </c>
      <c r="H1773" s="9" t="s">
        <v>202</v>
      </c>
      <c r="I1773" s="9">
        <v>32</v>
      </c>
      <c r="J1773" s="9">
        <v>8</v>
      </c>
      <c r="K1773" s="9" t="str">
        <f t="shared" si="55"/>
        <v>Radiant</v>
      </c>
      <c r="L1773" s="9" t="s">
        <v>18</v>
      </c>
      <c r="M1773" s="9">
        <f>Datos_Limpios!$I1773+Datos_Limpios!$J1773</f>
        <v>40</v>
      </c>
      <c r="N1773" s="9" t="str">
        <f>IF(Datos_Limpios!$M1773&lt;35,"Menor a 35",IF(Datos_Limpios!$M1773&lt;=48,"Menor a 48",IF(Datos_Limpios!$M1773&lt;=60,"Menor a 60","Mayor a 60")))</f>
        <v>Menor a 48</v>
      </c>
      <c r="O1773" s="9" t="str">
        <f>IF(Datos_Limpios!$L1773="True",Datos_Limpios!$F1773,Datos_Limpios!$H1773)</f>
        <v>beastcoast</v>
      </c>
      <c r="P1773" s="9"/>
      <c r="Q1773" s="9">
        <v>14268</v>
      </c>
      <c r="R1773" s="9" t="s">
        <v>201</v>
      </c>
    </row>
    <row r="1774" spans="1:18" x14ac:dyDescent="0.3">
      <c r="A1774" s="7">
        <v>6806377510</v>
      </c>
      <c r="B1774" s="7">
        <v>2879</v>
      </c>
      <c r="C1774" s="8">
        <f>Datos_Limpios!$B1774/(24*60*60)</f>
        <v>3.3321759259259259E-2</v>
      </c>
      <c r="D1774" s="8" t="str">
        <f t="shared" si="54"/>
        <v>Mid Game</v>
      </c>
      <c r="E1774" s="7">
        <v>8721219</v>
      </c>
      <c r="F1774" s="7" t="s">
        <v>200</v>
      </c>
      <c r="G1774" s="7">
        <v>6209804</v>
      </c>
      <c r="H1774" s="7" t="s">
        <v>109</v>
      </c>
      <c r="I1774" s="7">
        <v>38</v>
      </c>
      <c r="J1774" s="7">
        <v>43</v>
      </c>
      <c r="K1774" s="7" t="str">
        <f t="shared" si="55"/>
        <v>Dire</v>
      </c>
      <c r="L1774" s="7" t="s">
        <v>14</v>
      </c>
      <c r="M1774" s="7">
        <f>Datos_Limpios!$I1774+Datos_Limpios!$J1774</f>
        <v>81</v>
      </c>
      <c r="N1774" s="7" t="str">
        <f>IF(Datos_Limpios!$M1774&lt;35,"Menor a 35",IF(Datos_Limpios!$M1774&lt;=48,"Menor a 48",IF(Datos_Limpios!$M1774&lt;=60,"Menor a 60","Mayor a 60")))</f>
        <v>Mayor a 60</v>
      </c>
      <c r="O1774" s="7" t="str">
        <f>IF(Datos_Limpios!$L1774="True",Datos_Limpios!$F1774,Datos_Limpios!$H1774)</f>
        <v>Antarctic Penguins</v>
      </c>
      <c r="P1774" s="7"/>
      <c r="Q1774" s="7">
        <v>14268</v>
      </c>
      <c r="R1774" s="7" t="s">
        <v>201</v>
      </c>
    </row>
    <row r="1775" spans="1:18" x14ac:dyDescent="0.3">
      <c r="A1775" s="9">
        <v>6806278486</v>
      </c>
      <c r="B1775" s="9">
        <v>3365</v>
      </c>
      <c r="C1775" s="10">
        <f>Datos_Limpios!$B1775/(24*60*60)</f>
        <v>3.8946759259259257E-2</v>
      </c>
      <c r="D1775" s="8" t="str">
        <f t="shared" si="54"/>
        <v>Mid Game</v>
      </c>
      <c r="E1775" s="9">
        <v>6209804</v>
      </c>
      <c r="F1775" s="9" t="s">
        <v>109</v>
      </c>
      <c r="G1775" s="9">
        <v>8721219</v>
      </c>
      <c r="H1775" s="9" t="s">
        <v>200</v>
      </c>
      <c r="I1775" s="9">
        <v>27</v>
      </c>
      <c r="J1775" s="9">
        <v>27</v>
      </c>
      <c r="K1775" s="9" t="str">
        <f t="shared" si="55"/>
        <v>Radiant</v>
      </c>
      <c r="L1775" s="9" t="s">
        <v>18</v>
      </c>
      <c r="M1775" s="9">
        <f>Datos_Limpios!$I1775+Datos_Limpios!$J1775</f>
        <v>54</v>
      </c>
      <c r="N1775" s="9" t="str">
        <f>IF(Datos_Limpios!$M1775&lt;35,"Menor a 35",IF(Datos_Limpios!$M1775&lt;=48,"Menor a 48",IF(Datos_Limpios!$M1775&lt;=60,"Menor a 60","Mayor a 60")))</f>
        <v>Menor a 60</v>
      </c>
      <c r="O1775" s="9" t="str">
        <f>IF(Datos_Limpios!$L1775="True",Datos_Limpios!$F1775,Datos_Limpios!$H1775)</f>
        <v>Antarctic Penguins</v>
      </c>
      <c r="P1775" s="9"/>
      <c r="Q1775" s="9">
        <v>14268</v>
      </c>
      <c r="R1775" s="9" t="s">
        <v>201</v>
      </c>
    </row>
    <row r="1776" spans="1:18" x14ac:dyDescent="0.3">
      <c r="A1776" s="7">
        <v>6806472970</v>
      </c>
      <c r="B1776" s="7">
        <v>2172</v>
      </c>
      <c r="C1776" s="8">
        <f>Datos_Limpios!$B1776/(24*60*60)</f>
        <v>2.5138888888888888E-2</v>
      </c>
      <c r="D1776" s="8" t="str">
        <f t="shared" si="54"/>
        <v>Early Game</v>
      </c>
      <c r="E1776" s="7">
        <v>350190</v>
      </c>
      <c r="F1776" s="7" t="s">
        <v>16</v>
      </c>
      <c r="G1776" s="7">
        <v>7391077</v>
      </c>
      <c r="H1776" s="7" t="s">
        <v>149</v>
      </c>
      <c r="I1776" s="7">
        <v>16</v>
      </c>
      <c r="J1776" s="7">
        <v>34</v>
      </c>
      <c r="K1776" s="7" t="str">
        <f t="shared" si="55"/>
        <v>Dire</v>
      </c>
      <c r="L1776" s="7" t="s">
        <v>14</v>
      </c>
      <c r="M1776" s="7">
        <f>Datos_Limpios!$I1776+Datos_Limpios!$J1776</f>
        <v>50</v>
      </c>
      <c r="N1776" s="7" t="str">
        <f>IF(Datos_Limpios!$M1776&lt;35,"Menor a 35",IF(Datos_Limpios!$M1776&lt;=48,"Menor a 48",IF(Datos_Limpios!$M1776&lt;=60,"Menor a 60","Mayor a 60")))</f>
        <v>Menor a 60</v>
      </c>
      <c r="O1776" s="7" t="str">
        <f>IF(Datos_Limpios!$L1776="True",Datos_Limpios!$F1776,Datos_Limpios!$H1776)</f>
        <v>Thunder Awaken</v>
      </c>
      <c r="P1776" s="7"/>
      <c r="Q1776" s="7">
        <v>14268</v>
      </c>
      <c r="R1776" s="7" t="s">
        <v>201</v>
      </c>
    </row>
    <row r="1777" spans="1:18" x14ac:dyDescent="0.3">
      <c r="A1777" s="9">
        <v>6806566779</v>
      </c>
      <c r="B1777" s="9">
        <v>1911</v>
      </c>
      <c r="C1777" s="10">
        <f>Datos_Limpios!$B1777/(24*60*60)</f>
        <v>2.2118055555555554E-2</v>
      </c>
      <c r="D1777" s="8" t="str">
        <f t="shared" si="54"/>
        <v>Early Game</v>
      </c>
      <c r="E1777" s="9">
        <v>350190</v>
      </c>
      <c r="F1777" s="9" t="s">
        <v>16</v>
      </c>
      <c r="G1777" s="9">
        <v>7391077</v>
      </c>
      <c r="H1777" s="9" t="s">
        <v>149</v>
      </c>
      <c r="I1777" s="9">
        <v>7</v>
      </c>
      <c r="J1777" s="9">
        <v>38</v>
      </c>
      <c r="K1777" s="9" t="str">
        <f t="shared" si="55"/>
        <v>Dire</v>
      </c>
      <c r="L1777" s="9" t="s">
        <v>14</v>
      </c>
      <c r="M1777" s="9">
        <f>Datos_Limpios!$I1777+Datos_Limpios!$J1777</f>
        <v>45</v>
      </c>
      <c r="N1777" s="9" t="str">
        <f>IF(Datos_Limpios!$M1777&lt;35,"Menor a 35",IF(Datos_Limpios!$M1777&lt;=48,"Menor a 48",IF(Datos_Limpios!$M1777&lt;=60,"Menor a 60","Mayor a 60")))</f>
        <v>Menor a 48</v>
      </c>
      <c r="O1777" s="9" t="str">
        <f>IF(Datos_Limpios!$L1777="True",Datos_Limpios!$F1777,Datos_Limpios!$H1777)</f>
        <v>Thunder Awaken</v>
      </c>
      <c r="P1777" s="9"/>
      <c r="Q1777" s="9">
        <v>14268</v>
      </c>
      <c r="R1777" s="9" t="s">
        <v>201</v>
      </c>
    </row>
    <row r="1778" spans="1:18" x14ac:dyDescent="0.3">
      <c r="A1778" s="7">
        <v>6806751717</v>
      </c>
      <c r="B1778" s="7">
        <v>2658</v>
      </c>
      <c r="C1778" s="8">
        <f>Datos_Limpios!$B1778/(24*60*60)</f>
        <v>3.0763888888888889E-2</v>
      </c>
      <c r="D1778" s="8" t="str">
        <f t="shared" si="54"/>
        <v>Mid Game</v>
      </c>
      <c r="E1778" s="7">
        <v>8131728</v>
      </c>
      <c r="F1778" s="7" t="s">
        <v>168</v>
      </c>
      <c r="G1778" s="7">
        <v>8599101</v>
      </c>
      <c r="H1778" s="7" t="s">
        <v>199</v>
      </c>
      <c r="I1778" s="7">
        <v>12</v>
      </c>
      <c r="J1778" s="7">
        <v>54</v>
      </c>
      <c r="K1778" s="7" t="str">
        <f t="shared" si="55"/>
        <v>Dire</v>
      </c>
      <c r="L1778" s="7" t="s">
        <v>14</v>
      </c>
      <c r="M1778" s="7">
        <f>Datos_Limpios!$I1778+Datos_Limpios!$J1778</f>
        <v>66</v>
      </c>
      <c r="N1778" s="7" t="str">
        <f>IF(Datos_Limpios!$M1778&lt;35,"Menor a 35",IF(Datos_Limpios!$M1778&lt;=48,"Menor a 48",IF(Datos_Limpios!$M1778&lt;=60,"Menor a 60","Mayor a 60")))</f>
        <v>Mayor a 60</v>
      </c>
      <c r="O1778" s="7" t="str">
        <f>IF(Datos_Limpios!$L1778="True",Datos_Limpios!$F1778,Datos_Limpios!$H1778)</f>
        <v>Gaimin Gladiators</v>
      </c>
      <c r="P1778" s="7"/>
      <c r="Q1778" s="7">
        <v>14268</v>
      </c>
      <c r="R1778" s="7" t="s">
        <v>201</v>
      </c>
    </row>
    <row r="1779" spans="1:18" x14ac:dyDescent="0.3">
      <c r="A1779" s="9">
        <v>6808199906</v>
      </c>
      <c r="B1779" s="9">
        <v>2583</v>
      </c>
      <c r="C1779" s="10">
        <f>Datos_Limpios!$B1779/(24*60*60)</f>
        <v>2.9895833333333333E-2</v>
      </c>
      <c r="D1779" s="8" t="str">
        <f t="shared" si="54"/>
        <v>Mid Game</v>
      </c>
      <c r="E1779" s="9">
        <v>15</v>
      </c>
      <c r="F1779" s="9" t="s">
        <v>12</v>
      </c>
      <c r="G1779" s="9">
        <v>2163</v>
      </c>
      <c r="H1779" s="9" t="s">
        <v>66</v>
      </c>
      <c r="I1779" s="9">
        <v>20</v>
      </c>
      <c r="J1779" s="9">
        <v>25</v>
      </c>
      <c r="K1779" s="9" t="str">
        <f t="shared" si="55"/>
        <v>Radiant</v>
      </c>
      <c r="L1779" s="9" t="s">
        <v>18</v>
      </c>
      <c r="M1779" s="9">
        <f>Datos_Limpios!$I1779+Datos_Limpios!$J1779</f>
        <v>45</v>
      </c>
      <c r="N1779" s="9" t="str">
        <f>IF(Datos_Limpios!$M1779&lt;35,"Menor a 35",IF(Datos_Limpios!$M1779&lt;=48,"Menor a 48",IF(Datos_Limpios!$M1779&lt;=60,"Menor a 60","Mayor a 60")))</f>
        <v>Menor a 48</v>
      </c>
      <c r="O1779" s="9" t="str">
        <f>IF(Datos_Limpios!$L1779="True",Datos_Limpios!$F1779,Datos_Limpios!$H1779)</f>
        <v>LGD Gaming</v>
      </c>
      <c r="P1779" s="9"/>
      <c r="Q1779" s="9">
        <v>14268</v>
      </c>
      <c r="R1779" s="9" t="s">
        <v>201</v>
      </c>
    </row>
    <row r="1780" spans="1:18" x14ac:dyDescent="0.3">
      <c r="A1780" s="7">
        <v>6807722622</v>
      </c>
      <c r="B1780" s="7">
        <v>2487</v>
      </c>
      <c r="C1780" s="8">
        <f>Datos_Limpios!$B1780/(24*60*60)</f>
        <v>2.8784722222222222E-2</v>
      </c>
      <c r="D1780" s="8" t="str">
        <f t="shared" si="54"/>
        <v>Mid Game</v>
      </c>
      <c r="E1780" s="7">
        <v>7391077</v>
      </c>
      <c r="F1780" s="7" t="s">
        <v>149</v>
      </c>
      <c r="G1780" s="7">
        <v>8605863</v>
      </c>
      <c r="H1780" s="7" t="s">
        <v>202</v>
      </c>
      <c r="I1780" s="7">
        <v>15</v>
      </c>
      <c r="J1780" s="7">
        <v>45</v>
      </c>
      <c r="K1780" s="7" t="str">
        <f t="shared" si="55"/>
        <v>Dire</v>
      </c>
      <c r="L1780" s="7" t="s">
        <v>14</v>
      </c>
      <c r="M1780" s="7">
        <f>Datos_Limpios!$I1780+Datos_Limpios!$J1780</f>
        <v>60</v>
      </c>
      <c r="N1780" s="7" t="str">
        <f>IF(Datos_Limpios!$M1780&lt;35,"Menor a 35",IF(Datos_Limpios!$M1780&lt;=48,"Menor a 48",IF(Datos_Limpios!$M1780&lt;=60,"Menor a 60","Mayor a 60")))</f>
        <v>Menor a 60</v>
      </c>
      <c r="O1780" s="7" t="str">
        <f>IF(Datos_Limpios!$L1780="True",Datos_Limpios!$F1780,Datos_Limpios!$H1780)</f>
        <v>Cloud9</v>
      </c>
      <c r="P1780" s="7"/>
      <c r="Q1780" s="7">
        <v>14268</v>
      </c>
      <c r="R1780" s="7" t="s">
        <v>201</v>
      </c>
    </row>
    <row r="1781" spans="1:18" x14ac:dyDescent="0.3">
      <c r="A1781" s="9">
        <v>6807772753</v>
      </c>
      <c r="B1781" s="9">
        <v>2495</v>
      </c>
      <c r="C1781" s="10">
        <f>Datos_Limpios!$B1781/(24*60*60)</f>
        <v>2.8877314814814814E-2</v>
      </c>
      <c r="D1781" s="8" t="str">
        <f t="shared" si="54"/>
        <v>Mid Game</v>
      </c>
      <c r="E1781" s="9">
        <v>7391077</v>
      </c>
      <c r="F1781" s="9" t="s">
        <v>149</v>
      </c>
      <c r="G1781" s="9">
        <v>8605863</v>
      </c>
      <c r="H1781" s="9" t="s">
        <v>202</v>
      </c>
      <c r="I1781" s="9">
        <v>17</v>
      </c>
      <c r="J1781" s="9">
        <v>27</v>
      </c>
      <c r="K1781" s="9" t="str">
        <f t="shared" si="55"/>
        <v>Dire</v>
      </c>
      <c r="L1781" s="9" t="s">
        <v>14</v>
      </c>
      <c r="M1781" s="9">
        <f>Datos_Limpios!$I1781+Datos_Limpios!$J1781</f>
        <v>44</v>
      </c>
      <c r="N1781" s="9" t="str">
        <f>IF(Datos_Limpios!$M1781&lt;35,"Menor a 35",IF(Datos_Limpios!$M1781&lt;=48,"Menor a 48",IF(Datos_Limpios!$M1781&lt;=60,"Menor a 60","Mayor a 60")))</f>
        <v>Menor a 48</v>
      </c>
      <c r="O1781" s="9" t="str">
        <f>IF(Datos_Limpios!$L1781="True",Datos_Limpios!$F1781,Datos_Limpios!$H1781)</f>
        <v>Cloud9</v>
      </c>
      <c r="P1781" s="9"/>
      <c r="Q1781" s="9">
        <v>14268</v>
      </c>
      <c r="R1781" s="9" t="s">
        <v>201</v>
      </c>
    </row>
    <row r="1782" spans="1:18" x14ac:dyDescent="0.3">
      <c r="A1782" s="7">
        <v>6808011785</v>
      </c>
      <c r="B1782" s="7">
        <v>1737</v>
      </c>
      <c r="C1782" s="8">
        <f>Datos_Limpios!$B1782/(24*60*60)</f>
        <v>2.0104166666666666E-2</v>
      </c>
      <c r="D1782" s="8" t="str">
        <f t="shared" si="54"/>
        <v>Early Game</v>
      </c>
      <c r="E1782" s="7">
        <v>8254400</v>
      </c>
      <c r="F1782" s="7" t="s">
        <v>135</v>
      </c>
      <c r="G1782" s="7">
        <v>350190</v>
      </c>
      <c r="H1782" s="7" t="s">
        <v>16</v>
      </c>
      <c r="I1782" s="7">
        <v>6</v>
      </c>
      <c r="J1782" s="7">
        <v>31</v>
      </c>
      <c r="K1782" s="7" t="str">
        <f t="shared" si="55"/>
        <v>Dire</v>
      </c>
      <c r="L1782" s="7" t="s">
        <v>14</v>
      </c>
      <c r="M1782" s="7">
        <f>Datos_Limpios!$I1782+Datos_Limpios!$J1782</f>
        <v>37</v>
      </c>
      <c r="N1782" s="7" t="str">
        <f>IF(Datos_Limpios!$M1782&lt;35,"Menor a 35",IF(Datos_Limpios!$M1782&lt;=48,"Menor a 48",IF(Datos_Limpios!$M1782&lt;=60,"Menor a 60","Mayor a 60")))</f>
        <v>Menor a 48</v>
      </c>
      <c r="O1782" s="7" t="str">
        <f>IF(Datos_Limpios!$L1782="True",Datos_Limpios!$F1782,Datos_Limpios!$H1782)</f>
        <v>Ascent Esports</v>
      </c>
      <c r="P1782" s="7"/>
      <c r="Q1782" s="7">
        <v>14268</v>
      </c>
      <c r="R1782" s="7" t="s">
        <v>201</v>
      </c>
    </row>
    <row r="1783" spans="1:18" x14ac:dyDescent="0.3">
      <c r="A1783" s="9">
        <v>6808167860</v>
      </c>
      <c r="B1783" s="9">
        <v>1675</v>
      </c>
      <c r="C1783" s="10">
        <f>Datos_Limpios!$B1783/(24*60*60)</f>
        <v>1.9386574074074073E-2</v>
      </c>
      <c r="D1783" s="8" t="str">
        <f t="shared" si="54"/>
        <v>Early Game</v>
      </c>
      <c r="E1783" s="9">
        <v>39</v>
      </c>
      <c r="F1783" s="9" t="s">
        <v>60</v>
      </c>
      <c r="G1783" s="9">
        <v>8131728</v>
      </c>
      <c r="H1783" s="9" t="s">
        <v>168</v>
      </c>
      <c r="I1783" s="9">
        <v>35</v>
      </c>
      <c r="J1783" s="9">
        <v>7</v>
      </c>
      <c r="K1783" s="9" t="str">
        <f t="shared" si="55"/>
        <v>Radiant</v>
      </c>
      <c r="L1783" s="9" t="s">
        <v>18</v>
      </c>
      <c r="M1783" s="9">
        <f>Datos_Limpios!$I1783+Datos_Limpios!$J1783</f>
        <v>42</v>
      </c>
      <c r="N1783" s="9" t="str">
        <f>IF(Datos_Limpios!$M1783&lt;35,"Menor a 35",IF(Datos_Limpios!$M1783&lt;=48,"Menor a 48",IF(Datos_Limpios!$M1783&lt;=60,"Menor a 60","Mayor a 60")))</f>
        <v>Menor a 48</v>
      </c>
      <c r="O1783" s="9" t="str">
        <f>IF(Datos_Limpios!$L1783="True",Datos_Limpios!$F1783,Datos_Limpios!$H1783)</f>
        <v>Shopify Rebellion</v>
      </c>
      <c r="P1783" s="9"/>
      <c r="Q1783" s="9">
        <v>14268</v>
      </c>
      <c r="R1783" s="9" t="s">
        <v>201</v>
      </c>
    </row>
    <row r="1784" spans="1:18" x14ac:dyDescent="0.3">
      <c r="A1784" s="7">
        <v>6808272936</v>
      </c>
      <c r="B1784" s="7">
        <v>2290</v>
      </c>
      <c r="C1784" s="8">
        <f>Datos_Limpios!$B1784/(24*60*60)</f>
        <v>2.6504629629629628E-2</v>
      </c>
      <c r="D1784" s="8" t="str">
        <f t="shared" si="54"/>
        <v>Early Game</v>
      </c>
      <c r="E1784" s="7">
        <v>7391077</v>
      </c>
      <c r="F1784" s="7" t="s">
        <v>149</v>
      </c>
      <c r="G1784" s="7">
        <v>8597976</v>
      </c>
      <c r="H1784" s="7" t="s">
        <v>203</v>
      </c>
      <c r="I1784" s="7">
        <v>44</v>
      </c>
      <c r="J1784" s="7">
        <v>16</v>
      </c>
      <c r="K1784" s="7" t="str">
        <f t="shared" si="55"/>
        <v>Radiant</v>
      </c>
      <c r="L1784" s="7" t="s">
        <v>18</v>
      </c>
      <c r="M1784" s="7">
        <f>Datos_Limpios!$I1784+Datos_Limpios!$J1784</f>
        <v>60</v>
      </c>
      <c r="N1784" s="7" t="str">
        <f>IF(Datos_Limpios!$M1784&lt;35,"Menor a 35",IF(Datos_Limpios!$M1784&lt;=48,"Menor a 48",IF(Datos_Limpios!$M1784&lt;=60,"Menor a 60","Mayor a 60")))</f>
        <v>Menor a 60</v>
      </c>
      <c r="O1784" s="7" t="str">
        <f>IF(Datos_Limpios!$L1784="True",Datos_Limpios!$F1784,Datos_Limpios!$H1784)</f>
        <v>Thunder Awaken</v>
      </c>
      <c r="P1784" s="7"/>
      <c r="Q1784" s="7">
        <v>14268</v>
      </c>
      <c r="R1784" s="7" t="s">
        <v>201</v>
      </c>
    </row>
    <row r="1785" spans="1:18" x14ac:dyDescent="0.3">
      <c r="A1785" s="9">
        <v>6810103823</v>
      </c>
      <c r="B1785" s="9">
        <v>2360</v>
      </c>
      <c r="C1785" s="10">
        <f>Datos_Limpios!$B1785/(24*60*60)</f>
        <v>2.7314814814814816E-2</v>
      </c>
      <c r="D1785" s="8" t="str">
        <f t="shared" si="54"/>
        <v>Early Game</v>
      </c>
      <c r="E1785" s="9">
        <v>2163</v>
      </c>
      <c r="F1785" s="9" t="s">
        <v>66</v>
      </c>
      <c r="G1785" s="9">
        <v>7732977</v>
      </c>
      <c r="H1785" s="9" t="s">
        <v>155</v>
      </c>
      <c r="I1785" s="9">
        <v>32</v>
      </c>
      <c r="J1785" s="9">
        <v>15</v>
      </c>
      <c r="K1785" s="9" t="str">
        <f t="shared" si="55"/>
        <v>Radiant</v>
      </c>
      <c r="L1785" s="9" t="s">
        <v>18</v>
      </c>
      <c r="M1785" s="9">
        <f>Datos_Limpios!$I1785+Datos_Limpios!$J1785</f>
        <v>47</v>
      </c>
      <c r="N1785" s="9" t="str">
        <f>IF(Datos_Limpios!$M1785&lt;35,"Menor a 35",IF(Datos_Limpios!$M1785&lt;=48,"Menor a 48",IF(Datos_Limpios!$M1785&lt;=60,"Menor a 60","Mayor a 60")))</f>
        <v>Menor a 48</v>
      </c>
      <c r="O1785" s="9" t="str">
        <f>IF(Datos_Limpios!$L1785="True",Datos_Limpios!$F1785,Datos_Limpios!$H1785)</f>
        <v>Team Liquid</v>
      </c>
      <c r="P1785" s="9"/>
      <c r="Q1785" s="9">
        <v>14268</v>
      </c>
      <c r="R1785" s="9" t="s">
        <v>201</v>
      </c>
    </row>
    <row r="1786" spans="1:18" x14ac:dyDescent="0.3">
      <c r="A1786" s="7">
        <v>6809580040</v>
      </c>
      <c r="B1786" s="7">
        <v>4473</v>
      </c>
      <c r="C1786" s="8">
        <f>Datos_Limpios!$B1786/(24*60*60)</f>
        <v>5.1770833333333335E-2</v>
      </c>
      <c r="D1786" s="8" t="str">
        <f t="shared" si="54"/>
        <v>Late Game</v>
      </c>
      <c r="E1786" s="7">
        <v>8721219</v>
      </c>
      <c r="F1786" s="7" t="s">
        <v>200</v>
      </c>
      <c r="G1786" s="7">
        <v>7390454</v>
      </c>
      <c r="H1786" s="7" t="s">
        <v>145</v>
      </c>
      <c r="I1786" s="7">
        <v>52</v>
      </c>
      <c r="J1786" s="7">
        <v>29</v>
      </c>
      <c r="K1786" s="7" t="str">
        <f t="shared" si="55"/>
        <v>Radiant</v>
      </c>
      <c r="L1786" s="7" t="s">
        <v>18</v>
      </c>
      <c r="M1786" s="7">
        <f>Datos_Limpios!$I1786+Datos_Limpios!$J1786</f>
        <v>81</v>
      </c>
      <c r="N1786" s="7" t="str">
        <f>IF(Datos_Limpios!$M1786&lt;35,"Menor a 35",IF(Datos_Limpios!$M1786&lt;=48,"Menor a 48",IF(Datos_Limpios!$M1786&lt;=60,"Menor a 60","Mayor a 60")))</f>
        <v>Mayor a 60</v>
      </c>
      <c r="O1786" s="7" t="str">
        <f>IF(Datos_Limpios!$L1786="True",Datos_Limpios!$F1786,Datos_Limpios!$H1786)</f>
        <v>Darkside</v>
      </c>
      <c r="P1786" s="7"/>
      <c r="Q1786" s="7">
        <v>14268</v>
      </c>
      <c r="R1786" s="7" t="s">
        <v>201</v>
      </c>
    </row>
    <row r="1787" spans="1:18" x14ac:dyDescent="0.3">
      <c r="A1787" s="9">
        <v>6809621786</v>
      </c>
      <c r="B1787" s="9">
        <v>1901</v>
      </c>
      <c r="C1787" s="10">
        <f>Datos_Limpios!$B1787/(24*60*60)</f>
        <v>2.2002314814814815E-2</v>
      </c>
      <c r="D1787" s="8" t="str">
        <f t="shared" si="54"/>
        <v>Early Game</v>
      </c>
      <c r="E1787" s="9">
        <v>7732977</v>
      </c>
      <c r="F1787" s="9" t="s">
        <v>155</v>
      </c>
      <c r="G1787" s="9">
        <v>15</v>
      </c>
      <c r="H1787" s="9" t="s">
        <v>12</v>
      </c>
      <c r="I1787" s="9">
        <v>13</v>
      </c>
      <c r="J1787" s="9">
        <v>28</v>
      </c>
      <c r="K1787" s="9" t="str">
        <f t="shared" si="55"/>
        <v>Dire</v>
      </c>
      <c r="L1787" s="9" t="s">
        <v>14</v>
      </c>
      <c r="M1787" s="9">
        <f>Datos_Limpios!$I1787+Datos_Limpios!$J1787</f>
        <v>41</v>
      </c>
      <c r="N1787" s="9" t="str">
        <f>IF(Datos_Limpios!$M1787&lt;35,"Menor a 35",IF(Datos_Limpios!$M1787&lt;=48,"Menor a 48",IF(Datos_Limpios!$M1787&lt;=60,"Menor a 60","Mayor a 60")))</f>
        <v>Menor a 48</v>
      </c>
      <c r="O1787" s="9" t="str">
        <f>IF(Datos_Limpios!$L1787="True",Datos_Limpios!$F1787,Datos_Limpios!$H1787)</f>
        <v>LGD Gaming</v>
      </c>
      <c r="P1787" s="9"/>
      <c r="Q1787" s="9">
        <v>14268</v>
      </c>
      <c r="R1787" s="9" t="s">
        <v>201</v>
      </c>
    </row>
    <row r="1788" spans="1:18" x14ac:dyDescent="0.3">
      <c r="A1788" s="7">
        <v>6809638522</v>
      </c>
      <c r="B1788" s="7">
        <v>2787</v>
      </c>
      <c r="C1788" s="8">
        <f>Datos_Limpios!$B1788/(24*60*60)</f>
        <v>3.2256944444444442E-2</v>
      </c>
      <c r="D1788" s="8" t="str">
        <f t="shared" si="54"/>
        <v>Mid Game</v>
      </c>
      <c r="E1788" s="7">
        <v>6209804</v>
      </c>
      <c r="F1788" s="7" t="s">
        <v>109</v>
      </c>
      <c r="G1788" s="7">
        <v>8131728</v>
      </c>
      <c r="H1788" s="7" t="s">
        <v>168</v>
      </c>
      <c r="I1788" s="7">
        <v>21</v>
      </c>
      <c r="J1788" s="7">
        <v>28</v>
      </c>
      <c r="K1788" s="7" t="str">
        <f t="shared" si="55"/>
        <v>Dire</v>
      </c>
      <c r="L1788" s="7" t="s">
        <v>14</v>
      </c>
      <c r="M1788" s="7">
        <f>Datos_Limpios!$I1788+Datos_Limpios!$J1788</f>
        <v>49</v>
      </c>
      <c r="N1788" s="7" t="str">
        <f>IF(Datos_Limpios!$M1788&lt;35,"Menor a 35",IF(Datos_Limpios!$M1788&lt;=48,"Menor a 48",IF(Datos_Limpios!$M1788&lt;=60,"Menor a 60","Mayor a 60")))</f>
        <v>Menor a 60</v>
      </c>
      <c r="O1788" s="7" t="str">
        <f>IF(Datos_Limpios!$L1788="True",Datos_Limpios!$F1788,Datos_Limpios!$H1788)</f>
        <v>Ukumari</v>
      </c>
      <c r="P1788" s="7"/>
      <c r="Q1788" s="7">
        <v>14268</v>
      </c>
      <c r="R1788" s="7" t="s">
        <v>201</v>
      </c>
    </row>
    <row r="1789" spans="1:18" x14ac:dyDescent="0.3">
      <c r="A1789" s="9">
        <v>6809894646</v>
      </c>
      <c r="B1789" s="9">
        <v>2577</v>
      </c>
      <c r="C1789" s="10">
        <f>Datos_Limpios!$B1789/(24*60*60)</f>
        <v>2.9826388888888888E-2</v>
      </c>
      <c r="D1789" s="8" t="str">
        <f t="shared" si="54"/>
        <v>Mid Game</v>
      </c>
      <c r="E1789" s="9">
        <v>8131728</v>
      </c>
      <c r="F1789" s="9" t="s">
        <v>168</v>
      </c>
      <c r="G1789" s="9">
        <v>7390454</v>
      </c>
      <c r="H1789" s="9" t="s">
        <v>145</v>
      </c>
      <c r="I1789" s="9">
        <v>27</v>
      </c>
      <c r="J1789" s="9">
        <v>32</v>
      </c>
      <c r="K1789" s="9" t="str">
        <f t="shared" si="55"/>
        <v>Radiant</v>
      </c>
      <c r="L1789" s="9" t="s">
        <v>18</v>
      </c>
      <c r="M1789" s="9">
        <f>Datos_Limpios!$I1789+Datos_Limpios!$J1789</f>
        <v>59</v>
      </c>
      <c r="N1789" s="9" t="str">
        <f>IF(Datos_Limpios!$M1789&lt;35,"Menor a 35",IF(Datos_Limpios!$M1789&lt;=48,"Menor a 48",IF(Datos_Limpios!$M1789&lt;=60,"Menor a 60","Mayor a 60")))</f>
        <v>Menor a 60</v>
      </c>
      <c r="O1789" s="9" t="str">
        <f>IF(Datos_Limpios!$L1789="True",Datos_Limpios!$F1789,Datos_Limpios!$H1789)</f>
        <v>Ukumari</v>
      </c>
      <c r="P1789" s="9"/>
      <c r="Q1789" s="9">
        <v>14268</v>
      </c>
      <c r="R1789" s="9" t="s">
        <v>201</v>
      </c>
    </row>
    <row r="1790" spans="1:18" x14ac:dyDescent="0.3">
      <c r="A1790" s="7">
        <v>6809806814</v>
      </c>
      <c r="B1790" s="7">
        <v>2219</v>
      </c>
      <c r="C1790" s="8">
        <f>Datos_Limpios!$B1790/(24*60*60)</f>
        <v>2.568287037037037E-2</v>
      </c>
      <c r="D1790" s="8" t="str">
        <f t="shared" si="54"/>
        <v>Early Game</v>
      </c>
      <c r="E1790" s="7">
        <v>7390454</v>
      </c>
      <c r="F1790" s="7" t="s">
        <v>145</v>
      </c>
      <c r="G1790" s="7">
        <v>8131728</v>
      </c>
      <c r="H1790" s="7" t="s">
        <v>168</v>
      </c>
      <c r="I1790" s="7">
        <v>13</v>
      </c>
      <c r="J1790" s="7">
        <v>23</v>
      </c>
      <c r="K1790" s="7" t="str">
        <f t="shared" si="55"/>
        <v>Dire</v>
      </c>
      <c r="L1790" s="7" t="s">
        <v>14</v>
      </c>
      <c r="M1790" s="7">
        <f>Datos_Limpios!$I1790+Datos_Limpios!$J1790</f>
        <v>36</v>
      </c>
      <c r="N1790" s="7" t="str">
        <f>IF(Datos_Limpios!$M1790&lt;35,"Menor a 35",IF(Datos_Limpios!$M1790&lt;=48,"Menor a 48",IF(Datos_Limpios!$M1790&lt;=60,"Menor a 60","Mayor a 60")))</f>
        <v>Menor a 48</v>
      </c>
      <c r="O1790" s="7" t="str">
        <f>IF(Datos_Limpios!$L1790="True",Datos_Limpios!$F1790,Datos_Limpios!$H1790)</f>
        <v>Ukumari</v>
      </c>
      <c r="P1790" s="7"/>
      <c r="Q1790" s="7">
        <v>14268</v>
      </c>
      <c r="R1790" s="7" t="s">
        <v>201</v>
      </c>
    </row>
    <row r="1791" spans="1:18" x14ac:dyDescent="0.3">
      <c r="A1791" s="9">
        <v>6806142086</v>
      </c>
      <c r="B1791" s="9">
        <v>1831</v>
      </c>
      <c r="C1791" s="10">
        <f>Datos_Limpios!$B1791/(24*60*60)</f>
        <v>2.119212962962963E-2</v>
      </c>
      <c r="D1791" s="8" t="str">
        <f t="shared" si="54"/>
        <v>Early Game</v>
      </c>
      <c r="E1791" s="9">
        <v>8254400</v>
      </c>
      <c r="F1791" s="9" t="s">
        <v>135</v>
      </c>
      <c r="G1791" s="9">
        <v>8605863</v>
      </c>
      <c r="H1791" s="9" t="s">
        <v>202</v>
      </c>
      <c r="I1791" s="9">
        <v>11</v>
      </c>
      <c r="J1791" s="9">
        <v>38</v>
      </c>
      <c r="K1791" s="9" t="str">
        <f t="shared" si="55"/>
        <v>Dire</v>
      </c>
      <c r="L1791" s="9" t="s">
        <v>14</v>
      </c>
      <c r="M1791" s="9">
        <f>Datos_Limpios!$I1791+Datos_Limpios!$J1791</f>
        <v>49</v>
      </c>
      <c r="N1791" s="9" t="str">
        <f>IF(Datos_Limpios!$M1791&lt;35,"Menor a 35",IF(Datos_Limpios!$M1791&lt;=48,"Menor a 48",IF(Datos_Limpios!$M1791&lt;=60,"Menor a 60","Mayor a 60")))</f>
        <v>Menor a 60</v>
      </c>
      <c r="O1791" s="9" t="str">
        <f>IF(Datos_Limpios!$L1791="True",Datos_Limpios!$F1791,Datos_Limpios!$H1791)</f>
        <v>Cloud9</v>
      </c>
      <c r="P1791" s="9"/>
      <c r="Q1791" s="9">
        <v>14268</v>
      </c>
      <c r="R1791" s="9" t="s">
        <v>201</v>
      </c>
    </row>
    <row r="1792" spans="1:18" x14ac:dyDescent="0.3">
      <c r="A1792" s="7">
        <v>6809561963</v>
      </c>
      <c r="B1792" s="7">
        <v>3797</v>
      </c>
      <c r="C1792" s="8">
        <f>Datos_Limpios!$B1792/(24*60*60)</f>
        <v>4.3946759259259262E-2</v>
      </c>
      <c r="D1792" s="8" t="str">
        <f t="shared" si="54"/>
        <v>Late Game</v>
      </c>
      <c r="E1792" s="7">
        <v>6209804</v>
      </c>
      <c r="F1792" s="7" t="s">
        <v>109</v>
      </c>
      <c r="G1792" s="7">
        <v>8131728</v>
      </c>
      <c r="H1792" s="7" t="s">
        <v>168</v>
      </c>
      <c r="I1792" s="7">
        <v>38</v>
      </c>
      <c r="J1792" s="7">
        <v>46</v>
      </c>
      <c r="K1792" s="7" t="str">
        <f t="shared" si="55"/>
        <v>Dire</v>
      </c>
      <c r="L1792" s="7" t="s">
        <v>14</v>
      </c>
      <c r="M1792" s="7">
        <f>Datos_Limpios!$I1792+Datos_Limpios!$J1792</f>
        <v>84</v>
      </c>
      <c r="N1792" s="7" t="str">
        <f>IF(Datos_Limpios!$M1792&lt;35,"Menor a 35",IF(Datos_Limpios!$M1792&lt;=48,"Menor a 48",IF(Datos_Limpios!$M1792&lt;=60,"Menor a 60","Mayor a 60")))</f>
        <v>Mayor a 60</v>
      </c>
      <c r="O1792" s="7" t="str">
        <f>IF(Datos_Limpios!$L1792="True",Datos_Limpios!$F1792,Datos_Limpios!$H1792)</f>
        <v>Ukumari</v>
      </c>
      <c r="P1792" s="7"/>
      <c r="Q1792" s="7">
        <v>14268</v>
      </c>
      <c r="R1792" s="7" t="s">
        <v>201</v>
      </c>
    </row>
    <row r="1793" spans="1:18" x14ac:dyDescent="0.3">
      <c r="A1793" s="9">
        <v>6806101302</v>
      </c>
      <c r="B1793" s="9">
        <v>3412</v>
      </c>
      <c r="C1793" s="10">
        <f>Datos_Limpios!$B1793/(24*60*60)</f>
        <v>3.9490740740740743E-2</v>
      </c>
      <c r="D1793" s="8" t="str">
        <f t="shared" si="54"/>
        <v>Mid Game</v>
      </c>
      <c r="E1793" s="9">
        <v>7732977</v>
      </c>
      <c r="F1793" s="9" t="s">
        <v>155</v>
      </c>
      <c r="G1793" s="9">
        <v>2586976</v>
      </c>
      <c r="H1793" s="9" t="s">
        <v>64</v>
      </c>
      <c r="I1793" s="9">
        <v>35</v>
      </c>
      <c r="J1793" s="9">
        <v>27</v>
      </c>
      <c r="K1793" s="9" t="str">
        <f t="shared" si="55"/>
        <v>Dire</v>
      </c>
      <c r="L1793" s="9" t="s">
        <v>14</v>
      </c>
      <c r="M1793" s="9">
        <f>Datos_Limpios!$I1793+Datos_Limpios!$J1793</f>
        <v>62</v>
      </c>
      <c r="N1793" s="9" t="str">
        <f>IF(Datos_Limpios!$M1793&lt;35,"Menor a 35",IF(Datos_Limpios!$M1793&lt;=48,"Menor a 48",IF(Datos_Limpios!$M1793&lt;=60,"Menor a 60","Mayor a 60")))</f>
        <v>Mayor a 60</v>
      </c>
      <c r="O1793" s="9" t="str">
        <f>IF(Datos_Limpios!$L1793="True",Datos_Limpios!$F1793,Datos_Limpios!$H1793)</f>
        <v>OG</v>
      </c>
      <c r="P1793" s="9"/>
      <c r="Q1793" s="9">
        <v>14268</v>
      </c>
      <c r="R1793" s="9" t="s">
        <v>201</v>
      </c>
    </row>
    <row r="1794" spans="1:18" x14ac:dyDescent="0.3">
      <c r="A1794" s="7">
        <v>6806155276</v>
      </c>
      <c r="B1794" s="7">
        <v>2141</v>
      </c>
      <c r="C1794" s="8">
        <f>Datos_Limpios!$B1794/(24*60*60)</f>
        <v>2.4780092592592593E-2</v>
      </c>
      <c r="D1794" s="8" t="str">
        <f t="shared" ref="D1794:D1857" si="56">IF(B1794/60&lt;20,"Turbo Game",IF((20&lt;=B1794/60)*AND(B1794/60&lt;=40),"Early Game",IF((40&lt;B1794/60)*AND(B1794/60&lt;=60),"Mid Game","Late Game")))</f>
        <v>Early Game</v>
      </c>
      <c r="E1794" s="7">
        <v>8291895</v>
      </c>
      <c r="F1794" s="7" t="s">
        <v>182</v>
      </c>
      <c r="G1794" s="7">
        <v>6209166</v>
      </c>
      <c r="H1794" s="7" t="s">
        <v>122</v>
      </c>
      <c r="I1794" s="7">
        <v>13</v>
      </c>
      <c r="J1794" s="7">
        <v>38</v>
      </c>
      <c r="K1794" s="7" t="str">
        <f t="shared" ref="K1794:K1857" si="57">IF(L1794="True","Radiant","Dire")</f>
        <v>Dire</v>
      </c>
      <c r="L1794" s="7" t="s">
        <v>14</v>
      </c>
      <c r="M1794" s="7">
        <f>Datos_Limpios!$I1794+Datos_Limpios!$J1794</f>
        <v>51</v>
      </c>
      <c r="N1794" s="7" t="str">
        <f>IF(Datos_Limpios!$M1794&lt;35,"Menor a 35",IF(Datos_Limpios!$M1794&lt;=48,"Menor a 48",IF(Datos_Limpios!$M1794&lt;=60,"Menor a 60","Mayor a 60")))</f>
        <v>Menor a 60</v>
      </c>
      <c r="O1794" s="7" t="str">
        <f>IF(Datos_Limpios!$L1794="True",Datos_Limpios!$F1794,Datos_Limpios!$H1794)</f>
        <v>Team Aster</v>
      </c>
      <c r="P1794" s="7"/>
      <c r="Q1794" s="7">
        <v>14268</v>
      </c>
      <c r="R1794" s="7" t="s">
        <v>201</v>
      </c>
    </row>
    <row r="1795" spans="1:18" x14ac:dyDescent="0.3">
      <c r="A1795" s="9">
        <v>6806133891</v>
      </c>
      <c r="B1795" s="9">
        <v>1618</v>
      </c>
      <c r="C1795" s="10">
        <f>Datos_Limpios!$B1795/(24*60*60)</f>
        <v>1.8726851851851852E-2</v>
      </c>
      <c r="D1795" s="8" t="str">
        <f t="shared" si="56"/>
        <v>Early Game</v>
      </c>
      <c r="E1795" s="9">
        <v>7391077</v>
      </c>
      <c r="F1795" s="9" t="s">
        <v>149</v>
      </c>
      <c r="G1795" s="9">
        <v>1838315</v>
      </c>
      <c r="H1795" s="9" t="s">
        <v>21</v>
      </c>
      <c r="I1795" s="9">
        <v>5</v>
      </c>
      <c r="J1795" s="9">
        <v>26</v>
      </c>
      <c r="K1795" s="9" t="str">
        <f t="shared" si="57"/>
        <v>Dire</v>
      </c>
      <c r="L1795" s="9" t="s">
        <v>14</v>
      </c>
      <c r="M1795" s="9">
        <f>Datos_Limpios!$I1795+Datos_Limpios!$J1795</f>
        <v>31</v>
      </c>
      <c r="N1795" s="9" t="str">
        <f>IF(Datos_Limpios!$M1795&lt;35,"Menor a 35",IF(Datos_Limpios!$M1795&lt;=48,"Menor a 48",IF(Datos_Limpios!$M1795&lt;=60,"Menor a 60","Mayor a 60")))</f>
        <v>Menor a 35</v>
      </c>
      <c r="O1795" s="9" t="str">
        <f>IF(Datos_Limpios!$L1795="True",Datos_Limpios!$F1795,Datos_Limpios!$H1795)</f>
        <v>Team Secret</v>
      </c>
      <c r="P1795" s="9"/>
      <c r="Q1795" s="9">
        <v>14268</v>
      </c>
      <c r="R1795" s="9" t="s">
        <v>201</v>
      </c>
    </row>
    <row r="1796" spans="1:18" x14ac:dyDescent="0.3">
      <c r="A1796" s="7">
        <v>6806174698</v>
      </c>
      <c r="B1796" s="7">
        <v>1731</v>
      </c>
      <c r="C1796" s="8">
        <f>Datos_Limpios!$B1796/(24*60*60)</f>
        <v>2.0034722222222221E-2</v>
      </c>
      <c r="D1796" s="8" t="str">
        <f t="shared" si="56"/>
        <v>Early Game</v>
      </c>
      <c r="E1796" s="7">
        <v>7391077</v>
      </c>
      <c r="F1796" s="7" t="s">
        <v>149</v>
      </c>
      <c r="G1796" s="7">
        <v>1838315</v>
      </c>
      <c r="H1796" s="7" t="s">
        <v>21</v>
      </c>
      <c r="I1796" s="7">
        <v>38</v>
      </c>
      <c r="J1796" s="7">
        <v>8</v>
      </c>
      <c r="K1796" s="7" t="str">
        <f t="shared" si="57"/>
        <v>Radiant</v>
      </c>
      <c r="L1796" s="7" t="s">
        <v>18</v>
      </c>
      <c r="M1796" s="7">
        <f>Datos_Limpios!$I1796+Datos_Limpios!$J1796</f>
        <v>46</v>
      </c>
      <c r="N1796" s="7" t="str">
        <f>IF(Datos_Limpios!$M1796&lt;35,"Menor a 35",IF(Datos_Limpios!$M1796&lt;=48,"Menor a 48",IF(Datos_Limpios!$M1796&lt;=60,"Menor a 60","Mayor a 60")))</f>
        <v>Menor a 48</v>
      </c>
      <c r="O1796" s="7" t="str">
        <f>IF(Datos_Limpios!$L1796="True",Datos_Limpios!$F1796,Datos_Limpios!$H1796)</f>
        <v>Thunder Awaken</v>
      </c>
      <c r="P1796" s="7"/>
      <c r="Q1796" s="7">
        <v>14268</v>
      </c>
      <c r="R1796" s="7" t="s">
        <v>201</v>
      </c>
    </row>
    <row r="1797" spans="1:18" x14ac:dyDescent="0.3">
      <c r="A1797" s="9">
        <v>6806227577</v>
      </c>
      <c r="B1797" s="9">
        <v>2336</v>
      </c>
      <c r="C1797" s="10">
        <f>Datos_Limpios!$B1797/(24*60*60)</f>
        <v>2.7037037037037037E-2</v>
      </c>
      <c r="D1797" s="8" t="str">
        <f t="shared" si="56"/>
        <v>Early Game</v>
      </c>
      <c r="E1797" s="9">
        <v>8260983</v>
      </c>
      <c r="F1797" s="9" t="s">
        <v>147</v>
      </c>
      <c r="G1797" s="9">
        <v>8597976</v>
      </c>
      <c r="H1797" s="9" t="s">
        <v>203</v>
      </c>
      <c r="I1797" s="9">
        <v>29</v>
      </c>
      <c r="J1797" s="9">
        <v>12</v>
      </c>
      <c r="K1797" s="9" t="str">
        <f t="shared" si="57"/>
        <v>Radiant</v>
      </c>
      <c r="L1797" s="9" t="s">
        <v>18</v>
      </c>
      <c r="M1797" s="9">
        <f>Datos_Limpios!$I1797+Datos_Limpios!$J1797</f>
        <v>41</v>
      </c>
      <c r="N1797" s="9" t="str">
        <f>IF(Datos_Limpios!$M1797&lt;35,"Menor a 35",IF(Datos_Limpios!$M1797&lt;=48,"Menor a 48",IF(Datos_Limpios!$M1797&lt;=60,"Menor a 60","Mayor a 60")))</f>
        <v>Menor a 48</v>
      </c>
      <c r="O1797" s="9" t="str">
        <f>IF(Datos_Limpios!$L1797="True",Datos_Limpios!$F1797,Datos_Limpios!$H1797)</f>
        <v>TSM</v>
      </c>
      <c r="P1797" s="9"/>
      <c r="Q1797" s="9">
        <v>14268</v>
      </c>
      <c r="R1797" s="9" t="s">
        <v>201</v>
      </c>
    </row>
    <row r="1798" spans="1:18" x14ac:dyDescent="0.3">
      <c r="A1798" s="7">
        <v>6806282012</v>
      </c>
      <c r="B1798" s="7">
        <v>3051</v>
      </c>
      <c r="C1798" s="8">
        <f>Datos_Limpios!$B1798/(24*60*60)</f>
        <v>3.5312499999999997E-2</v>
      </c>
      <c r="D1798" s="8" t="str">
        <f t="shared" si="56"/>
        <v>Mid Game</v>
      </c>
      <c r="E1798" s="7">
        <v>15</v>
      </c>
      <c r="F1798" s="7" t="s">
        <v>12</v>
      </c>
      <c r="G1798" s="7">
        <v>39</v>
      </c>
      <c r="H1798" s="7" t="s">
        <v>60</v>
      </c>
      <c r="I1798" s="7">
        <v>18</v>
      </c>
      <c r="J1798" s="7">
        <v>49</v>
      </c>
      <c r="K1798" s="7" t="str">
        <f t="shared" si="57"/>
        <v>Dire</v>
      </c>
      <c r="L1798" s="7" t="s">
        <v>14</v>
      </c>
      <c r="M1798" s="7">
        <f>Datos_Limpios!$I1798+Datos_Limpios!$J1798</f>
        <v>67</v>
      </c>
      <c r="N1798" s="7" t="str">
        <f>IF(Datos_Limpios!$M1798&lt;35,"Menor a 35",IF(Datos_Limpios!$M1798&lt;=48,"Menor a 48",IF(Datos_Limpios!$M1798&lt;=60,"Menor a 60","Mayor a 60")))</f>
        <v>Mayor a 60</v>
      </c>
      <c r="O1798" s="7" t="str">
        <f>IF(Datos_Limpios!$L1798="True",Datos_Limpios!$F1798,Datos_Limpios!$H1798)</f>
        <v>Shopify Rebellion</v>
      </c>
      <c r="P1798" s="7"/>
      <c r="Q1798" s="7">
        <v>14268</v>
      </c>
      <c r="R1798" s="7" t="s">
        <v>201</v>
      </c>
    </row>
    <row r="1799" spans="1:18" x14ac:dyDescent="0.3">
      <c r="A1799" s="9">
        <v>6806291706</v>
      </c>
      <c r="B1799" s="9">
        <v>2133</v>
      </c>
      <c r="C1799" s="10">
        <f>Datos_Limpios!$B1799/(24*60*60)</f>
        <v>2.4687500000000001E-2</v>
      </c>
      <c r="D1799" s="8" t="str">
        <f t="shared" si="56"/>
        <v>Early Game</v>
      </c>
      <c r="E1799" s="9">
        <v>8599101</v>
      </c>
      <c r="F1799" s="9" t="s">
        <v>199</v>
      </c>
      <c r="G1799" s="9">
        <v>2586976</v>
      </c>
      <c r="H1799" s="9" t="s">
        <v>64</v>
      </c>
      <c r="I1799" s="9">
        <v>15</v>
      </c>
      <c r="J1799" s="9">
        <v>38</v>
      </c>
      <c r="K1799" s="9" t="str">
        <f t="shared" si="57"/>
        <v>Dire</v>
      </c>
      <c r="L1799" s="9" t="s">
        <v>14</v>
      </c>
      <c r="M1799" s="9">
        <f>Datos_Limpios!$I1799+Datos_Limpios!$J1799</f>
        <v>53</v>
      </c>
      <c r="N1799" s="9" t="str">
        <f>IF(Datos_Limpios!$M1799&lt;35,"Menor a 35",IF(Datos_Limpios!$M1799&lt;=48,"Menor a 48",IF(Datos_Limpios!$M1799&lt;=60,"Menor a 60","Mayor a 60")))</f>
        <v>Menor a 60</v>
      </c>
      <c r="O1799" s="9" t="str">
        <f>IF(Datos_Limpios!$L1799="True",Datos_Limpios!$F1799,Datos_Limpios!$H1799)</f>
        <v>OG</v>
      </c>
      <c r="P1799" s="9"/>
      <c r="Q1799" s="9">
        <v>14268</v>
      </c>
      <c r="R1799" s="9" t="s">
        <v>201</v>
      </c>
    </row>
    <row r="1800" spans="1:18" x14ac:dyDescent="0.3">
      <c r="A1800" s="7">
        <v>6806282981</v>
      </c>
      <c r="B1800" s="7">
        <v>2874</v>
      </c>
      <c r="C1800" s="8">
        <f>Datos_Limpios!$B1800/(24*60*60)</f>
        <v>3.3263888888888891E-2</v>
      </c>
      <c r="D1800" s="8" t="str">
        <f t="shared" si="56"/>
        <v>Mid Game</v>
      </c>
      <c r="E1800" s="7">
        <v>7390454</v>
      </c>
      <c r="F1800" s="7" t="s">
        <v>145</v>
      </c>
      <c r="G1800" s="7">
        <v>2163</v>
      </c>
      <c r="H1800" s="7" t="s">
        <v>66</v>
      </c>
      <c r="I1800" s="7">
        <v>40</v>
      </c>
      <c r="J1800" s="7">
        <v>17</v>
      </c>
      <c r="K1800" s="7" t="str">
        <f t="shared" si="57"/>
        <v>Radiant</v>
      </c>
      <c r="L1800" s="7" t="s">
        <v>18</v>
      </c>
      <c r="M1800" s="7">
        <f>Datos_Limpios!$I1800+Datos_Limpios!$J1800</f>
        <v>57</v>
      </c>
      <c r="N1800" s="7" t="str">
        <f>IF(Datos_Limpios!$M1800&lt;35,"Menor a 35",IF(Datos_Limpios!$M1800&lt;=48,"Menor a 48",IF(Datos_Limpios!$M1800&lt;=60,"Menor a 60","Mayor a 60")))</f>
        <v>Menor a 60</v>
      </c>
      <c r="O1800" s="7" t="str">
        <f>IF(Datos_Limpios!$L1800="True",Datos_Limpios!$F1800,Datos_Limpios!$H1800)</f>
        <v>The Oversight</v>
      </c>
      <c r="P1800" s="7"/>
      <c r="Q1800" s="7">
        <v>14268</v>
      </c>
      <c r="R1800" s="7" t="s">
        <v>201</v>
      </c>
    </row>
    <row r="1801" spans="1:18" x14ac:dyDescent="0.3">
      <c r="A1801" s="9">
        <v>6806322784</v>
      </c>
      <c r="B1801" s="9">
        <v>2569</v>
      </c>
      <c r="C1801" s="10">
        <f>Datos_Limpios!$B1801/(24*60*60)</f>
        <v>2.9733796296296296E-2</v>
      </c>
      <c r="D1801" s="8" t="str">
        <f t="shared" si="56"/>
        <v>Mid Game</v>
      </c>
      <c r="E1801" s="9">
        <v>7732977</v>
      </c>
      <c r="F1801" s="9" t="s">
        <v>155</v>
      </c>
      <c r="G1801" s="9">
        <v>8131728</v>
      </c>
      <c r="H1801" s="9" t="s">
        <v>168</v>
      </c>
      <c r="I1801" s="9">
        <v>14</v>
      </c>
      <c r="J1801" s="9">
        <v>35</v>
      </c>
      <c r="K1801" s="9" t="str">
        <f t="shared" si="57"/>
        <v>Dire</v>
      </c>
      <c r="L1801" s="9" t="s">
        <v>14</v>
      </c>
      <c r="M1801" s="9">
        <f>Datos_Limpios!$I1801+Datos_Limpios!$J1801</f>
        <v>49</v>
      </c>
      <c r="N1801" s="9" t="str">
        <f>IF(Datos_Limpios!$M1801&lt;35,"Menor a 35",IF(Datos_Limpios!$M1801&lt;=48,"Menor a 48",IF(Datos_Limpios!$M1801&lt;=60,"Menor a 60","Mayor a 60")))</f>
        <v>Menor a 60</v>
      </c>
      <c r="O1801" s="9" t="str">
        <f>IF(Datos_Limpios!$L1801="True",Datos_Limpios!$F1801,Datos_Limpios!$H1801)</f>
        <v>Ukumari</v>
      </c>
      <c r="P1801" s="9"/>
      <c r="Q1801" s="9">
        <v>14268</v>
      </c>
      <c r="R1801" s="9" t="s">
        <v>201</v>
      </c>
    </row>
    <row r="1802" spans="1:18" x14ac:dyDescent="0.3">
      <c r="A1802" s="7">
        <v>6806442183</v>
      </c>
      <c r="B1802" s="7">
        <v>2905</v>
      </c>
      <c r="C1802" s="8">
        <f>Datos_Limpios!$B1802/(24*60*60)</f>
        <v>3.3622685185185186E-2</v>
      </c>
      <c r="D1802" s="8" t="str">
        <f t="shared" si="56"/>
        <v>Mid Game</v>
      </c>
      <c r="E1802" s="7">
        <v>8291895</v>
      </c>
      <c r="F1802" s="7" t="s">
        <v>182</v>
      </c>
      <c r="G1802" s="7">
        <v>8260983</v>
      </c>
      <c r="H1802" s="7" t="s">
        <v>147</v>
      </c>
      <c r="I1802" s="7">
        <v>16</v>
      </c>
      <c r="J1802" s="7">
        <v>37</v>
      </c>
      <c r="K1802" s="7" t="str">
        <f t="shared" si="57"/>
        <v>Dire</v>
      </c>
      <c r="L1802" s="7" t="s">
        <v>14</v>
      </c>
      <c r="M1802" s="7">
        <f>Datos_Limpios!$I1802+Datos_Limpios!$J1802</f>
        <v>53</v>
      </c>
      <c r="N1802" s="7" t="str">
        <f>IF(Datos_Limpios!$M1802&lt;35,"Menor a 35",IF(Datos_Limpios!$M1802&lt;=48,"Menor a 48",IF(Datos_Limpios!$M1802&lt;=60,"Menor a 60","Mayor a 60")))</f>
        <v>Menor a 60</v>
      </c>
      <c r="O1802" s="7" t="str">
        <f>IF(Datos_Limpios!$L1802="True",Datos_Limpios!$F1802,Datos_Limpios!$H1802)</f>
        <v>TSM</v>
      </c>
      <c r="P1802" s="7"/>
      <c r="Q1802" s="7">
        <v>14268</v>
      </c>
      <c r="R1802" s="7" t="s">
        <v>201</v>
      </c>
    </row>
    <row r="1803" spans="1:18" x14ac:dyDescent="0.3">
      <c r="A1803" s="9">
        <v>6806662696</v>
      </c>
      <c r="B1803" s="9">
        <v>1455</v>
      </c>
      <c r="C1803" s="10">
        <f>Datos_Limpios!$B1803/(24*60*60)</f>
        <v>1.6840277777777777E-2</v>
      </c>
      <c r="D1803" s="8" t="str">
        <f t="shared" si="56"/>
        <v>Early Game</v>
      </c>
      <c r="E1803" s="9">
        <v>2586976</v>
      </c>
      <c r="F1803" s="9" t="s">
        <v>64</v>
      </c>
      <c r="G1803" s="9">
        <v>39</v>
      </c>
      <c r="H1803" s="9" t="s">
        <v>60</v>
      </c>
      <c r="I1803" s="9">
        <v>5</v>
      </c>
      <c r="J1803" s="9">
        <v>34</v>
      </c>
      <c r="K1803" s="9" t="str">
        <f t="shared" si="57"/>
        <v>Dire</v>
      </c>
      <c r="L1803" s="9" t="s">
        <v>14</v>
      </c>
      <c r="M1803" s="9">
        <f>Datos_Limpios!$I1803+Datos_Limpios!$J1803</f>
        <v>39</v>
      </c>
      <c r="N1803" s="9" t="str">
        <f>IF(Datos_Limpios!$M1803&lt;35,"Menor a 35",IF(Datos_Limpios!$M1803&lt;=48,"Menor a 48",IF(Datos_Limpios!$M1803&lt;=60,"Menor a 60","Mayor a 60")))</f>
        <v>Menor a 48</v>
      </c>
      <c r="O1803" s="9" t="str">
        <f>IF(Datos_Limpios!$L1803="True",Datos_Limpios!$F1803,Datos_Limpios!$H1803)</f>
        <v>Shopify Rebellion</v>
      </c>
      <c r="P1803" s="9"/>
      <c r="Q1803" s="9">
        <v>14268</v>
      </c>
      <c r="R1803" s="9" t="s">
        <v>201</v>
      </c>
    </row>
    <row r="1804" spans="1:18" x14ac:dyDescent="0.3">
      <c r="A1804" s="7">
        <v>6806638898</v>
      </c>
      <c r="B1804" s="7">
        <v>3098</v>
      </c>
      <c r="C1804" s="8">
        <f>Datos_Limpios!$B1804/(24*60*60)</f>
        <v>3.5856481481481482E-2</v>
      </c>
      <c r="D1804" s="8" t="str">
        <f t="shared" si="56"/>
        <v>Mid Game</v>
      </c>
      <c r="E1804" s="7">
        <v>7732977</v>
      </c>
      <c r="F1804" s="7" t="s">
        <v>155</v>
      </c>
      <c r="G1804" s="7">
        <v>6209804</v>
      </c>
      <c r="H1804" s="7" t="s">
        <v>109</v>
      </c>
      <c r="I1804" s="7">
        <v>19</v>
      </c>
      <c r="J1804" s="7">
        <v>28</v>
      </c>
      <c r="K1804" s="7" t="str">
        <f t="shared" si="57"/>
        <v>Dire</v>
      </c>
      <c r="L1804" s="7" t="s">
        <v>14</v>
      </c>
      <c r="M1804" s="7">
        <f>Datos_Limpios!$I1804+Datos_Limpios!$J1804</f>
        <v>47</v>
      </c>
      <c r="N1804" s="7" t="str">
        <f>IF(Datos_Limpios!$M1804&lt;35,"Menor a 35",IF(Datos_Limpios!$M1804&lt;=48,"Menor a 48",IF(Datos_Limpios!$M1804&lt;=60,"Menor a 60","Mayor a 60")))</f>
        <v>Menor a 48</v>
      </c>
      <c r="O1804" s="7" t="str">
        <f>IF(Datos_Limpios!$L1804="True",Datos_Limpios!$F1804,Datos_Limpios!$H1804)</f>
        <v>Antarctic Penguins</v>
      </c>
      <c r="P1804" s="7"/>
      <c r="Q1804" s="7">
        <v>14268</v>
      </c>
      <c r="R1804" s="7" t="s">
        <v>201</v>
      </c>
    </row>
    <row r="1805" spans="1:18" x14ac:dyDescent="0.3">
      <c r="A1805" s="9">
        <v>6807768064</v>
      </c>
      <c r="B1805" s="9">
        <v>2057</v>
      </c>
      <c r="C1805" s="10">
        <f>Datos_Limpios!$B1805/(24*60*60)</f>
        <v>2.3807870370370372E-2</v>
      </c>
      <c r="D1805" s="8" t="str">
        <f t="shared" si="56"/>
        <v>Early Game</v>
      </c>
      <c r="E1805" s="9">
        <v>8254400</v>
      </c>
      <c r="F1805" s="9" t="s">
        <v>135</v>
      </c>
      <c r="G1805" s="9">
        <v>8291895</v>
      </c>
      <c r="H1805" s="9" t="s">
        <v>182</v>
      </c>
      <c r="I1805" s="9">
        <v>25</v>
      </c>
      <c r="J1805" s="9">
        <v>29</v>
      </c>
      <c r="K1805" s="9" t="str">
        <f t="shared" si="57"/>
        <v>Dire</v>
      </c>
      <c r="L1805" s="9" t="s">
        <v>14</v>
      </c>
      <c r="M1805" s="9">
        <f>Datos_Limpios!$I1805+Datos_Limpios!$J1805</f>
        <v>54</v>
      </c>
      <c r="N1805" s="9" t="str">
        <f>IF(Datos_Limpios!$M1805&lt;35,"Menor a 35",IF(Datos_Limpios!$M1805&lt;=48,"Menor a 48",IF(Datos_Limpios!$M1805&lt;=60,"Menor a 60","Mayor a 60")))</f>
        <v>Menor a 60</v>
      </c>
      <c r="O1805" s="9" t="str">
        <f>IF(Datos_Limpios!$L1805="True",Datos_Limpios!$F1805,Datos_Limpios!$H1805)</f>
        <v>Tundra Esports</v>
      </c>
      <c r="P1805" s="9"/>
      <c r="Q1805" s="9">
        <v>14268</v>
      </c>
      <c r="R1805" s="9" t="s">
        <v>201</v>
      </c>
    </row>
    <row r="1806" spans="1:18" x14ac:dyDescent="0.3">
      <c r="A1806" s="7">
        <v>6807837834</v>
      </c>
      <c r="B1806" s="7">
        <v>1621</v>
      </c>
      <c r="C1806" s="8">
        <f>Datos_Limpios!$B1806/(24*60*60)</f>
        <v>1.8761574074074073E-2</v>
      </c>
      <c r="D1806" s="8" t="str">
        <f t="shared" si="56"/>
        <v>Early Game</v>
      </c>
      <c r="E1806" s="7">
        <v>15</v>
      </c>
      <c r="F1806" s="7" t="s">
        <v>12</v>
      </c>
      <c r="G1806" s="7">
        <v>2586976</v>
      </c>
      <c r="H1806" s="7" t="s">
        <v>64</v>
      </c>
      <c r="I1806" s="7">
        <v>35</v>
      </c>
      <c r="J1806" s="7">
        <v>9</v>
      </c>
      <c r="K1806" s="7" t="str">
        <f t="shared" si="57"/>
        <v>Radiant</v>
      </c>
      <c r="L1806" s="7" t="s">
        <v>18</v>
      </c>
      <c r="M1806" s="7">
        <f>Datos_Limpios!$I1806+Datos_Limpios!$J1806</f>
        <v>44</v>
      </c>
      <c r="N1806" s="7" t="str">
        <f>IF(Datos_Limpios!$M1806&lt;35,"Menor a 35",IF(Datos_Limpios!$M1806&lt;=48,"Menor a 48",IF(Datos_Limpios!$M1806&lt;=60,"Menor a 60","Mayor a 60")))</f>
        <v>Menor a 48</v>
      </c>
      <c r="O1806" s="7" t="str">
        <f>IF(Datos_Limpios!$L1806="True",Datos_Limpios!$F1806,Datos_Limpios!$H1806)</f>
        <v>LGD Gaming</v>
      </c>
      <c r="P1806" s="7"/>
      <c r="Q1806" s="7">
        <v>14268</v>
      </c>
      <c r="R1806" s="7" t="s">
        <v>201</v>
      </c>
    </row>
    <row r="1807" spans="1:18" x14ac:dyDescent="0.3">
      <c r="A1807" s="9">
        <v>6807805121</v>
      </c>
      <c r="B1807" s="9">
        <v>3921</v>
      </c>
      <c r="C1807" s="10">
        <f>Datos_Limpios!$B1807/(24*60*60)</f>
        <v>4.5381944444444447E-2</v>
      </c>
      <c r="D1807" s="8" t="str">
        <f t="shared" si="56"/>
        <v>Late Game</v>
      </c>
      <c r="E1807" s="9">
        <v>2163</v>
      </c>
      <c r="F1807" s="9" t="s">
        <v>66</v>
      </c>
      <c r="G1807" s="9">
        <v>39</v>
      </c>
      <c r="H1807" s="9" t="s">
        <v>60</v>
      </c>
      <c r="I1807" s="9">
        <v>42</v>
      </c>
      <c r="J1807" s="9">
        <v>34</v>
      </c>
      <c r="K1807" s="9" t="str">
        <f t="shared" si="57"/>
        <v>Radiant</v>
      </c>
      <c r="L1807" s="9" t="s">
        <v>18</v>
      </c>
      <c r="M1807" s="9">
        <f>Datos_Limpios!$I1807+Datos_Limpios!$J1807</f>
        <v>76</v>
      </c>
      <c r="N1807" s="9" t="str">
        <f>IF(Datos_Limpios!$M1807&lt;35,"Menor a 35",IF(Datos_Limpios!$M1807&lt;=48,"Menor a 48",IF(Datos_Limpios!$M1807&lt;=60,"Menor a 60","Mayor a 60")))</f>
        <v>Mayor a 60</v>
      </c>
      <c r="O1807" s="9" t="str">
        <f>IF(Datos_Limpios!$L1807="True",Datos_Limpios!$F1807,Datos_Limpios!$H1807)</f>
        <v>Team Liquid</v>
      </c>
      <c r="P1807" s="9"/>
      <c r="Q1807" s="9">
        <v>14268</v>
      </c>
      <c r="R1807" s="9" t="s">
        <v>201</v>
      </c>
    </row>
    <row r="1808" spans="1:18" x14ac:dyDescent="0.3">
      <c r="A1808" s="7">
        <v>6807826416</v>
      </c>
      <c r="B1808" s="7">
        <v>1955</v>
      </c>
      <c r="C1808" s="8">
        <f>Datos_Limpios!$B1808/(24*60*60)</f>
        <v>2.2627314814814815E-2</v>
      </c>
      <c r="D1808" s="8" t="str">
        <f t="shared" si="56"/>
        <v>Early Game</v>
      </c>
      <c r="E1808" s="7">
        <v>7732977</v>
      </c>
      <c r="F1808" s="7" t="s">
        <v>155</v>
      </c>
      <c r="G1808" s="7">
        <v>8599101</v>
      </c>
      <c r="H1808" s="7" t="s">
        <v>199</v>
      </c>
      <c r="I1808" s="7">
        <v>13</v>
      </c>
      <c r="J1808" s="7">
        <v>30</v>
      </c>
      <c r="K1808" s="7" t="str">
        <f t="shared" si="57"/>
        <v>Dire</v>
      </c>
      <c r="L1808" s="7" t="s">
        <v>14</v>
      </c>
      <c r="M1808" s="7">
        <f>Datos_Limpios!$I1808+Datos_Limpios!$J1808</f>
        <v>43</v>
      </c>
      <c r="N1808" s="7" t="str">
        <f>IF(Datos_Limpios!$M1808&lt;35,"Menor a 35",IF(Datos_Limpios!$M1808&lt;=48,"Menor a 48",IF(Datos_Limpios!$M1808&lt;=60,"Menor a 60","Mayor a 60")))</f>
        <v>Menor a 48</v>
      </c>
      <c r="O1808" s="7" t="str">
        <f>IF(Datos_Limpios!$L1808="True",Datos_Limpios!$F1808,Datos_Limpios!$H1808)</f>
        <v>Gaimin Gladiators</v>
      </c>
      <c r="P1808" s="7"/>
      <c r="Q1808" s="7">
        <v>14268</v>
      </c>
      <c r="R1808" s="7" t="s">
        <v>201</v>
      </c>
    </row>
    <row r="1809" spans="1:18" x14ac:dyDescent="0.3">
      <c r="A1809" s="9">
        <v>6807886186</v>
      </c>
      <c r="B1809" s="9">
        <v>1450</v>
      </c>
      <c r="C1809" s="10">
        <f>Datos_Limpios!$B1809/(24*60*60)</f>
        <v>1.6782407407407409E-2</v>
      </c>
      <c r="D1809" s="8" t="str">
        <f t="shared" si="56"/>
        <v>Early Game</v>
      </c>
      <c r="E1809" s="9">
        <v>39</v>
      </c>
      <c r="F1809" s="9" t="s">
        <v>60</v>
      </c>
      <c r="G1809" s="9">
        <v>2163</v>
      </c>
      <c r="H1809" s="9" t="s">
        <v>66</v>
      </c>
      <c r="I1809" s="9">
        <v>12</v>
      </c>
      <c r="J1809" s="9">
        <v>20</v>
      </c>
      <c r="K1809" s="9" t="str">
        <f t="shared" si="57"/>
        <v>Dire</v>
      </c>
      <c r="L1809" s="9" t="s">
        <v>14</v>
      </c>
      <c r="M1809" s="9">
        <f>Datos_Limpios!$I1809+Datos_Limpios!$J1809</f>
        <v>32</v>
      </c>
      <c r="N1809" s="9" t="str">
        <f>IF(Datos_Limpios!$M1809&lt;35,"Menor a 35",IF(Datos_Limpios!$M1809&lt;=48,"Menor a 48",IF(Datos_Limpios!$M1809&lt;=60,"Menor a 60","Mayor a 60")))</f>
        <v>Menor a 35</v>
      </c>
      <c r="O1809" s="9" t="str">
        <f>IF(Datos_Limpios!$L1809="True",Datos_Limpios!$F1809,Datos_Limpios!$H1809)</f>
        <v>Team Liquid</v>
      </c>
      <c r="P1809" s="9"/>
      <c r="Q1809" s="9">
        <v>14268</v>
      </c>
      <c r="R1809" s="9" t="s">
        <v>201</v>
      </c>
    </row>
    <row r="1810" spans="1:18" x14ac:dyDescent="0.3">
      <c r="A1810" s="7">
        <v>6807938213</v>
      </c>
      <c r="B1810" s="7">
        <v>2711</v>
      </c>
      <c r="C1810" s="8">
        <f>Datos_Limpios!$B1810/(24*60*60)</f>
        <v>3.1377314814814816E-2</v>
      </c>
      <c r="D1810" s="8" t="str">
        <f t="shared" si="56"/>
        <v>Mid Game</v>
      </c>
      <c r="E1810" s="7">
        <v>6209166</v>
      </c>
      <c r="F1810" s="7" t="s">
        <v>122</v>
      </c>
      <c r="G1810" s="7">
        <v>8605863</v>
      </c>
      <c r="H1810" s="7" t="s">
        <v>202</v>
      </c>
      <c r="I1810" s="7">
        <v>20</v>
      </c>
      <c r="J1810" s="7">
        <v>25</v>
      </c>
      <c r="K1810" s="7" t="str">
        <f t="shared" si="57"/>
        <v>Dire</v>
      </c>
      <c r="L1810" s="7" t="s">
        <v>14</v>
      </c>
      <c r="M1810" s="7">
        <f>Datos_Limpios!$I1810+Datos_Limpios!$J1810</f>
        <v>45</v>
      </c>
      <c r="N1810" s="7" t="str">
        <f>IF(Datos_Limpios!$M1810&lt;35,"Menor a 35",IF(Datos_Limpios!$M1810&lt;=48,"Menor a 48",IF(Datos_Limpios!$M1810&lt;=60,"Menor a 60","Mayor a 60")))</f>
        <v>Menor a 48</v>
      </c>
      <c r="O1810" s="7" t="str">
        <f>IF(Datos_Limpios!$L1810="True",Datos_Limpios!$F1810,Datos_Limpios!$H1810)</f>
        <v>Cloud9</v>
      </c>
      <c r="P1810" s="7"/>
      <c r="Q1810" s="7">
        <v>14268</v>
      </c>
      <c r="R1810" s="7" t="s">
        <v>201</v>
      </c>
    </row>
    <row r="1811" spans="1:18" x14ac:dyDescent="0.3">
      <c r="A1811" s="9">
        <v>6807935361</v>
      </c>
      <c r="B1811" s="9">
        <v>3418</v>
      </c>
      <c r="C1811" s="10">
        <f>Datos_Limpios!$B1811/(24*60*60)</f>
        <v>3.9560185185185184E-2</v>
      </c>
      <c r="D1811" s="8" t="str">
        <f t="shared" si="56"/>
        <v>Mid Game</v>
      </c>
      <c r="E1811" s="9">
        <v>8597976</v>
      </c>
      <c r="F1811" s="9" t="s">
        <v>203</v>
      </c>
      <c r="G1811" s="9">
        <v>8291895</v>
      </c>
      <c r="H1811" s="9" t="s">
        <v>182</v>
      </c>
      <c r="I1811" s="9">
        <v>22</v>
      </c>
      <c r="J1811" s="9">
        <v>43</v>
      </c>
      <c r="K1811" s="9" t="str">
        <f t="shared" si="57"/>
        <v>Dire</v>
      </c>
      <c r="L1811" s="9" t="s">
        <v>14</v>
      </c>
      <c r="M1811" s="9">
        <f>Datos_Limpios!$I1811+Datos_Limpios!$J1811</f>
        <v>65</v>
      </c>
      <c r="N1811" s="9" t="str">
        <f>IF(Datos_Limpios!$M1811&lt;35,"Menor a 35",IF(Datos_Limpios!$M1811&lt;=48,"Menor a 48",IF(Datos_Limpios!$M1811&lt;=60,"Menor a 60","Mayor a 60")))</f>
        <v>Mayor a 60</v>
      </c>
      <c r="O1811" s="9" t="str">
        <f>IF(Datos_Limpios!$L1811="True",Datos_Limpios!$F1811,Datos_Limpios!$H1811)</f>
        <v>Tundra Esports</v>
      </c>
      <c r="P1811" s="9"/>
      <c r="Q1811" s="9">
        <v>14268</v>
      </c>
      <c r="R1811" s="9" t="s">
        <v>201</v>
      </c>
    </row>
    <row r="1812" spans="1:18" x14ac:dyDescent="0.3">
      <c r="A1812" s="7">
        <v>6808030636</v>
      </c>
      <c r="B1812" s="7">
        <v>2536</v>
      </c>
      <c r="C1812" s="8">
        <f>Datos_Limpios!$B1812/(24*60*60)</f>
        <v>2.9351851851851851E-2</v>
      </c>
      <c r="D1812" s="8" t="str">
        <f t="shared" si="56"/>
        <v>Mid Game</v>
      </c>
      <c r="E1812" s="7">
        <v>1838315</v>
      </c>
      <c r="F1812" s="7" t="s">
        <v>21</v>
      </c>
      <c r="G1812" s="7">
        <v>8260983</v>
      </c>
      <c r="H1812" s="7" t="s">
        <v>147</v>
      </c>
      <c r="I1812" s="7">
        <v>39</v>
      </c>
      <c r="J1812" s="7">
        <v>19</v>
      </c>
      <c r="K1812" s="7" t="str">
        <f t="shared" si="57"/>
        <v>Radiant</v>
      </c>
      <c r="L1812" s="7" t="s">
        <v>18</v>
      </c>
      <c r="M1812" s="7">
        <f>Datos_Limpios!$I1812+Datos_Limpios!$J1812</f>
        <v>58</v>
      </c>
      <c r="N1812" s="7" t="str">
        <f>IF(Datos_Limpios!$M1812&lt;35,"Menor a 35",IF(Datos_Limpios!$M1812&lt;=48,"Menor a 48",IF(Datos_Limpios!$M1812&lt;=60,"Menor a 60","Mayor a 60")))</f>
        <v>Menor a 60</v>
      </c>
      <c r="O1812" s="7" t="str">
        <f>IF(Datos_Limpios!$L1812="True",Datos_Limpios!$F1812,Datos_Limpios!$H1812)</f>
        <v>Team Secret</v>
      </c>
      <c r="P1812" s="7"/>
      <c r="Q1812" s="7">
        <v>14268</v>
      </c>
      <c r="R1812" s="7" t="s">
        <v>201</v>
      </c>
    </row>
    <row r="1813" spans="1:18" x14ac:dyDescent="0.3">
      <c r="A1813" s="9">
        <v>6808178906</v>
      </c>
      <c r="B1813" s="9">
        <v>2800</v>
      </c>
      <c r="C1813" s="10">
        <f>Datos_Limpios!$B1813/(24*60*60)</f>
        <v>3.2407407407407406E-2</v>
      </c>
      <c r="D1813" s="8" t="str">
        <f t="shared" si="56"/>
        <v>Mid Game</v>
      </c>
      <c r="E1813" s="9">
        <v>2586976</v>
      </c>
      <c r="F1813" s="9" t="s">
        <v>64</v>
      </c>
      <c r="G1813" s="9">
        <v>7390454</v>
      </c>
      <c r="H1813" s="9" t="s">
        <v>145</v>
      </c>
      <c r="I1813" s="9">
        <v>29</v>
      </c>
      <c r="J1813" s="9">
        <v>38</v>
      </c>
      <c r="K1813" s="9" t="str">
        <f t="shared" si="57"/>
        <v>Radiant</v>
      </c>
      <c r="L1813" s="9" t="s">
        <v>18</v>
      </c>
      <c r="M1813" s="9">
        <f>Datos_Limpios!$I1813+Datos_Limpios!$J1813</f>
        <v>67</v>
      </c>
      <c r="N1813" s="9" t="str">
        <f>IF(Datos_Limpios!$M1813&lt;35,"Menor a 35",IF(Datos_Limpios!$M1813&lt;=48,"Menor a 48",IF(Datos_Limpios!$M1813&lt;=60,"Menor a 60","Mayor a 60")))</f>
        <v>Mayor a 60</v>
      </c>
      <c r="O1813" s="9" t="str">
        <f>IF(Datos_Limpios!$L1813="True",Datos_Limpios!$F1813,Datos_Limpios!$H1813)</f>
        <v>OG</v>
      </c>
      <c r="P1813" s="9"/>
      <c r="Q1813" s="9">
        <v>14268</v>
      </c>
      <c r="R1813" s="9" t="s">
        <v>201</v>
      </c>
    </row>
    <row r="1814" spans="1:18" x14ac:dyDescent="0.3">
      <c r="A1814" s="7">
        <v>6808300252</v>
      </c>
      <c r="B1814" s="7">
        <v>2487</v>
      </c>
      <c r="C1814" s="8">
        <f>Datos_Limpios!$B1814/(24*60*60)</f>
        <v>2.8784722222222222E-2</v>
      </c>
      <c r="D1814" s="8" t="str">
        <f t="shared" si="56"/>
        <v>Mid Game</v>
      </c>
      <c r="E1814" s="7">
        <v>8605863</v>
      </c>
      <c r="F1814" s="7" t="s">
        <v>202</v>
      </c>
      <c r="G1814" s="7">
        <v>350190</v>
      </c>
      <c r="H1814" s="7" t="s">
        <v>16</v>
      </c>
      <c r="I1814" s="7">
        <v>38</v>
      </c>
      <c r="J1814" s="7">
        <v>23</v>
      </c>
      <c r="K1814" s="7" t="str">
        <f t="shared" si="57"/>
        <v>Radiant</v>
      </c>
      <c r="L1814" s="7" t="s">
        <v>18</v>
      </c>
      <c r="M1814" s="7">
        <f>Datos_Limpios!$I1814+Datos_Limpios!$J1814</f>
        <v>61</v>
      </c>
      <c r="N1814" s="7" t="str">
        <f>IF(Datos_Limpios!$M1814&lt;35,"Menor a 35",IF(Datos_Limpios!$M1814&lt;=48,"Menor a 48",IF(Datos_Limpios!$M1814&lt;=60,"Menor a 60","Mayor a 60")))</f>
        <v>Mayor a 60</v>
      </c>
      <c r="O1814" s="7" t="str">
        <f>IF(Datos_Limpios!$L1814="True",Datos_Limpios!$F1814,Datos_Limpios!$H1814)</f>
        <v>Cloud9</v>
      </c>
      <c r="P1814" s="7"/>
      <c r="Q1814" s="7">
        <v>14268</v>
      </c>
      <c r="R1814" s="7" t="s">
        <v>201</v>
      </c>
    </row>
    <row r="1815" spans="1:18" x14ac:dyDescent="0.3">
      <c r="A1815" s="9">
        <v>6808255902</v>
      </c>
      <c r="B1815" s="9">
        <v>2515</v>
      </c>
      <c r="C1815" s="10">
        <f>Datos_Limpios!$B1815/(24*60*60)</f>
        <v>2.9108796296296296E-2</v>
      </c>
      <c r="D1815" s="8" t="str">
        <f t="shared" si="56"/>
        <v>Mid Game</v>
      </c>
      <c r="E1815" s="9">
        <v>7732977</v>
      </c>
      <c r="F1815" s="9" t="s">
        <v>155</v>
      </c>
      <c r="G1815" s="9">
        <v>8721219</v>
      </c>
      <c r="H1815" s="9" t="s">
        <v>200</v>
      </c>
      <c r="I1815" s="9">
        <v>13</v>
      </c>
      <c r="J1815" s="9">
        <v>32</v>
      </c>
      <c r="K1815" s="9" t="str">
        <f t="shared" si="57"/>
        <v>Dire</v>
      </c>
      <c r="L1815" s="9" t="s">
        <v>14</v>
      </c>
      <c r="M1815" s="9">
        <f>Datos_Limpios!$I1815+Datos_Limpios!$J1815</f>
        <v>45</v>
      </c>
      <c r="N1815" s="9" t="str">
        <f>IF(Datos_Limpios!$M1815&lt;35,"Menor a 35",IF(Datos_Limpios!$M1815&lt;=48,"Menor a 48",IF(Datos_Limpios!$M1815&lt;=60,"Menor a 60","Mayor a 60")))</f>
        <v>Menor a 48</v>
      </c>
      <c r="O1815" s="9" t="str">
        <f>IF(Datos_Limpios!$L1815="True",Datos_Limpios!$F1815,Datos_Limpios!$H1815)</f>
        <v>Darkside</v>
      </c>
      <c r="P1815" s="9"/>
      <c r="Q1815" s="9">
        <v>14268</v>
      </c>
      <c r="R1815" s="9" t="s">
        <v>201</v>
      </c>
    </row>
    <row r="1816" spans="1:18" x14ac:dyDescent="0.3">
      <c r="A1816" s="7">
        <v>6809420587</v>
      </c>
      <c r="B1816" s="7">
        <v>1672</v>
      </c>
      <c r="C1816" s="8">
        <f>Datos_Limpios!$B1816/(24*60*60)</f>
        <v>1.9351851851851853E-2</v>
      </c>
      <c r="D1816" s="8" t="str">
        <f t="shared" si="56"/>
        <v>Early Game</v>
      </c>
      <c r="E1816" s="7">
        <v>15</v>
      </c>
      <c r="F1816" s="7" t="s">
        <v>12</v>
      </c>
      <c r="G1816" s="7">
        <v>6209804</v>
      </c>
      <c r="H1816" s="7" t="s">
        <v>109</v>
      </c>
      <c r="I1816" s="7">
        <v>32</v>
      </c>
      <c r="J1816" s="7">
        <v>9</v>
      </c>
      <c r="K1816" s="7" t="str">
        <f t="shared" si="57"/>
        <v>Radiant</v>
      </c>
      <c r="L1816" s="7" t="s">
        <v>18</v>
      </c>
      <c r="M1816" s="7">
        <f>Datos_Limpios!$I1816+Datos_Limpios!$J1816</f>
        <v>41</v>
      </c>
      <c r="N1816" s="7" t="str">
        <f>IF(Datos_Limpios!$M1816&lt;35,"Menor a 35",IF(Datos_Limpios!$M1816&lt;=48,"Menor a 48",IF(Datos_Limpios!$M1816&lt;=60,"Menor a 60","Mayor a 60")))</f>
        <v>Menor a 48</v>
      </c>
      <c r="O1816" s="7" t="str">
        <f>IF(Datos_Limpios!$L1816="True",Datos_Limpios!$F1816,Datos_Limpios!$H1816)</f>
        <v>LGD Gaming</v>
      </c>
      <c r="P1816" s="7"/>
      <c r="Q1816" s="7">
        <v>14268</v>
      </c>
      <c r="R1816" s="7" t="s">
        <v>201</v>
      </c>
    </row>
    <row r="1817" spans="1:18" x14ac:dyDescent="0.3">
      <c r="A1817" s="9">
        <v>6809417360</v>
      </c>
      <c r="B1817" s="9">
        <v>2349</v>
      </c>
      <c r="C1817" s="10">
        <f>Datos_Limpios!$B1817/(24*60*60)</f>
        <v>2.71875E-2</v>
      </c>
      <c r="D1817" s="8" t="str">
        <f t="shared" si="56"/>
        <v>Early Game</v>
      </c>
      <c r="E1817" s="9">
        <v>39</v>
      </c>
      <c r="F1817" s="9" t="s">
        <v>60</v>
      </c>
      <c r="G1817" s="9">
        <v>8721219</v>
      </c>
      <c r="H1817" s="9" t="s">
        <v>200</v>
      </c>
      <c r="I1817" s="9">
        <v>35</v>
      </c>
      <c r="J1817" s="9">
        <v>17</v>
      </c>
      <c r="K1817" s="9" t="str">
        <f t="shared" si="57"/>
        <v>Radiant</v>
      </c>
      <c r="L1817" s="9" t="s">
        <v>18</v>
      </c>
      <c r="M1817" s="9">
        <f>Datos_Limpios!$I1817+Datos_Limpios!$J1817</f>
        <v>52</v>
      </c>
      <c r="N1817" s="9" t="str">
        <f>IF(Datos_Limpios!$M1817&lt;35,"Menor a 35",IF(Datos_Limpios!$M1817&lt;=48,"Menor a 48",IF(Datos_Limpios!$M1817&lt;=60,"Menor a 60","Mayor a 60")))</f>
        <v>Menor a 60</v>
      </c>
      <c r="O1817" s="9" t="str">
        <f>IF(Datos_Limpios!$L1817="True",Datos_Limpios!$F1817,Datos_Limpios!$H1817)</f>
        <v>Shopify Rebellion</v>
      </c>
      <c r="P1817" s="9"/>
      <c r="Q1817" s="9">
        <v>14268</v>
      </c>
      <c r="R1817" s="9" t="s">
        <v>201</v>
      </c>
    </row>
    <row r="1818" spans="1:18" x14ac:dyDescent="0.3">
      <c r="A1818" s="7">
        <v>6809462072</v>
      </c>
      <c r="B1818" s="7">
        <v>2398</v>
      </c>
      <c r="C1818" s="8">
        <f>Datos_Limpios!$B1818/(24*60*60)</f>
        <v>2.7754629629629629E-2</v>
      </c>
      <c r="D1818" s="8" t="str">
        <f t="shared" si="56"/>
        <v>Early Game</v>
      </c>
      <c r="E1818" s="7">
        <v>8599101</v>
      </c>
      <c r="F1818" s="7" t="s">
        <v>199</v>
      </c>
      <c r="G1818" s="7">
        <v>2163</v>
      </c>
      <c r="H1818" s="7" t="s">
        <v>66</v>
      </c>
      <c r="I1818" s="7">
        <v>25</v>
      </c>
      <c r="J1818" s="7">
        <v>33</v>
      </c>
      <c r="K1818" s="7" t="str">
        <f t="shared" si="57"/>
        <v>Dire</v>
      </c>
      <c r="L1818" s="7" t="s">
        <v>14</v>
      </c>
      <c r="M1818" s="7">
        <f>Datos_Limpios!$I1818+Datos_Limpios!$J1818</f>
        <v>58</v>
      </c>
      <c r="N1818" s="7" t="str">
        <f>IF(Datos_Limpios!$M1818&lt;35,"Menor a 35",IF(Datos_Limpios!$M1818&lt;=48,"Menor a 48",IF(Datos_Limpios!$M1818&lt;=60,"Menor a 60","Mayor a 60")))</f>
        <v>Menor a 60</v>
      </c>
      <c r="O1818" s="7" t="str">
        <f>IF(Datos_Limpios!$L1818="True",Datos_Limpios!$F1818,Datos_Limpios!$H1818)</f>
        <v>Team Liquid</v>
      </c>
      <c r="P1818" s="7"/>
      <c r="Q1818" s="7">
        <v>14268</v>
      </c>
      <c r="R1818" s="7" t="s">
        <v>201</v>
      </c>
    </row>
    <row r="1819" spans="1:18" x14ac:dyDescent="0.3">
      <c r="A1819" s="9">
        <v>6809481249</v>
      </c>
      <c r="B1819" s="9">
        <v>2773</v>
      </c>
      <c r="C1819" s="10">
        <f>Datos_Limpios!$B1819/(24*60*60)</f>
        <v>3.2094907407407405E-2</v>
      </c>
      <c r="D1819" s="8" t="str">
        <f t="shared" si="56"/>
        <v>Mid Game</v>
      </c>
      <c r="E1819" s="9">
        <v>7391077</v>
      </c>
      <c r="F1819" s="9" t="s">
        <v>149</v>
      </c>
      <c r="G1819" s="9">
        <v>8291895</v>
      </c>
      <c r="H1819" s="9" t="s">
        <v>182</v>
      </c>
      <c r="I1819" s="9">
        <v>30</v>
      </c>
      <c r="J1819" s="9">
        <v>30</v>
      </c>
      <c r="K1819" s="9" t="str">
        <f t="shared" si="57"/>
        <v>Radiant</v>
      </c>
      <c r="L1819" s="9" t="s">
        <v>18</v>
      </c>
      <c r="M1819" s="9">
        <f>Datos_Limpios!$I1819+Datos_Limpios!$J1819</f>
        <v>60</v>
      </c>
      <c r="N1819" s="9" t="str">
        <f>IF(Datos_Limpios!$M1819&lt;35,"Menor a 35",IF(Datos_Limpios!$M1819&lt;=48,"Menor a 48",IF(Datos_Limpios!$M1819&lt;=60,"Menor a 60","Mayor a 60")))</f>
        <v>Menor a 60</v>
      </c>
      <c r="O1819" s="9" t="str">
        <f>IF(Datos_Limpios!$L1819="True",Datos_Limpios!$F1819,Datos_Limpios!$H1819)</f>
        <v>Thunder Awaken</v>
      </c>
      <c r="P1819" s="9"/>
      <c r="Q1819" s="9">
        <v>14268</v>
      </c>
      <c r="R1819" s="9" t="s">
        <v>201</v>
      </c>
    </row>
    <row r="1820" spans="1:18" x14ac:dyDescent="0.3">
      <c r="A1820" s="7">
        <v>6809522859</v>
      </c>
      <c r="B1820" s="7">
        <v>2003</v>
      </c>
      <c r="C1820" s="8">
        <f>Datos_Limpios!$B1820/(24*60*60)</f>
        <v>2.3182870370370371E-2</v>
      </c>
      <c r="D1820" s="8" t="str">
        <f t="shared" si="56"/>
        <v>Early Game</v>
      </c>
      <c r="E1820" s="7">
        <v>7391077</v>
      </c>
      <c r="F1820" s="7" t="s">
        <v>149</v>
      </c>
      <c r="G1820" s="7">
        <v>8291895</v>
      </c>
      <c r="H1820" s="7" t="s">
        <v>182</v>
      </c>
      <c r="I1820" s="7">
        <v>13</v>
      </c>
      <c r="J1820" s="7">
        <v>28</v>
      </c>
      <c r="K1820" s="7" t="str">
        <f t="shared" si="57"/>
        <v>Dire</v>
      </c>
      <c r="L1820" s="7" t="s">
        <v>14</v>
      </c>
      <c r="M1820" s="7">
        <f>Datos_Limpios!$I1820+Datos_Limpios!$J1820</f>
        <v>41</v>
      </c>
      <c r="N1820" s="7" t="str">
        <f>IF(Datos_Limpios!$M1820&lt;35,"Menor a 35",IF(Datos_Limpios!$M1820&lt;=48,"Menor a 48",IF(Datos_Limpios!$M1820&lt;=60,"Menor a 60","Mayor a 60")))</f>
        <v>Menor a 48</v>
      </c>
      <c r="O1820" s="7" t="str">
        <f>IF(Datos_Limpios!$L1820="True",Datos_Limpios!$F1820,Datos_Limpios!$H1820)</f>
        <v>Tundra Esports</v>
      </c>
      <c r="P1820" s="7"/>
      <c r="Q1820" s="7">
        <v>14268</v>
      </c>
      <c r="R1820" s="7" t="s">
        <v>201</v>
      </c>
    </row>
    <row r="1821" spans="1:18" x14ac:dyDescent="0.3">
      <c r="A1821" s="9">
        <v>6809456477</v>
      </c>
      <c r="B1821" s="9">
        <v>2659</v>
      </c>
      <c r="C1821" s="10">
        <f>Datos_Limpios!$B1821/(24*60*60)</f>
        <v>3.0775462962962963E-2</v>
      </c>
      <c r="D1821" s="8" t="str">
        <f t="shared" si="56"/>
        <v>Mid Game</v>
      </c>
      <c r="E1821" s="9">
        <v>7732977</v>
      </c>
      <c r="F1821" s="9" t="s">
        <v>155</v>
      </c>
      <c r="G1821" s="9">
        <v>7390454</v>
      </c>
      <c r="H1821" s="9" t="s">
        <v>145</v>
      </c>
      <c r="I1821" s="9">
        <v>17</v>
      </c>
      <c r="J1821" s="9">
        <v>23</v>
      </c>
      <c r="K1821" s="9" t="str">
        <f t="shared" si="57"/>
        <v>Dire</v>
      </c>
      <c r="L1821" s="9" t="s">
        <v>14</v>
      </c>
      <c r="M1821" s="9">
        <f>Datos_Limpios!$I1821+Datos_Limpios!$J1821</f>
        <v>40</v>
      </c>
      <c r="N1821" s="9" t="str">
        <f>IF(Datos_Limpios!$M1821&lt;35,"Menor a 35",IF(Datos_Limpios!$M1821&lt;=48,"Menor a 48",IF(Datos_Limpios!$M1821&lt;=60,"Menor a 60","Mayor a 60")))</f>
        <v>Menor a 48</v>
      </c>
      <c r="O1821" s="9" t="str">
        <f>IF(Datos_Limpios!$L1821="True",Datos_Limpios!$F1821,Datos_Limpios!$H1821)</f>
        <v>The Oversight</v>
      </c>
      <c r="P1821" s="9"/>
      <c r="Q1821" s="9">
        <v>14268</v>
      </c>
      <c r="R1821" s="9" t="s">
        <v>201</v>
      </c>
    </row>
    <row r="1822" spans="1:18" x14ac:dyDescent="0.3">
      <c r="A1822" s="7">
        <v>6809585544</v>
      </c>
      <c r="B1822" s="7">
        <v>1613</v>
      </c>
      <c r="C1822" s="8">
        <f>Datos_Limpios!$B1822/(24*60*60)</f>
        <v>1.8668981481481481E-2</v>
      </c>
      <c r="D1822" s="8" t="str">
        <f t="shared" si="56"/>
        <v>Early Game</v>
      </c>
      <c r="E1822" s="7">
        <v>15</v>
      </c>
      <c r="F1822" s="7" t="s">
        <v>12</v>
      </c>
      <c r="G1822" s="7">
        <v>7732977</v>
      </c>
      <c r="H1822" s="7" t="s">
        <v>155</v>
      </c>
      <c r="I1822" s="7">
        <v>22</v>
      </c>
      <c r="J1822" s="7">
        <v>6</v>
      </c>
      <c r="K1822" s="7" t="str">
        <f t="shared" si="57"/>
        <v>Radiant</v>
      </c>
      <c r="L1822" s="7" t="s">
        <v>18</v>
      </c>
      <c r="M1822" s="7">
        <f>Datos_Limpios!$I1822+Datos_Limpios!$J1822</f>
        <v>28</v>
      </c>
      <c r="N1822" s="7" t="str">
        <f>IF(Datos_Limpios!$M1822&lt;35,"Menor a 35",IF(Datos_Limpios!$M1822&lt;=48,"Menor a 48",IF(Datos_Limpios!$M1822&lt;=60,"Menor a 60","Mayor a 60")))</f>
        <v>Menor a 35</v>
      </c>
      <c r="O1822" s="7" t="str">
        <f>IF(Datos_Limpios!$L1822="True",Datos_Limpios!$F1822,Datos_Limpios!$H1822)</f>
        <v>LGD Gaming</v>
      </c>
      <c r="P1822" s="7"/>
      <c r="Q1822" s="7">
        <v>14268</v>
      </c>
      <c r="R1822" s="7" t="s">
        <v>201</v>
      </c>
    </row>
    <row r="1823" spans="1:18" x14ac:dyDescent="0.3">
      <c r="A1823" s="9">
        <v>6809660879</v>
      </c>
      <c r="B1823" s="9">
        <v>2052</v>
      </c>
      <c r="C1823" s="10">
        <f>Datos_Limpios!$B1823/(24*60*60)</f>
        <v>2.375E-2</v>
      </c>
      <c r="D1823" s="8" t="str">
        <f t="shared" si="56"/>
        <v>Early Game</v>
      </c>
      <c r="E1823" s="9">
        <v>39</v>
      </c>
      <c r="F1823" s="9" t="s">
        <v>60</v>
      </c>
      <c r="G1823" s="9">
        <v>8599101</v>
      </c>
      <c r="H1823" s="9" t="s">
        <v>199</v>
      </c>
      <c r="I1823" s="9">
        <v>29</v>
      </c>
      <c r="J1823" s="9">
        <v>7</v>
      </c>
      <c r="K1823" s="9" t="str">
        <f t="shared" si="57"/>
        <v>Radiant</v>
      </c>
      <c r="L1823" s="9" t="s">
        <v>18</v>
      </c>
      <c r="M1823" s="9">
        <f>Datos_Limpios!$I1823+Datos_Limpios!$J1823</f>
        <v>36</v>
      </c>
      <c r="N1823" s="9" t="str">
        <f>IF(Datos_Limpios!$M1823&lt;35,"Menor a 35",IF(Datos_Limpios!$M1823&lt;=48,"Menor a 48",IF(Datos_Limpios!$M1823&lt;=60,"Menor a 60","Mayor a 60")))</f>
        <v>Menor a 48</v>
      </c>
      <c r="O1823" s="9" t="str">
        <f>IF(Datos_Limpios!$L1823="True",Datos_Limpios!$F1823,Datos_Limpios!$H1823)</f>
        <v>Shopify Rebellion</v>
      </c>
      <c r="P1823" s="9"/>
      <c r="Q1823" s="9">
        <v>14268</v>
      </c>
      <c r="R1823" s="9" t="s">
        <v>201</v>
      </c>
    </row>
    <row r="1824" spans="1:18" x14ac:dyDescent="0.3">
      <c r="A1824" s="7">
        <v>6809499025</v>
      </c>
      <c r="B1824" s="7">
        <v>3574</v>
      </c>
      <c r="C1824" s="8">
        <f>Datos_Limpios!$B1824/(24*60*60)</f>
        <v>4.1365740740740738E-2</v>
      </c>
      <c r="D1824" s="8" t="str">
        <f t="shared" si="56"/>
        <v>Mid Game</v>
      </c>
      <c r="E1824" s="7">
        <v>350190</v>
      </c>
      <c r="F1824" s="7" t="s">
        <v>16</v>
      </c>
      <c r="G1824" s="7">
        <v>6209166</v>
      </c>
      <c r="H1824" s="7" t="s">
        <v>122</v>
      </c>
      <c r="I1824" s="7">
        <v>36</v>
      </c>
      <c r="J1824" s="7">
        <v>13</v>
      </c>
      <c r="K1824" s="7" t="str">
        <f t="shared" si="57"/>
        <v>Radiant</v>
      </c>
      <c r="L1824" s="7" t="s">
        <v>18</v>
      </c>
      <c r="M1824" s="7">
        <f>Datos_Limpios!$I1824+Datos_Limpios!$J1824</f>
        <v>49</v>
      </c>
      <c r="N1824" s="7" t="str">
        <f>IF(Datos_Limpios!$M1824&lt;35,"Menor a 35",IF(Datos_Limpios!$M1824&lt;=48,"Menor a 48",IF(Datos_Limpios!$M1824&lt;=60,"Menor a 60","Mayor a 60")))</f>
        <v>Menor a 60</v>
      </c>
      <c r="O1824" s="7" t="str">
        <f>IF(Datos_Limpios!$L1824="True",Datos_Limpios!$F1824,Datos_Limpios!$H1824)</f>
        <v>Ascent Esports</v>
      </c>
      <c r="P1824" s="7"/>
      <c r="Q1824" s="7">
        <v>14268</v>
      </c>
      <c r="R1824" s="7" t="s">
        <v>201</v>
      </c>
    </row>
    <row r="1825" spans="1:18" x14ac:dyDescent="0.3">
      <c r="A1825" s="9">
        <v>6809812984</v>
      </c>
      <c r="B1825" s="9">
        <v>1505</v>
      </c>
      <c r="C1825" s="10">
        <f>Datos_Limpios!$B1825/(24*60*60)</f>
        <v>1.7418981481481483E-2</v>
      </c>
      <c r="D1825" s="8" t="str">
        <f t="shared" si="56"/>
        <v>Early Game</v>
      </c>
      <c r="E1825" s="9">
        <v>39</v>
      </c>
      <c r="F1825" s="9" t="s">
        <v>60</v>
      </c>
      <c r="G1825" s="9">
        <v>6209804</v>
      </c>
      <c r="H1825" s="9" t="s">
        <v>109</v>
      </c>
      <c r="I1825" s="9">
        <v>29</v>
      </c>
      <c r="J1825" s="9">
        <v>10</v>
      </c>
      <c r="K1825" s="9" t="str">
        <f t="shared" si="57"/>
        <v>Radiant</v>
      </c>
      <c r="L1825" s="9" t="s">
        <v>18</v>
      </c>
      <c r="M1825" s="9">
        <f>Datos_Limpios!$I1825+Datos_Limpios!$J1825</f>
        <v>39</v>
      </c>
      <c r="N1825" s="9" t="str">
        <f>IF(Datos_Limpios!$M1825&lt;35,"Menor a 35",IF(Datos_Limpios!$M1825&lt;=48,"Menor a 48",IF(Datos_Limpios!$M1825&lt;=60,"Menor a 60","Mayor a 60")))</f>
        <v>Menor a 48</v>
      </c>
      <c r="O1825" s="9" t="str">
        <f>IF(Datos_Limpios!$L1825="True",Datos_Limpios!$F1825,Datos_Limpios!$H1825)</f>
        <v>Shopify Rebellion</v>
      </c>
      <c r="P1825" s="9"/>
      <c r="Q1825" s="9">
        <v>14268</v>
      </c>
      <c r="R1825" s="9" t="s">
        <v>201</v>
      </c>
    </row>
    <row r="1826" spans="1:18" x14ac:dyDescent="0.3">
      <c r="A1826" s="7">
        <v>6809858739</v>
      </c>
      <c r="B1826" s="7">
        <v>2157</v>
      </c>
      <c r="C1826" s="8">
        <f>Datos_Limpios!$B1826/(24*60*60)</f>
        <v>2.4965277777777777E-2</v>
      </c>
      <c r="D1826" s="8" t="str">
        <f t="shared" si="56"/>
        <v>Early Game</v>
      </c>
      <c r="E1826" s="7">
        <v>2586976</v>
      </c>
      <c r="F1826" s="7" t="s">
        <v>64</v>
      </c>
      <c r="G1826" s="7">
        <v>8721219</v>
      </c>
      <c r="H1826" s="7" t="s">
        <v>200</v>
      </c>
      <c r="I1826" s="7">
        <v>13</v>
      </c>
      <c r="J1826" s="7">
        <v>38</v>
      </c>
      <c r="K1826" s="7" t="str">
        <f t="shared" si="57"/>
        <v>Dire</v>
      </c>
      <c r="L1826" s="7" t="s">
        <v>14</v>
      </c>
      <c r="M1826" s="7">
        <f>Datos_Limpios!$I1826+Datos_Limpios!$J1826</f>
        <v>51</v>
      </c>
      <c r="N1826" s="7" t="str">
        <f>IF(Datos_Limpios!$M1826&lt;35,"Menor a 35",IF(Datos_Limpios!$M1826&lt;=48,"Menor a 48",IF(Datos_Limpios!$M1826&lt;=60,"Menor a 60","Mayor a 60")))</f>
        <v>Menor a 60</v>
      </c>
      <c r="O1826" s="7" t="str">
        <f>IF(Datos_Limpios!$L1826="True",Datos_Limpios!$F1826,Datos_Limpios!$H1826)</f>
        <v>Darkside</v>
      </c>
      <c r="P1826" s="7"/>
      <c r="Q1826" s="7">
        <v>14268</v>
      </c>
      <c r="R1826" s="7" t="s">
        <v>201</v>
      </c>
    </row>
    <row r="1827" spans="1:18" x14ac:dyDescent="0.3">
      <c r="A1827" s="9">
        <v>6810014272</v>
      </c>
      <c r="B1827" s="9">
        <v>1640</v>
      </c>
      <c r="C1827" s="10">
        <f>Datos_Limpios!$B1827/(24*60*60)</f>
        <v>1.8981481481481481E-2</v>
      </c>
      <c r="D1827" s="8" t="str">
        <f t="shared" si="56"/>
        <v>Early Game</v>
      </c>
      <c r="E1827" s="9">
        <v>7732977</v>
      </c>
      <c r="F1827" s="9" t="s">
        <v>155</v>
      </c>
      <c r="G1827" s="9">
        <v>2163</v>
      </c>
      <c r="H1827" s="9" t="s">
        <v>66</v>
      </c>
      <c r="I1827" s="9">
        <v>14</v>
      </c>
      <c r="J1827" s="9">
        <v>23</v>
      </c>
      <c r="K1827" s="9" t="str">
        <f t="shared" si="57"/>
        <v>Dire</v>
      </c>
      <c r="L1827" s="9" t="s">
        <v>14</v>
      </c>
      <c r="M1827" s="9">
        <f>Datos_Limpios!$I1827+Datos_Limpios!$J1827</f>
        <v>37</v>
      </c>
      <c r="N1827" s="9" t="str">
        <f>IF(Datos_Limpios!$M1827&lt;35,"Menor a 35",IF(Datos_Limpios!$M1827&lt;=48,"Menor a 48",IF(Datos_Limpios!$M1827&lt;=60,"Menor a 60","Mayor a 60")))</f>
        <v>Menor a 48</v>
      </c>
      <c r="O1827" s="9" t="str">
        <f>IF(Datos_Limpios!$L1827="True",Datos_Limpios!$F1827,Datos_Limpios!$H1827)</f>
        <v>Team Liquid</v>
      </c>
      <c r="P1827" s="9"/>
      <c r="Q1827" s="9">
        <v>14268</v>
      </c>
      <c r="R1827" s="9" t="s">
        <v>201</v>
      </c>
    </row>
    <row r="1828" spans="1:18" x14ac:dyDescent="0.3">
      <c r="A1828" s="7">
        <v>6810818538</v>
      </c>
      <c r="B1828" s="7">
        <v>2268</v>
      </c>
      <c r="C1828" s="8">
        <f>Datos_Limpios!$B1828/(24*60*60)</f>
        <v>2.6249999999999999E-2</v>
      </c>
      <c r="D1828" s="8" t="str">
        <f t="shared" si="56"/>
        <v>Early Game</v>
      </c>
      <c r="E1828" s="7">
        <v>350190</v>
      </c>
      <c r="F1828" s="7" t="s">
        <v>16</v>
      </c>
      <c r="G1828" s="7">
        <v>8291895</v>
      </c>
      <c r="H1828" s="7" t="s">
        <v>182</v>
      </c>
      <c r="I1828" s="7">
        <v>12</v>
      </c>
      <c r="J1828" s="7">
        <v>35</v>
      </c>
      <c r="K1828" s="7" t="str">
        <f t="shared" si="57"/>
        <v>Dire</v>
      </c>
      <c r="L1828" s="7" t="s">
        <v>14</v>
      </c>
      <c r="M1828" s="7">
        <f>Datos_Limpios!$I1828+Datos_Limpios!$J1828</f>
        <v>47</v>
      </c>
      <c r="N1828" s="7" t="str">
        <f>IF(Datos_Limpios!$M1828&lt;35,"Menor a 35",IF(Datos_Limpios!$M1828&lt;=48,"Menor a 48",IF(Datos_Limpios!$M1828&lt;=60,"Menor a 60","Mayor a 60")))</f>
        <v>Menor a 48</v>
      </c>
      <c r="O1828" s="7" t="str">
        <f>IF(Datos_Limpios!$L1828="True",Datos_Limpios!$F1828,Datos_Limpios!$H1828)</f>
        <v>Tundra Esports</v>
      </c>
      <c r="P1828" s="7"/>
      <c r="Q1828" s="7">
        <v>14268</v>
      </c>
      <c r="R1828" s="7" t="s">
        <v>201</v>
      </c>
    </row>
    <row r="1829" spans="1:18" x14ac:dyDescent="0.3">
      <c r="A1829" s="9">
        <v>6810821982</v>
      </c>
      <c r="B1829" s="9">
        <v>2620</v>
      </c>
      <c r="C1829" s="10">
        <f>Datos_Limpios!$B1829/(24*60*60)</f>
        <v>3.0324074074074073E-2</v>
      </c>
      <c r="D1829" s="8" t="str">
        <f t="shared" si="56"/>
        <v>Mid Game</v>
      </c>
      <c r="E1829" s="9">
        <v>8597976</v>
      </c>
      <c r="F1829" s="9" t="s">
        <v>203</v>
      </c>
      <c r="G1829" s="9">
        <v>8605863</v>
      </c>
      <c r="H1829" s="9" t="s">
        <v>202</v>
      </c>
      <c r="I1829" s="9">
        <v>23</v>
      </c>
      <c r="J1829" s="9">
        <v>22</v>
      </c>
      <c r="K1829" s="9" t="str">
        <f t="shared" si="57"/>
        <v>Radiant</v>
      </c>
      <c r="L1829" s="9" t="s">
        <v>18</v>
      </c>
      <c r="M1829" s="9">
        <f>Datos_Limpios!$I1829+Datos_Limpios!$J1829</f>
        <v>45</v>
      </c>
      <c r="N1829" s="9" t="str">
        <f>IF(Datos_Limpios!$M1829&lt;35,"Menor a 35",IF(Datos_Limpios!$M1829&lt;=48,"Menor a 48",IF(Datos_Limpios!$M1829&lt;=60,"Menor a 60","Mayor a 60")))</f>
        <v>Menor a 48</v>
      </c>
      <c r="O1829" s="9" t="str">
        <f>IF(Datos_Limpios!$L1829="True",Datos_Limpios!$F1829,Datos_Limpios!$H1829)</f>
        <v>Talon</v>
      </c>
      <c r="P1829" s="9"/>
      <c r="Q1829" s="9">
        <v>14268</v>
      </c>
      <c r="R1829" s="9" t="s">
        <v>201</v>
      </c>
    </row>
    <row r="1830" spans="1:18" x14ac:dyDescent="0.3">
      <c r="A1830" s="7">
        <v>6810903559</v>
      </c>
      <c r="B1830" s="7">
        <v>1955</v>
      </c>
      <c r="C1830" s="8">
        <f>Datos_Limpios!$B1830/(24*60*60)</f>
        <v>2.2627314814814815E-2</v>
      </c>
      <c r="D1830" s="8" t="str">
        <f t="shared" si="56"/>
        <v>Early Game</v>
      </c>
      <c r="E1830" s="7">
        <v>6209804</v>
      </c>
      <c r="F1830" s="7" t="s">
        <v>109</v>
      </c>
      <c r="G1830" s="7">
        <v>2586976</v>
      </c>
      <c r="H1830" s="7" t="s">
        <v>64</v>
      </c>
      <c r="I1830" s="7">
        <v>17</v>
      </c>
      <c r="J1830" s="7">
        <v>35</v>
      </c>
      <c r="K1830" s="7" t="str">
        <f t="shared" si="57"/>
        <v>Dire</v>
      </c>
      <c r="L1830" s="7" t="s">
        <v>14</v>
      </c>
      <c r="M1830" s="7">
        <f>Datos_Limpios!$I1830+Datos_Limpios!$J1830</f>
        <v>52</v>
      </c>
      <c r="N1830" s="7" t="str">
        <f>IF(Datos_Limpios!$M1830&lt;35,"Menor a 35",IF(Datos_Limpios!$M1830&lt;=48,"Menor a 48",IF(Datos_Limpios!$M1830&lt;=60,"Menor a 60","Mayor a 60")))</f>
        <v>Menor a 60</v>
      </c>
      <c r="O1830" s="7" t="str">
        <f>IF(Datos_Limpios!$L1830="True",Datos_Limpios!$F1830,Datos_Limpios!$H1830)</f>
        <v>OG</v>
      </c>
      <c r="P1830" s="7"/>
      <c r="Q1830" s="7">
        <v>14268</v>
      </c>
      <c r="R1830" s="7" t="s">
        <v>201</v>
      </c>
    </row>
    <row r="1831" spans="1:18" x14ac:dyDescent="0.3">
      <c r="A1831" s="9">
        <v>6810903010</v>
      </c>
      <c r="B1831" s="9">
        <v>2630</v>
      </c>
      <c r="C1831" s="10">
        <f>Datos_Limpios!$B1831/(24*60*60)</f>
        <v>3.0439814814814815E-2</v>
      </c>
      <c r="D1831" s="8" t="str">
        <f t="shared" si="56"/>
        <v>Mid Game</v>
      </c>
      <c r="E1831" s="9">
        <v>8721219</v>
      </c>
      <c r="F1831" s="9" t="s">
        <v>200</v>
      </c>
      <c r="G1831" s="9">
        <v>15</v>
      </c>
      <c r="H1831" s="9" t="s">
        <v>12</v>
      </c>
      <c r="I1831" s="9">
        <v>21</v>
      </c>
      <c r="J1831" s="9">
        <v>39</v>
      </c>
      <c r="K1831" s="9" t="str">
        <f t="shared" si="57"/>
        <v>Dire</v>
      </c>
      <c r="L1831" s="9" t="s">
        <v>14</v>
      </c>
      <c r="M1831" s="9">
        <f>Datos_Limpios!$I1831+Datos_Limpios!$J1831</f>
        <v>60</v>
      </c>
      <c r="N1831" s="9" t="str">
        <f>IF(Datos_Limpios!$M1831&lt;35,"Menor a 35",IF(Datos_Limpios!$M1831&lt;=48,"Menor a 48",IF(Datos_Limpios!$M1831&lt;=60,"Menor a 60","Mayor a 60")))</f>
        <v>Menor a 60</v>
      </c>
      <c r="O1831" s="9" t="str">
        <f>IF(Datos_Limpios!$L1831="True",Datos_Limpios!$F1831,Datos_Limpios!$H1831)</f>
        <v>LGD Gaming</v>
      </c>
      <c r="P1831" s="9"/>
      <c r="Q1831" s="9">
        <v>14268</v>
      </c>
      <c r="R1831" s="9" t="s">
        <v>201</v>
      </c>
    </row>
    <row r="1832" spans="1:18" x14ac:dyDescent="0.3">
      <c r="A1832" s="7">
        <v>6810906509</v>
      </c>
      <c r="B1832" s="7">
        <v>2335</v>
      </c>
      <c r="C1832" s="8">
        <f>Datos_Limpios!$B1832/(24*60*60)</f>
        <v>2.7025462962962963E-2</v>
      </c>
      <c r="D1832" s="8" t="str">
        <f t="shared" si="56"/>
        <v>Early Game</v>
      </c>
      <c r="E1832" s="7">
        <v>7732977</v>
      </c>
      <c r="F1832" s="7" t="s">
        <v>155</v>
      </c>
      <c r="G1832" s="7">
        <v>39</v>
      </c>
      <c r="H1832" s="7" t="s">
        <v>60</v>
      </c>
      <c r="I1832" s="7">
        <v>28</v>
      </c>
      <c r="J1832" s="7">
        <v>15</v>
      </c>
      <c r="K1832" s="7" t="str">
        <f t="shared" si="57"/>
        <v>Radiant</v>
      </c>
      <c r="L1832" s="7" t="s">
        <v>18</v>
      </c>
      <c r="M1832" s="7">
        <f>Datos_Limpios!$I1832+Datos_Limpios!$J1832</f>
        <v>43</v>
      </c>
      <c r="N1832" s="7" t="str">
        <f>IF(Datos_Limpios!$M1832&lt;35,"Menor a 35",IF(Datos_Limpios!$M1832&lt;=48,"Menor a 48",IF(Datos_Limpios!$M1832&lt;=60,"Menor a 60","Mayor a 60")))</f>
        <v>Menor a 48</v>
      </c>
      <c r="O1832" s="7" t="str">
        <f>IF(Datos_Limpios!$L1832="True",Datos_Limpios!$F1832,Datos_Limpios!$H1832)</f>
        <v>BOOM Esports</v>
      </c>
      <c r="P1832" s="7"/>
      <c r="Q1832" s="7">
        <v>14268</v>
      </c>
      <c r="R1832" s="7" t="s">
        <v>201</v>
      </c>
    </row>
    <row r="1833" spans="1:18" x14ac:dyDescent="0.3">
      <c r="A1833" s="9">
        <v>6810950150</v>
      </c>
      <c r="B1833" s="9">
        <v>3399</v>
      </c>
      <c r="C1833" s="10">
        <f>Datos_Limpios!$B1833/(24*60*60)</f>
        <v>3.934027777777778E-2</v>
      </c>
      <c r="D1833" s="8" t="str">
        <f t="shared" si="56"/>
        <v>Mid Game</v>
      </c>
      <c r="E1833" s="9">
        <v>7732977</v>
      </c>
      <c r="F1833" s="9" t="s">
        <v>155</v>
      </c>
      <c r="G1833" s="9">
        <v>39</v>
      </c>
      <c r="H1833" s="9" t="s">
        <v>60</v>
      </c>
      <c r="I1833" s="9">
        <v>45</v>
      </c>
      <c r="J1833" s="9">
        <v>22</v>
      </c>
      <c r="K1833" s="9" t="str">
        <f t="shared" si="57"/>
        <v>Radiant</v>
      </c>
      <c r="L1833" s="9" t="s">
        <v>18</v>
      </c>
      <c r="M1833" s="9">
        <f>Datos_Limpios!$I1833+Datos_Limpios!$J1833</f>
        <v>67</v>
      </c>
      <c r="N1833" s="9" t="str">
        <f>IF(Datos_Limpios!$M1833&lt;35,"Menor a 35",IF(Datos_Limpios!$M1833&lt;=48,"Menor a 48",IF(Datos_Limpios!$M1833&lt;=60,"Menor a 60","Mayor a 60")))</f>
        <v>Mayor a 60</v>
      </c>
      <c r="O1833" s="9" t="str">
        <f>IF(Datos_Limpios!$L1833="True",Datos_Limpios!$F1833,Datos_Limpios!$H1833)</f>
        <v>BOOM Esports</v>
      </c>
      <c r="P1833" s="9"/>
      <c r="Q1833" s="9">
        <v>14268</v>
      </c>
      <c r="R1833" s="9" t="s">
        <v>201</v>
      </c>
    </row>
    <row r="1834" spans="1:18" x14ac:dyDescent="0.3">
      <c r="A1834" s="7">
        <v>6811003963</v>
      </c>
      <c r="B1834" s="7">
        <v>1690</v>
      </c>
      <c r="C1834" s="8">
        <f>Datos_Limpios!$B1834/(24*60*60)</f>
        <v>1.9560185185185184E-2</v>
      </c>
      <c r="D1834" s="8" t="str">
        <f t="shared" si="56"/>
        <v>Early Game</v>
      </c>
      <c r="E1834" s="7">
        <v>1838315</v>
      </c>
      <c r="F1834" s="7" t="s">
        <v>21</v>
      </c>
      <c r="G1834" s="7">
        <v>8597976</v>
      </c>
      <c r="H1834" s="7" t="s">
        <v>203</v>
      </c>
      <c r="I1834" s="7">
        <v>28</v>
      </c>
      <c r="J1834" s="7">
        <v>9</v>
      </c>
      <c r="K1834" s="7" t="str">
        <f t="shared" si="57"/>
        <v>Radiant</v>
      </c>
      <c r="L1834" s="7" t="s">
        <v>18</v>
      </c>
      <c r="M1834" s="7">
        <f>Datos_Limpios!$I1834+Datos_Limpios!$J1834</f>
        <v>37</v>
      </c>
      <c r="N1834" s="7" t="str">
        <f>IF(Datos_Limpios!$M1834&lt;35,"Menor a 35",IF(Datos_Limpios!$M1834&lt;=48,"Menor a 48",IF(Datos_Limpios!$M1834&lt;=60,"Menor a 60","Mayor a 60")))</f>
        <v>Menor a 48</v>
      </c>
      <c r="O1834" s="7" t="str">
        <f>IF(Datos_Limpios!$L1834="True",Datos_Limpios!$F1834,Datos_Limpios!$H1834)</f>
        <v>Team Secret</v>
      </c>
      <c r="P1834" s="7"/>
      <c r="Q1834" s="7">
        <v>14268</v>
      </c>
      <c r="R1834" s="7" t="s">
        <v>201</v>
      </c>
    </row>
    <row r="1835" spans="1:18" x14ac:dyDescent="0.3">
      <c r="A1835" s="9">
        <v>6811014822</v>
      </c>
      <c r="B1835" s="9">
        <v>2455</v>
      </c>
      <c r="C1835" s="10">
        <f>Datos_Limpios!$B1835/(24*60*60)</f>
        <v>2.841435185185185E-2</v>
      </c>
      <c r="D1835" s="8" t="str">
        <f t="shared" si="56"/>
        <v>Mid Game</v>
      </c>
      <c r="E1835" s="9">
        <v>8291895</v>
      </c>
      <c r="F1835" s="9" t="s">
        <v>182</v>
      </c>
      <c r="G1835" s="9">
        <v>8605863</v>
      </c>
      <c r="H1835" s="9" t="s">
        <v>202</v>
      </c>
      <c r="I1835" s="9">
        <v>27</v>
      </c>
      <c r="J1835" s="9">
        <v>26</v>
      </c>
      <c r="K1835" s="9" t="str">
        <f t="shared" si="57"/>
        <v>Radiant</v>
      </c>
      <c r="L1835" s="9" t="s">
        <v>18</v>
      </c>
      <c r="M1835" s="9">
        <f>Datos_Limpios!$I1835+Datos_Limpios!$J1835</f>
        <v>53</v>
      </c>
      <c r="N1835" s="9" t="str">
        <f>IF(Datos_Limpios!$M1835&lt;35,"Menor a 35",IF(Datos_Limpios!$M1835&lt;=48,"Menor a 48",IF(Datos_Limpios!$M1835&lt;=60,"Menor a 60","Mayor a 60")))</f>
        <v>Menor a 60</v>
      </c>
      <c r="O1835" s="9" t="str">
        <f>IF(Datos_Limpios!$L1835="True",Datos_Limpios!$F1835,Datos_Limpios!$H1835)</f>
        <v>Tundra Esports</v>
      </c>
      <c r="P1835" s="9"/>
      <c r="Q1835" s="9">
        <v>14268</v>
      </c>
      <c r="R1835" s="9" t="s">
        <v>201</v>
      </c>
    </row>
    <row r="1836" spans="1:18" x14ac:dyDescent="0.3">
      <c r="A1836" s="7">
        <v>6811064974</v>
      </c>
      <c r="B1836" s="7">
        <v>1990</v>
      </c>
      <c r="C1836" s="8">
        <f>Datos_Limpios!$B1836/(24*60*60)</f>
        <v>2.3032407407407408E-2</v>
      </c>
      <c r="D1836" s="8" t="str">
        <f t="shared" si="56"/>
        <v>Early Game</v>
      </c>
      <c r="E1836" s="7">
        <v>7732977</v>
      </c>
      <c r="F1836" s="7" t="s">
        <v>155</v>
      </c>
      <c r="G1836" s="7">
        <v>7390454</v>
      </c>
      <c r="H1836" s="7" t="s">
        <v>145</v>
      </c>
      <c r="I1836" s="7">
        <v>29</v>
      </c>
      <c r="J1836" s="7">
        <v>4</v>
      </c>
      <c r="K1836" s="7" t="str">
        <f t="shared" si="57"/>
        <v>Radiant</v>
      </c>
      <c r="L1836" s="7" t="s">
        <v>18</v>
      </c>
      <c r="M1836" s="7">
        <f>Datos_Limpios!$I1836+Datos_Limpios!$J1836</f>
        <v>33</v>
      </c>
      <c r="N1836" s="7" t="str">
        <f>IF(Datos_Limpios!$M1836&lt;35,"Menor a 35",IF(Datos_Limpios!$M1836&lt;=48,"Menor a 48",IF(Datos_Limpios!$M1836&lt;=60,"Menor a 60","Mayor a 60")))</f>
        <v>Menor a 35</v>
      </c>
      <c r="O1836" s="7" t="str">
        <f>IF(Datos_Limpios!$L1836="True",Datos_Limpios!$F1836,Datos_Limpios!$H1836)</f>
        <v>BOOM Esports</v>
      </c>
      <c r="P1836" s="7"/>
      <c r="Q1836" s="7">
        <v>14268</v>
      </c>
      <c r="R1836" s="7" t="s">
        <v>201</v>
      </c>
    </row>
    <row r="1837" spans="1:18" x14ac:dyDescent="0.3">
      <c r="A1837" s="9">
        <v>6810825713</v>
      </c>
      <c r="B1837" s="9">
        <v>2406</v>
      </c>
      <c r="C1837" s="10">
        <f>Datos_Limpios!$B1837/(24*60*60)</f>
        <v>2.7847222222222221E-2</v>
      </c>
      <c r="D1837" s="8" t="str">
        <f t="shared" si="56"/>
        <v>Mid Game</v>
      </c>
      <c r="E1837" s="9">
        <v>7391077</v>
      </c>
      <c r="F1837" s="9" t="s">
        <v>149</v>
      </c>
      <c r="G1837" s="9">
        <v>8260983</v>
      </c>
      <c r="H1837" s="9" t="s">
        <v>147</v>
      </c>
      <c r="I1837" s="9">
        <v>42</v>
      </c>
      <c r="J1837" s="9">
        <v>22</v>
      </c>
      <c r="K1837" s="9" t="str">
        <f t="shared" si="57"/>
        <v>Radiant</v>
      </c>
      <c r="L1837" s="9" t="s">
        <v>18</v>
      </c>
      <c r="M1837" s="9">
        <f>Datos_Limpios!$I1837+Datos_Limpios!$J1837</f>
        <v>64</v>
      </c>
      <c r="N1837" s="9" t="str">
        <f>IF(Datos_Limpios!$M1837&lt;35,"Menor a 35",IF(Datos_Limpios!$M1837&lt;=48,"Menor a 48",IF(Datos_Limpios!$M1837&lt;=60,"Menor a 60","Mayor a 60")))</f>
        <v>Mayor a 60</v>
      </c>
      <c r="O1837" s="9" t="str">
        <f>IF(Datos_Limpios!$L1837="True",Datos_Limpios!$F1837,Datos_Limpios!$H1837)</f>
        <v>Thunder Awaken</v>
      </c>
      <c r="P1837" s="9"/>
      <c r="Q1837" s="9">
        <v>14268</v>
      </c>
      <c r="R1837" s="9" t="s">
        <v>201</v>
      </c>
    </row>
    <row r="1838" spans="1:18" x14ac:dyDescent="0.3">
      <c r="A1838" s="7">
        <v>6811142966</v>
      </c>
      <c r="B1838" s="7">
        <v>3039</v>
      </c>
      <c r="C1838" s="8">
        <f>Datos_Limpios!$B1838/(24*60*60)</f>
        <v>3.5173611111111114E-2</v>
      </c>
      <c r="D1838" s="8" t="str">
        <f t="shared" si="56"/>
        <v>Mid Game</v>
      </c>
      <c r="E1838" s="7">
        <v>8597976</v>
      </c>
      <c r="F1838" s="7" t="s">
        <v>203</v>
      </c>
      <c r="G1838" s="7">
        <v>8605863</v>
      </c>
      <c r="H1838" s="7" t="s">
        <v>202</v>
      </c>
      <c r="I1838" s="7">
        <v>23</v>
      </c>
      <c r="J1838" s="7">
        <v>37</v>
      </c>
      <c r="K1838" s="7" t="str">
        <f t="shared" si="57"/>
        <v>Dire</v>
      </c>
      <c r="L1838" s="7" t="s">
        <v>14</v>
      </c>
      <c r="M1838" s="7">
        <f>Datos_Limpios!$I1838+Datos_Limpios!$J1838</f>
        <v>60</v>
      </c>
      <c r="N1838" s="7" t="str">
        <f>IF(Datos_Limpios!$M1838&lt;35,"Menor a 35",IF(Datos_Limpios!$M1838&lt;=48,"Menor a 48",IF(Datos_Limpios!$M1838&lt;=60,"Menor a 60","Mayor a 60")))</f>
        <v>Menor a 60</v>
      </c>
      <c r="O1838" s="7" t="str">
        <f>IF(Datos_Limpios!$L1838="True",Datos_Limpios!$F1838,Datos_Limpios!$H1838)</f>
        <v>Cloud9</v>
      </c>
      <c r="P1838" s="7"/>
      <c r="Q1838" s="7">
        <v>14268</v>
      </c>
      <c r="R1838" s="7" t="s">
        <v>201</v>
      </c>
    </row>
    <row r="1839" spans="1:18" x14ac:dyDescent="0.3">
      <c r="A1839" s="9">
        <v>6810903428</v>
      </c>
      <c r="B1839" s="9">
        <v>2467</v>
      </c>
      <c r="C1839" s="10">
        <f>Datos_Limpios!$B1839/(24*60*60)</f>
        <v>2.855324074074074E-2</v>
      </c>
      <c r="D1839" s="8" t="str">
        <f t="shared" si="56"/>
        <v>Mid Game</v>
      </c>
      <c r="E1839" s="9">
        <v>8599101</v>
      </c>
      <c r="F1839" s="9" t="s">
        <v>199</v>
      </c>
      <c r="G1839" s="9">
        <v>7390454</v>
      </c>
      <c r="H1839" s="9" t="s">
        <v>145</v>
      </c>
      <c r="I1839" s="9">
        <v>28</v>
      </c>
      <c r="J1839" s="9">
        <v>14</v>
      </c>
      <c r="K1839" s="9" t="str">
        <f t="shared" si="57"/>
        <v>Radiant</v>
      </c>
      <c r="L1839" s="9" t="s">
        <v>18</v>
      </c>
      <c r="M1839" s="9">
        <f>Datos_Limpios!$I1839+Datos_Limpios!$J1839</f>
        <v>42</v>
      </c>
      <c r="N1839" s="9" t="str">
        <f>IF(Datos_Limpios!$M1839&lt;35,"Menor a 35",IF(Datos_Limpios!$M1839&lt;=48,"Menor a 48",IF(Datos_Limpios!$M1839&lt;=60,"Menor a 60","Mayor a 60")))</f>
        <v>Menor a 48</v>
      </c>
      <c r="O1839" s="9" t="str">
        <f>IF(Datos_Limpios!$L1839="True",Datos_Limpios!$F1839,Datos_Limpios!$H1839)</f>
        <v>Gaimin Gladiators</v>
      </c>
      <c r="P1839" s="9"/>
      <c r="Q1839" s="9">
        <v>14268</v>
      </c>
      <c r="R1839" s="9" t="s">
        <v>201</v>
      </c>
    </row>
    <row r="1840" spans="1:18" x14ac:dyDescent="0.3">
      <c r="A1840" s="7">
        <v>6810950415</v>
      </c>
      <c r="B1840" s="7">
        <v>1929</v>
      </c>
      <c r="C1840" s="8">
        <f>Datos_Limpios!$B1840/(24*60*60)</f>
        <v>2.2326388888888889E-2</v>
      </c>
      <c r="D1840" s="8" t="str">
        <f t="shared" si="56"/>
        <v>Early Game</v>
      </c>
      <c r="E1840" s="7">
        <v>7390454</v>
      </c>
      <c r="F1840" s="7" t="s">
        <v>145</v>
      </c>
      <c r="G1840" s="7">
        <v>8599101</v>
      </c>
      <c r="H1840" s="7" t="s">
        <v>199</v>
      </c>
      <c r="I1840" s="7">
        <v>12</v>
      </c>
      <c r="J1840" s="7">
        <v>25</v>
      </c>
      <c r="K1840" s="7" t="str">
        <f t="shared" si="57"/>
        <v>Dire</v>
      </c>
      <c r="L1840" s="7" t="s">
        <v>14</v>
      </c>
      <c r="M1840" s="7">
        <f>Datos_Limpios!$I1840+Datos_Limpios!$J1840</f>
        <v>37</v>
      </c>
      <c r="N1840" s="7" t="str">
        <f>IF(Datos_Limpios!$M1840&lt;35,"Menor a 35",IF(Datos_Limpios!$M1840&lt;=48,"Menor a 48",IF(Datos_Limpios!$M1840&lt;=60,"Menor a 60","Mayor a 60")))</f>
        <v>Menor a 48</v>
      </c>
      <c r="O1840" s="7" t="str">
        <f>IF(Datos_Limpios!$L1840="True",Datos_Limpios!$F1840,Datos_Limpios!$H1840)</f>
        <v>Gaimin Gladiators</v>
      </c>
      <c r="P1840" s="7"/>
      <c r="Q1840" s="7">
        <v>14268</v>
      </c>
      <c r="R1840" s="7" t="s">
        <v>201</v>
      </c>
    </row>
    <row r="1841" spans="1:18" x14ac:dyDescent="0.3">
      <c r="A1841" s="9">
        <v>6813739089</v>
      </c>
      <c r="B1841" s="9">
        <v>2835</v>
      </c>
      <c r="C1841" s="10">
        <f>Datos_Limpios!$B1841/(24*60*60)</f>
        <v>3.2812500000000001E-2</v>
      </c>
      <c r="D1841" s="8" t="str">
        <f t="shared" si="56"/>
        <v>Mid Game</v>
      </c>
      <c r="E1841" s="9">
        <v>7391077</v>
      </c>
      <c r="F1841" s="9" t="s">
        <v>149</v>
      </c>
      <c r="G1841" s="9">
        <v>39</v>
      </c>
      <c r="H1841" s="9" t="s">
        <v>60</v>
      </c>
      <c r="I1841" s="9">
        <v>37</v>
      </c>
      <c r="J1841" s="9">
        <v>19</v>
      </c>
      <c r="K1841" s="9" t="str">
        <f t="shared" si="57"/>
        <v>Radiant</v>
      </c>
      <c r="L1841" s="9" t="s">
        <v>18</v>
      </c>
      <c r="M1841" s="9">
        <f>Datos_Limpios!$I1841+Datos_Limpios!$J1841</f>
        <v>56</v>
      </c>
      <c r="N1841" s="9" t="str">
        <f>IF(Datos_Limpios!$M1841&lt;35,"Menor a 35",IF(Datos_Limpios!$M1841&lt;=48,"Menor a 48",IF(Datos_Limpios!$M1841&lt;=60,"Menor a 60","Mayor a 60")))</f>
        <v>Menor a 60</v>
      </c>
      <c r="O1841" s="9" t="str">
        <f>IF(Datos_Limpios!$L1841="True",Datos_Limpios!$F1841,Datos_Limpios!$H1841)</f>
        <v>Thunder Awaken</v>
      </c>
      <c r="P1841" s="9"/>
      <c r="Q1841" s="9">
        <v>14268</v>
      </c>
      <c r="R1841" s="9" t="s">
        <v>201</v>
      </c>
    </row>
    <row r="1842" spans="1:18" x14ac:dyDescent="0.3">
      <c r="A1842" s="7">
        <v>6813815540</v>
      </c>
      <c r="B1842" s="7">
        <v>1391</v>
      </c>
      <c r="C1842" s="8">
        <f>Datos_Limpios!$B1842/(24*60*60)</f>
        <v>1.6099537037037037E-2</v>
      </c>
      <c r="D1842" s="8" t="str">
        <f t="shared" si="56"/>
        <v>Early Game</v>
      </c>
      <c r="E1842" s="7">
        <v>15</v>
      </c>
      <c r="F1842" s="7" t="s">
        <v>12</v>
      </c>
      <c r="G1842" s="7">
        <v>1838315</v>
      </c>
      <c r="H1842" s="7" t="s">
        <v>21</v>
      </c>
      <c r="I1842" s="7">
        <v>3</v>
      </c>
      <c r="J1842" s="7">
        <v>23</v>
      </c>
      <c r="K1842" s="7" t="str">
        <f t="shared" si="57"/>
        <v>Dire</v>
      </c>
      <c r="L1842" s="7" t="s">
        <v>14</v>
      </c>
      <c r="M1842" s="7">
        <f>Datos_Limpios!$I1842+Datos_Limpios!$J1842</f>
        <v>26</v>
      </c>
      <c r="N1842" s="7" t="str">
        <f>IF(Datos_Limpios!$M1842&lt;35,"Menor a 35",IF(Datos_Limpios!$M1842&lt;=48,"Menor a 48",IF(Datos_Limpios!$M1842&lt;=60,"Menor a 60","Mayor a 60")))</f>
        <v>Menor a 35</v>
      </c>
      <c r="O1842" s="7" t="str">
        <f>IF(Datos_Limpios!$L1842="True",Datos_Limpios!$F1842,Datos_Limpios!$H1842)</f>
        <v>Team Secret</v>
      </c>
      <c r="P1842" s="7"/>
      <c r="Q1842" s="7">
        <v>14268</v>
      </c>
      <c r="R1842" s="7" t="s">
        <v>201</v>
      </c>
    </row>
    <row r="1843" spans="1:18" x14ac:dyDescent="0.3">
      <c r="A1843" s="9">
        <v>6813896391</v>
      </c>
      <c r="B1843" s="9">
        <v>2186</v>
      </c>
      <c r="C1843" s="10">
        <f>Datos_Limpios!$B1843/(24*60*60)</f>
        <v>2.5300925925925925E-2</v>
      </c>
      <c r="D1843" s="8" t="str">
        <f t="shared" si="56"/>
        <v>Early Game</v>
      </c>
      <c r="E1843" s="9">
        <v>8254400</v>
      </c>
      <c r="F1843" s="9" t="s">
        <v>135</v>
      </c>
      <c r="G1843" s="9">
        <v>8131728</v>
      </c>
      <c r="H1843" s="9" t="s">
        <v>168</v>
      </c>
      <c r="I1843" s="9">
        <v>28</v>
      </c>
      <c r="J1843" s="9">
        <v>11</v>
      </c>
      <c r="K1843" s="9" t="str">
        <f t="shared" si="57"/>
        <v>Radiant</v>
      </c>
      <c r="L1843" s="9" t="s">
        <v>18</v>
      </c>
      <c r="M1843" s="9">
        <f>Datos_Limpios!$I1843+Datos_Limpios!$J1843</f>
        <v>39</v>
      </c>
      <c r="N1843" s="9" t="str">
        <f>IF(Datos_Limpios!$M1843&lt;35,"Menor a 35",IF(Datos_Limpios!$M1843&lt;=48,"Menor a 48",IF(Datos_Limpios!$M1843&lt;=60,"Menor a 60","Mayor a 60")))</f>
        <v>Menor a 48</v>
      </c>
      <c r="O1843" s="9" t="str">
        <f>IF(Datos_Limpios!$L1843="True",Datos_Limpios!$F1843,Datos_Limpios!$H1843)</f>
        <v>beastcoast</v>
      </c>
      <c r="P1843" s="9"/>
      <c r="Q1843" s="9">
        <v>14268</v>
      </c>
      <c r="R1843" s="9" t="s">
        <v>201</v>
      </c>
    </row>
    <row r="1844" spans="1:18" x14ac:dyDescent="0.3">
      <c r="A1844" s="7">
        <v>6815213517</v>
      </c>
      <c r="B1844" s="7">
        <v>2576</v>
      </c>
      <c r="C1844" s="8">
        <f>Datos_Limpios!$B1844/(24*60*60)</f>
        <v>2.9814814814814815E-2</v>
      </c>
      <c r="D1844" s="8" t="str">
        <f t="shared" si="56"/>
        <v>Mid Game</v>
      </c>
      <c r="E1844" s="7">
        <v>6209166</v>
      </c>
      <c r="F1844" s="7" t="s">
        <v>122</v>
      </c>
      <c r="G1844" s="7">
        <v>2163</v>
      </c>
      <c r="H1844" s="7" t="s">
        <v>66</v>
      </c>
      <c r="I1844" s="7">
        <v>29</v>
      </c>
      <c r="J1844" s="7">
        <v>15</v>
      </c>
      <c r="K1844" s="7" t="str">
        <f t="shared" si="57"/>
        <v>Radiant</v>
      </c>
      <c r="L1844" s="7" t="s">
        <v>18</v>
      </c>
      <c r="M1844" s="7">
        <f>Datos_Limpios!$I1844+Datos_Limpios!$J1844</f>
        <v>44</v>
      </c>
      <c r="N1844" s="7" t="str">
        <f>IF(Datos_Limpios!$M1844&lt;35,"Menor a 35",IF(Datos_Limpios!$M1844&lt;=48,"Menor a 48",IF(Datos_Limpios!$M1844&lt;=60,"Menor a 60","Mayor a 60")))</f>
        <v>Menor a 48</v>
      </c>
      <c r="O1844" s="7" t="str">
        <f>IF(Datos_Limpios!$L1844="True",Datos_Limpios!$F1844,Datos_Limpios!$H1844)</f>
        <v>Team Aster</v>
      </c>
      <c r="P1844" s="7"/>
      <c r="Q1844" s="7">
        <v>14268</v>
      </c>
      <c r="R1844" s="7" t="s">
        <v>201</v>
      </c>
    </row>
    <row r="1845" spans="1:18" x14ac:dyDescent="0.3">
      <c r="A1845" s="9">
        <v>6815171709</v>
      </c>
      <c r="B1845" s="9">
        <v>2316</v>
      </c>
      <c r="C1845" s="10">
        <f>Datos_Limpios!$B1845/(24*60*60)</f>
        <v>2.6805555555555555E-2</v>
      </c>
      <c r="D1845" s="8" t="str">
        <f t="shared" si="56"/>
        <v>Early Game</v>
      </c>
      <c r="E1845" s="9">
        <v>2586976</v>
      </c>
      <c r="F1845" s="9" t="s">
        <v>64</v>
      </c>
      <c r="G1845" s="9">
        <v>8291895</v>
      </c>
      <c r="H1845" s="9" t="s">
        <v>182</v>
      </c>
      <c r="I1845" s="9">
        <v>23</v>
      </c>
      <c r="J1845" s="9">
        <v>34</v>
      </c>
      <c r="K1845" s="9" t="str">
        <f t="shared" si="57"/>
        <v>Dire</v>
      </c>
      <c r="L1845" s="9" t="s">
        <v>14</v>
      </c>
      <c r="M1845" s="9">
        <f>Datos_Limpios!$I1845+Datos_Limpios!$J1845</f>
        <v>57</v>
      </c>
      <c r="N1845" s="9" t="str">
        <f>IF(Datos_Limpios!$M1845&lt;35,"Menor a 35",IF(Datos_Limpios!$M1845&lt;=48,"Menor a 48",IF(Datos_Limpios!$M1845&lt;=60,"Menor a 60","Mayor a 60")))</f>
        <v>Menor a 60</v>
      </c>
      <c r="O1845" s="9" t="str">
        <f>IF(Datos_Limpios!$L1845="True",Datos_Limpios!$F1845,Datos_Limpios!$H1845)</f>
        <v>Tundra Esports</v>
      </c>
      <c r="P1845" s="9"/>
      <c r="Q1845" s="9">
        <v>14268</v>
      </c>
      <c r="R1845" s="9" t="s">
        <v>201</v>
      </c>
    </row>
    <row r="1846" spans="1:18" x14ac:dyDescent="0.3">
      <c r="A1846" s="7">
        <v>6815355000</v>
      </c>
      <c r="B1846" s="7">
        <v>2462</v>
      </c>
      <c r="C1846" s="8">
        <f>Datos_Limpios!$B1846/(24*60*60)</f>
        <v>2.8495370370370369E-2</v>
      </c>
      <c r="D1846" s="8" t="str">
        <f t="shared" si="56"/>
        <v>Mid Game</v>
      </c>
      <c r="E1846" s="7">
        <v>8254400</v>
      </c>
      <c r="F1846" s="7" t="s">
        <v>135</v>
      </c>
      <c r="G1846" s="7">
        <v>39</v>
      </c>
      <c r="H1846" s="7" t="s">
        <v>60</v>
      </c>
      <c r="I1846" s="7">
        <v>22</v>
      </c>
      <c r="J1846" s="7">
        <v>20</v>
      </c>
      <c r="K1846" s="7" t="str">
        <f t="shared" si="57"/>
        <v>Radiant</v>
      </c>
      <c r="L1846" s="7" t="s">
        <v>18</v>
      </c>
      <c r="M1846" s="7">
        <f>Datos_Limpios!$I1846+Datos_Limpios!$J1846</f>
        <v>42</v>
      </c>
      <c r="N1846" s="7" t="str">
        <f>IF(Datos_Limpios!$M1846&lt;35,"Menor a 35",IF(Datos_Limpios!$M1846&lt;=48,"Menor a 48",IF(Datos_Limpios!$M1846&lt;=60,"Menor a 60","Mayor a 60")))</f>
        <v>Menor a 48</v>
      </c>
      <c r="O1846" s="7" t="str">
        <f>IF(Datos_Limpios!$L1846="True",Datos_Limpios!$F1846,Datos_Limpios!$H1846)</f>
        <v>beastcoast</v>
      </c>
      <c r="P1846" s="7"/>
      <c r="Q1846" s="7">
        <v>14268</v>
      </c>
      <c r="R1846" s="7" t="s">
        <v>201</v>
      </c>
    </row>
    <row r="1847" spans="1:18" x14ac:dyDescent="0.3">
      <c r="A1847" s="9">
        <v>6816712704</v>
      </c>
      <c r="B1847" s="9">
        <v>2348</v>
      </c>
      <c r="C1847" s="10">
        <f>Datos_Limpios!$B1847/(24*60*60)</f>
        <v>2.7175925925925926E-2</v>
      </c>
      <c r="D1847" s="8" t="str">
        <f t="shared" si="56"/>
        <v>Early Game</v>
      </c>
      <c r="E1847" s="9">
        <v>2586976</v>
      </c>
      <c r="F1847" s="9" t="s">
        <v>64</v>
      </c>
      <c r="G1847" s="9">
        <v>8599101</v>
      </c>
      <c r="H1847" s="9" t="s">
        <v>199</v>
      </c>
      <c r="I1847" s="9">
        <v>31</v>
      </c>
      <c r="J1847" s="9">
        <v>12</v>
      </c>
      <c r="K1847" s="9" t="str">
        <f t="shared" si="57"/>
        <v>Radiant</v>
      </c>
      <c r="L1847" s="9" t="s">
        <v>18</v>
      </c>
      <c r="M1847" s="9">
        <f>Datos_Limpios!$I1847+Datos_Limpios!$J1847</f>
        <v>43</v>
      </c>
      <c r="N1847" s="9" t="str">
        <f>IF(Datos_Limpios!$M1847&lt;35,"Menor a 35",IF(Datos_Limpios!$M1847&lt;=48,"Menor a 48",IF(Datos_Limpios!$M1847&lt;=60,"Menor a 60","Mayor a 60")))</f>
        <v>Menor a 48</v>
      </c>
      <c r="O1847" s="9" t="str">
        <f>IF(Datos_Limpios!$L1847="True",Datos_Limpios!$F1847,Datos_Limpios!$H1847)</f>
        <v>OG</v>
      </c>
      <c r="P1847" s="9"/>
      <c r="Q1847" s="9">
        <v>14268</v>
      </c>
      <c r="R1847" s="9" t="s">
        <v>201</v>
      </c>
    </row>
    <row r="1848" spans="1:18" x14ac:dyDescent="0.3">
      <c r="A1848" s="7">
        <v>6816829511</v>
      </c>
      <c r="B1848" s="7">
        <v>2471</v>
      </c>
      <c r="C1848" s="8">
        <f>Datos_Limpios!$B1848/(24*60*60)</f>
        <v>2.8599537037037038E-2</v>
      </c>
      <c r="D1848" s="8" t="str">
        <f t="shared" si="56"/>
        <v>Mid Game</v>
      </c>
      <c r="E1848" s="7">
        <v>2586976</v>
      </c>
      <c r="F1848" s="7" t="s">
        <v>64</v>
      </c>
      <c r="G1848" s="7">
        <v>8599101</v>
      </c>
      <c r="H1848" s="7" t="s">
        <v>199</v>
      </c>
      <c r="I1848" s="7">
        <v>34</v>
      </c>
      <c r="J1848" s="7">
        <v>25</v>
      </c>
      <c r="K1848" s="7" t="str">
        <f t="shared" si="57"/>
        <v>Radiant</v>
      </c>
      <c r="L1848" s="7" t="s">
        <v>18</v>
      </c>
      <c r="M1848" s="7">
        <f>Datos_Limpios!$I1848+Datos_Limpios!$J1848</f>
        <v>59</v>
      </c>
      <c r="N1848" s="7" t="str">
        <f>IF(Datos_Limpios!$M1848&lt;35,"Menor a 35",IF(Datos_Limpios!$M1848&lt;=48,"Menor a 48",IF(Datos_Limpios!$M1848&lt;=60,"Menor a 60","Mayor a 60")))</f>
        <v>Menor a 60</v>
      </c>
      <c r="O1848" s="7" t="str">
        <f>IF(Datos_Limpios!$L1848="True",Datos_Limpios!$F1848,Datos_Limpios!$H1848)</f>
        <v>OG</v>
      </c>
      <c r="P1848" s="7"/>
      <c r="Q1848" s="7">
        <v>14268</v>
      </c>
      <c r="R1848" s="7" t="s">
        <v>201</v>
      </c>
    </row>
    <row r="1849" spans="1:18" x14ac:dyDescent="0.3">
      <c r="A1849" s="9">
        <v>6816889894</v>
      </c>
      <c r="B1849" s="9">
        <v>2026</v>
      </c>
      <c r="C1849" s="10">
        <f>Datos_Limpios!$B1849/(24*60*60)</f>
        <v>2.3449074074074074E-2</v>
      </c>
      <c r="D1849" s="8" t="str">
        <f t="shared" si="56"/>
        <v>Early Game</v>
      </c>
      <c r="E1849" s="9">
        <v>8605863</v>
      </c>
      <c r="F1849" s="9" t="s">
        <v>202</v>
      </c>
      <c r="G1849" s="9">
        <v>2163</v>
      </c>
      <c r="H1849" s="9" t="s">
        <v>66</v>
      </c>
      <c r="I1849" s="9">
        <v>6</v>
      </c>
      <c r="J1849" s="9">
        <v>21</v>
      </c>
      <c r="K1849" s="9" t="str">
        <f t="shared" si="57"/>
        <v>Dire</v>
      </c>
      <c r="L1849" s="9" t="s">
        <v>14</v>
      </c>
      <c r="M1849" s="9">
        <f>Datos_Limpios!$I1849+Datos_Limpios!$J1849</f>
        <v>27</v>
      </c>
      <c r="N1849" s="9" t="str">
        <f>IF(Datos_Limpios!$M1849&lt;35,"Menor a 35",IF(Datos_Limpios!$M1849&lt;=48,"Menor a 48",IF(Datos_Limpios!$M1849&lt;=60,"Menor a 60","Mayor a 60")))</f>
        <v>Menor a 35</v>
      </c>
      <c r="O1849" s="9" t="str">
        <f>IF(Datos_Limpios!$L1849="True",Datos_Limpios!$F1849,Datos_Limpios!$H1849)</f>
        <v>Team Liquid</v>
      </c>
      <c r="P1849" s="9"/>
      <c r="Q1849" s="9">
        <v>14268</v>
      </c>
      <c r="R1849" s="9" t="s">
        <v>201</v>
      </c>
    </row>
    <row r="1850" spans="1:18" x14ac:dyDescent="0.3">
      <c r="A1850" s="7">
        <v>6817434540</v>
      </c>
      <c r="B1850" s="7">
        <v>2407</v>
      </c>
      <c r="C1850" s="8">
        <f>Datos_Limpios!$B1850/(24*60*60)</f>
        <v>2.7858796296296295E-2</v>
      </c>
      <c r="D1850" s="8" t="str">
        <f t="shared" si="56"/>
        <v>Mid Game</v>
      </c>
      <c r="E1850" s="7">
        <v>6209166</v>
      </c>
      <c r="F1850" s="7" t="s">
        <v>122</v>
      </c>
      <c r="G1850" s="7">
        <v>8291895</v>
      </c>
      <c r="H1850" s="7" t="s">
        <v>182</v>
      </c>
      <c r="I1850" s="7">
        <v>13</v>
      </c>
      <c r="J1850" s="7">
        <v>23</v>
      </c>
      <c r="K1850" s="7" t="str">
        <f t="shared" si="57"/>
        <v>Dire</v>
      </c>
      <c r="L1850" s="7" t="s">
        <v>14</v>
      </c>
      <c r="M1850" s="7">
        <f>Datos_Limpios!$I1850+Datos_Limpios!$J1850</f>
        <v>36</v>
      </c>
      <c r="N1850" s="7" t="str">
        <f>IF(Datos_Limpios!$M1850&lt;35,"Menor a 35",IF(Datos_Limpios!$M1850&lt;=48,"Menor a 48",IF(Datos_Limpios!$M1850&lt;=60,"Menor a 60","Mayor a 60")))</f>
        <v>Menor a 48</v>
      </c>
      <c r="O1850" s="7" t="str">
        <f>IF(Datos_Limpios!$L1850="True",Datos_Limpios!$F1850,Datos_Limpios!$H1850)</f>
        <v>Tundra Esports</v>
      </c>
      <c r="P1850" s="7"/>
      <c r="Q1850" s="7">
        <v>14268</v>
      </c>
      <c r="R1850" s="7" t="s">
        <v>201</v>
      </c>
    </row>
    <row r="1851" spans="1:18" x14ac:dyDescent="0.3">
      <c r="A1851" s="9">
        <v>6818528391</v>
      </c>
      <c r="B1851" s="9">
        <v>2027</v>
      </c>
      <c r="C1851" s="10">
        <f>Datos_Limpios!$B1851/(24*60*60)</f>
        <v>2.3460648148148147E-2</v>
      </c>
      <c r="D1851" s="8" t="str">
        <f t="shared" si="56"/>
        <v>Early Game</v>
      </c>
      <c r="E1851" s="9">
        <v>8254400</v>
      </c>
      <c r="F1851" s="9" t="s">
        <v>135</v>
      </c>
      <c r="G1851" s="9">
        <v>15</v>
      </c>
      <c r="H1851" s="9" t="s">
        <v>12</v>
      </c>
      <c r="I1851" s="9">
        <v>18</v>
      </c>
      <c r="J1851" s="9">
        <v>37</v>
      </c>
      <c r="K1851" s="9" t="str">
        <f t="shared" si="57"/>
        <v>Dire</v>
      </c>
      <c r="L1851" s="9" t="s">
        <v>14</v>
      </c>
      <c r="M1851" s="9">
        <f>Datos_Limpios!$I1851+Datos_Limpios!$J1851</f>
        <v>55</v>
      </c>
      <c r="N1851" s="9" t="str">
        <f>IF(Datos_Limpios!$M1851&lt;35,"Menor a 35",IF(Datos_Limpios!$M1851&lt;=48,"Menor a 48",IF(Datos_Limpios!$M1851&lt;=60,"Menor a 60","Mayor a 60")))</f>
        <v>Menor a 60</v>
      </c>
      <c r="O1851" s="9" t="str">
        <f>IF(Datos_Limpios!$L1851="True",Datos_Limpios!$F1851,Datos_Limpios!$H1851)</f>
        <v>LGD Gaming</v>
      </c>
      <c r="P1851" s="9"/>
      <c r="Q1851" s="9">
        <v>14268</v>
      </c>
      <c r="R1851" s="9" t="s">
        <v>201</v>
      </c>
    </row>
    <row r="1852" spans="1:18" x14ac:dyDescent="0.3">
      <c r="A1852" s="7">
        <v>6818633775</v>
      </c>
      <c r="B1852" s="7">
        <v>2039</v>
      </c>
      <c r="C1852" s="8">
        <f>Datos_Limpios!$B1852/(24*60*60)</f>
        <v>2.3599537037037037E-2</v>
      </c>
      <c r="D1852" s="8" t="str">
        <f t="shared" si="56"/>
        <v>Early Game</v>
      </c>
      <c r="E1852" s="7">
        <v>2586976</v>
      </c>
      <c r="F1852" s="7" t="s">
        <v>64</v>
      </c>
      <c r="G1852" s="7">
        <v>2163</v>
      </c>
      <c r="H1852" s="7" t="s">
        <v>66</v>
      </c>
      <c r="I1852" s="7">
        <v>11</v>
      </c>
      <c r="J1852" s="7">
        <v>32</v>
      </c>
      <c r="K1852" s="7" t="str">
        <f t="shared" si="57"/>
        <v>Dire</v>
      </c>
      <c r="L1852" s="7" t="s">
        <v>14</v>
      </c>
      <c r="M1852" s="7">
        <f>Datos_Limpios!$I1852+Datos_Limpios!$J1852</f>
        <v>43</v>
      </c>
      <c r="N1852" s="7" t="str">
        <f>IF(Datos_Limpios!$M1852&lt;35,"Menor a 35",IF(Datos_Limpios!$M1852&lt;=48,"Menor a 48",IF(Datos_Limpios!$M1852&lt;=60,"Menor a 60","Mayor a 60")))</f>
        <v>Menor a 48</v>
      </c>
      <c r="O1852" s="7" t="str">
        <f>IF(Datos_Limpios!$L1852="True",Datos_Limpios!$F1852,Datos_Limpios!$H1852)</f>
        <v>Team Liquid</v>
      </c>
      <c r="P1852" s="7"/>
      <c r="Q1852" s="7">
        <v>14268</v>
      </c>
      <c r="R1852" s="7" t="s">
        <v>201</v>
      </c>
    </row>
    <row r="1853" spans="1:18" x14ac:dyDescent="0.3">
      <c r="A1853" s="9">
        <v>6818704228</v>
      </c>
      <c r="B1853" s="9">
        <v>1988</v>
      </c>
      <c r="C1853" s="10">
        <f>Datos_Limpios!$B1853/(24*60*60)</f>
        <v>2.3009259259259261E-2</v>
      </c>
      <c r="D1853" s="8" t="str">
        <f t="shared" si="56"/>
        <v>Early Game</v>
      </c>
      <c r="E1853" s="9">
        <v>2163</v>
      </c>
      <c r="F1853" s="9" t="s">
        <v>66</v>
      </c>
      <c r="G1853" s="9">
        <v>2586976</v>
      </c>
      <c r="H1853" s="9" t="s">
        <v>64</v>
      </c>
      <c r="I1853" s="9">
        <v>39</v>
      </c>
      <c r="J1853" s="9">
        <v>16</v>
      </c>
      <c r="K1853" s="9" t="str">
        <f t="shared" si="57"/>
        <v>Radiant</v>
      </c>
      <c r="L1853" s="9" t="s">
        <v>18</v>
      </c>
      <c r="M1853" s="9">
        <f>Datos_Limpios!$I1853+Datos_Limpios!$J1853</f>
        <v>55</v>
      </c>
      <c r="N1853" s="9" t="str">
        <f>IF(Datos_Limpios!$M1853&lt;35,"Menor a 35",IF(Datos_Limpios!$M1853&lt;=48,"Menor a 48",IF(Datos_Limpios!$M1853&lt;=60,"Menor a 60","Mayor a 60")))</f>
        <v>Menor a 60</v>
      </c>
      <c r="O1853" s="9" t="str">
        <f>IF(Datos_Limpios!$L1853="True",Datos_Limpios!$F1853,Datos_Limpios!$H1853)</f>
        <v>Team Liquid</v>
      </c>
      <c r="P1853" s="9"/>
      <c r="Q1853" s="9">
        <v>14268</v>
      </c>
      <c r="R1853" s="9" t="s">
        <v>201</v>
      </c>
    </row>
    <row r="1854" spans="1:18" x14ac:dyDescent="0.3">
      <c r="A1854" s="7">
        <v>6819093598</v>
      </c>
      <c r="B1854" s="7">
        <v>2145</v>
      </c>
      <c r="C1854" s="8">
        <f>Datos_Limpios!$B1854/(24*60*60)</f>
        <v>2.4826388888888887E-2</v>
      </c>
      <c r="D1854" s="8" t="str">
        <f t="shared" si="56"/>
        <v>Early Game</v>
      </c>
      <c r="E1854" s="7">
        <v>7391077</v>
      </c>
      <c r="F1854" s="7" t="s">
        <v>149</v>
      </c>
      <c r="G1854" s="7">
        <v>2163</v>
      </c>
      <c r="H1854" s="7" t="s">
        <v>66</v>
      </c>
      <c r="I1854" s="7">
        <v>21</v>
      </c>
      <c r="J1854" s="7">
        <v>36</v>
      </c>
      <c r="K1854" s="7" t="str">
        <f t="shared" si="57"/>
        <v>Dire</v>
      </c>
      <c r="L1854" s="7" t="s">
        <v>14</v>
      </c>
      <c r="M1854" s="7">
        <f>Datos_Limpios!$I1854+Datos_Limpios!$J1854</f>
        <v>57</v>
      </c>
      <c r="N1854" s="7" t="str">
        <f>IF(Datos_Limpios!$M1854&lt;35,"Menor a 35",IF(Datos_Limpios!$M1854&lt;=48,"Menor a 48",IF(Datos_Limpios!$M1854&lt;=60,"Menor a 60","Mayor a 60")))</f>
        <v>Menor a 60</v>
      </c>
      <c r="O1854" s="7" t="str">
        <f>IF(Datos_Limpios!$L1854="True",Datos_Limpios!$F1854,Datos_Limpios!$H1854)</f>
        <v>Team Liquid</v>
      </c>
      <c r="P1854" s="7"/>
      <c r="Q1854" s="7">
        <v>14268</v>
      </c>
      <c r="R1854" s="7" t="s">
        <v>201</v>
      </c>
    </row>
    <row r="1855" spans="1:18" x14ac:dyDescent="0.3">
      <c r="A1855" s="9">
        <v>6829521976</v>
      </c>
      <c r="B1855" s="9">
        <v>4026</v>
      </c>
      <c r="C1855" s="10">
        <f>Datos_Limpios!$B1855/(24*60*60)</f>
        <v>4.659722222222222E-2</v>
      </c>
      <c r="D1855" s="8" t="str">
        <f t="shared" si="56"/>
        <v>Late Game</v>
      </c>
      <c r="E1855" s="9">
        <v>1838315</v>
      </c>
      <c r="F1855" s="9" t="s">
        <v>21</v>
      </c>
      <c r="G1855" s="9">
        <v>8291895</v>
      </c>
      <c r="H1855" s="9" t="s">
        <v>182</v>
      </c>
      <c r="I1855" s="9">
        <v>35</v>
      </c>
      <c r="J1855" s="9">
        <v>47</v>
      </c>
      <c r="K1855" s="9" t="str">
        <f t="shared" si="57"/>
        <v>Dire</v>
      </c>
      <c r="L1855" s="9" t="s">
        <v>14</v>
      </c>
      <c r="M1855" s="9">
        <f>Datos_Limpios!$I1855+Datos_Limpios!$J1855</f>
        <v>82</v>
      </c>
      <c r="N1855" s="9" t="str">
        <f>IF(Datos_Limpios!$M1855&lt;35,"Menor a 35",IF(Datos_Limpios!$M1855&lt;=48,"Menor a 48",IF(Datos_Limpios!$M1855&lt;=60,"Menor a 60","Mayor a 60")))</f>
        <v>Mayor a 60</v>
      </c>
      <c r="O1855" s="9" t="str">
        <f>IF(Datos_Limpios!$L1855="True",Datos_Limpios!$F1855,Datos_Limpios!$H1855)</f>
        <v>Tundra Esports</v>
      </c>
      <c r="P1855" s="9"/>
      <c r="Q1855" s="9">
        <v>14268</v>
      </c>
      <c r="R1855" s="9" t="s">
        <v>201</v>
      </c>
    </row>
    <row r="1856" spans="1:18" x14ac:dyDescent="0.3">
      <c r="A1856" s="7">
        <v>6829692346</v>
      </c>
      <c r="B1856" s="7">
        <v>2692</v>
      </c>
      <c r="C1856" s="8">
        <f>Datos_Limpios!$B1856/(24*60*60)</f>
        <v>3.1157407407407408E-2</v>
      </c>
      <c r="D1856" s="8" t="str">
        <f t="shared" si="56"/>
        <v>Mid Game</v>
      </c>
      <c r="E1856" s="7">
        <v>1838315</v>
      </c>
      <c r="F1856" s="7" t="s">
        <v>21</v>
      </c>
      <c r="G1856" s="7">
        <v>8291895</v>
      </c>
      <c r="H1856" s="7" t="s">
        <v>182</v>
      </c>
      <c r="I1856" s="7">
        <v>40</v>
      </c>
      <c r="J1856" s="7">
        <v>25</v>
      </c>
      <c r="K1856" s="7" t="str">
        <f t="shared" si="57"/>
        <v>Radiant</v>
      </c>
      <c r="L1856" s="7" t="s">
        <v>18</v>
      </c>
      <c r="M1856" s="7">
        <f>Datos_Limpios!$I1856+Datos_Limpios!$J1856</f>
        <v>65</v>
      </c>
      <c r="N1856" s="7" t="str">
        <f>IF(Datos_Limpios!$M1856&lt;35,"Menor a 35",IF(Datos_Limpios!$M1856&lt;=48,"Menor a 48",IF(Datos_Limpios!$M1856&lt;=60,"Menor a 60","Mayor a 60")))</f>
        <v>Mayor a 60</v>
      </c>
      <c r="O1856" s="7" t="str">
        <f>IF(Datos_Limpios!$L1856="True",Datos_Limpios!$F1856,Datos_Limpios!$H1856)</f>
        <v>Team Secret</v>
      </c>
      <c r="P1856" s="7"/>
      <c r="Q1856" s="7">
        <v>14268</v>
      </c>
      <c r="R1856" s="7" t="s">
        <v>201</v>
      </c>
    </row>
    <row r="1857" spans="1:18" x14ac:dyDescent="0.3">
      <c r="A1857" s="9">
        <v>6829836531</v>
      </c>
      <c r="B1857" s="9">
        <v>2139</v>
      </c>
      <c r="C1857" s="10">
        <f>Datos_Limpios!$B1857/(24*60*60)</f>
        <v>2.4756944444444446E-2</v>
      </c>
      <c r="D1857" s="8" t="str">
        <f t="shared" si="56"/>
        <v>Early Game</v>
      </c>
      <c r="E1857" s="9">
        <v>1838315</v>
      </c>
      <c r="F1857" s="9" t="s">
        <v>21</v>
      </c>
      <c r="G1857" s="9">
        <v>8291895</v>
      </c>
      <c r="H1857" s="9" t="s">
        <v>182</v>
      </c>
      <c r="I1857" s="9">
        <v>13</v>
      </c>
      <c r="J1857" s="9">
        <v>37</v>
      </c>
      <c r="K1857" s="9" t="str">
        <f t="shared" si="57"/>
        <v>Dire</v>
      </c>
      <c r="L1857" s="9" t="s">
        <v>14</v>
      </c>
      <c r="M1857" s="9">
        <f>Datos_Limpios!$I1857+Datos_Limpios!$J1857</f>
        <v>50</v>
      </c>
      <c r="N1857" s="9" t="str">
        <f>IF(Datos_Limpios!$M1857&lt;35,"Menor a 35",IF(Datos_Limpios!$M1857&lt;=48,"Menor a 48",IF(Datos_Limpios!$M1857&lt;=60,"Menor a 60","Mayor a 60")))</f>
        <v>Menor a 60</v>
      </c>
      <c r="O1857" s="9" t="str">
        <f>IF(Datos_Limpios!$L1857="True",Datos_Limpios!$F1857,Datos_Limpios!$H1857)</f>
        <v>Tundra Esports</v>
      </c>
      <c r="P1857" s="9"/>
      <c r="Q1857" s="9">
        <v>14268</v>
      </c>
      <c r="R1857" s="9" t="s">
        <v>201</v>
      </c>
    </row>
    <row r="1858" spans="1:18" x14ac:dyDescent="0.3">
      <c r="A1858" s="7">
        <v>6832140410</v>
      </c>
      <c r="B1858" s="7">
        <v>2408</v>
      </c>
      <c r="C1858" s="8">
        <f>Datos_Limpios!$B1858/(24*60*60)</f>
        <v>2.7870370370370372E-2</v>
      </c>
      <c r="D1858" s="8" t="str">
        <f t="shared" ref="D1858:D1921" si="58">IF(B1858/60&lt;20,"Turbo Game",IF((20&lt;=B1858/60)*AND(B1858/60&lt;=40),"Early Game",IF((40&lt;B1858/60)*AND(B1858/60&lt;=60),"Mid Game","Late Game")))</f>
        <v>Mid Game</v>
      </c>
      <c r="E1858" s="7">
        <v>1838315</v>
      </c>
      <c r="F1858" s="7" t="s">
        <v>21</v>
      </c>
      <c r="G1858" s="7">
        <v>8291895</v>
      </c>
      <c r="H1858" s="7" t="s">
        <v>182</v>
      </c>
      <c r="I1858" s="7">
        <v>19</v>
      </c>
      <c r="J1858" s="7">
        <v>25</v>
      </c>
      <c r="K1858" s="7" t="str">
        <f t="shared" ref="K1858:K1921" si="59">IF(L1858="True","Radiant","Dire")</f>
        <v>Dire</v>
      </c>
      <c r="L1858" s="7" t="s">
        <v>14</v>
      </c>
      <c r="M1858" s="7">
        <f>Datos_Limpios!$I1858+Datos_Limpios!$J1858</f>
        <v>44</v>
      </c>
      <c r="N1858" s="7" t="str">
        <f>IF(Datos_Limpios!$M1858&lt;35,"Menor a 35",IF(Datos_Limpios!$M1858&lt;=48,"Menor a 48",IF(Datos_Limpios!$M1858&lt;=60,"Menor a 60","Mayor a 60")))</f>
        <v>Menor a 48</v>
      </c>
      <c r="O1858" s="7" t="str">
        <f>IF(Datos_Limpios!$L1858="True",Datos_Limpios!$F1858,Datos_Limpios!$H1858)</f>
        <v>Tundra Esports</v>
      </c>
      <c r="P1858" s="7"/>
      <c r="Q1858" s="7">
        <v>14268</v>
      </c>
      <c r="R1858" s="7" t="s">
        <v>201</v>
      </c>
    </row>
    <row r="1859" spans="1:18" x14ac:dyDescent="0.3">
      <c r="A1859" s="9">
        <v>6832287527</v>
      </c>
      <c r="B1859" s="9">
        <v>2673</v>
      </c>
      <c r="C1859" s="10">
        <f>Datos_Limpios!$B1859/(24*60*60)</f>
        <v>3.09375E-2</v>
      </c>
      <c r="D1859" s="8" t="str">
        <f t="shared" si="58"/>
        <v>Mid Game</v>
      </c>
      <c r="E1859" s="9">
        <v>8291895</v>
      </c>
      <c r="F1859" s="9" t="s">
        <v>182</v>
      </c>
      <c r="G1859" s="9">
        <v>1838315</v>
      </c>
      <c r="H1859" s="9" t="s">
        <v>21</v>
      </c>
      <c r="I1859" s="9">
        <v>41</v>
      </c>
      <c r="J1859" s="9">
        <v>22</v>
      </c>
      <c r="K1859" s="9" t="str">
        <f t="shared" si="59"/>
        <v>Radiant</v>
      </c>
      <c r="L1859" s="9" t="s">
        <v>18</v>
      </c>
      <c r="M1859" s="9">
        <f>Datos_Limpios!$I1859+Datos_Limpios!$J1859</f>
        <v>63</v>
      </c>
      <c r="N1859" s="9" t="str">
        <f>IF(Datos_Limpios!$M1859&lt;35,"Menor a 35",IF(Datos_Limpios!$M1859&lt;=48,"Menor a 48",IF(Datos_Limpios!$M1859&lt;=60,"Menor a 60","Mayor a 60")))</f>
        <v>Mayor a 60</v>
      </c>
      <c r="O1859" s="9" t="str">
        <f>IF(Datos_Limpios!$L1859="True",Datos_Limpios!$F1859,Datos_Limpios!$H1859)</f>
        <v>Tundra Esports</v>
      </c>
      <c r="P1859" s="9"/>
      <c r="Q1859" s="9">
        <v>14268</v>
      </c>
      <c r="R1859" s="9" t="s">
        <v>201</v>
      </c>
    </row>
    <row r="1860" spans="1:18" x14ac:dyDescent="0.3">
      <c r="A1860" s="7">
        <v>6806146943</v>
      </c>
      <c r="B1860" s="7">
        <v>2083</v>
      </c>
      <c r="C1860" s="8">
        <f>Datos_Limpios!$B1860/(24*60*60)</f>
        <v>2.4108796296296295E-2</v>
      </c>
      <c r="D1860" s="8" t="str">
        <f t="shared" si="58"/>
        <v>Early Game</v>
      </c>
      <c r="E1860" s="7">
        <v>350190</v>
      </c>
      <c r="F1860" s="7" t="s">
        <v>16</v>
      </c>
      <c r="G1860" s="7">
        <v>7119388</v>
      </c>
      <c r="H1860" s="7" t="s">
        <v>136</v>
      </c>
      <c r="I1860" s="7">
        <v>5</v>
      </c>
      <c r="J1860" s="7">
        <v>18</v>
      </c>
      <c r="K1860" s="7" t="str">
        <f t="shared" si="59"/>
        <v>Dire</v>
      </c>
      <c r="L1860" s="7" t="s">
        <v>14</v>
      </c>
      <c r="M1860" s="7">
        <f>Datos_Limpios!$I1860+Datos_Limpios!$J1860</f>
        <v>23</v>
      </c>
      <c r="N1860" s="7" t="str">
        <f>IF(Datos_Limpios!$M1860&lt;35,"Menor a 35",IF(Datos_Limpios!$M1860&lt;=48,"Menor a 48",IF(Datos_Limpios!$M1860&lt;=60,"Menor a 60","Mayor a 60")))</f>
        <v>Menor a 35</v>
      </c>
      <c r="O1860" s="7" t="str">
        <f>IF(Datos_Limpios!$L1860="True",Datos_Limpios!$F1860,Datos_Limpios!$H1860)</f>
        <v>Team Spirit</v>
      </c>
      <c r="P1860" s="7"/>
      <c r="Q1860" s="7">
        <v>14268</v>
      </c>
      <c r="R1860" s="7" t="s">
        <v>201</v>
      </c>
    </row>
    <row r="1861" spans="1:18" x14ac:dyDescent="0.3">
      <c r="A1861" s="9">
        <v>6806203596</v>
      </c>
      <c r="B1861" s="9">
        <v>2989</v>
      </c>
      <c r="C1861" s="10">
        <f>Datos_Limpios!$B1861/(24*60*60)</f>
        <v>3.4594907407407408E-2</v>
      </c>
      <c r="D1861" s="8" t="str">
        <f t="shared" si="58"/>
        <v>Mid Game</v>
      </c>
      <c r="E1861" s="9">
        <v>350190</v>
      </c>
      <c r="F1861" s="9" t="s">
        <v>16</v>
      </c>
      <c r="G1861" s="9">
        <v>7119388</v>
      </c>
      <c r="H1861" s="9" t="s">
        <v>136</v>
      </c>
      <c r="I1861" s="9">
        <v>32</v>
      </c>
      <c r="J1861" s="9">
        <v>30</v>
      </c>
      <c r="K1861" s="9" t="str">
        <f t="shared" si="59"/>
        <v>Radiant</v>
      </c>
      <c r="L1861" s="9" t="s">
        <v>18</v>
      </c>
      <c r="M1861" s="9">
        <f>Datos_Limpios!$I1861+Datos_Limpios!$J1861</f>
        <v>62</v>
      </c>
      <c r="N1861" s="9" t="str">
        <f>IF(Datos_Limpios!$M1861&lt;35,"Menor a 35",IF(Datos_Limpios!$M1861&lt;=48,"Menor a 48",IF(Datos_Limpios!$M1861&lt;=60,"Menor a 60","Mayor a 60")))</f>
        <v>Mayor a 60</v>
      </c>
      <c r="O1861" s="9" t="str">
        <f>IF(Datos_Limpios!$L1861="True",Datos_Limpios!$F1861,Datos_Limpios!$H1861)</f>
        <v>Ascent Esports</v>
      </c>
      <c r="P1861" s="9"/>
      <c r="Q1861" s="9">
        <v>14268</v>
      </c>
      <c r="R1861" s="9" t="s">
        <v>201</v>
      </c>
    </row>
    <row r="1862" spans="1:18" x14ac:dyDescent="0.3">
      <c r="A1862" s="7">
        <v>6806364123</v>
      </c>
      <c r="B1862" s="7">
        <v>2285</v>
      </c>
      <c r="C1862" s="8">
        <f>Datos_Limpios!$B1862/(24*60*60)</f>
        <v>2.644675925925926E-2</v>
      </c>
      <c r="D1862" s="8" t="str">
        <f t="shared" si="58"/>
        <v>Early Game</v>
      </c>
      <c r="E1862" s="7">
        <v>8605863</v>
      </c>
      <c r="F1862" s="7" t="s">
        <v>202</v>
      </c>
      <c r="G1862" s="7">
        <v>7119388</v>
      </c>
      <c r="H1862" s="7" t="s">
        <v>136</v>
      </c>
      <c r="I1862" s="7">
        <v>19</v>
      </c>
      <c r="J1862" s="7">
        <v>31</v>
      </c>
      <c r="K1862" s="7" t="str">
        <f t="shared" si="59"/>
        <v>Dire</v>
      </c>
      <c r="L1862" s="7" t="s">
        <v>14</v>
      </c>
      <c r="M1862" s="7">
        <f>Datos_Limpios!$I1862+Datos_Limpios!$J1862</f>
        <v>50</v>
      </c>
      <c r="N1862" s="7" t="str">
        <f>IF(Datos_Limpios!$M1862&lt;35,"Menor a 35",IF(Datos_Limpios!$M1862&lt;=48,"Menor a 48",IF(Datos_Limpios!$M1862&lt;=60,"Menor a 60","Mayor a 60")))</f>
        <v>Menor a 60</v>
      </c>
      <c r="O1862" s="7" t="str">
        <f>IF(Datos_Limpios!$L1862="True",Datos_Limpios!$F1862,Datos_Limpios!$H1862)</f>
        <v>Team Spirit</v>
      </c>
      <c r="P1862" s="7"/>
      <c r="Q1862" s="7">
        <v>14268</v>
      </c>
      <c r="R1862" s="7" t="s">
        <v>201</v>
      </c>
    </row>
    <row r="1863" spans="1:18" x14ac:dyDescent="0.3">
      <c r="A1863" s="9">
        <v>6807772726</v>
      </c>
      <c r="B1863" s="9">
        <v>2688</v>
      </c>
      <c r="C1863" s="10">
        <f>Datos_Limpios!$B1863/(24*60*60)</f>
        <v>3.111111111111111E-2</v>
      </c>
      <c r="D1863" s="8" t="str">
        <f t="shared" si="58"/>
        <v>Mid Game</v>
      </c>
      <c r="E1863" s="9">
        <v>8597976</v>
      </c>
      <c r="F1863" s="9" t="s">
        <v>203</v>
      </c>
      <c r="G1863" s="9">
        <v>7119388</v>
      </c>
      <c r="H1863" s="9" t="s">
        <v>136</v>
      </c>
      <c r="I1863" s="9">
        <v>24</v>
      </c>
      <c r="J1863" s="9">
        <v>28</v>
      </c>
      <c r="K1863" s="9" t="str">
        <f t="shared" si="59"/>
        <v>Dire</v>
      </c>
      <c r="L1863" s="9" t="s">
        <v>14</v>
      </c>
      <c r="M1863" s="9">
        <f>Datos_Limpios!$I1863+Datos_Limpios!$J1863</f>
        <v>52</v>
      </c>
      <c r="N1863" s="9" t="str">
        <f>IF(Datos_Limpios!$M1863&lt;35,"Menor a 35",IF(Datos_Limpios!$M1863&lt;=48,"Menor a 48",IF(Datos_Limpios!$M1863&lt;=60,"Menor a 60","Mayor a 60")))</f>
        <v>Menor a 60</v>
      </c>
      <c r="O1863" s="9" t="str">
        <f>IF(Datos_Limpios!$L1863="True",Datos_Limpios!$F1863,Datos_Limpios!$H1863)</f>
        <v>Team Spirit</v>
      </c>
      <c r="P1863" s="9"/>
      <c r="Q1863" s="9">
        <v>14268</v>
      </c>
      <c r="R1863" s="9" t="s">
        <v>201</v>
      </c>
    </row>
    <row r="1864" spans="1:18" x14ac:dyDescent="0.3">
      <c r="A1864" s="7">
        <v>6808012161</v>
      </c>
      <c r="B1864" s="7">
        <v>2346</v>
      </c>
      <c r="C1864" s="8">
        <f>Datos_Limpios!$B1864/(24*60*60)</f>
        <v>2.7152777777777779E-2</v>
      </c>
      <c r="D1864" s="8" t="str">
        <f t="shared" si="58"/>
        <v>Early Game</v>
      </c>
      <c r="E1864" s="7">
        <v>7391077</v>
      </c>
      <c r="F1864" s="7" t="s">
        <v>149</v>
      </c>
      <c r="G1864" s="7">
        <v>7119388</v>
      </c>
      <c r="H1864" s="7" t="s">
        <v>136</v>
      </c>
      <c r="I1864" s="7">
        <v>27</v>
      </c>
      <c r="J1864" s="7">
        <v>29</v>
      </c>
      <c r="K1864" s="7" t="str">
        <f t="shared" si="59"/>
        <v>Dire</v>
      </c>
      <c r="L1864" s="7" t="s">
        <v>14</v>
      </c>
      <c r="M1864" s="7">
        <f>Datos_Limpios!$I1864+Datos_Limpios!$J1864</f>
        <v>56</v>
      </c>
      <c r="N1864" s="7" t="str">
        <f>IF(Datos_Limpios!$M1864&lt;35,"Menor a 35",IF(Datos_Limpios!$M1864&lt;=48,"Menor a 48",IF(Datos_Limpios!$M1864&lt;=60,"Menor a 60","Mayor a 60")))</f>
        <v>Menor a 60</v>
      </c>
      <c r="O1864" s="7" t="str">
        <f>IF(Datos_Limpios!$L1864="True",Datos_Limpios!$F1864,Datos_Limpios!$H1864)</f>
        <v>Team Spirit</v>
      </c>
      <c r="P1864" s="7"/>
      <c r="Q1864" s="7">
        <v>14268</v>
      </c>
      <c r="R1864" s="7" t="s">
        <v>201</v>
      </c>
    </row>
    <row r="1865" spans="1:18" x14ac:dyDescent="0.3">
      <c r="A1865" s="9">
        <v>6809802856</v>
      </c>
      <c r="B1865" s="9">
        <v>2458</v>
      </c>
      <c r="C1865" s="10">
        <f>Datos_Limpios!$B1865/(24*60*60)</f>
        <v>2.8449074074074075E-2</v>
      </c>
      <c r="D1865" s="8" t="str">
        <f t="shared" si="58"/>
        <v>Mid Game</v>
      </c>
      <c r="E1865" s="9">
        <v>7119388</v>
      </c>
      <c r="F1865" s="9" t="s">
        <v>136</v>
      </c>
      <c r="G1865" s="9">
        <v>8291895</v>
      </c>
      <c r="H1865" s="9" t="s">
        <v>182</v>
      </c>
      <c r="I1865" s="9">
        <v>16</v>
      </c>
      <c r="J1865" s="9">
        <v>35</v>
      </c>
      <c r="K1865" s="9" t="str">
        <f t="shared" si="59"/>
        <v>Dire</v>
      </c>
      <c r="L1865" s="9" t="s">
        <v>14</v>
      </c>
      <c r="M1865" s="9">
        <f>Datos_Limpios!$I1865+Datos_Limpios!$J1865</f>
        <v>51</v>
      </c>
      <c r="N1865" s="9" t="str">
        <f>IF(Datos_Limpios!$M1865&lt;35,"Menor a 35",IF(Datos_Limpios!$M1865&lt;=48,"Menor a 48",IF(Datos_Limpios!$M1865&lt;=60,"Menor a 60","Mayor a 60")))</f>
        <v>Menor a 60</v>
      </c>
      <c r="O1865" s="9" t="str">
        <f>IF(Datos_Limpios!$L1865="True",Datos_Limpios!$F1865,Datos_Limpios!$H1865)</f>
        <v>Tundra Esports</v>
      </c>
      <c r="P1865" s="9"/>
      <c r="Q1865" s="9">
        <v>14268</v>
      </c>
      <c r="R1865" s="9" t="s">
        <v>201</v>
      </c>
    </row>
    <row r="1866" spans="1:18" x14ac:dyDescent="0.3">
      <c r="A1866" s="7">
        <v>6810872192</v>
      </c>
      <c r="B1866" s="7">
        <v>2010</v>
      </c>
      <c r="C1866" s="8">
        <f>Datos_Limpios!$B1866/(24*60*60)</f>
        <v>2.326388888888889E-2</v>
      </c>
      <c r="D1866" s="8" t="str">
        <f t="shared" si="58"/>
        <v>Early Game</v>
      </c>
      <c r="E1866" s="7">
        <v>8254400</v>
      </c>
      <c r="F1866" s="7" t="s">
        <v>135</v>
      </c>
      <c r="G1866" s="7">
        <v>7119388</v>
      </c>
      <c r="H1866" s="7" t="s">
        <v>136</v>
      </c>
      <c r="I1866" s="7">
        <v>24</v>
      </c>
      <c r="J1866" s="7">
        <v>29</v>
      </c>
      <c r="K1866" s="7" t="str">
        <f t="shared" si="59"/>
        <v>Dire</v>
      </c>
      <c r="L1866" s="7" t="s">
        <v>14</v>
      </c>
      <c r="M1866" s="7">
        <f>Datos_Limpios!$I1866+Datos_Limpios!$J1866</f>
        <v>53</v>
      </c>
      <c r="N1866" s="7" t="str">
        <f>IF(Datos_Limpios!$M1866&lt;35,"Menor a 35",IF(Datos_Limpios!$M1866&lt;=48,"Menor a 48",IF(Datos_Limpios!$M1866&lt;=60,"Menor a 60","Mayor a 60")))</f>
        <v>Menor a 60</v>
      </c>
      <c r="O1866" s="7" t="str">
        <f>IF(Datos_Limpios!$L1866="True",Datos_Limpios!$F1866,Datos_Limpios!$H1866)</f>
        <v>Team Spirit</v>
      </c>
      <c r="P1866" s="7"/>
      <c r="Q1866" s="7">
        <v>14268</v>
      </c>
      <c r="R1866" s="7" t="s">
        <v>201</v>
      </c>
    </row>
    <row r="1867" spans="1:18" x14ac:dyDescent="0.3">
      <c r="A1867" s="9">
        <v>6810984589</v>
      </c>
      <c r="B1867" s="9">
        <v>2604</v>
      </c>
      <c r="C1867" s="10">
        <f>Datos_Limpios!$B1867/(24*60*60)</f>
        <v>3.0138888888888889E-2</v>
      </c>
      <c r="D1867" s="8" t="str">
        <f t="shared" si="58"/>
        <v>Mid Game</v>
      </c>
      <c r="E1867" s="9">
        <v>7119388</v>
      </c>
      <c r="F1867" s="9" t="s">
        <v>136</v>
      </c>
      <c r="G1867" s="9">
        <v>6209166</v>
      </c>
      <c r="H1867" s="9" t="s">
        <v>122</v>
      </c>
      <c r="I1867" s="9">
        <v>13</v>
      </c>
      <c r="J1867" s="9">
        <v>27</v>
      </c>
      <c r="K1867" s="9" t="str">
        <f t="shared" si="59"/>
        <v>Dire</v>
      </c>
      <c r="L1867" s="9" t="s">
        <v>14</v>
      </c>
      <c r="M1867" s="9">
        <f>Datos_Limpios!$I1867+Datos_Limpios!$J1867</f>
        <v>40</v>
      </c>
      <c r="N1867" s="9" t="str">
        <f>IF(Datos_Limpios!$M1867&lt;35,"Menor a 35",IF(Datos_Limpios!$M1867&lt;=48,"Menor a 48",IF(Datos_Limpios!$M1867&lt;=60,"Menor a 60","Mayor a 60")))</f>
        <v>Menor a 48</v>
      </c>
      <c r="O1867" s="9" t="str">
        <f>IF(Datos_Limpios!$L1867="True",Datos_Limpios!$F1867,Datos_Limpios!$H1867)</f>
        <v>Team Aster</v>
      </c>
      <c r="P1867" s="9"/>
      <c r="Q1867" s="9">
        <v>14268</v>
      </c>
      <c r="R1867" s="9" t="s">
        <v>201</v>
      </c>
    </row>
    <row r="1868" spans="1:18" x14ac:dyDescent="0.3">
      <c r="A1868" s="7">
        <v>6811035333</v>
      </c>
      <c r="B1868" s="7">
        <v>1161</v>
      </c>
      <c r="C1868" s="8">
        <f>Datos_Limpios!$B1868/(24*60*60)</f>
        <v>1.34375E-2</v>
      </c>
      <c r="D1868" s="8" t="str">
        <f t="shared" si="58"/>
        <v>Turbo Game</v>
      </c>
      <c r="E1868" s="7">
        <v>7119388</v>
      </c>
      <c r="F1868" s="7" t="s">
        <v>136</v>
      </c>
      <c r="G1868" s="7">
        <v>6209166</v>
      </c>
      <c r="H1868" s="7" t="s">
        <v>122</v>
      </c>
      <c r="I1868" s="7">
        <v>24</v>
      </c>
      <c r="J1868" s="7">
        <v>3</v>
      </c>
      <c r="K1868" s="7" t="str">
        <f t="shared" si="59"/>
        <v>Radiant</v>
      </c>
      <c r="L1868" s="7" t="s">
        <v>18</v>
      </c>
      <c r="M1868" s="7">
        <f>Datos_Limpios!$I1868+Datos_Limpios!$J1868</f>
        <v>27</v>
      </c>
      <c r="N1868" s="7" t="str">
        <f>IF(Datos_Limpios!$M1868&lt;35,"Menor a 35",IF(Datos_Limpios!$M1868&lt;=48,"Menor a 48",IF(Datos_Limpios!$M1868&lt;=60,"Menor a 60","Mayor a 60")))</f>
        <v>Menor a 35</v>
      </c>
      <c r="O1868" s="7" t="str">
        <f>IF(Datos_Limpios!$L1868="True",Datos_Limpios!$F1868,Datos_Limpios!$H1868)</f>
        <v>Team Spirit</v>
      </c>
      <c r="P1868" s="7"/>
      <c r="Q1868" s="7">
        <v>14268</v>
      </c>
      <c r="R1868" s="7" t="s">
        <v>201</v>
      </c>
    </row>
    <row r="1869" spans="1:18" x14ac:dyDescent="0.3">
      <c r="A1869" s="9">
        <v>6814073054</v>
      </c>
      <c r="B1869" s="9">
        <v>6422</v>
      </c>
      <c r="C1869" s="10">
        <f>Datos_Limpios!$B1869/(24*60*60)</f>
        <v>7.4328703703703702E-2</v>
      </c>
      <c r="D1869" s="8" t="str">
        <f t="shared" si="58"/>
        <v>Late Game</v>
      </c>
      <c r="E1869" s="9">
        <v>6209804</v>
      </c>
      <c r="F1869" s="9" t="s">
        <v>109</v>
      </c>
      <c r="G1869" s="9">
        <v>8605863</v>
      </c>
      <c r="H1869" s="9" t="s">
        <v>202</v>
      </c>
      <c r="I1869" s="9">
        <v>29</v>
      </c>
      <c r="J1869" s="9">
        <v>45</v>
      </c>
      <c r="K1869" s="9" t="str">
        <f t="shared" si="59"/>
        <v>Dire</v>
      </c>
      <c r="L1869" s="9" t="s">
        <v>14</v>
      </c>
      <c r="M1869" s="9">
        <f>Datos_Limpios!$I1869+Datos_Limpios!$J1869</f>
        <v>74</v>
      </c>
      <c r="N1869" s="9" t="str">
        <f>IF(Datos_Limpios!$M1869&lt;35,"Menor a 35",IF(Datos_Limpios!$M1869&lt;=48,"Menor a 48",IF(Datos_Limpios!$M1869&lt;=60,"Menor a 60","Mayor a 60")))</f>
        <v>Mayor a 60</v>
      </c>
      <c r="O1869" s="9" t="str">
        <f>IF(Datos_Limpios!$L1869="True",Datos_Limpios!$F1869,Datos_Limpios!$H1869)</f>
        <v>Cloud9</v>
      </c>
      <c r="P1869" s="9"/>
      <c r="Q1869" s="9">
        <v>14268</v>
      </c>
      <c r="R1869" s="9" t="s">
        <v>201</v>
      </c>
    </row>
    <row r="1870" spans="1:18" x14ac:dyDescent="0.3">
      <c r="A1870" s="7">
        <v>6809875296</v>
      </c>
      <c r="B1870" s="7">
        <v>1943</v>
      </c>
      <c r="C1870" s="8">
        <f>Datos_Limpios!$B1870/(24*60*60)</f>
        <v>2.2488425925925926E-2</v>
      </c>
      <c r="D1870" s="8" t="str">
        <f t="shared" si="58"/>
        <v>Early Game</v>
      </c>
      <c r="E1870" s="7">
        <v>6209804</v>
      </c>
      <c r="F1870" s="7" t="s">
        <v>109</v>
      </c>
      <c r="G1870" s="7">
        <v>39</v>
      </c>
      <c r="H1870" s="7" t="s">
        <v>60</v>
      </c>
      <c r="I1870" s="7">
        <v>21</v>
      </c>
      <c r="J1870" s="7">
        <v>28</v>
      </c>
      <c r="K1870" s="7" t="str">
        <f t="shared" si="59"/>
        <v>Dire</v>
      </c>
      <c r="L1870" s="7" t="s">
        <v>14</v>
      </c>
      <c r="M1870" s="7">
        <f>Datos_Limpios!$I1870+Datos_Limpios!$J1870</f>
        <v>49</v>
      </c>
      <c r="N1870" s="7" t="str">
        <f>IF(Datos_Limpios!$M1870&lt;35,"Menor a 35",IF(Datos_Limpios!$M1870&lt;=48,"Menor a 48",IF(Datos_Limpios!$M1870&lt;=60,"Menor a 60","Mayor a 60")))</f>
        <v>Menor a 60</v>
      </c>
      <c r="O1870" s="7" t="str">
        <f>IF(Datos_Limpios!$L1870="True",Datos_Limpios!$F1870,Datos_Limpios!$H1870)</f>
        <v>Shopify Rebellion</v>
      </c>
      <c r="P1870" s="7"/>
      <c r="Q1870" s="7">
        <v>14268</v>
      </c>
      <c r="R1870" s="7" t="s">
        <v>201</v>
      </c>
    </row>
    <row r="1871" spans="1:18" x14ac:dyDescent="0.3">
      <c r="A1871" s="9">
        <v>6818576227</v>
      </c>
      <c r="B1871" s="9">
        <v>2364</v>
      </c>
      <c r="C1871" s="10">
        <f>Datos_Limpios!$B1871/(24*60*60)</f>
        <v>2.736111111111111E-2</v>
      </c>
      <c r="D1871" s="8" t="str">
        <f t="shared" si="58"/>
        <v>Early Game</v>
      </c>
      <c r="E1871" s="9">
        <v>8254400</v>
      </c>
      <c r="F1871" s="9" t="s">
        <v>135</v>
      </c>
      <c r="G1871" s="9">
        <v>15</v>
      </c>
      <c r="H1871" s="9" t="s">
        <v>12</v>
      </c>
      <c r="I1871" s="9">
        <v>25</v>
      </c>
      <c r="J1871" s="9">
        <v>35</v>
      </c>
      <c r="K1871" s="9" t="str">
        <f t="shared" si="59"/>
        <v>Dire</v>
      </c>
      <c r="L1871" s="9" t="s">
        <v>14</v>
      </c>
      <c r="M1871" s="9">
        <f>Datos_Limpios!$I1871+Datos_Limpios!$J1871</f>
        <v>60</v>
      </c>
      <c r="N1871" s="9" t="str">
        <f>IF(Datos_Limpios!$M1871&lt;35,"Menor a 35",IF(Datos_Limpios!$M1871&lt;=48,"Menor a 48",IF(Datos_Limpios!$M1871&lt;=60,"Menor a 60","Mayor a 60")))</f>
        <v>Menor a 60</v>
      </c>
      <c r="O1871" s="9" t="str">
        <f>IF(Datos_Limpios!$L1871="True",Datos_Limpios!$F1871,Datos_Limpios!$H1871)</f>
        <v>LGD Gaming</v>
      </c>
      <c r="P1871" s="9"/>
      <c r="Q1871" s="9">
        <v>14268</v>
      </c>
      <c r="R1871" s="9" t="s">
        <v>201</v>
      </c>
    </row>
    <row r="1872" spans="1:18" x14ac:dyDescent="0.3">
      <c r="A1872" s="7">
        <v>6806047576</v>
      </c>
      <c r="B1872" s="7">
        <v>2971</v>
      </c>
      <c r="C1872" s="8">
        <f>Datos_Limpios!$B1872/(24*60*60)</f>
        <v>3.4386574074074076E-2</v>
      </c>
      <c r="D1872" s="8" t="str">
        <f t="shared" si="58"/>
        <v>Mid Game</v>
      </c>
      <c r="E1872" s="7">
        <v>7732977</v>
      </c>
      <c r="F1872" s="7" t="s">
        <v>155</v>
      </c>
      <c r="G1872" s="7">
        <v>2586976</v>
      </c>
      <c r="H1872" s="7" t="s">
        <v>64</v>
      </c>
      <c r="I1872" s="7">
        <v>23</v>
      </c>
      <c r="J1872" s="7">
        <v>24</v>
      </c>
      <c r="K1872" s="7" t="str">
        <f t="shared" si="59"/>
        <v>Dire</v>
      </c>
      <c r="L1872" s="7" t="s">
        <v>14</v>
      </c>
      <c r="M1872" s="7">
        <f>Datos_Limpios!$I1872+Datos_Limpios!$J1872</f>
        <v>47</v>
      </c>
      <c r="N1872" s="7" t="str">
        <f>IF(Datos_Limpios!$M1872&lt;35,"Menor a 35",IF(Datos_Limpios!$M1872&lt;=48,"Menor a 48",IF(Datos_Limpios!$M1872&lt;=60,"Menor a 60","Mayor a 60")))</f>
        <v>Menor a 48</v>
      </c>
      <c r="O1872" s="7" t="str">
        <f>IF(Datos_Limpios!$L1872="True",Datos_Limpios!$F1872,Datos_Limpios!$H1872)</f>
        <v>OG</v>
      </c>
      <c r="P1872" s="7"/>
      <c r="Q1872" s="7">
        <v>14268</v>
      </c>
      <c r="R1872" s="7" t="s">
        <v>201</v>
      </c>
    </row>
    <row r="1873" spans="1:18" x14ac:dyDescent="0.3">
      <c r="A1873" s="9">
        <v>6831727836</v>
      </c>
      <c r="B1873" s="9">
        <v>2309</v>
      </c>
      <c r="C1873" s="10">
        <f>Datos_Limpios!$B1873/(24*60*60)</f>
        <v>2.6724537037037036E-2</v>
      </c>
      <c r="D1873" s="8" t="str">
        <f t="shared" si="58"/>
        <v>Early Game</v>
      </c>
      <c r="E1873" s="9">
        <v>1838315</v>
      </c>
      <c r="F1873" s="9" t="s">
        <v>21</v>
      </c>
      <c r="G1873" s="9">
        <v>2163</v>
      </c>
      <c r="H1873" s="9" t="s">
        <v>66</v>
      </c>
      <c r="I1873" s="9">
        <v>32</v>
      </c>
      <c r="J1873" s="9">
        <v>23</v>
      </c>
      <c r="K1873" s="9" t="str">
        <f t="shared" si="59"/>
        <v>Radiant</v>
      </c>
      <c r="L1873" s="9" t="s">
        <v>18</v>
      </c>
      <c r="M1873" s="9">
        <f>Datos_Limpios!$I1873+Datos_Limpios!$J1873</f>
        <v>55</v>
      </c>
      <c r="N1873" s="9" t="str">
        <f>IF(Datos_Limpios!$M1873&lt;35,"Menor a 35",IF(Datos_Limpios!$M1873&lt;=48,"Menor a 48",IF(Datos_Limpios!$M1873&lt;=60,"Menor a 60","Mayor a 60")))</f>
        <v>Menor a 60</v>
      </c>
      <c r="O1873" s="9" t="str">
        <f>IF(Datos_Limpios!$L1873="True",Datos_Limpios!$F1873,Datos_Limpios!$H1873)</f>
        <v>Team Secret</v>
      </c>
      <c r="P1873" s="9"/>
      <c r="Q1873" s="9">
        <v>14268</v>
      </c>
      <c r="R1873" s="9" t="s">
        <v>201</v>
      </c>
    </row>
    <row r="1874" spans="1:18" x14ac:dyDescent="0.3">
      <c r="A1874" s="7">
        <v>6818876789</v>
      </c>
      <c r="B1874" s="7">
        <v>2504</v>
      </c>
      <c r="C1874" s="8">
        <f>Datos_Limpios!$B1874/(24*60*60)</f>
        <v>2.8981481481481483E-2</v>
      </c>
      <c r="D1874" s="8" t="str">
        <f t="shared" si="58"/>
        <v>Mid Game</v>
      </c>
      <c r="E1874" s="7">
        <v>15</v>
      </c>
      <c r="F1874" s="7" t="s">
        <v>12</v>
      </c>
      <c r="G1874" s="7">
        <v>6209166</v>
      </c>
      <c r="H1874" s="7" t="s">
        <v>122</v>
      </c>
      <c r="I1874" s="7">
        <v>14</v>
      </c>
      <c r="J1874" s="7">
        <v>28</v>
      </c>
      <c r="K1874" s="7" t="str">
        <f t="shared" si="59"/>
        <v>Dire</v>
      </c>
      <c r="L1874" s="7" t="s">
        <v>14</v>
      </c>
      <c r="M1874" s="7">
        <f>Datos_Limpios!$I1874+Datos_Limpios!$J1874</f>
        <v>42</v>
      </c>
      <c r="N1874" s="7" t="str">
        <f>IF(Datos_Limpios!$M1874&lt;35,"Menor a 35",IF(Datos_Limpios!$M1874&lt;=48,"Menor a 48",IF(Datos_Limpios!$M1874&lt;=60,"Menor a 60","Mayor a 60")))</f>
        <v>Menor a 48</v>
      </c>
      <c r="O1874" s="7" t="str">
        <f>IF(Datos_Limpios!$L1874="True",Datos_Limpios!$F1874,Datos_Limpios!$H1874)</f>
        <v>Team Aster</v>
      </c>
      <c r="P1874" s="7"/>
      <c r="Q1874" s="7">
        <v>14268</v>
      </c>
      <c r="R1874" s="7" t="s">
        <v>201</v>
      </c>
    </row>
    <row r="1875" spans="1:18" x14ac:dyDescent="0.3">
      <c r="A1875" s="9">
        <v>6808433308</v>
      </c>
      <c r="B1875" s="9">
        <v>2370</v>
      </c>
      <c r="C1875" s="10">
        <f>Datos_Limpios!$B1875/(24*60*60)</f>
        <v>2.7430555555555555E-2</v>
      </c>
      <c r="D1875" s="8" t="str">
        <f t="shared" si="58"/>
        <v>Early Game</v>
      </c>
      <c r="E1875" s="9">
        <v>8260983</v>
      </c>
      <c r="F1875" s="9" t="s">
        <v>147</v>
      </c>
      <c r="G1875" s="9">
        <v>7119388</v>
      </c>
      <c r="H1875" s="9" t="s">
        <v>136</v>
      </c>
      <c r="I1875" s="9">
        <v>18</v>
      </c>
      <c r="J1875" s="9">
        <v>27</v>
      </c>
      <c r="K1875" s="9" t="str">
        <f t="shared" si="59"/>
        <v>Dire</v>
      </c>
      <c r="L1875" s="9" t="s">
        <v>14</v>
      </c>
      <c r="M1875" s="9">
        <f>Datos_Limpios!$I1875+Datos_Limpios!$J1875</f>
        <v>45</v>
      </c>
      <c r="N1875" s="9" t="str">
        <f>IF(Datos_Limpios!$M1875&lt;35,"Menor a 35",IF(Datos_Limpios!$M1875&lt;=48,"Menor a 48",IF(Datos_Limpios!$M1875&lt;=60,"Menor a 60","Mayor a 60")))</f>
        <v>Menor a 48</v>
      </c>
      <c r="O1875" s="9" t="str">
        <f>IF(Datos_Limpios!$L1875="True",Datos_Limpios!$F1875,Datos_Limpios!$H1875)</f>
        <v>Team Spirit</v>
      </c>
      <c r="P1875" s="9"/>
      <c r="Q1875" s="9">
        <v>14268</v>
      </c>
      <c r="R1875" s="9" t="s">
        <v>201</v>
      </c>
    </row>
    <row r="1876" spans="1:18" x14ac:dyDescent="0.3">
      <c r="A1876" s="7">
        <v>6807892967</v>
      </c>
      <c r="B1876" s="7">
        <v>1747</v>
      </c>
      <c r="C1876" s="8">
        <f>Datos_Limpios!$B1876/(24*60*60)</f>
        <v>2.0219907407407409E-2</v>
      </c>
      <c r="D1876" s="8" t="str">
        <f t="shared" si="58"/>
        <v>Early Game</v>
      </c>
      <c r="E1876" s="7">
        <v>7732977</v>
      </c>
      <c r="F1876" s="7" t="s">
        <v>155</v>
      </c>
      <c r="G1876" s="7">
        <v>8599101</v>
      </c>
      <c r="H1876" s="7" t="s">
        <v>199</v>
      </c>
      <c r="I1876" s="7">
        <v>31</v>
      </c>
      <c r="J1876" s="7">
        <v>6</v>
      </c>
      <c r="K1876" s="7" t="str">
        <f t="shared" si="59"/>
        <v>Radiant</v>
      </c>
      <c r="L1876" s="7" t="s">
        <v>18</v>
      </c>
      <c r="M1876" s="7">
        <f>Datos_Limpios!$I1876+Datos_Limpios!$J1876</f>
        <v>37</v>
      </c>
      <c r="N1876" s="7" t="str">
        <f>IF(Datos_Limpios!$M1876&lt;35,"Menor a 35",IF(Datos_Limpios!$M1876&lt;=48,"Menor a 48",IF(Datos_Limpios!$M1876&lt;=60,"Menor a 60","Mayor a 60")))</f>
        <v>Menor a 48</v>
      </c>
      <c r="O1876" s="7" t="str">
        <f>IF(Datos_Limpios!$L1876="True",Datos_Limpios!$F1876,Datos_Limpios!$H1876)</f>
        <v>BOOM Esports</v>
      </c>
      <c r="P1876" s="7"/>
      <c r="Q1876" s="7">
        <v>14268</v>
      </c>
      <c r="R1876" s="7" t="s">
        <v>201</v>
      </c>
    </row>
    <row r="1877" spans="1:18" x14ac:dyDescent="0.3">
      <c r="A1877" s="9">
        <v>6813846659</v>
      </c>
      <c r="B1877" s="9">
        <v>3003</v>
      </c>
      <c r="C1877" s="10">
        <f>Datos_Limpios!$B1877/(24*60*60)</f>
        <v>3.4756944444444444E-2</v>
      </c>
      <c r="D1877" s="8" t="str">
        <f t="shared" si="58"/>
        <v>Mid Game</v>
      </c>
      <c r="E1877" s="9">
        <v>1838315</v>
      </c>
      <c r="F1877" s="9" t="s">
        <v>21</v>
      </c>
      <c r="G1877" s="9">
        <v>15</v>
      </c>
      <c r="H1877" s="9" t="s">
        <v>12</v>
      </c>
      <c r="I1877" s="9">
        <v>52</v>
      </c>
      <c r="J1877" s="9">
        <v>33</v>
      </c>
      <c r="K1877" s="9" t="str">
        <f t="shared" si="59"/>
        <v>Radiant</v>
      </c>
      <c r="L1877" s="9" t="s">
        <v>18</v>
      </c>
      <c r="M1877" s="9">
        <f>Datos_Limpios!$I1877+Datos_Limpios!$J1877</f>
        <v>85</v>
      </c>
      <c r="N1877" s="9" t="str">
        <f>IF(Datos_Limpios!$M1877&lt;35,"Menor a 35",IF(Datos_Limpios!$M1877&lt;=48,"Menor a 48",IF(Datos_Limpios!$M1877&lt;=60,"Menor a 60","Mayor a 60")))</f>
        <v>Mayor a 60</v>
      </c>
      <c r="O1877" s="9" t="str">
        <f>IF(Datos_Limpios!$L1877="True",Datos_Limpios!$F1877,Datos_Limpios!$H1877)</f>
        <v>Team Secret</v>
      </c>
      <c r="P1877" s="9"/>
      <c r="Q1877" s="9">
        <v>14268</v>
      </c>
      <c r="R1877" s="9" t="s">
        <v>201</v>
      </c>
    </row>
    <row r="1878" spans="1:18" x14ac:dyDescent="0.3">
      <c r="A1878" s="7">
        <v>6832008209</v>
      </c>
      <c r="B1878" s="7">
        <v>2402</v>
      </c>
      <c r="C1878" s="8">
        <f>Datos_Limpios!$B1878/(24*60*60)</f>
        <v>2.7800925925925927E-2</v>
      </c>
      <c r="D1878" s="8" t="str">
        <f t="shared" si="58"/>
        <v>Mid Game</v>
      </c>
      <c r="E1878" s="7">
        <v>1838315</v>
      </c>
      <c r="F1878" s="7" t="s">
        <v>21</v>
      </c>
      <c r="G1878" s="7">
        <v>8291895</v>
      </c>
      <c r="H1878" s="7" t="s">
        <v>182</v>
      </c>
      <c r="I1878" s="7">
        <v>14</v>
      </c>
      <c r="J1878" s="7">
        <v>39</v>
      </c>
      <c r="K1878" s="7" t="str">
        <f t="shared" si="59"/>
        <v>Dire</v>
      </c>
      <c r="L1878" s="7" t="s">
        <v>14</v>
      </c>
      <c r="M1878" s="7">
        <f>Datos_Limpios!$I1878+Datos_Limpios!$J1878</f>
        <v>53</v>
      </c>
      <c r="N1878" s="7" t="str">
        <f>IF(Datos_Limpios!$M1878&lt;35,"Menor a 35",IF(Datos_Limpios!$M1878&lt;=48,"Menor a 48",IF(Datos_Limpios!$M1878&lt;=60,"Menor a 60","Mayor a 60")))</f>
        <v>Menor a 60</v>
      </c>
      <c r="O1878" s="7" t="str">
        <f>IF(Datos_Limpios!$L1878="True",Datos_Limpios!$F1878,Datos_Limpios!$H1878)</f>
        <v>Tundra Esports</v>
      </c>
      <c r="P1878" s="7"/>
      <c r="Q1878" s="7">
        <v>14268</v>
      </c>
      <c r="R1878" s="7" t="s">
        <v>201</v>
      </c>
    </row>
    <row r="1879" spans="1:18" x14ac:dyDescent="0.3">
      <c r="A1879" s="9">
        <v>6808106195</v>
      </c>
      <c r="B1879" s="9">
        <v>2785</v>
      </c>
      <c r="C1879" s="10">
        <f>Datos_Limpios!$B1879/(24*60*60)</f>
        <v>3.2233796296296295E-2</v>
      </c>
      <c r="D1879" s="8" t="str">
        <f t="shared" si="58"/>
        <v>Mid Game</v>
      </c>
      <c r="E1879" s="9">
        <v>15</v>
      </c>
      <c r="F1879" s="9" t="s">
        <v>12</v>
      </c>
      <c r="G1879" s="9">
        <v>2163</v>
      </c>
      <c r="H1879" s="9" t="s">
        <v>66</v>
      </c>
      <c r="I1879" s="9">
        <v>32</v>
      </c>
      <c r="J1879" s="9">
        <v>29</v>
      </c>
      <c r="K1879" s="9" t="str">
        <f t="shared" si="59"/>
        <v>Radiant</v>
      </c>
      <c r="L1879" s="9" t="s">
        <v>18</v>
      </c>
      <c r="M1879" s="9">
        <f>Datos_Limpios!$I1879+Datos_Limpios!$J1879</f>
        <v>61</v>
      </c>
      <c r="N1879" s="9" t="str">
        <f>IF(Datos_Limpios!$M1879&lt;35,"Menor a 35",IF(Datos_Limpios!$M1879&lt;=48,"Menor a 48",IF(Datos_Limpios!$M1879&lt;=60,"Menor a 60","Mayor a 60")))</f>
        <v>Mayor a 60</v>
      </c>
      <c r="O1879" s="9" t="str">
        <f>IF(Datos_Limpios!$L1879="True",Datos_Limpios!$F1879,Datos_Limpios!$H1879)</f>
        <v>LGD Gaming</v>
      </c>
      <c r="P1879" s="9"/>
      <c r="Q1879" s="9">
        <v>14268</v>
      </c>
      <c r="R1879" s="9" t="s">
        <v>201</v>
      </c>
    </row>
    <row r="1880" spans="1:18" x14ac:dyDescent="0.3">
      <c r="A1880" s="7">
        <v>6806094304</v>
      </c>
      <c r="B1880" s="7">
        <v>1401</v>
      </c>
      <c r="C1880" s="8">
        <f>Datos_Limpios!$B1880/(24*60*60)</f>
        <v>1.6215277777777776E-2</v>
      </c>
      <c r="D1880" s="8" t="str">
        <f t="shared" si="58"/>
        <v>Early Game</v>
      </c>
      <c r="E1880" s="7">
        <v>7390454</v>
      </c>
      <c r="F1880" s="7" t="s">
        <v>145</v>
      </c>
      <c r="G1880" s="7">
        <v>39</v>
      </c>
      <c r="H1880" s="7" t="s">
        <v>60</v>
      </c>
      <c r="I1880" s="7">
        <v>5</v>
      </c>
      <c r="J1880" s="7">
        <v>20</v>
      </c>
      <c r="K1880" s="7" t="str">
        <f t="shared" si="59"/>
        <v>Dire</v>
      </c>
      <c r="L1880" s="7" t="s">
        <v>14</v>
      </c>
      <c r="M1880" s="7">
        <f>Datos_Limpios!$I1880+Datos_Limpios!$J1880</f>
        <v>25</v>
      </c>
      <c r="N1880" s="7" t="str">
        <f>IF(Datos_Limpios!$M1880&lt;35,"Menor a 35",IF(Datos_Limpios!$M1880&lt;=48,"Menor a 48",IF(Datos_Limpios!$M1880&lt;=60,"Menor a 60","Mayor a 60")))</f>
        <v>Menor a 35</v>
      </c>
      <c r="O1880" s="7" t="str">
        <f>IF(Datos_Limpios!$L1880="True",Datos_Limpios!$F1880,Datos_Limpios!$H1880)</f>
        <v>Shopify Rebellion</v>
      </c>
      <c r="P1880" s="7"/>
      <c r="Q1880" s="7">
        <v>14268</v>
      </c>
      <c r="R1880" s="7" t="s">
        <v>201</v>
      </c>
    </row>
    <row r="1881" spans="1:18" x14ac:dyDescent="0.3">
      <c r="A1881" s="9">
        <v>6818958825</v>
      </c>
      <c r="B1881" s="9">
        <v>3450</v>
      </c>
      <c r="C1881" s="10">
        <f>Datos_Limpios!$B1881/(24*60*60)</f>
        <v>3.9930555555555552E-2</v>
      </c>
      <c r="D1881" s="8" t="str">
        <f t="shared" si="58"/>
        <v>Mid Game</v>
      </c>
      <c r="E1881" s="9">
        <v>7391077</v>
      </c>
      <c r="F1881" s="9" t="s">
        <v>149</v>
      </c>
      <c r="G1881" s="9">
        <v>2163</v>
      </c>
      <c r="H1881" s="9" t="s">
        <v>66</v>
      </c>
      <c r="I1881" s="9">
        <v>49</v>
      </c>
      <c r="J1881" s="9">
        <v>37</v>
      </c>
      <c r="K1881" s="9" t="str">
        <f t="shared" si="59"/>
        <v>Radiant</v>
      </c>
      <c r="L1881" s="9" t="s">
        <v>18</v>
      </c>
      <c r="M1881" s="9">
        <f>Datos_Limpios!$I1881+Datos_Limpios!$J1881</f>
        <v>86</v>
      </c>
      <c r="N1881" s="9" t="str">
        <f>IF(Datos_Limpios!$M1881&lt;35,"Menor a 35",IF(Datos_Limpios!$M1881&lt;=48,"Menor a 48",IF(Datos_Limpios!$M1881&lt;=60,"Menor a 60","Mayor a 60")))</f>
        <v>Mayor a 60</v>
      </c>
      <c r="O1881" s="9" t="str">
        <f>IF(Datos_Limpios!$L1881="True",Datos_Limpios!$F1881,Datos_Limpios!$H1881)</f>
        <v>Thunder Awaken</v>
      </c>
      <c r="P1881" s="9"/>
      <c r="Q1881" s="9">
        <v>14268</v>
      </c>
      <c r="R1881" s="9" t="s">
        <v>201</v>
      </c>
    </row>
    <row r="1882" spans="1:18" x14ac:dyDescent="0.3">
      <c r="A1882" s="7">
        <v>6829345218</v>
      </c>
      <c r="B1882" s="7">
        <v>2321</v>
      </c>
      <c r="C1882" s="8">
        <f>Datos_Limpios!$B1882/(24*60*60)</f>
        <v>2.6863425925925926E-2</v>
      </c>
      <c r="D1882" s="8" t="str">
        <f t="shared" si="58"/>
        <v>Early Game</v>
      </c>
      <c r="E1882" s="7">
        <v>2163</v>
      </c>
      <c r="F1882" s="7" t="s">
        <v>66</v>
      </c>
      <c r="G1882" s="7">
        <v>6209166</v>
      </c>
      <c r="H1882" s="7" t="s">
        <v>122</v>
      </c>
      <c r="I1882" s="7">
        <v>29</v>
      </c>
      <c r="J1882" s="7">
        <v>10</v>
      </c>
      <c r="K1882" s="7" t="str">
        <f t="shared" si="59"/>
        <v>Radiant</v>
      </c>
      <c r="L1882" s="7" t="s">
        <v>18</v>
      </c>
      <c r="M1882" s="7">
        <f>Datos_Limpios!$I1882+Datos_Limpios!$J1882</f>
        <v>39</v>
      </c>
      <c r="N1882" s="7" t="str">
        <f>IF(Datos_Limpios!$M1882&lt;35,"Menor a 35",IF(Datos_Limpios!$M1882&lt;=48,"Menor a 48",IF(Datos_Limpios!$M1882&lt;=60,"Menor a 60","Mayor a 60")))</f>
        <v>Menor a 48</v>
      </c>
      <c r="O1882" s="7" t="str">
        <f>IF(Datos_Limpios!$L1882="True",Datos_Limpios!$F1882,Datos_Limpios!$H1882)</f>
        <v>Team Liquid</v>
      </c>
      <c r="P1882" s="7"/>
      <c r="Q1882" s="7">
        <v>14268</v>
      </c>
      <c r="R1882" s="7" t="s">
        <v>201</v>
      </c>
    </row>
    <row r="1883" spans="1:18" x14ac:dyDescent="0.3">
      <c r="A1883" s="9">
        <v>6831640716</v>
      </c>
      <c r="B1883" s="9">
        <v>2371</v>
      </c>
      <c r="C1883" s="10">
        <f>Datos_Limpios!$B1883/(24*60*60)</f>
        <v>2.7442129629629629E-2</v>
      </c>
      <c r="D1883" s="8" t="str">
        <f t="shared" si="58"/>
        <v>Early Game</v>
      </c>
      <c r="E1883" s="9">
        <v>1838315</v>
      </c>
      <c r="F1883" s="9" t="s">
        <v>21</v>
      </c>
      <c r="G1883" s="9">
        <v>2163</v>
      </c>
      <c r="H1883" s="9" t="s">
        <v>66</v>
      </c>
      <c r="I1883" s="9">
        <v>21</v>
      </c>
      <c r="J1883" s="9">
        <v>35</v>
      </c>
      <c r="K1883" s="9" t="str">
        <f t="shared" si="59"/>
        <v>Dire</v>
      </c>
      <c r="L1883" s="9" t="s">
        <v>14</v>
      </c>
      <c r="M1883" s="9">
        <f>Datos_Limpios!$I1883+Datos_Limpios!$J1883</f>
        <v>56</v>
      </c>
      <c r="N1883" s="9" t="str">
        <f>IF(Datos_Limpios!$M1883&lt;35,"Menor a 35",IF(Datos_Limpios!$M1883&lt;=48,"Menor a 48",IF(Datos_Limpios!$M1883&lt;=60,"Menor a 60","Mayor a 60")))</f>
        <v>Menor a 60</v>
      </c>
      <c r="O1883" s="9" t="str">
        <f>IF(Datos_Limpios!$L1883="True",Datos_Limpios!$F1883,Datos_Limpios!$H1883)</f>
        <v>Team Liquid</v>
      </c>
      <c r="P1883" s="9"/>
      <c r="Q1883" s="9">
        <v>14268</v>
      </c>
      <c r="R1883" s="9" t="s">
        <v>201</v>
      </c>
    </row>
    <row r="1884" spans="1:18" x14ac:dyDescent="0.3">
      <c r="A1884" s="7">
        <v>6829266295</v>
      </c>
      <c r="B1884" s="7">
        <v>2265</v>
      </c>
      <c r="C1884" s="8">
        <f>Datos_Limpios!$B1884/(24*60*60)</f>
        <v>2.6215277777777778E-2</v>
      </c>
      <c r="D1884" s="8" t="str">
        <f t="shared" si="58"/>
        <v>Early Game</v>
      </c>
      <c r="E1884" s="7">
        <v>2163</v>
      </c>
      <c r="F1884" s="7" t="s">
        <v>66</v>
      </c>
      <c r="G1884" s="7">
        <v>6209166</v>
      </c>
      <c r="H1884" s="7" t="s">
        <v>122</v>
      </c>
      <c r="I1884" s="7">
        <v>10</v>
      </c>
      <c r="J1884" s="7">
        <v>33</v>
      </c>
      <c r="K1884" s="7" t="str">
        <f t="shared" si="59"/>
        <v>Dire</v>
      </c>
      <c r="L1884" s="7" t="s">
        <v>14</v>
      </c>
      <c r="M1884" s="7">
        <f>Datos_Limpios!$I1884+Datos_Limpios!$J1884</f>
        <v>43</v>
      </c>
      <c r="N1884" s="7" t="str">
        <f>IF(Datos_Limpios!$M1884&lt;35,"Menor a 35",IF(Datos_Limpios!$M1884&lt;=48,"Menor a 48",IF(Datos_Limpios!$M1884&lt;=60,"Menor a 60","Mayor a 60")))</f>
        <v>Menor a 48</v>
      </c>
      <c r="O1884" s="7" t="str">
        <f>IF(Datos_Limpios!$L1884="True",Datos_Limpios!$F1884,Datos_Limpios!$H1884)</f>
        <v>Team Aster</v>
      </c>
      <c r="P1884" s="7"/>
      <c r="Q1884" s="7">
        <v>14268</v>
      </c>
      <c r="R1884" s="7" t="s">
        <v>201</v>
      </c>
    </row>
    <row r="1885" spans="1:18" x14ac:dyDescent="0.3">
      <c r="A1885" s="9">
        <v>6829184970</v>
      </c>
      <c r="B1885" s="9">
        <v>2696</v>
      </c>
      <c r="C1885" s="10">
        <f>Datos_Limpios!$B1885/(24*60*60)</f>
        <v>3.1203703703703702E-2</v>
      </c>
      <c r="D1885" s="8" t="str">
        <f t="shared" si="58"/>
        <v>Mid Game</v>
      </c>
      <c r="E1885" s="9">
        <v>6209166</v>
      </c>
      <c r="F1885" s="9" t="s">
        <v>122</v>
      </c>
      <c r="G1885" s="9">
        <v>2163</v>
      </c>
      <c r="H1885" s="9" t="s">
        <v>66</v>
      </c>
      <c r="I1885" s="9">
        <v>27</v>
      </c>
      <c r="J1885" s="9">
        <v>29</v>
      </c>
      <c r="K1885" s="9" t="str">
        <f t="shared" si="59"/>
        <v>Dire</v>
      </c>
      <c r="L1885" s="9" t="s">
        <v>14</v>
      </c>
      <c r="M1885" s="9">
        <f>Datos_Limpios!$I1885+Datos_Limpios!$J1885</f>
        <v>56</v>
      </c>
      <c r="N1885" s="9" t="str">
        <f>IF(Datos_Limpios!$M1885&lt;35,"Menor a 35",IF(Datos_Limpios!$M1885&lt;=48,"Menor a 48",IF(Datos_Limpios!$M1885&lt;=60,"Menor a 60","Mayor a 60")))</f>
        <v>Menor a 60</v>
      </c>
      <c r="O1885" s="9" t="str">
        <f>IF(Datos_Limpios!$L1885="True",Datos_Limpios!$F1885,Datos_Limpios!$H1885)</f>
        <v>Team Liquid</v>
      </c>
      <c r="P1885" s="9"/>
      <c r="Q1885" s="9">
        <v>14268</v>
      </c>
      <c r="R1885" s="9" t="s">
        <v>201</v>
      </c>
    </row>
    <row r="1886" spans="1:18" x14ac:dyDescent="0.3">
      <c r="A1886" s="7">
        <v>6819203954</v>
      </c>
      <c r="B1886" s="7">
        <v>3059</v>
      </c>
      <c r="C1886" s="8">
        <f>Datos_Limpios!$B1886/(24*60*60)</f>
        <v>3.5405092592592592E-2</v>
      </c>
      <c r="D1886" s="8" t="str">
        <f t="shared" si="58"/>
        <v>Mid Game</v>
      </c>
      <c r="E1886" s="7">
        <v>7391077</v>
      </c>
      <c r="F1886" s="7" t="s">
        <v>149</v>
      </c>
      <c r="G1886" s="7">
        <v>2163</v>
      </c>
      <c r="H1886" s="7" t="s">
        <v>66</v>
      </c>
      <c r="I1886" s="7">
        <v>48</v>
      </c>
      <c r="J1886" s="7">
        <v>41</v>
      </c>
      <c r="K1886" s="7" t="str">
        <f t="shared" si="59"/>
        <v>Dire</v>
      </c>
      <c r="L1886" s="7" t="s">
        <v>14</v>
      </c>
      <c r="M1886" s="7">
        <f>Datos_Limpios!$I1886+Datos_Limpios!$J1886</f>
        <v>89</v>
      </c>
      <c r="N1886" s="7" t="str">
        <f>IF(Datos_Limpios!$M1886&lt;35,"Menor a 35",IF(Datos_Limpios!$M1886&lt;=48,"Menor a 48",IF(Datos_Limpios!$M1886&lt;=60,"Menor a 60","Mayor a 60")))</f>
        <v>Mayor a 60</v>
      </c>
      <c r="O1886" s="7" t="str">
        <f>IF(Datos_Limpios!$L1886="True",Datos_Limpios!$F1886,Datos_Limpios!$H1886)</f>
        <v>Team Liquid</v>
      </c>
      <c r="P1886" s="7"/>
      <c r="Q1886" s="7">
        <v>14268</v>
      </c>
      <c r="R1886" s="7" t="s">
        <v>201</v>
      </c>
    </row>
    <row r="1887" spans="1:18" x14ac:dyDescent="0.3">
      <c r="A1887" s="9">
        <v>6817021418</v>
      </c>
      <c r="B1887" s="9">
        <v>3092</v>
      </c>
      <c r="C1887" s="10">
        <f>Datos_Limpios!$B1887/(24*60*60)</f>
        <v>3.5787037037037034E-2</v>
      </c>
      <c r="D1887" s="8" t="str">
        <f t="shared" si="58"/>
        <v>Mid Game</v>
      </c>
      <c r="E1887" s="9">
        <v>2163</v>
      </c>
      <c r="F1887" s="9" t="s">
        <v>66</v>
      </c>
      <c r="G1887" s="9">
        <v>8605863</v>
      </c>
      <c r="H1887" s="9" t="s">
        <v>202</v>
      </c>
      <c r="I1887" s="9">
        <v>43</v>
      </c>
      <c r="J1887" s="9">
        <v>30</v>
      </c>
      <c r="K1887" s="9" t="str">
        <f t="shared" si="59"/>
        <v>Radiant</v>
      </c>
      <c r="L1887" s="9" t="s">
        <v>18</v>
      </c>
      <c r="M1887" s="9">
        <f>Datos_Limpios!$I1887+Datos_Limpios!$J1887</f>
        <v>73</v>
      </c>
      <c r="N1887" s="9" t="str">
        <f>IF(Datos_Limpios!$M1887&lt;35,"Menor a 35",IF(Datos_Limpios!$M1887&lt;=48,"Menor a 48",IF(Datos_Limpios!$M1887&lt;=60,"Menor a 60","Mayor a 60")))</f>
        <v>Mayor a 60</v>
      </c>
      <c r="O1887" s="9" t="str">
        <f>IF(Datos_Limpios!$L1887="True",Datos_Limpios!$F1887,Datos_Limpios!$H1887)</f>
        <v>Team Liquid</v>
      </c>
      <c r="P1887" s="9"/>
      <c r="Q1887" s="9">
        <v>14268</v>
      </c>
      <c r="R1887" s="9" t="s">
        <v>201</v>
      </c>
    </row>
    <row r="1888" spans="1:18" x14ac:dyDescent="0.3">
      <c r="A1888" s="7">
        <v>6831574509</v>
      </c>
      <c r="B1888" s="7">
        <v>1672</v>
      </c>
      <c r="C1888" s="8">
        <f>Datos_Limpios!$B1888/(24*60*60)</f>
        <v>1.9351851851851853E-2</v>
      </c>
      <c r="D1888" s="8" t="str">
        <f t="shared" si="58"/>
        <v>Early Game</v>
      </c>
      <c r="E1888" s="7">
        <v>1838315</v>
      </c>
      <c r="F1888" s="7" t="s">
        <v>21</v>
      </c>
      <c r="G1888" s="7">
        <v>2163</v>
      </c>
      <c r="H1888" s="7" t="s">
        <v>66</v>
      </c>
      <c r="I1888" s="7">
        <v>24</v>
      </c>
      <c r="J1888" s="7">
        <v>14</v>
      </c>
      <c r="K1888" s="7" t="str">
        <f t="shared" si="59"/>
        <v>Radiant</v>
      </c>
      <c r="L1888" s="7" t="s">
        <v>18</v>
      </c>
      <c r="M1888" s="7">
        <f>Datos_Limpios!$I1888+Datos_Limpios!$J1888</f>
        <v>38</v>
      </c>
      <c r="N1888" s="7" t="str">
        <f>IF(Datos_Limpios!$M1888&lt;35,"Menor a 35",IF(Datos_Limpios!$M1888&lt;=48,"Menor a 48",IF(Datos_Limpios!$M1888&lt;=60,"Menor a 60","Mayor a 60")))</f>
        <v>Menor a 48</v>
      </c>
      <c r="O1888" s="7" t="str">
        <f>IF(Datos_Limpios!$L1888="True",Datos_Limpios!$F1888,Datos_Limpios!$H1888)</f>
        <v>Team Secret</v>
      </c>
      <c r="P1888" s="7"/>
      <c r="Q1888" s="7">
        <v>14268</v>
      </c>
      <c r="R1888" s="7" t="s">
        <v>201</v>
      </c>
    </row>
    <row r="1889" spans="1:18" x14ac:dyDescent="0.3">
      <c r="A1889" s="9">
        <v>6818469926</v>
      </c>
      <c r="B1889" s="9">
        <v>3119</v>
      </c>
      <c r="C1889" s="10">
        <f>Datos_Limpios!$B1889/(24*60*60)</f>
        <v>3.6099537037037034E-2</v>
      </c>
      <c r="D1889" s="8" t="str">
        <f t="shared" si="58"/>
        <v>Mid Game</v>
      </c>
      <c r="E1889" s="9">
        <v>15</v>
      </c>
      <c r="F1889" s="9" t="s">
        <v>12</v>
      </c>
      <c r="G1889" s="9">
        <v>8254400</v>
      </c>
      <c r="H1889" s="9" t="s">
        <v>135</v>
      </c>
      <c r="I1889" s="9">
        <v>24</v>
      </c>
      <c r="J1889" s="9">
        <v>35</v>
      </c>
      <c r="K1889" s="9" t="str">
        <f t="shared" si="59"/>
        <v>Dire</v>
      </c>
      <c r="L1889" s="9" t="s">
        <v>14</v>
      </c>
      <c r="M1889" s="9">
        <f>Datos_Limpios!$I1889+Datos_Limpios!$J1889</f>
        <v>59</v>
      </c>
      <c r="N1889" s="9" t="str">
        <f>IF(Datos_Limpios!$M1889&lt;35,"Menor a 35",IF(Datos_Limpios!$M1889&lt;=48,"Menor a 48",IF(Datos_Limpios!$M1889&lt;=60,"Menor a 60","Mayor a 60")))</f>
        <v>Menor a 60</v>
      </c>
      <c r="O1889" s="9" t="str">
        <f>IF(Datos_Limpios!$L1889="True",Datos_Limpios!$F1889,Datos_Limpios!$H1889)</f>
        <v>beastcoast</v>
      </c>
      <c r="P1889" s="9"/>
      <c r="Q1889" s="9">
        <v>14268</v>
      </c>
      <c r="R1889" s="9" t="s">
        <v>201</v>
      </c>
    </row>
    <row r="1890" spans="1:18" x14ac:dyDescent="0.3">
      <c r="A1890" s="7">
        <v>6818781180</v>
      </c>
      <c r="B1890" s="7">
        <v>2541</v>
      </c>
      <c r="C1890" s="8">
        <f>Datos_Limpios!$B1890/(24*60*60)</f>
        <v>2.9409722222222223E-2</v>
      </c>
      <c r="D1890" s="8" t="str">
        <f t="shared" si="58"/>
        <v>Mid Game</v>
      </c>
      <c r="E1890" s="7">
        <v>15</v>
      </c>
      <c r="F1890" s="7" t="s">
        <v>12</v>
      </c>
      <c r="G1890" s="7">
        <v>6209166</v>
      </c>
      <c r="H1890" s="7" t="s">
        <v>122</v>
      </c>
      <c r="I1890" s="7">
        <v>30</v>
      </c>
      <c r="J1890" s="7">
        <v>23</v>
      </c>
      <c r="K1890" s="7" t="str">
        <f t="shared" si="59"/>
        <v>Dire</v>
      </c>
      <c r="L1890" s="7" t="s">
        <v>14</v>
      </c>
      <c r="M1890" s="7">
        <f>Datos_Limpios!$I1890+Datos_Limpios!$J1890</f>
        <v>53</v>
      </c>
      <c r="N1890" s="7" t="str">
        <f>IF(Datos_Limpios!$M1890&lt;35,"Menor a 35",IF(Datos_Limpios!$M1890&lt;=48,"Menor a 48",IF(Datos_Limpios!$M1890&lt;=60,"Menor a 60","Mayor a 60")))</f>
        <v>Menor a 60</v>
      </c>
      <c r="O1890" s="7" t="str">
        <f>IF(Datos_Limpios!$L1890="True",Datos_Limpios!$F1890,Datos_Limpios!$H1890)</f>
        <v>Team Aster</v>
      </c>
      <c r="P1890" s="7"/>
      <c r="Q1890" s="7">
        <v>14268</v>
      </c>
      <c r="R1890" s="7" t="s">
        <v>201</v>
      </c>
    </row>
    <row r="1891" spans="1:18" x14ac:dyDescent="0.3">
      <c r="A1891" s="9">
        <v>6817224250</v>
      </c>
      <c r="B1891" s="9">
        <v>2510</v>
      </c>
      <c r="C1891" s="10">
        <f>Datos_Limpios!$B1891/(24*60*60)</f>
        <v>2.9050925925925924E-2</v>
      </c>
      <c r="D1891" s="8" t="str">
        <f t="shared" si="58"/>
        <v>Mid Game</v>
      </c>
      <c r="E1891" s="9">
        <v>7391077</v>
      </c>
      <c r="F1891" s="9" t="s">
        <v>149</v>
      </c>
      <c r="G1891" s="9">
        <v>1838315</v>
      </c>
      <c r="H1891" s="9" t="s">
        <v>21</v>
      </c>
      <c r="I1891" s="9">
        <v>12</v>
      </c>
      <c r="J1891" s="9">
        <v>41</v>
      </c>
      <c r="K1891" s="9" t="str">
        <f t="shared" si="59"/>
        <v>Dire</v>
      </c>
      <c r="L1891" s="9" t="s">
        <v>14</v>
      </c>
      <c r="M1891" s="9">
        <f>Datos_Limpios!$I1891+Datos_Limpios!$J1891</f>
        <v>53</v>
      </c>
      <c r="N1891" s="9" t="str">
        <f>IF(Datos_Limpios!$M1891&lt;35,"Menor a 35",IF(Datos_Limpios!$M1891&lt;=48,"Menor a 48",IF(Datos_Limpios!$M1891&lt;=60,"Menor a 60","Mayor a 60")))</f>
        <v>Menor a 60</v>
      </c>
      <c r="O1891" s="9" t="str">
        <f>IF(Datos_Limpios!$L1891="True",Datos_Limpios!$F1891,Datos_Limpios!$H1891)</f>
        <v>Team Secret</v>
      </c>
      <c r="P1891" s="9"/>
      <c r="Q1891" s="9">
        <v>14268</v>
      </c>
      <c r="R1891" s="9" t="s">
        <v>201</v>
      </c>
    </row>
    <row r="1892" spans="1:18" x14ac:dyDescent="0.3">
      <c r="A1892" s="7">
        <v>6817320059</v>
      </c>
      <c r="B1892" s="7">
        <v>2973</v>
      </c>
      <c r="C1892" s="8">
        <f>Datos_Limpios!$B1892/(24*60*60)</f>
        <v>3.4409722222222223E-2</v>
      </c>
      <c r="D1892" s="8" t="str">
        <f t="shared" si="58"/>
        <v>Mid Game</v>
      </c>
      <c r="E1892" s="7">
        <v>8291895</v>
      </c>
      <c r="F1892" s="7" t="s">
        <v>182</v>
      </c>
      <c r="G1892" s="7">
        <v>6209166</v>
      </c>
      <c r="H1892" s="7" t="s">
        <v>122</v>
      </c>
      <c r="I1892" s="7">
        <v>30</v>
      </c>
      <c r="J1892" s="7">
        <v>20</v>
      </c>
      <c r="K1892" s="7" t="str">
        <f t="shared" si="59"/>
        <v>Radiant</v>
      </c>
      <c r="L1892" s="7" t="s">
        <v>18</v>
      </c>
      <c r="M1892" s="7">
        <f>Datos_Limpios!$I1892+Datos_Limpios!$J1892</f>
        <v>50</v>
      </c>
      <c r="N1892" s="7" t="str">
        <f>IF(Datos_Limpios!$M1892&lt;35,"Menor a 35",IF(Datos_Limpios!$M1892&lt;=48,"Menor a 48",IF(Datos_Limpios!$M1892&lt;=60,"Menor a 60","Mayor a 60")))</f>
        <v>Menor a 60</v>
      </c>
      <c r="O1892" s="7" t="str">
        <f>IF(Datos_Limpios!$L1892="True",Datos_Limpios!$F1892,Datos_Limpios!$H1892)</f>
        <v>Tundra Esports</v>
      </c>
      <c r="P1892" s="7"/>
      <c r="Q1892" s="7">
        <v>14268</v>
      </c>
      <c r="R1892" s="7" t="s">
        <v>201</v>
      </c>
    </row>
    <row r="1893" spans="1:18" x14ac:dyDescent="0.3">
      <c r="A1893" s="9">
        <v>6816764482</v>
      </c>
      <c r="B1893" s="9">
        <v>3287</v>
      </c>
      <c r="C1893" s="10">
        <f>Datos_Limpios!$B1893/(24*60*60)</f>
        <v>3.8043981481481484E-2</v>
      </c>
      <c r="D1893" s="8" t="str">
        <f t="shared" si="58"/>
        <v>Mid Game</v>
      </c>
      <c r="E1893" s="9">
        <v>8599101</v>
      </c>
      <c r="F1893" s="9" t="s">
        <v>199</v>
      </c>
      <c r="G1893" s="9">
        <v>2586976</v>
      </c>
      <c r="H1893" s="9" t="s">
        <v>64</v>
      </c>
      <c r="I1893" s="9">
        <v>44</v>
      </c>
      <c r="J1893" s="9">
        <v>40</v>
      </c>
      <c r="K1893" s="9" t="str">
        <f t="shared" si="59"/>
        <v>Radiant</v>
      </c>
      <c r="L1893" s="9" t="s">
        <v>18</v>
      </c>
      <c r="M1893" s="9">
        <f>Datos_Limpios!$I1893+Datos_Limpios!$J1893</f>
        <v>84</v>
      </c>
      <c r="N1893" s="9" t="str">
        <f>IF(Datos_Limpios!$M1893&lt;35,"Menor a 35",IF(Datos_Limpios!$M1893&lt;=48,"Menor a 48",IF(Datos_Limpios!$M1893&lt;=60,"Menor a 60","Mayor a 60")))</f>
        <v>Mayor a 60</v>
      </c>
      <c r="O1893" s="9" t="str">
        <f>IF(Datos_Limpios!$L1893="True",Datos_Limpios!$F1893,Datos_Limpios!$H1893)</f>
        <v>Gaimin Gladiators</v>
      </c>
      <c r="P1893" s="9"/>
      <c r="Q1893" s="9">
        <v>14268</v>
      </c>
      <c r="R1893" s="9" t="s">
        <v>201</v>
      </c>
    </row>
    <row r="1894" spans="1:18" x14ac:dyDescent="0.3">
      <c r="A1894" s="7">
        <v>6817124589</v>
      </c>
      <c r="B1894" s="7">
        <v>2670</v>
      </c>
      <c r="C1894" s="8">
        <f>Datos_Limpios!$B1894/(24*60*60)</f>
        <v>3.0902777777777779E-2</v>
      </c>
      <c r="D1894" s="8" t="str">
        <f t="shared" si="58"/>
        <v>Mid Game</v>
      </c>
      <c r="E1894" s="7">
        <v>1838315</v>
      </c>
      <c r="F1894" s="7" t="s">
        <v>21</v>
      </c>
      <c r="G1894" s="7">
        <v>7391077</v>
      </c>
      <c r="H1894" s="7" t="s">
        <v>149</v>
      </c>
      <c r="I1894" s="7">
        <v>38</v>
      </c>
      <c r="J1894" s="7">
        <v>23</v>
      </c>
      <c r="K1894" s="7" t="str">
        <f t="shared" si="59"/>
        <v>Radiant</v>
      </c>
      <c r="L1894" s="7" t="s">
        <v>18</v>
      </c>
      <c r="M1894" s="7">
        <f>Datos_Limpios!$I1894+Datos_Limpios!$J1894</f>
        <v>61</v>
      </c>
      <c r="N1894" s="7" t="str">
        <f>IF(Datos_Limpios!$M1894&lt;35,"Menor a 35",IF(Datos_Limpios!$M1894&lt;=48,"Menor a 48",IF(Datos_Limpios!$M1894&lt;=60,"Menor a 60","Mayor a 60")))</f>
        <v>Mayor a 60</v>
      </c>
      <c r="O1894" s="7" t="str">
        <f>IF(Datos_Limpios!$L1894="True",Datos_Limpios!$F1894,Datos_Limpios!$H1894)</f>
        <v>Team Secret</v>
      </c>
      <c r="P1894" s="7"/>
      <c r="Q1894" s="7">
        <v>14268</v>
      </c>
      <c r="R1894" s="7" t="s">
        <v>201</v>
      </c>
    </row>
    <row r="1895" spans="1:18" x14ac:dyDescent="0.3">
      <c r="A1895" s="9">
        <v>6816943535</v>
      </c>
      <c r="B1895" s="9">
        <v>2583</v>
      </c>
      <c r="C1895" s="10">
        <f>Datos_Limpios!$B1895/(24*60*60)</f>
        <v>2.9895833333333333E-2</v>
      </c>
      <c r="D1895" s="8" t="str">
        <f t="shared" si="58"/>
        <v>Mid Game</v>
      </c>
      <c r="E1895" s="9">
        <v>2163</v>
      </c>
      <c r="F1895" s="9" t="s">
        <v>66</v>
      </c>
      <c r="G1895" s="9">
        <v>8605863</v>
      </c>
      <c r="H1895" s="9" t="s">
        <v>202</v>
      </c>
      <c r="I1895" s="9">
        <v>21</v>
      </c>
      <c r="J1895" s="9">
        <v>37</v>
      </c>
      <c r="K1895" s="9" t="str">
        <f t="shared" si="59"/>
        <v>Dire</v>
      </c>
      <c r="L1895" s="9" t="s">
        <v>14</v>
      </c>
      <c r="M1895" s="9">
        <f>Datos_Limpios!$I1895+Datos_Limpios!$J1895</f>
        <v>58</v>
      </c>
      <c r="N1895" s="9" t="str">
        <f>IF(Datos_Limpios!$M1895&lt;35,"Menor a 35",IF(Datos_Limpios!$M1895&lt;=48,"Menor a 48",IF(Datos_Limpios!$M1895&lt;=60,"Menor a 60","Mayor a 60")))</f>
        <v>Menor a 60</v>
      </c>
      <c r="O1895" s="9" t="str">
        <f>IF(Datos_Limpios!$L1895="True",Datos_Limpios!$F1895,Datos_Limpios!$H1895)</f>
        <v>Cloud9</v>
      </c>
      <c r="P1895" s="9"/>
      <c r="Q1895" s="9">
        <v>14268</v>
      </c>
      <c r="R1895" s="9" t="s">
        <v>201</v>
      </c>
    </row>
    <row r="1896" spans="1:18" x14ac:dyDescent="0.3">
      <c r="A1896" s="7">
        <v>6815303281</v>
      </c>
      <c r="B1896" s="7">
        <v>2215</v>
      </c>
      <c r="C1896" s="8">
        <f>Datos_Limpios!$B1896/(24*60*60)</f>
        <v>2.5636574074074076E-2</v>
      </c>
      <c r="D1896" s="8" t="str">
        <f t="shared" si="58"/>
        <v>Early Game</v>
      </c>
      <c r="E1896" s="7">
        <v>8254400</v>
      </c>
      <c r="F1896" s="7" t="s">
        <v>135</v>
      </c>
      <c r="G1896" s="7">
        <v>39</v>
      </c>
      <c r="H1896" s="7" t="s">
        <v>60</v>
      </c>
      <c r="I1896" s="7">
        <v>40</v>
      </c>
      <c r="J1896" s="7">
        <v>14</v>
      </c>
      <c r="K1896" s="7" t="str">
        <f t="shared" si="59"/>
        <v>Radiant</v>
      </c>
      <c r="L1896" s="7" t="s">
        <v>18</v>
      </c>
      <c r="M1896" s="7">
        <f>Datos_Limpios!$I1896+Datos_Limpios!$J1896</f>
        <v>54</v>
      </c>
      <c r="N1896" s="7" t="str">
        <f>IF(Datos_Limpios!$M1896&lt;35,"Menor a 35",IF(Datos_Limpios!$M1896&lt;=48,"Menor a 48",IF(Datos_Limpios!$M1896&lt;=60,"Menor a 60","Mayor a 60")))</f>
        <v>Menor a 60</v>
      </c>
      <c r="O1896" s="7" t="str">
        <f>IF(Datos_Limpios!$L1896="True",Datos_Limpios!$F1896,Datos_Limpios!$H1896)</f>
        <v>beastcoast</v>
      </c>
      <c r="P1896" s="7"/>
      <c r="Q1896" s="7">
        <v>14268</v>
      </c>
      <c r="R1896" s="7" t="s">
        <v>201</v>
      </c>
    </row>
    <row r="1897" spans="1:18" x14ac:dyDescent="0.3">
      <c r="A1897" s="9">
        <v>6814001211</v>
      </c>
      <c r="B1897" s="9">
        <v>3035</v>
      </c>
      <c r="C1897" s="10">
        <f>Datos_Limpios!$B1897/(24*60*60)</f>
        <v>3.5127314814814813E-2</v>
      </c>
      <c r="D1897" s="8" t="str">
        <f t="shared" si="58"/>
        <v>Mid Game</v>
      </c>
      <c r="E1897" s="9">
        <v>350190</v>
      </c>
      <c r="F1897" s="9" t="s">
        <v>16</v>
      </c>
      <c r="G1897" s="9">
        <v>8599101</v>
      </c>
      <c r="H1897" s="9" t="s">
        <v>199</v>
      </c>
      <c r="I1897" s="9">
        <v>16</v>
      </c>
      <c r="J1897" s="9">
        <v>31</v>
      </c>
      <c r="K1897" s="9" t="str">
        <f t="shared" si="59"/>
        <v>Dire</v>
      </c>
      <c r="L1897" s="9" t="s">
        <v>14</v>
      </c>
      <c r="M1897" s="9">
        <f>Datos_Limpios!$I1897+Datos_Limpios!$J1897</f>
        <v>47</v>
      </c>
      <c r="N1897" s="9" t="str">
        <f>IF(Datos_Limpios!$M1897&lt;35,"Menor a 35",IF(Datos_Limpios!$M1897&lt;=48,"Menor a 48",IF(Datos_Limpios!$M1897&lt;=60,"Menor a 60","Mayor a 60")))</f>
        <v>Menor a 48</v>
      </c>
      <c r="O1897" s="9" t="str">
        <f>IF(Datos_Limpios!$L1897="True",Datos_Limpios!$F1897,Datos_Limpios!$H1897)</f>
        <v>Gaimin Gladiators</v>
      </c>
      <c r="P1897" s="9"/>
      <c r="Q1897" s="9">
        <v>14268</v>
      </c>
      <c r="R1897" s="9" t="s">
        <v>201</v>
      </c>
    </row>
    <row r="1898" spans="1:18" x14ac:dyDescent="0.3">
      <c r="A1898" s="7">
        <v>6815257918</v>
      </c>
      <c r="B1898" s="7">
        <v>2572</v>
      </c>
      <c r="C1898" s="8">
        <f>Datos_Limpios!$B1898/(24*60*60)</f>
        <v>2.9768518518518517E-2</v>
      </c>
      <c r="D1898" s="8" t="str">
        <f t="shared" si="58"/>
        <v>Mid Game</v>
      </c>
      <c r="E1898" s="7">
        <v>6209166</v>
      </c>
      <c r="F1898" s="7" t="s">
        <v>122</v>
      </c>
      <c r="G1898" s="7">
        <v>2163</v>
      </c>
      <c r="H1898" s="7" t="s">
        <v>66</v>
      </c>
      <c r="I1898" s="7">
        <v>21</v>
      </c>
      <c r="J1898" s="7">
        <v>15</v>
      </c>
      <c r="K1898" s="7" t="str">
        <f t="shared" si="59"/>
        <v>Radiant</v>
      </c>
      <c r="L1898" s="7" t="s">
        <v>18</v>
      </c>
      <c r="M1898" s="7">
        <f>Datos_Limpios!$I1898+Datos_Limpios!$J1898</f>
        <v>36</v>
      </c>
      <c r="N1898" s="7" t="str">
        <f>IF(Datos_Limpios!$M1898&lt;35,"Menor a 35",IF(Datos_Limpios!$M1898&lt;=48,"Menor a 48",IF(Datos_Limpios!$M1898&lt;=60,"Menor a 60","Mayor a 60")))</f>
        <v>Menor a 48</v>
      </c>
      <c r="O1898" s="7" t="str">
        <f>IF(Datos_Limpios!$L1898="True",Datos_Limpios!$F1898,Datos_Limpios!$H1898)</f>
        <v>Team Aster</v>
      </c>
      <c r="P1898" s="7"/>
      <c r="Q1898" s="7">
        <v>14268</v>
      </c>
      <c r="R1898" s="7" t="s">
        <v>201</v>
      </c>
    </row>
    <row r="1899" spans="1:18" x14ac:dyDescent="0.3">
      <c r="A1899" s="9">
        <v>6811140084</v>
      </c>
      <c r="B1899" s="9">
        <v>2991</v>
      </c>
      <c r="C1899" s="10">
        <f>Datos_Limpios!$B1899/(24*60*60)</f>
        <v>3.4618055555555555E-2</v>
      </c>
      <c r="D1899" s="8" t="str">
        <f t="shared" si="58"/>
        <v>Mid Game</v>
      </c>
      <c r="E1899" s="9">
        <v>7732977</v>
      </c>
      <c r="F1899" s="9" t="s">
        <v>155</v>
      </c>
      <c r="G1899" s="9">
        <v>8721219</v>
      </c>
      <c r="H1899" s="9" t="s">
        <v>200</v>
      </c>
      <c r="I1899" s="9">
        <v>53</v>
      </c>
      <c r="J1899" s="9">
        <v>15</v>
      </c>
      <c r="K1899" s="9" t="str">
        <f t="shared" si="59"/>
        <v>Radiant</v>
      </c>
      <c r="L1899" s="9" t="s">
        <v>18</v>
      </c>
      <c r="M1899" s="9">
        <f>Datos_Limpios!$I1899+Datos_Limpios!$J1899</f>
        <v>68</v>
      </c>
      <c r="N1899" s="9" t="str">
        <f>IF(Datos_Limpios!$M1899&lt;35,"Menor a 35",IF(Datos_Limpios!$M1899&lt;=48,"Menor a 48",IF(Datos_Limpios!$M1899&lt;=60,"Menor a 60","Mayor a 60")))</f>
        <v>Mayor a 60</v>
      </c>
      <c r="O1899" s="9" t="str">
        <f>IF(Datos_Limpios!$L1899="True",Datos_Limpios!$F1899,Datos_Limpios!$H1899)</f>
        <v>BOOM Esports</v>
      </c>
      <c r="P1899" s="9"/>
      <c r="Q1899" s="9">
        <v>14268</v>
      </c>
      <c r="R1899" s="9" t="s">
        <v>201</v>
      </c>
    </row>
    <row r="1900" spans="1:18" x14ac:dyDescent="0.3">
      <c r="A1900" s="7">
        <v>6815465825</v>
      </c>
      <c r="B1900" s="7">
        <v>2079</v>
      </c>
      <c r="C1900" s="8">
        <f>Datos_Limpios!$B1900/(24*60*60)</f>
        <v>2.4062500000000001E-2</v>
      </c>
      <c r="D1900" s="8" t="str">
        <f t="shared" si="58"/>
        <v>Early Game</v>
      </c>
      <c r="E1900" s="7">
        <v>15</v>
      </c>
      <c r="F1900" s="7" t="s">
        <v>12</v>
      </c>
      <c r="G1900" s="7">
        <v>7732977</v>
      </c>
      <c r="H1900" s="7" t="s">
        <v>155</v>
      </c>
      <c r="I1900" s="7">
        <v>13</v>
      </c>
      <c r="J1900" s="7">
        <v>11</v>
      </c>
      <c r="K1900" s="7" t="str">
        <f t="shared" si="59"/>
        <v>Radiant</v>
      </c>
      <c r="L1900" s="7" t="s">
        <v>18</v>
      </c>
      <c r="M1900" s="7">
        <f>Datos_Limpios!$I1900+Datos_Limpios!$J1900</f>
        <v>24</v>
      </c>
      <c r="N1900" s="7" t="str">
        <f>IF(Datos_Limpios!$M1900&lt;35,"Menor a 35",IF(Datos_Limpios!$M1900&lt;=48,"Menor a 48",IF(Datos_Limpios!$M1900&lt;=60,"Menor a 60","Mayor a 60")))</f>
        <v>Menor a 35</v>
      </c>
      <c r="O1900" s="7" t="str">
        <f>IF(Datos_Limpios!$L1900="True",Datos_Limpios!$F1900,Datos_Limpios!$H1900)</f>
        <v>LGD Gaming</v>
      </c>
      <c r="P1900" s="7"/>
      <c r="Q1900" s="7">
        <v>14268</v>
      </c>
      <c r="R1900" s="7" t="s">
        <v>201</v>
      </c>
    </row>
    <row r="1901" spans="1:18" x14ac:dyDescent="0.3">
      <c r="A1901" s="9">
        <v>6813943972</v>
      </c>
      <c r="B1901" s="9">
        <v>2424</v>
      </c>
      <c r="C1901" s="10">
        <f>Datos_Limpios!$B1901/(24*60*60)</f>
        <v>2.8055555555555556E-2</v>
      </c>
      <c r="D1901" s="8" t="str">
        <f t="shared" si="58"/>
        <v>Mid Game</v>
      </c>
      <c r="E1901" s="9">
        <v>7732977</v>
      </c>
      <c r="F1901" s="9" t="s">
        <v>155</v>
      </c>
      <c r="G1901" s="9">
        <v>7119388</v>
      </c>
      <c r="H1901" s="9" t="s">
        <v>136</v>
      </c>
      <c r="I1901" s="9">
        <v>18</v>
      </c>
      <c r="J1901" s="9">
        <v>7</v>
      </c>
      <c r="K1901" s="9" t="str">
        <f t="shared" si="59"/>
        <v>Radiant</v>
      </c>
      <c r="L1901" s="9" t="s">
        <v>18</v>
      </c>
      <c r="M1901" s="9">
        <f>Datos_Limpios!$I1901+Datos_Limpios!$J1901</f>
        <v>25</v>
      </c>
      <c r="N1901" s="9" t="str">
        <f>IF(Datos_Limpios!$M1901&lt;35,"Menor a 35",IF(Datos_Limpios!$M1901&lt;=48,"Menor a 48",IF(Datos_Limpios!$M1901&lt;=60,"Menor a 60","Mayor a 60")))</f>
        <v>Menor a 35</v>
      </c>
      <c r="O1901" s="9" t="str">
        <f>IF(Datos_Limpios!$L1901="True",Datos_Limpios!$F1901,Datos_Limpios!$H1901)</f>
        <v>BOOM Esports</v>
      </c>
      <c r="P1901" s="9"/>
      <c r="Q1901" s="9">
        <v>14268</v>
      </c>
      <c r="R1901" s="9" t="s">
        <v>201</v>
      </c>
    </row>
    <row r="1902" spans="1:18" x14ac:dyDescent="0.3">
      <c r="A1902" s="7">
        <v>6811221669</v>
      </c>
      <c r="B1902" s="7">
        <v>2685</v>
      </c>
      <c r="C1902" s="8">
        <f>Datos_Limpios!$B1902/(24*60*60)</f>
        <v>3.107638888888889E-2</v>
      </c>
      <c r="D1902" s="8" t="str">
        <f t="shared" si="58"/>
        <v>Mid Game</v>
      </c>
      <c r="E1902" s="7">
        <v>8605863</v>
      </c>
      <c r="F1902" s="7" t="s">
        <v>202</v>
      </c>
      <c r="G1902" s="7">
        <v>8597976</v>
      </c>
      <c r="H1902" s="7" t="s">
        <v>203</v>
      </c>
      <c r="I1902" s="7">
        <v>36</v>
      </c>
      <c r="J1902" s="7">
        <v>20</v>
      </c>
      <c r="K1902" s="7" t="str">
        <f t="shared" si="59"/>
        <v>Radiant</v>
      </c>
      <c r="L1902" s="7" t="s">
        <v>18</v>
      </c>
      <c r="M1902" s="7">
        <f>Datos_Limpios!$I1902+Datos_Limpios!$J1902</f>
        <v>56</v>
      </c>
      <c r="N1902" s="7" t="str">
        <f>IF(Datos_Limpios!$M1902&lt;35,"Menor a 35",IF(Datos_Limpios!$M1902&lt;=48,"Menor a 48",IF(Datos_Limpios!$M1902&lt;=60,"Menor a 60","Mayor a 60")))</f>
        <v>Menor a 60</v>
      </c>
      <c r="O1902" s="7" t="str">
        <f>IF(Datos_Limpios!$L1902="True",Datos_Limpios!$F1902,Datos_Limpios!$H1902)</f>
        <v>Cloud9</v>
      </c>
      <c r="P1902" s="7"/>
      <c r="Q1902" s="7">
        <v>14268</v>
      </c>
      <c r="R1902" s="7" t="s">
        <v>201</v>
      </c>
    </row>
    <row r="1903" spans="1:18" x14ac:dyDescent="0.3">
      <c r="A1903" s="9">
        <v>6815420310</v>
      </c>
      <c r="B1903" s="9">
        <v>1780</v>
      </c>
      <c r="C1903" s="10">
        <f>Datos_Limpios!$B1903/(24*60*60)</f>
        <v>2.060185185185185E-2</v>
      </c>
      <c r="D1903" s="8" t="str">
        <f t="shared" si="58"/>
        <v>Early Game</v>
      </c>
      <c r="E1903" s="9">
        <v>7732977</v>
      </c>
      <c r="F1903" s="9" t="s">
        <v>155</v>
      </c>
      <c r="G1903" s="9">
        <v>15</v>
      </c>
      <c r="H1903" s="9" t="s">
        <v>12</v>
      </c>
      <c r="I1903" s="9">
        <v>4</v>
      </c>
      <c r="J1903" s="9">
        <v>15</v>
      </c>
      <c r="K1903" s="9" t="str">
        <f t="shared" si="59"/>
        <v>Dire</v>
      </c>
      <c r="L1903" s="9" t="s">
        <v>14</v>
      </c>
      <c r="M1903" s="9">
        <f>Datos_Limpios!$I1903+Datos_Limpios!$J1903</f>
        <v>19</v>
      </c>
      <c r="N1903" s="9" t="str">
        <f>IF(Datos_Limpios!$M1903&lt;35,"Menor a 35",IF(Datos_Limpios!$M1903&lt;=48,"Menor a 48",IF(Datos_Limpios!$M1903&lt;=60,"Menor a 60","Mayor a 60")))</f>
        <v>Menor a 35</v>
      </c>
      <c r="O1903" s="9" t="str">
        <f>IF(Datos_Limpios!$L1903="True",Datos_Limpios!$F1903,Datos_Limpios!$H1903)</f>
        <v>LGD Gaming</v>
      </c>
      <c r="P1903" s="9"/>
      <c r="Q1903" s="9">
        <v>14268</v>
      </c>
      <c r="R1903" s="9" t="s">
        <v>201</v>
      </c>
    </row>
    <row r="1904" spans="1:18" x14ac:dyDescent="0.3">
      <c r="A1904" s="7">
        <v>6811058155</v>
      </c>
      <c r="B1904" s="7">
        <v>2207</v>
      </c>
      <c r="C1904" s="8">
        <f>Datos_Limpios!$B1904/(24*60*60)</f>
        <v>2.554398148148148E-2</v>
      </c>
      <c r="D1904" s="8" t="str">
        <f t="shared" si="58"/>
        <v>Early Game</v>
      </c>
      <c r="E1904" s="7">
        <v>350190</v>
      </c>
      <c r="F1904" s="7" t="s">
        <v>16</v>
      </c>
      <c r="G1904" s="7">
        <v>8260983</v>
      </c>
      <c r="H1904" s="7" t="s">
        <v>147</v>
      </c>
      <c r="I1904" s="7">
        <v>31</v>
      </c>
      <c r="J1904" s="7">
        <v>20</v>
      </c>
      <c r="K1904" s="7" t="str">
        <f t="shared" si="59"/>
        <v>Radiant</v>
      </c>
      <c r="L1904" s="7" t="s">
        <v>18</v>
      </c>
      <c r="M1904" s="7">
        <f>Datos_Limpios!$I1904+Datos_Limpios!$J1904</f>
        <v>51</v>
      </c>
      <c r="N1904" s="7" t="str">
        <f>IF(Datos_Limpios!$M1904&lt;35,"Menor a 35",IF(Datos_Limpios!$M1904&lt;=48,"Menor a 48",IF(Datos_Limpios!$M1904&lt;=60,"Menor a 60","Mayor a 60")))</f>
        <v>Menor a 60</v>
      </c>
      <c r="O1904" s="7" t="str">
        <f>IF(Datos_Limpios!$L1904="True",Datos_Limpios!$F1904,Datos_Limpios!$H1904)</f>
        <v>Ascent Esports</v>
      </c>
      <c r="P1904" s="7"/>
      <c r="Q1904" s="7">
        <v>14268</v>
      </c>
      <c r="R1904" s="7" t="s">
        <v>201</v>
      </c>
    </row>
    <row r="1905" spans="1:18" x14ac:dyDescent="0.3">
      <c r="A1905" s="9">
        <v>6815136578</v>
      </c>
      <c r="B1905" s="9">
        <v>1449</v>
      </c>
      <c r="C1905" s="10">
        <f>Datos_Limpios!$B1905/(24*60*60)</f>
        <v>1.6770833333333332E-2</v>
      </c>
      <c r="D1905" s="8" t="str">
        <f t="shared" si="58"/>
        <v>Early Game</v>
      </c>
      <c r="E1905" s="9">
        <v>8291895</v>
      </c>
      <c r="F1905" s="9" t="s">
        <v>182</v>
      </c>
      <c r="G1905" s="9">
        <v>2586976</v>
      </c>
      <c r="H1905" s="9" t="s">
        <v>64</v>
      </c>
      <c r="I1905" s="9">
        <v>26</v>
      </c>
      <c r="J1905" s="9">
        <v>7</v>
      </c>
      <c r="K1905" s="9" t="str">
        <f t="shared" si="59"/>
        <v>Radiant</v>
      </c>
      <c r="L1905" s="9" t="s">
        <v>18</v>
      </c>
      <c r="M1905" s="9">
        <f>Datos_Limpios!$I1905+Datos_Limpios!$J1905</f>
        <v>33</v>
      </c>
      <c r="N1905" s="9" t="str">
        <f>IF(Datos_Limpios!$M1905&lt;35,"Menor a 35",IF(Datos_Limpios!$M1905&lt;=48,"Menor a 48",IF(Datos_Limpios!$M1905&lt;=60,"Menor a 60","Mayor a 60")))</f>
        <v>Menor a 35</v>
      </c>
      <c r="O1905" s="9" t="str">
        <f>IF(Datos_Limpios!$L1905="True",Datos_Limpios!$F1905,Datos_Limpios!$H1905)</f>
        <v>Tundra Esports</v>
      </c>
      <c r="P1905" s="9"/>
      <c r="Q1905" s="9">
        <v>14268</v>
      </c>
      <c r="R1905" s="9" t="s">
        <v>201</v>
      </c>
    </row>
    <row r="1906" spans="1:18" x14ac:dyDescent="0.3">
      <c r="A1906" s="7">
        <v>6811040499</v>
      </c>
      <c r="B1906" s="7">
        <v>3186</v>
      </c>
      <c r="C1906" s="8">
        <f>Datos_Limpios!$B1906/(24*60*60)</f>
        <v>3.6874999999999998E-2</v>
      </c>
      <c r="D1906" s="8" t="str">
        <f t="shared" si="58"/>
        <v>Mid Game</v>
      </c>
      <c r="E1906" s="7">
        <v>7391077</v>
      </c>
      <c r="F1906" s="7" t="s">
        <v>149</v>
      </c>
      <c r="G1906" s="7">
        <v>8254400</v>
      </c>
      <c r="H1906" s="7" t="s">
        <v>135</v>
      </c>
      <c r="I1906" s="7">
        <v>66</v>
      </c>
      <c r="J1906" s="7">
        <v>33</v>
      </c>
      <c r="K1906" s="7" t="str">
        <f t="shared" si="59"/>
        <v>Radiant</v>
      </c>
      <c r="L1906" s="7" t="s">
        <v>18</v>
      </c>
      <c r="M1906" s="7">
        <f>Datos_Limpios!$I1906+Datos_Limpios!$J1906</f>
        <v>99</v>
      </c>
      <c r="N1906" s="7" t="str">
        <f>IF(Datos_Limpios!$M1906&lt;35,"Menor a 35",IF(Datos_Limpios!$M1906&lt;=48,"Menor a 48",IF(Datos_Limpios!$M1906&lt;=60,"Menor a 60","Mayor a 60")))</f>
        <v>Mayor a 60</v>
      </c>
      <c r="O1906" s="7" t="str">
        <f>IF(Datos_Limpios!$L1906="True",Datos_Limpios!$F1906,Datos_Limpios!$H1906)</f>
        <v>Thunder Awaken</v>
      </c>
      <c r="P1906" s="7"/>
      <c r="Q1906" s="7">
        <v>14268</v>
      </c>
      <c r="R1906" s="7" t="s">
        <v>201</v>
      </c>
    </row>
    <row r="1907" spans="1:18" x14ac:dyDescent="0.3">
      <c r="A1907" s="9">
        <v>6810986033</v>
      </c>
      <c r="B1907" s="9">
        <v>2662</v>
      </c>
      <c r="C1907" s="10">
        <f>Datos_Limpios!$B1907/(24*60*60)</f>
        <v>3.0810185185185184E-2</v>
      </c>
      <c r="D1907" s="8" t="str">
        <f t="shared" si="58"/>
        <v>Mid Game</v>
      </c>
      <c r="E1907" s="9">
        <v>7391077</v>
      </c>
      <c r="F1907" s="9" t="s">
        <v>149</v>
      </c>
      <c r="G1907" s="9">
        <v>8254400</v>
      </c>
      <c r="H1907" s="9" t="s">
        <v>135</v>
      </c>
      <c r="I1907" s="9">
        <v>47</v>
      </c>
      <c r="J1907" s="9">
        <v>38</v>
      </c>
      <c r="K1907" s="9" t="str">
        <f t="shared" si="59"/>
        <v>Dire</v>
      </c>
      <c r="L1907" s="9" t="s">
        <v>14</v>
      </c>
      <c r="M1907" s="9">
        <f>Datos_Limpios!$I1907+Datos_Limpios!$J1907</f>
        <v>85</v>
      </c>
      <c r="N1907" s="9" t="str">
        <f>IF(Datos_Limpios!$M1907&lt;35,"Menor a 35",IF(Datos_Limpios!$M1907&lt;=48,"Menor a 48",IF(Datos_Limpios!$M1907&lt;=60,"Menor a 60","Mayor a 60")))</f>
        <v>Mayor a 60</v>
      </c>
      <c r="O1907" s="9" t="str">
        <f>IF(Datos_Limpios!$L1907="True",Datos_Limpios!$F1907,Datos_Limpios!$H1907)</f>
        <v>beastcoast</v>
      </c>
      <c r="P1907" s="9"/>
      <c r="Q1907" s="9">
        <v>14268</v>
      </c>
      <c r="R1907" s="9" t="s">
        <v>201</v>
      </c>
    </row>
    <row r="1908" spans="1:18" x14ac:dyDescent="0.3">
      <c r="A1908" s="7">
        <v>6813782414</v>
      </c>
      <c r="B1908" s="7">
        <v>1770</v>
      </c>
      <c r="C1908" s="8">
        <f>Datos_Limpios!$B1908/(24*60*60)</f>
        <v>2.0486111111111111E-2</v>
      </c>
      <c r="D1908" s="8" t="str">
        <f t="shared" si="58"/>
        <v>Early Game</v>
      </c>
      <c r="E1908" s="7">
        <v>7391077</v>
      </c>
      <c r="F1908" s="7" t="s">
        <v>149</v>
      </c>
      <c r="G1908" s="7">
        <v>39</v>
      </c>
      <c r="H1908" s="7" t="s">
        <v>60</v>
      </c>
      <c r="I1908" s="7">
        <v>35</v>
      </c>
      <c r="J1908" s="7">
        <v>11</v>
      </c>
      <c r="K1908" s="7" t="str">
        <f t="shared" si="59"/>
        <v>Radiant</v>
      </c>
      <c r="L1908" s="7" t="s">
        <v>18</v>
      </c>
      <c r="M1908" s="7">
        <f>Datos_Limpios!$I1908+Datos_Limpios!$J1908</f>
        <v>46</v>
      </c>
      <c r="N1908" s="7" t="str">
        <f>IF(Datos_Limpios!$M1908&lt;35,"Menor a 35",IF(Datos_Limpios!$M1908&lt;=48,"Menor a 48",IF(Datos_Limpios!$M1908&lt;=60,"Menor a 60","Mayor a 60")))</f>
        <v>Menor a 48</v>
      </c>
      <c r="O1908" s="7" t="str">
        <f>IF(Datos_Limpios!$L1908="True",Datos_Limpios!$F1908,Datos_Limpios!$H1908)</f>
        <v>Thunder Awaken</v>
      </c>
      <c r="P1908" s="7"/>
      <c r="Q1908" s="7">
        <v>14268</v>
      </c>
      <c r="R1908" s="7" t="s">
        <v>201</v>
      </c>
    </row>
    <row r="1909" spans="1:18" x14ac:dyDescent="0.3">
      <c r="A1909" s="9">
        <v>6811000638</v>
      </c>
      <c r="B1909" s="9">
        <v>2449</v>
      </c>
      <c r="C1909" s="10">
        <f>Datos_Limpios!$B1909/(24*60*60)</f>
        <v>2.8344907407407409E-2</v>
      </c>
      <c r="D1909" s="8" t="str">
        <f t="shared" si="58"/>
        <v>Mid Game</v>
      </c>
      <c r="E1909" s="9">
        <v>350190</v>
      </c>
      <c r="F1909" s="9" t="s">
        <v>16</v>
      </c>
      <c r="G1909" s="9">
        <v>8260983</v>
      </c>
      <c r="H1909" s="9" t="s">
        <v>147</v>
      </c>
      <c r="I1909" s="9">
        <v>34</v>
      </c>
      <c r="J1909" s="9">
        <v>11</v>
      </c>
      <c r="K1909" s="9" t="str">
        <f t="shared" si="59"/>
        <v>Radiant</v>
      </c>
      <c r="L1909" s="9" t="s">
        <v>18</v>
      </c>
      <c r="M1909" s="9">
        <f>Datos_Limpios!$I1909+Datos_Limpios!$J1909</f>
        <v>45</v>
      </c>
      <c r="N1909" s="9" t="str">
        <f>IF(Datos_Limpios!$M1909&lt;35,"Menor a 35",IF(Datos_Limpios!$M1909&lt;=48,"Menor a 48",IF(Datos_Limpios!$M1909&lt;=60,"Menor a 60","Mayor a 60")))</f>
        <v>Menor a 48</v>
      </c>
      <c r="O1909" s="9" t="str">
        <f>IF(Datos_Limpios!$L1909="True",Datos_Limpios!$F1909,Datos_Limpios!$H1909)</f>
        <v>Ascent Esports</v>
      </c>
      <c r="P1909" s="9"/>
      <c r="Q1909" s="9">
        <v>14268</v>
      </c>
      <c r="R1909" s="9" t="s">
        <v>201</v>
      </c>
    </row>
    <row r="1910" spans="1:18" x14ac:dyDescent="0.3">
      <c r="A1910" s="7">
        <v>6811050928</v>
      </c>
      <c r="B1910" s="7">
        <v>2175</v>
      </c>
      <c r="C1910" s="8">
        <f>Datos_Limpios!$B1910/(24*60*60)</f>
        <v>2.5173611111111112E-2</v>
      </c>
      <c r="D1910" s="8" t="str">
        <f t="shared" si="58"/>
        <v>Early Game</v>
      </c>
      <c r="E1910" s="7">
        <v>1838315</v>
      </c>
      <c r="F1910" s="7" t="s">
        <v>21</v>
      </c>
      <c r="G1910" s="7">
        <v>8597976</v>
      </c>
      <c r="H1910" s="7" t="s">
        <v>203</v>
      </c>
      <c r="I1910" s="7">
        <v>26</v>
      </c>
      <c r="J1910" s="7">
        <v>10</v>
      </c>
      <c r="K1910" s="7" t="str">
        <f t="shared" si="59"/>
        <v>Radiant</v>
      </c>
      <c r="L1910" s="7" t="s">
        <v>18</v>
      </c>
      <c r="M1910" s="7">
        <f>Datos_Limpios!$I1910+Datos_Limpios!$J1910</f>
        <v>36</v>
      </c>
      <c r="N1910" s="7" t="str">
        <f>IF(Datos_Limpios!$M1910&lt;35,"Menor a 35",IF(Datos_Limpios!$M1910&lt;=48,"Menor a 48",IF(Datos_Limpios!$M1910&lt;=60,"Menor a 60","Mayor a 60")))</f>
        <v>Menor a 48</v>
      </c>
      <c r="O1910" s="7" t="str">
        <f>IF(Datos_Limpios!$L1910="True",Datos_Limpios!$F1910,Datos_Limpios!$H1910)</f>
        <v>Team Secret</v>
      </c>
      <c r="P1910" s="7"/>
      <c r="Q1910" s="7">
        <v>14268</v>
      </c>
      <c r="R1910" s="7" t="s">
        <v>201</v>
      </c>
    </row>
    <row r="1911" spans="1:18" x14ac:dyDescent="0.3">
      <c r="A1911" s="9">
        <v>6810932324</v>
      </c>
      <c r="B1911" s="9">
        <v>2197</v>
      </c>
      <c r="C1911" s="10">
        <f>Datos_Limpios!$B1911/(24*60*60)</f>
        <v>2.5428240740740741E-2</v>
      </c>
      <c r="D1911" s="8" t="str">
        <f t="shared" si="58"/>
        <v>Early Game</v>
      </c>
      <c r="E1911" s="9">
        <v>2163</v>
      </c>
      <c r="F1911" s="9" t="s">
        <v>66</v>
      </c>
      <c r="G1911" s="9">
        <v>8131728</v>
      </c>
      <c r="H1911" s="9" t="s">
        <v>168</v>
      </c>
      <c r="I1911" s="9">
        <v>43</v>
      </c>
      <c r="J1911" s="9">
        <v>14</v>
      </c>
      <c r="K1911" s="9" t="str">
        <f t="shared" si="59"/>
        <v>Radiant</v>
      </c>
      <c r="L1911" s="9" t="s">
        <v>18</v>
      </c>
      <c r="M1911" s="9">
        <f>Datos_Limpios!$I1911+Datos_Limpios!$J1911</f>
        <v>57</v>
      </c>
      <c r="N1911" s="9" t="str">
        <f>IF(Datos_Limpios!$M1911&lt;35,"Menor a 35",IF(Datos_Limpios!$M1911&lt;=48,"Menor a 48",IF(Datos_Limpios!$M1911&lt;=60,"Menor a 60","Mayor a 60")))</f>
        <v>Menor a 60</v>
      </c>
      <c r="O1911" s="9" t="str">
        <f>IF(Datos_Limpios!$L1911="True",Datos_Limpios!$F1911,Datos_Limpios!$H1911)</f>
        <v>Team Liquid</v>
      </c>
      <c r="P1911" s="9"/>
      <c r="Q1911" s="9">
        <v>14268</v>
      </c>
      <c r="R1911" s="9" t="s">
        <v>201</v>
      </c>
    </row>
    <row r="1912" spans="1:18" x14ac:dyDescent="0.3">
      <c r="A1912" s="7">
        <v>6810942576</v>
      </c>
      <c r="B1912" s="7">
        <v>1925</v>
      </c>
      <c r="C1912" s="8">
        <f>Datos_Limpios!$B1912/(24*60*60)</f>
        <v>2.2280092592592591E-2</v>
      </c>
      <c r="D1912" s="8" t="str">
        <f t="shared" si="58"/>
        <v>Early Game</v>
      </c>
      <c r="E1912" s="7">
        <v>2586976</v>
      </c>
      <c r="F1912" s="7" t="s">
        <v>64</v>
      </c>
      <c r="G1912" s="7">
        <v>6209804</v>
      </c>
      <c r="H1912" s="7" t="s">
        <v>109</v>
      </c>
      <c r="I1912" s="7">
        <v>35</v>
      </c>
      <c r="J1912" s="7">
        <v>19</v>
      </c>
      <c r="K1912" s="7" t="str">
        <f t="shared" si="59"/>
        <v>Radiant</v>
      </c>
      <c r="L1912" s="7" t="s">
        <v>18</v>
      </c>
      <c r="M1912" s="7">
        <f>Datos_Limpios!$I1912+Datos_Limpios!$J1912</f>
        <v>54</v>
      </c>
      <c r="N1912" s="7" t="str">
        <f>IF(Datos_Limpios!$M1912&lt;35,"Menor a 35",IF(Datos_Limpios!$M1912&lt;=48,"Menor a 48",IF(Datos_Limpios!$M1912&lt;=60,"Menor a 60","Mayor a 60")))</f>
        <v>Menor a 60</v>
      </c>
      <c r="O1912" s="7" t="str">
        <f>IF(Datos_Limpios!$L1912="True",Datos_Limpios!$F1912,Datos_Limpios!$H1912)</f>
        <v>OG</v>
      </c>
      <c r="P1912" s="7"/>
      <c r="Q1912" s="7">
        <v>14268</v>
      </c>
      <c r="R1912" s="7" t="s">
        <v>201</v>
      </c>
    </row>
    <row r="1913" spans="1:18" x14ac:dyDescent="0.3">
      <c r="A1913" s="9">
        <v>6810862848</v>
      </c>
      <c r="B1913" s="9">
        <v>2377</v>
      </c>
      <c r="C1913" s="10">
        <f>Datos_Limpios!$B1913/(24*60*60)</f>
        <v>2.7511574074074074E-2</v>
      </c>
      <c r="D1913" s="8" t="str">
        <f t="shared" si="58"/>
        <v>Early Game</v>
      </c>
      <c r="E1913" s="9">
        <v>350190</v>
      </c>
      <c r="F1913" s="9" t="s">
        <v>16</v>
      </c>
      <c r="G1913" s="9">
        <v>8291895</v>
      </c>
      <c r="H1913" s="9" t="s">
        <v>182</v>
      </c>
      <c r="I1913" s="9">
        <v>15</v>
      </c>
      <c r="J1913" s="9">
        <v>25</v>
      </c>
      <c r="K1913" s="9" t="str">
        <f t="shared" si="59"/>
        <v>Dire</v>
      </c>
      <c r="L1913" s="9" t="s">
        <v>14</v>
      </c>
      <c r="M1913" s="9">
        <f>Datos_Limpios!$I1913+Datos_Limpios!$J1913</f>
        <v>40</v>
      </c>
      <c r="N1913" s="9" t="str">
        <f>IF(Datos_Limpios!$M1913&lt;35,"Menor a 35",IF(Datos_Limpios!$M1913&lt;=48,"Menor a 48",IF(Datos_Limpios!$M1913&lt;=60,"Menor a 60","Mayor a 60")))</f>
        <v>Menor a 48</v>
      </c>
      <c r="O1913" s="9" t="str">
        <f>IF(Datos_Limpios!$L1913="True",Datos_Limpios!$F1913,Datos_Limpios!$H1913)</f>
        <v>Tundra Esports</v>
      </c>
      <c r="P1913" s="9"/>
      <c r="Q1913" s="9">
        <v>14268</v>
      </c>
      <c r="R1913" s="9" t="s">
        <v>201</v>
      </c>
    </row>
    <row r="1914" spans="1:18" x14ac:dyDescent="0.3">
      <c r="A1914" s="7">
        <v>6810974000</v>
      </c>
      <c r="B1914" s="7">
        <v>1823</v>
      </c>
      <c r="C1914" s="8">
        <f>Datos_Limpios!$B1914/(24*60*60)</f>
        <v>2.1099537037037038E-2</v>
      </c>
      <c r="D1914" s="8" t="str">
        <f t="shared" si="58"/>
        <v>Early Game</v>
      </c>
      <c r="E1914" s="7">
        <v>8605863</v>
      </c>
      <c r="F1914" s="7" t="s">
        <v>202</v>
      </c>
      <c r="G1914" s="7">
        <v>8291895</v>
      </c>
      <c r="H1914" s="7" t="s">
        <v>182</v>
      </c>
      <c r="I1914" s="7">
        <v>11</v>
      </c>
      <c r="J1914" s="7">
        <v>26</v>
      </c>
      <c r="K1914" s="7" t="str">
        <f t="shared" si="59"/>
        <v>Dire</v>
      </c>
      <c r="L1914" s="7" t="s">
        <v>14</v>
      </c>
      <c r="M1914" s="7">
        <f>Datos_Limpios!$I1914+Datos_Limpios!$J1914</f>
        <v>37</v>
      </c>
      <c r="N1914" s="7" t="str">
        <f>IF(Datos_Limpios!$M1914&lt;35,"Menor a 35",IF(Datos_Limpios!$M1914&lt;=48,"Menor a 48",IF(Datos_Limpios!$M1914&lt;=60,"Menor a 60","Mayor a 60")))</f>
        <v>Menor a 48</v>
      </c>
      <c r="O1914" s="7" t="str">
        <f>IF(Datos_Limpios!$L1914="True",Datos_Limpios!$F1914,Datos_Limpios!$H1914)</f>
        <v>Tundra Esports</v>
      </c>
      <c r="P1914" s="7"/>
      <c r="Q1914" s="7">
        <v>14268</v>
      </c>
      <c r="R1914" s="7" t="s">
        <v>201</v>
      </c>
    </row>
    <row r="1915" spans="1:18" x14ac:dyDescent="0.3">
      <c r="A1915" s="9">
        <v>6810863490</v>
      </c>
      <c r="B1915" s="9">
        <v>2409</v>
      </c>
      <c r="C1915" s="10">
        <f>Datos_Limpios!$B1915/(24*60*60)</f>
        <v>2.7881944444444445E-2</v>
      </c>
      <c r="D1915" s="8" t="str">
        <f t="shared" si="58"/>
        <v>Mid Game</v>
      </c>
      <c r="E1915" s="9">
        <v>1838315</v>
      </c>
      <c r="F1915" s="9" t="s">
        <v>21</v>
      </c>
      <c r="G1915" s="9">
        <v>6209166</v>
      </c>
      <c r="H1915" s="9" t="s">
        <v>122</v>
      </c>
      <c r="I1915" s="9">
        <v>36</v>
      </c>
      <c r="J1915" s="9">
        <v>19</v>
      </c>
      <c r="K1915" s="9" t="str">
        <f t="shared" si="59"/>
        <v>Radiant</v>
      </c>
      <c r="L1915" s="9" t="s">
        <v>18</v>
      </c>
      <c r="M1915" s="9">
        <f>Datos_Limpios!$I1915+Datos_Limpios!$J1915</f>
        <v>55</v>
      </c>
      <c r="N1915" s="9" t="str">
        <f>IF(Datos_Limpios!$M1915&lt;35,"Menor a 35",IF(Datos_Limpios!$M1915&lt;=48,"Menor a 48",IF(Datos_Limpios!$M1915&lt;=60,"Menor a 60","Mayor a 60")))</f>
        <v>Menor a 60</v>
      </c>
      <c r="O1915" s="9" t="str">
        <f>IF(Datos_Limpios!$L1915="True",Datos_Limpios!$F1915,Datos_Limpios!$H1915)</f>
        <v>Team Secret</v>
      </c>
      <c r="P1915" s="9"/>
      <c r="Q1915" s="9">
        <v>14268</v>
      </c>
      <c r="R1915" s="9" t="s">
        <v>201</v>
      </c>
    </row>
    <row r="1916" spans="1:18" x14ac:dyDescent="0.3">
      <c r="A1916" s="7">
        <v>6810862193</v>
      </c>
      <c r="B1916" s="7">
        <v>2096</v>
      </c>
      <c r="C1916" s="8">
        <f>Datos_Limpios!$B1916/(24*60*60)</f>
        <v>2.4259259259259258E-2</v>
      </c>
      <c r="D1916" s="8" t="str">
        <f t="shared" si="58"/>
        <v>Early Game</v>
      </c>
      <c r="E1916" s="7">
        <v>8597976</v>
      </c>
      <c r="F1916" s="7" t="s">
        <v>203</v>
      </c>
      <c r="G1916" s="7">
        <v>8605863</v>
      </c>
      <c r="H1916" s="7" t="s">
        <v>202</v>
      </c>
      <c r="I1916" s="7">
        <v>36</v>
      </c>
      <c r="J1916" s="7">
        <v>13</v>
      </c>
      <c r="K1916" s="7" t="str">
        <f t="shared" si="59"/>
        <v>Radiant</v>
      </c>
      <c r="L1916" s="7" t="s">
        <v>18</v>
      </c>
      <c r="M1916" s="7">
        <f>Datos_Limpios!$I1916+Datos_Limpios!$J1916</f>
        <v>49</v>
      </c>
      <c r="N1916" s="7" t="str">
        <f>IF(Datos_Limpios!$M1916&lt;35,"Menor a 35",IF(Datos_Limpios!$M1916&lt;=48,"Menor a 48",IF(Datos_Limpios!$M1916&lt;=60,"Menor a 60","Mayor a 60")))</f>
        <v>Menor a 60</v>
      </c>
      <c r="O1916" s="7" t="str">
        <f>IF(Datos_Limpios!$L1916="True",Datos_Limpios!$F1916,Datos_Limpios!$H1916)</f>
        <v>Talon</v>
      </c>
      <c r="P1916" s="7"/>
      <c r="Q1916" s="7">
        <v>14268</v>
      </c>
      <c r="R1916" s="7" t="s">
        <v>201</v>
      </c>
    </row>
    <row r="1917" spans="1:18" x14ac:dyDescent="0.3">
      <c r="A1917" s="9">
        <v>6810862170</v>
      </c>
      <c r="B1917" s="9">
        <v>2011</v>
      </c>
      <c r="C1917" s="10">
        <f>Datos_Limpios!$B1917/(24*60*60)</f>
        <v>2.3275462962962963E-2</v>
      </c>
      <c r="D1917" s="8" t="str">
        <f t="shared" si="58"/>
        <v>Early Game</v>
      </c>
      <c r="E1917" s="9">
        <v>7391077</v>
      </c>
      <c r="F1917" s="9" t="s">
        <v>149</v>
      </c>
      <c r="G1917" s="9">
        <v>8260983</v>
      </c>
      <c r="H1917" s="9" t="s">
        <v>147</v>
      </c>
      <c r="I1917" s="9">
        <v>23</v>
      </c>
      <c r="J1917" s="9">
        <v>36</v>
      </c>
      <c r="K1917" s="9" t="str">
        <f t="shared" si="59"/>
        <v>Dire</v>
      </c>
      <c r="L1917" s="9" t="s">
        <v>14</v>
      </c>
      <c r="M1917" s="9">
        <f>Datos_Limpios!$I1917+Datos_Limpios!$J1917</f>
        <v>59</v>
      </c>
      <c r="N1917" s="9" t="str">
        <f>IF(Datos_Limpios!$M1917&lt;35,"Menor a 35",IF(Datos_Limpios!$M1917&lt;=48,"Menor a 48",IF(Datos_Limpios!$M1917&lt;=60,"Menor a 60","Mayor a 60")))</f>
        <v>Menor a 60</v>
      </c>
      <c r="O1917" s="9" t="str">
        <f>IF(Datos_Limpios!$L1917="True",Datos_Limpios!$F1917,Datos_Limpios!$H1917)</f>
        <v>TSM</v>
      </c>
      <c r="P1917" s="9"/>
      <c r="Q1917" s="9">
        <v>14268</v>
      </c>
      <c r="R1917" s="9" t="s">
        <v>201</v>
      </c>
    </row>
    <row r="1918" spans="1:18" x14ac:dyDescent="0.3">
      <c r="A1918" s="7">
        <v>6810944275</v>
      </c>
      <c r="B1918" s="7">
        <v>3492</v>
      </c>
      <c r="C1918" s="8">
        <f>Datos_Limpios!$B1918/(24*60*60)</f>
        <v>4.0416666666666663E-2</v>
      </c>
      <c r="D1918" s="8" t="str">
        <f t="shared" si="58"/>
        <v>Mid Game</v>
      </c>
      <c r="E1918" s="7">
        <v>15</v>
      </c>
      <c r="F1918" s="7" t="s">
        <v>12</v>
      </c>
      <c r="G1918" s="7">
        <v>8721219</v>
      </c>
      <c r="H1918" s="7" t="s">
        <v>200</v>
      </c>
      <c r="I1918" s="7">
        <v>28</v>
      </c>
      <c r="J1918" s="7">
        <v>57</v>
      </c>
      <c r="K1918" s="7" t="str">
        <f t="shared" si="59"/>
        <v>Dire</v>
      </c>
      <c r="L1918" s="7" t="s">
        <v>14</v>
      </c>
      <c r="M1918" s="7">
        <f>Datos_Limpios!$I1918+Datos_Limpios!$J1918</f>
        <v>85</v>
      </c>
      <c r="N1918" s="7" t="str">
        <f>IF(Datos_Limpios!$M1918&lt;35,"Menor a 35",IF(Datos_Limpios!$M1918&lt;=48,"Menor a 48",IF(Datos_Limpios!$M1918&lt;=60,"Menor a 60","Mayor a 60")))</f>
        <v>Mayor a 60</v>
      </c>
      <c r="O1918" s="7" t="str">
        <f>IF(Datos_Limpios!$L1918="True",Datos_Limpios!$F1918,Datos_Limpios!$H1918)</f>
        <v>Darkside</v>
      </c>
      <c r="P1918" s="7"/>
      <c r="Q1918" s="7">
        <v>14268</v>
      </c>
      <c r="R1918" s="7" t="s">
        <v>201</v>
      </c>
    </row>
    <row r="1919" spans="1:18" x14ac:dyDescent="0.3">
      <c r="A1919" s="9">
        <v>6810895741</v>
      </c>
      <c r="B1919" s="9">
        <v>1585</v>
      </c>
      <c r="C1919" s="10">
        <f>Datos_Limpios!$B1919/(24*60*60)</f>
        <v>1.8344907407407407E-2</v>
      </c>
      <c r="D1919" s="8" t="str">
        <f t="shared" si="58"/>
        <v>Early Game</v>
      </c>
      <c r="E1919" s="9">
        <v>2163</v>
      </c>
      <c r="F1919" s="9" t="s">
        <v>66</v>
      </c>
      <c r="G1919" s="9">
        <v>8131728</v>
      </c>
      <c r="H1919" s="9" t="s">
        <v>168</v>
      </c>
      <c r="I1919" s="9">
        <v>27</v>
      </c>
      <c r="J1919" s="9">
        <v>9</v>
      </c>
      <c r="K1919" s="9" t="str">
        <f t="shared" si="59"/>
        <v>Radiant</v>
      </c>
      <c r="L1919" s="9" t="s">
        <v>18</v>
      </c>
      <c r="M1919" s="9">
        <f>Datos_Limpios!$I1919+Datos_Limpios!$J1919</f>
        <v>36</v>
      </c>
      <c r="N1919" s="9" t="str">
        <f>IF(Datos_Limpios!$M1919&lt;35,"Menor a 35",IF(Datos_Limpios!$M1919&lt;=48,"Menor a 48",IF(Datos_Limpios!$M1919&lt;=60,"Menor a 60","Mayor a 60")))</f>
        <v>Menor a 48</v>
      </c>
      <c r="O1919" s="9" t="str">
        <f>IF(Datos_Limpios!$L1919="True",Datos_Limpios!$F1919,Datos_Limpios!$H1919)</f>
        <v>Team Liquid</v>
      </c>
      <c r="P1919" s="9"/>
      <c r="Q1919" s="9">
        <v>14268</v>
      </c>
      <c r="R1919" s="9" t="s">
        <v>201</v>
      </c>
    </row>
    <row r="1920" spans="1:18" x14ac:dyDescent="0.3">
      <c r="A1920" s="7">
        <v>6810821187</v>
      </c>
      <c r="B1920" s="7">
        <v>2244</v>
      </c>
      <c r="C1920" s="8">
        <f>Datos_Limpios!$B1920/(24*60*60)</f>
        <v>2.5972222222222223E-2</v>
      </c>
      <c r="D1920" s="8" t="str">
        <f t="shared" si="58"/>
        <v>Early Game</v>
      </c>
      <c r="E1920" s="7">
        <v>1838315</v>
      </c>
      <c r="F1920" s="7" t="s">
        <v>21</v>
      </c>
      <c r="G1920" s="7">
        <v>6209166</v>
      </c>
      <c r="H1920" s="7" t="s">
        <v>122</v>
      </c>
      <c r="I1920" s="7">
        <v>26</v>
      </c>
      <c r="J1920" s="7">
        <v>13</v>
      </c>
      <c r="K1920" s="7" t="str">
        <f t="shared" si="59"/>
        <v>Radiant</v>
      </c>
      <c r="L1920" s="7" t="s">
        <v>18</v>
      </c>
      <c r="M1920" s="7">
        <f>Datos_Limpios!$I1920+Datos_Limpios!$J1920</f>
        <v>39</v>
      </c>
      <c r="N1920" s="7" t="str">
        <f>IF(Datos_Limpios!$M1920&lt;35,"Menor a 35",IF(Datos_Limpios!$M1920&lt;=48,"Menor a 48",IF(Datos_Limpios!$M1920&lt;=60,"Menor a 60","Mayor a 60")))</f>
        <v>Menor a 48</v>
      </c>
      <c r="O1920" s="7" t="str">
        <f>IF(Datos_Limpios!$L1920="True",Datos_Limpios!$F1920,Datos_Limpios!$H1920)</f>
        <v>Team Secret</v>
      </c>
      <c r="P1920" s="7"/>
      <c r="Q1920" s="7">
        <v>14268</v>
      </c>
      <c r="R1920" s="7" t="s">
        <v>201</v>
      </c>
    </row>
    <row r="1921" spans="1:18" x14ac:dyDescent="0.3">
      <c r="A1921" s="9">
        <v>6810822833</v>
      </c>
      <c r="B1921" s="9">
        <v>2606</v>
      </c>
      <c r="C1921" s="10">
        <f>Datos_Limpios!$B1921/(24*60*60)</f>
        <v>3.0162037037037036E-2</v>
      </c>
      <c r="D1921" s="8" t="str">
        <f t="shared" si="58"/>
        <v>Mid Game</v>
      </c>
      <c r="E1921" s="9">
        <v>8254400</v>
      </c>
      <c r="F1921" s="9" t="s">
        <v>135</v>
      </c>
      <c r="G1921" s="9">
        <v>7119388</v>
      </c>
      <c r="H1921" s="9" t="s">
        <v>136</v>
      </c>
      <c r="I1921" s="9">
        <v>32</v>
      </c>
      <c r="J1921" s="9">
        <v>24</v>
      </c>
      <c r="K1921" s="9" t="str">
        <f t="shared" si="59"/>
        <v>Radiant</v>
      </c>
      <c r="L1921" s="9" t="s">
        <v>18</v>
      </c>
      <c r="M1921" s="9">
        <f>Datos_Limpios!$I1921+Datos_Limpios!$J1921</f>
        <v>56</v>
      </c>
      <c r="N1921" s="9" t="str">
        <f>IF(Datos_Limpios!$M1921&lt;35,"Menor a 35",IF(Datos_Limpios!$M1921&lt;=48,"Menor a 48",IF(Datos_Limpios!$M1921&lt;=60,"Menor a 60","Mayor a 60")))</f>
        <v>Menor a 60</v>
      </c>
      <c r="O1921" s="9" t="str">
        <f>IF(Datos_Limpios!$L1921="True",Datos_Limpios!$F1921,Datos_Limpios!$H1921)</f>
        <v>beastcoast</v>
      </c>
      <c r="P1921" s="9"/>
      <c r="Q1921" s="9">
        <v>14268</v>
      </c>
      <c r="R1921" s="9" t="s">
        <v>201</v>
      </c>
    </row>
    <row r="1922" spans="1:18" x14ac:dyDescent="0.3">
      <c r="A1922" s="7">
        <v>6809895411</v>
      </c>
      <c r="B1922" s="7">
        <v>1985</v>
      </c>
      <c r="C1922" s="8">
        <f>Datos_Limpios!$B1922/(24*60*60)</f>
        <v>2.2974537037037036E-2</v>
      </c>
      <c r="D1922" s="8" t="str">
        <f t="shared" ref="D1922:D1985" si="60">IF(B1922/60&lt;20,"Turbo Game",IF((20&lt;=B1922/60)*AND(B1922/60&lt;=40),"Early Game",IF((40&lt;B1922/60)*AND(B1922/60&lt;=60),"Mid Game","Late Game")))</f>
        <v>Early Game</v>
      </c>
      <c r="E1922" s="7">
        <v>1838315</v>
      </c>
      <c r="F1922" s="7" t="s">
        <v>21</v>
      </c>
      <c r="G1922" s="7">
        <v>8605863</v>
      </c>
      <c r="H1922" s="7" t="s">
        <v>202</v>
      </c>
      <c r="I1922" s="7">
        <v>22</v>
      </c>
      <c r="J1922" s="7">
        <v>4</v>
      </c>
      <c r="K1922" s="7" t="str">
        <f t="shared" ref="K1922:K1985" si="61">IF(L1922="True","Radiant","Dire")</f>
        <v>Radiant</v>
      </c>
      <c r="L1922" s="7" t="s">
        <v>18</v>
      </c>
      <c r="M1922" s="7">
        <f>Datos_Limpios!$I1922+Datos_Limpios!$J1922</f>
        <v>26</v>
      </c>
      <c r="N1922" s="7" t="str">
        <f>IF(Datos_Limpios!$M1922&lt;35,"Menor a 35",IF(Datos_Limpios!$M1922&lt;=48,"Menor a 48",IF(Datos_Limpios!$M1922&lt;=60,"Menor a 60","Mayor a 60")))</f>
        <v>Menor a 35</v>
      </c>
      <c r="O1922" s="7" t="str">
        <f>IF(Datos_Limpios!$L1922="True",Datos_Limpios!$F1922,Datos_Limpios!$H1922)</f>
        <v>Team Secret</v>
      </c>
      <c r="P1922" s="7"/>
      <c r="Q1922" s="7">
        <v>14268</v>
      </c>
      <c r="R1922" s="7" t="s">
        <v>201</v>
      </c>
    </row>
    <row r="1923" spans="1:18" x14ac:dyDescent="0.3">
      <c r="A1923" s="9">
        <v>6809980949</v>
      </c>
      <c r="B1923" s="9">
        <v>1934</v>
      </c>
      <c r="C1923" s="10">
        <f>Datos_Limpios!$B1923/(24*60*60)</f>
        <v>2.238425925925926E-2</v>
      </c>
      <c r="D1923" s="8" t="str">
        <f t="shared" si="60"/>
        <v>Early Game</v>
      </c>
      <c r="E1923" s="9">
        <v>8721219</v>
      </c>
      <c r="F1923" s="9" t="s">
        <v>200</v>
      </c>
      <c r="G1923" s="9">
        <v>2586976</v>
      </c>
      <c r="H1923" s="9" t="s">
        <v>64</v>
      </c>
      <c r="I1923" s="9">
        <v>11</v>
      </c>
      <c r="J1923" s="9">
        <v>24</v>
      </c>
      <c r="K1923" s="9" t="str">
        <f t="shared" si="61"/>
        <v>Dire</v>
      </c>
      <c r="L1923" s="9" t="s">
        <v>14</v>
      </c>
      <c r="M1923" s="9">
        <f>Datos_Limpios!$I1923+Datos_Limpios!$J1923</f>
        <v>35</v>
      </c>
      <c r="N1923" s="9" t="str">
        <f>IF(Datos_Limpios!$M1923&lt;35,"Menor a 35",IF(Datos_Limpios!$M1923&lt;=48,"Menor a 48",IF(Datos_Limpios!$M1923&lt;=60,"Menor a 60","Mayor a 60")))</f>
        <v>Menor a 48</v>
      </c>
      <c r="O1923" s="9" t="str">
        <f>IF(Datos_Limpios!$L1923="True",Datos_Limpios!$F1923,Datos_Limpios!$H1923)</f>
        <v>OG</v>
      </c>
      <c r="P1923" s="9"/>
      <c r="Q1923" s="9">
        <v>14268</v>
      </c>
      <c r="R1923" s="9" t="s">
        <v>201</v>
      </c>
    </row>
    <row r="1924" spans="1:18" x14ac:dyDescent="0.3">
      <c r="A1924" s="7">
        <v>6809888330</v>
      </c>
      <c r="B1924" s="7">
        <v>2632</v>
      </c>
      <c r="C1924" s="8">
        <f>Datos_Limpios!$B1924/(24*60*60)</f>
        <v>3.0462962962962963E-2</v>
      </c>
      <c r="D1924" s="8" t="str">
        <f t="shared" si="60"/>
        <v>Mid Game</v>
      </c>
      <c r="E1924" s="7">
        <v>15</v>
      </c>
      <c r="F1924" s="7" t="s">
        <v>12</v>
      </c>
      <c r="G1924" s="7">
        <v>8599101</v>
      </c>
      <c r="H1924" s="7" t="s">
        <v>199</v>
      </c>
      <c r="I1924" s="7">
        <v>40</v>
      </c>
      <c r="J1924" s="7">
        <v>17</v>
      </c>
      <c r="K1924" s="7" t="str">
        <f t="shared" si="61"/>
        <v>Radiant</v>
      </c>
      <c r="L1924" s="7" t="s">
        <v>18</v>
      </c>
      <c r="M1924" s="7">
        <f>Datos_Limpios!$I1924+Datos_Limpios!$J1924</f>
        <v>57</v>
      </c>
      <c r="N1924" s="7" t="str">
        <f>IF(Datos_Limpios!$M1924&lt;35,"Menor a 35",IF(Datos_Limpios!$M1924&lt;=48,"Menor a 48",IF(Datos_Limpios!$M1924&lt;=60,"Menor a 60","Mayor a 60")))</f>
        <v>Menor a 60</v>
      </c>
      <c r="O1924" s="7" t="str">
        <f>IF(Datos_Limpios!$L1924="True",Datos_Limpios!$F1924,Datos_Limpios!$H1924)</f>
        <v>LGD Gaming</v>
      </c>
      <c r="P1924" s="7"/>
      <c r="Q1924" s="7">
        <v>14268</v>
      </c>
      <c r="R1924" s="7" t="s">
        <v>201</v>
      </c>
    </row>
    <row r="1925" spans="1:18" x14ac:dyDescent="0.3">
      <c r="A1925" s="9">
        <v>6809991048</v>
      </c>
      <c r="B1925" s="9">
        <v>2124</v>
      </c>
      <c r="C1925" s="10">
        <f>Datos_Limpios!$B1925/(24*60*60)</f>
        <v>2.4583333333333332E-2</v>
      </c>
      <c r="D1925" s="8" t="str">
        <f t="shared" si="60"/>
        <v>Early Game</v>
      </c>
      <c r="E1925" s="9">
        <v>15</v>
      </c>
      <c r="F1925" s="9" t="s">
        <v>12</v>
      </c>
      <c r="G1925" s="9">
        <v>8599101</v>
      </c>
      <c r="H1925" s="9" t="s">
        <v>199</v>
      </c>
      <c r="I1925" s="9">
        <v>12</v>
      </c>
      <c r="J1925" s="9">
        <v>29</v>
      </c>
      <c r="K1925" s="9" t="str">
        <f t="shared" si="61"/>
        <v>Dire</v>
      </c>
      <c r="L1925" s="9" t="s">
        <v>14</v>
      </c>
      <c r="M1925" s="9">
        <f>Datos_Limpios!$I1925+Datos_Limpios!$J1925</f>
        <v>41</v>
      </c>
      <c r="N1925" s="9" t="str">
        <f>IF(Datos_Limpios!$M1925&lt;35,"Menor a 35",IF(Datos_Limpios!$M1925&lt;=48,"Menor a 48",IF(Datos_Limpios!$M1925&lt;=60,"Menor a 60","Mayor a 60")))</f>
        <v>Menor a 48</v>
      </c>
      <c r="O1925" s="9" t="str">
        <f>IF(Datos_Limpios!$L1925="True",Datos_Limpios!$F1925,Datos_Limpios!$H1925)</f>
        <v>Gaimin Gladiators</v>
      </c>
      <c r="P1925" s="9"/>
      <c r="Q1925" s="9">
        <v>14268</v>
      </c>
      <c r="R1925" s="9" t="s">
        <v>201</v>
      </c>
    </row>
    <row r="1926" spans="1:18" x14ac:dyDescent="0.3">
      <c r="A1926" s="7">
        <v>6809815986</v>
      </c>
      <c r="B1926" s="7">
        <v>1949</v>
      </c>
      <c r="C1926" s="8">
        <f>Datos_Limpios!$B1926/(24*60*60)</f>
        <v>2.255787037037037E-2</v>
      </c>
      <c r="D1926" s="8" t="str">
        <f t="shared" si="60"/>
        <v>Early Game</v>
      </c>
      <c r="E1926" s="7">
        <v>1838315</v>
      </c>
      <c r="F1926" s="7" t="s">
        <v>21</v>
      </c>
      <c r="G1926" s="7">
        <v>8605863</v>
      </c>
      <c r="H1926" s="7" t="s">
        <v>202</v>
      </c>
      <c r="I1926" s="7">
        <v>30</v>
      </c>
      <c r="J1926" s="7">
        <v>13</v>
      </c>
      <c r="K1926" s="7" t="str">
        <f t="shared" si="61"/>
        <v>Radiant</v>
      </c>
      <c r="L1926" s="7" t="s">
        <v>18</v>
      </c>
      <c r="M1926" s="7">
        <f>Datos_Limpios!$I1926+Datos_Limpios!$J1926</f>
        <v>43</v>
      </c>
      <c r="N1926" s="7" t="str">
        <f>IF(Datos_Limpios!$M1926&lt;35,"Menor a 35",IF(Datos_Limpios!$M1926&lt;=48,"Menor a 48",IF(Datos_Limpios!$M1926&lt;=60,"Menor a 60","Mayor a 60")))</f>
        <v>Menor a 48</v>
      </c>
      <c r="O1926" s="7" t="str">
        <f>IF(Datos_Limpios!$L1926="True",Datos_Limpios!$F1926,Datos_Limpios!$H1926)</f>
        <v>Team Secret</v>
      </c>
      <c r="P1926" s="7"/>
      <c r="Q1926" s="7">
        <v>14268</v>
      </c>
      <c r="R1926" s="7" t="s">
        <v>201</v>
      </c>
    </row>
    <row r="1927" spans="1:18" x14ac:dyDescent="0.3">
      <c r="A1927" s="9">
        <v>6809741589</v>
      </c>
      <c r="B1927" s="9">
        <v>2876</v>
      </c>
      <c r="C1927" s="10">
        <f>Datos_Limpios!$B1927/(24*60*60)</f>
        <v>3.3287037037037039E-2</v>
      </c>
      <c r="D1927" s="8" t="str">
        <f t="shared" si="60"/>
        <v>Mid Game</v>
      </c>
      <c r="E1927" s="9">
        <v>2163</v>
      </c>
      <c r="F1927" s="9" t="s">
        <v>66</v>
      </c>
      <c r="G1927" s="9">
        <v>2586976</v>
      </c>
      <c r="H1927" s="9" t="s">
        <v>64</v>
      </c>
      <c r="I1927" s="9">
        <v>48</v>
      </c>
      <c r="J1927" s="9">
        <v>17</v>
      </c>
      <c r="K1927" s="9" t="str">
        <f t="shared" si="61"/>
        <v>Radiant</v>
      </c>
      <c r="L1927" s="9" t="s">
        <v>18</v>
      </c>
      <c r="M1927" s="9">
        <f>Datos_Limpios!$I1927+Datos_Limpios!$J1927</f>
        <v>65</v>
      </c>
      <c r="N1927" s="9" t="str">
        <f>IF(Datos_Limpios!$M1927&lt;35,"Menor a 35",IF(Datos_Limpios!$M1927&lt;=48,"Menor a 48",IF(Datos_Limpios!$M1927&lt;=60,"Menor a 60","Mayor a 60")))</f>
        <v>Mayor a 60</v>
      </c>
      <c r="O1927" s="9" t="str">
        <f>IF(Datos_Limpios!$L1927="True",Datos_Limpios!$F1927,Datos_Limpios!$H1927)</f>
        <v>Team Liquid</v>
      </c>
      <c r="P1927" s="9"/>
      <c r="Q1927" s="9">
        <v>14268</v>
      </c>
      <c r="R1927" s="9" t="s">
        <v>201</v>
      </c>
    </row>
    <row r="1928" spans="1:18" x14ac:dyDescent="0.3">
      <c r="A1928" s="7">
        <v>6809656584</v>
      </c>
      <c r="B1928" s="7">
        <v>3765</v>
      </c>
      <c r="C1928" s="8">
        <f>Datos_Limpios!$B1928/(24*60*60)</f>
        <v>4.3576388888888887E-2</v>
      </c>
      <c r="D1928" s="8" t="str">
        <f t="shared" si="60"/>
        <v>Late Game</v>
      </c>
      <c r="E1928" s="7">
        <v>7390454</v>
      </c>
      <c r="F1928" s="7" t="s">
        <v>145</v>
      </c>
      <c r="G1928" s="7">
        <v>8721219</v>
      </c>
      <c r="H1928" s="7" t="s">
        <v>200</v>
      </c>
      <c r="I1928" s="7">
        <v>45</v>
      </c>
      <c r="J1928" s="7">
        <v>40</v>
      </c>
      <c r="K1928" s="7" t="str">
        <f t="shared" si="61"/>
        <v>Radiant</v>
      </c>
      <c r="L1928" s="7" t="s">
        <v>18</v>
      </c>
      <c r="M1928" s="7">
        <f>Datos_Limpios!$I1928+Datos_Limpios!$J1928</f>
        <v>85</v>
      </c>
      <c r="N1928" s="7" t="str">
        <f>IF(Datos_Limpios!$M1928&lt;35,"Menor a 35",IF(Datos_Limpios!$M1928&lt;=48,"Menor a 48",IF(Datos_Limpios!$M1928&lt;=60,"Menor a 60","Mayor a 60")))</f>
        <v>Mayor a 60</v>
      </c>
      <c r="O1928" s="7" t="str">
        <f>IF(Datos_Limpios!$L1928="True",Datos_Limpios!$F1928,Datos_Limpios!$H1928)</f>
        <v>The Oversight</v>
      </c>
      <c r="P1928" s="7"/>
      <c r="Q1928" s="7">
        <v>14268</v>
      </c>
      <c r="R1928" s="7" t="s">
        <v>201</v>
      </c>
    </row>
    <row r="1929" spans="1:18" x14ac:dyDescent="0.3">
      <c r="A1929" s="9">
        <v>6809576271</v>
      </c>
      <c r="B1929" s="9">
        <v>2892</v>
      </c>
      <c r="C1929" s="10">
        <f>Datos_Limpios!$B1929/(24*60*60)</f>
        <v>3.3472222222222223E-2</v>
      </c>
      <c r="D1929" s="8" t="str">
        <f t="shared" si="60"/>
        <v>Mid Game</v>
      </c>
      <c r="E1929" s="9">
        <v>2586976</v>
      </c>
      <c r="F1929" s="9" t="s">
        <v>64</v>
      </c>
      <c r="G1929" s="9">
        <v>2163</v>
      </c>
      <c r="H1929" s="9" t="s">
        <v>66</v>
      </c>
      <c r="I1929" s="9">
        <v>43</v>
      </c>
      <c r="J1929" s="9">
        <v>24</v>
      </c>
      <c r="K1929" s="9" t="str">
        <f t="shared" si="61"/>
        <v>Dire</v>
      </c>
      <c r="L1929" s="9" t="s">
        <v>14</v>
      </c>
      <c r="M1929" s="9">
        <f>Datos_Limpios!$I1929+Datos_Limpios!$J1929</f>
        <v>67</v>
      </c>
      <c r="N1929" s="9" t="str">
        <f>IF(Datos_Limpios!$M1929&lt;35,"Menor a 35",IF(Datos_Limpios!$M1929&lt;=48,"Menor a 48",IF(Datos_Limpios!$M1929&lt;=60,"Menor a 60","Mayor a 60")))</f>
        <v>Mayor a 60</v>
      </c>
      <c r="O1929" s="9" t="str">
        <f>IF(Datos_Limpios!$L1929="True",Datos_Limpios!$F1929,Datos_Limpios!$H1929)</f>
        <v>Team Liquid</v>
      </c>
      <c r="P1929" s="9"/>
      <c r="Q1929" s="9">
        <v>14268</v>
      </c>
      <c r="R1929" s="9" t="s">
        <v>201</v>
      </c>
    </row>
    <row r="1930" spans="1:18" x14ac:dyDescent="0.3">
      <c r="A1930" s="7">
        <v>6809734353</v>
      </c>
      <c r="B1930" s="7">
        <v>2076</v>
      </c>
      <c r="C1930" s="8">
        <f>Datos_Limpios!$B1930/(24*60*60)</f>
        <v>2.4027777777777776E-2</v>
      </c>
      <c r="D1930" s="8" t="str">
        <f t="shared" si="60"/>
        <v>Early Game</v>
      </c>
      <c r="E1930" s="7">
        <v>8291895</v>
      </c>
      <c r="F1930" s="7" t="s">
        <v>182</v>
      </c>
      <c r="G1930" s="7">
        <v>7119388</v>
      </c>
      <c r="H1930" s="7" t="s">
        <v>136</v>
      </c>
      <c r="I1930" s="7">
        <v>34</v>
      </c>
      <c r="J1930" s="7">
        <v>10</v>
      </c>
      <c r="K1930" s="7" t="str">
        <f t="shared" si="61"/>
        <v>Radiant</v>
      </c>
      <c r="L1930" s="7" t="s">
        <v>18</v>
      </c>
      <c r="M1930" s="7">
        <f>Datos_Limpios!$I1930+Datos_Limpios!$J1930</f>
        <v>44</v>
      </c>
      <c r="N1930" s="7" t="str">
        <f>IF(Datos_Limpios!$M1930&lt;35,"Menor a 35",IF(Datos_Limpios!$M1930&lt;=48,"Menor a 48",IF(Datos_Limpios!$M1930&lt;=60,"Menor a 60","Mayor a 60")))</f>
        <v>Menor a 48</v>
      </c>
      <c r="O1930" s="7" t="str">
        <f>IF(Datos_Limpios!$L1930="True",Datos_Limpios!$F1930,Datos_Limpios!$H1930)</f>
        <v>Tundra Esports</v>
      </c>
      <c r="P1930" s="7"/>
      <c r="Q1930" s="7">
        <v>14268</v>
      </c>
      <c r="R1930" s="7" t="s">
        <v>201</v>
      </c>
    </row>
    <row r="1931" spans="1:18" x14ac:dyDescent="0.3">
      <c r="A1931" s="9">
        <v>6809665094</v>
      </c>
      <c r="B1931" s="9">
        <v>3397</v>
      </c>
      <c r="C1931" s="10">
        <f>Datos_Limpios!$B1931/(24*60*60)</f>
        <v>3.9317129629629632E-2</v>
      </c>
      <c r="D1931" s="8" t="str">
        <f t="shared" si="60"/>
        <v>Mid Game</v>
      </c>
      <c r="E1931" s="9">
        <v>350190</v>
      </c>
      <c r="F1931" s="9" t="s">
        <v>16</v>
      </c>
      <c r="G1931" s="9">
        <v>8597976</v>
      </c>
      <c r="H1931" s="9" t="s">
        <v>203</v>
      </c>
      <c r="I1931" s="9">
        <v>32</v>
      </c>
      <c r="J1931" s="9">
        <v>39</v>
      </c>
      <c r="K1931" s="9" t="str">
        <f t="shared" si="61"/>
        <v>Dire</v>
      </c>
      <c r="L1931" s="9" t="s">
        <v>14</v>
      </c>
      <c r="M1931" s="9">
        <f>Datos_Limpios!$I1931+Datos_Limpios!$J1931</f>
        <v>71</v>
      </c>
      <c r="N1931" s="9" t="str">
        <f>IF(Datos_Limpios!$M1931&lt;35,"Menor a 35",IF(Datos_Limpios!$M1931&lt;=48,"Menor a 48",IF(Datos_Limpios!$M1931&lt;=60,"Menor a 60","Mayor a 60")))</f>
        <v>Mayor a 60</v>
      </c>
      <c r="O1931" s="9" t="str">
        <f>IF(Datos_Limpios!$L1931="True",Datos_Limpios!$F1931,Datos_Limpios!$H1931)</f>
        <v>Talon</v>
      </c>
      <c r="P1931" s="9"/>
      <c r="Q1931" s="9">
        <v>14268</v>
      </c>
      <c r="R1931" s="9" t="s">
        <v>201</v>
      </c>
    </row>
    <row r="1932" spans="1:18" x14ac:dyDescent="0.3">
      <c r="A1932" s="7">
        <v>6809783372</v>
      </c>
      <c r="B1932" s="7">
        <v>2048</v>
      </c>
      <c r="C1932" s="8">
        <f>Datos_Limpios!$B1932/(24*60*60)</f>
        <v>2.3703703703703703E-2</v>
      </c>
      <c r="D1932" s="8" t="str">
        <f t="shared" si="60"/>
        <v>Early Game</v>
      </c>
      <c r="E1932" s="7">
        <v>8260983</v>
      </c>
      <c r="F1932" s="7" t="s">
        <v>147</v>
      </c>
      <c r="G1932" s="7">
        <v>8254400</v>
      </c>
      <c r="H1932" s="7" t="s">
        <v>135</v>
      </c>
      <c r="I1932" s="7">
        <v>13</v>
      </c>
      <c r="J1932" s="7">
        <v>37</v>
      </c>
      <c r="K1932" s="7" t="str">
        <f t="shared" si="61"/>
        <v>Dire</v>
      </c>
      <c r="L1932" s="7" t="s">
        <v>14</v>
      </c>
      <c r="M1932" s="7">
        <f>Datos_Limpios!$I1932+Datos_Limpios!$J1932</f>
        <v>50</v>
      </c>
      <c r="N1932" s="7" t="str">
        <f>IF(Datos_Limpios!$M1932&lt;35,"Menor a 35",IF(Datos_Limpios!$M1932&lt;=48,"Menor a 48",IF(Datos_Limpios!$M1932&lt;=60,"Menor a 60","Mayor a 60")))</f>
        <v>Menor a 60</v>
      </c>
      <c r="O1932" s="7" t="str">
        <f>IF(Datos_Limpios!$L1932="True",Datos_Limpios!$F1932,Datos_Limpios!$H1932)</f>
        <v>beastcoast</v>
      </c>
      <c r="P1932" s="7"/>
      <c r="Q1932" s="7">
        <v>14268</v>
      </c>
      <c r="R1932" s="7" t="s">
        <v>201</v>
      </c>
    </row>
    <row r="1933" spans="1:18" x14ac:dyDescent="0.3">
      <c r="A1933" s="9">
        <v>6809742301</v>
      </c>
      <c r="B1933" s="9">
        <v>2405</v>
      </c>
      <c r="C1933" s="10">
        <f>Datos_Limpios!$B1933/(24*60*60)</f>
        <v>2.7835648148148148E-2</v>
      </c>
      <c r="D1933" s="8" t="str">
        <f t="shared" si="60"/>
        <v>Mid Game</v>
      </c>
      <c r="E1933" s="9">
        <v>350190</v>
      </c>
      <c r="F1933" s="9" t="s">
        <v>16</v>
      </c>
      <c r="G1933" s="9">
        <v>8597976</v>
      </c>
      <c r="H1933" s="9" t="s">
        <v>203</v>
      </c>
      <c r="I1933" s="9">
        <v>18</v>
      </c>
      <c r="J1933" s="9">
        <v>40</v>
      </c>
      <c r="K1933" s="9" t="str">
        <f t="shared" si="61"/>
        <v>Dire</v>
      </c>
      <c r="L1933" s="9" t="s">
        <v>14</v>
      </c>
      <c r="M1933" s="9">
        <f>Datos_Limpios!$I1933+Datos_Limpios!$J1933</f>
        <v>58</v>
      </c>
      <c r="N1933" s="9" t="str">
        <f>IF(Datos_Limpios!$M1933&lt;35,"Menor a 35",IF(Datos_Limpios!$M1933&lt;=48,"Menor a 48",IF(Datos_Limpios!$M1933&lt;=60,"Menor a 60","Mayor a 60")))</f>
        <v>Menor a 60</v>
      </c>
      <c r="O1933" s="9" t="str">
        <f>IF(Datos_Limpios!$L1933="True",Datos_Limpios!$F1933,Datos_Limpios!$H1933)</f>
        <v>Talon</v>
      </c>
      <c r="P1933" s="9"/>
      <c r="Q1933" s="9">
        <v>14268</v>
      </c>
      <c r="R1933" s="9" t="s">
        <v>201</v>
      </c>
    </row>
    <row r="1934" spans="1:18" x14ac:dyDescent="0.3">
      <c r="A1934" s="7">
        <v>6809612544</v>
      </c>
      <c r="B1934" s="7">
        <v>2169</v>
      </c>
      <c r="C1934" s="8">
        <f>Datos_Limpios!$B1934/(24*60*60)</f>
        <v>2.5104166666666667E-2</v>
      </c>
      <c r="D1934" s="8" t="str">
        <f t="shared" si="60"/>
        <v>Early Game</v>
      </c>
      <c r="E1934" s="7">
        <v>39</v>
      </c>
      <c r="F1934" s="7" t="s">
        <v>60</v>
      </c>
      <c r="G1934" s="7">
        <v>8599101</v>
      </c>
      <c r="H1934" s="7" t="s">
        <v>199</v>
      </c>
      <c r="I1934" s="7">
        <v>31</v>
      </c>
      <c r="J1934" s="7">
        <v>13</v>
      </c>
      <c r="K1934" s="7" t="str">
        <f t="shared" si="61"/>
        <v>Radiant</v>
      </c>
      <c r="L1934" s="7" t="s">
        <v>18</v>
      </c>
      <c r="M1934" s="7">
        <f>Datos_Limpios!$I1934+Datos_Limpios!$J1934</f>
        <v>44</v>
      </c>
      <c r="N1934" s="7" t="str">
        <f>IF(Datos_Limpios!$M1934&lt;35,"Menor a 35",IF(Datos_Limpios!$M1934&lt;=48,"Menor a 48",IF(Datos_Limpios!$M1934&lt;=60,"Menor a 60","Mayor a 60")))</f>
        <v>Menor a 48</v>
      </c>
      <c r="O1934" s="7" t="str">
        <f>IF(Datos_Limpios!$L1934="True",Datos_Limpios!$F1934,Datos_Limpios!$H1934)</f>
        <v>Shopify Rebellion</v>
      </c>
      <c r="P1934" s="7"/>
      <c r="Q1934" s="7">
        <v>14268</v>
      </c>
      <c r="R1934" s="7" t="s">
        <v>201</v>
      </c>
    </row>
    <row r="1935" spans="1:18" x14ac:dyDescent="0.3">
      <c r="A1935" s="9">
        <v>6809719707</v>
      </c>
      <c r="B1935" s="9">
        <v>2217</v>
      </c>
      <c r="C1935" s="10">
        <f>Datos_Limpios!$B1935/(24*60*60)</f>
        <v>2.5659722222222223E-2</v>
      </c>
      <c r="D1935" s="8" t="str">
        <f t="shared" si="60"/>
        <v>Early Game</v>
      </c>
      <c r="E1935" s="9">
        <v>8254400</v>
      </c>
      <c r="F1935" s="9" t="s">
        <v>135</v>
      </c>
      <c r="G1935" s="9">
        <v>8260983</v>
      </c>
      <c r="H1935" s="9" t="s">
        <v>147</v>
      </c>
      <c r="I1935" s="9">
        <v>18</v>
      </c>
      <c r="J1935" s="9">
        <v>10</v>
      </c>
      <c r="K1935" s="9" t="str">
        <f t="shared" si="61"/>
        <v>Radiant</v>
      </c>
      <c r="L1935" s="9" t="s">
        <v>18</v>
      </c>
      <c r="M1935" s="9">
        <f>Datos_Limpios!$I1935+Datos_Limpios!$J1935</f>
        <v>28</v>
      </c>
      <c r="N1935" s="9" t="str">
        <f>IF(Datos_Limpios!$M1935&lt;35,"Menor a 35",IF(Datos_Limpios!$M1935&lt;=48,"Menor a 48",IF(Datos_Limpios!$M1935&lt;=60,"Menor a 60","Mayor a 60")))</f>
        <v>Menor a 35</v>
      </c>
      <c r="O1935" s="9" t="str">
        <f>IF(Datos_Limpios!$L1935="True",Datos_Limpios!$F1935,Datos_Limpios!$H1935)</f>
        <v>beastcoast</v>
      </c>
      <c r="P1935" s="9"/>
      <c r="Q1935" s="9">
        <v>14268</v>
      </c>
      <c r="R1935" s="9" t="s">
        <v>201</v>
      </c>
    </row>
    <row r="1936" spans="1:18" x14ac:dyDescent="0.3">
      <c r="A1936" s="7">
        <v>6809743691</v>
      </c>
      <c r="B1936" s="7">
        <v>2372</v>
      </c>
      <c r="C1936" s="8">
        <f>Datos_Limpios!$B1936/(24*60*60)</f>
        <v>2.7453703703703702E-2</v>
      </c>
      <c r="D1936" s="8" t="str">
        <f t="shared" si="60"/>
        <v>Early Game</v>
      </c>
      <c r="E1936" s="7">
        <v>7391077</v>
      </c>
      <c r="F1936" s="7" t="s">
        <v>149</v>
      </c>
      <c r="G1936" s="7">
        <v>6209166</v>
      </c>
      <c r="H1936" s="7" t="s">
        <v>122</v>
      </c>
      <c r="I1936" s="7">
        <v>17</v>
      </c>
      <c r="J1936" s="7">
        <v>31</v>
      </c>
      <c r="K1936" s="7" t="str">
        <f t="shared" si="61"/>
        <v>Dire</v>
      </c>
      <c r="L1936" s="7" t="s">
        <v>14</v>
      </c>
      <c r="M1936" s="7">
        <f>Datos_Limpios!$I1936+Datos_Limpios!$J1936</f>
        <v>48</v>
      </c>
      <c r="N1936" s="7" t="str">
        <f>IF(Datos_Limpios!$M1936&lt;35,"Menor a 35",IF(Datos_Limpios!$M1936&lt;=48,"Menor a 48",IF(Datos_Limpios!$M1936&lt;=60,"Menor a 60","Mayor a 60")))</f>
        <v>Menor a 48</v>
      </c>
      <c r="O1936" s="7" t="str">
        <f>IF(Datos_Limpios!$L1936="True",Datos_Limpios!$F1936,Datos_Limpios!$H1936)</f>
        <v>Team Aster</v>
      </c>
      <c r="P1936" s="7"/>
      <c r="Q1936" s="7">
        <v>14268</v>
      </c>
      <c r="R1936" s="7" t="s">
        <v>201</v>
      </c>
    </row>
    <row r="1937" spans="1:18" x14ac:dyDescent="0.3">
      <c r="A1937" s="9">
        <v>6809556554</v>
      </c>
      <c r="B1937" s="9">
        <v>3947</v>
      </c>
      <c r="C1937" s="10">
        <f>Datos_Limpios!$B1937/(24*60*60)</f>
        <v>4.5682870370370374E-2</v>
      </c>
      <c r="D1937" s="8" t="str">
        <f t="shared" si="60"/>
        <v>Late Game</v>
      </c>
      <c r="E1937" s="9">
        <v>350190</v>
      </c>
      <c r="F1937" s="9" t="s">
        <v>16</v>
      </c>
      <c r="G1937" s="9">
        <v>6209166</v>
      </c>
      <c r="H1937" s="9" t="s">
        <v>122</v>
      </c>
      <c r="I1937" s="9">
        <v>38</v>
      </c>
      <c r="J1937" s="9">
        <v>38</v>
      </c>
      <c r="K1937" s="9" t="str">
        <f t="shared" si="61"/>
        <v>Radiant</v>
      </c>
      <c r="L1937" s="9" t="s">
        <v>18</v>
      </c>
      <c r="M1937" s="9">
        <f>Datos_Limpios!$I1937+Datos_Limpios!$J1937</f>
        <v>76</v>
      </c>
      <c r="N1937" s="9" t="str">
        <f>IF(Datos_Limpios!$M1937&lt;35,"Menor a 35",IF(Datos_Limpios!$M1937&lt;=48,"Menor a 48",IF(Datos_Limpios!$M1937&lt;=60,"Menor a 60","Mayor a 60")))</f>
        <v>Mayor a 60</v>
      </c>
      <c r="O1937" s="9" t="str">
        <f>IF(Datos_Limpios!$L1937="True",Datos_Limpios!$F1937,Datos_Limpios!$H1937)</f>
        <v>Ascent Esports</v>
      </c>
      <c r="P1937" s="9"/>
      <c r="Q1937" s="9">
        <v>14268</v>
      </c>
      <c r="R1937" s="9" t="s">
        <v>201</v>
      </c>
    </row>
    <row r="1938" spans="1:18" x14ac:dyDescent="0.3">
      <c r="A1938" s="7">
        <v>6809523804</v>
      </c>
      <c r="B1938" s="7">
        <v>3281</v>
      </c>
      <c r="C1938" s="8">
        <f>Datos_Limpios!$B1938/(24*60*60)</f>
        <v>3.7974537037037036E-2</v>
      </c>
      <c r="D1938" s="8" t="str">
        <f t="shared" si="60"/>
        <v>Mid Game</v>
      </c>
      <c r="E1938" s="7">
        <v>1838315</v>
      </c>
      <c r="F1938" s="7" t="s">
        <v>21</v>
      </c>
      <c r="G1938" s="7">
        <v>7119388</v>
      </c>
      <c r="H1938" s="7" t="s">
        <v>136</v>
      </c>
      <c r="I1938" s="7">
        <v>52</v>
      </c>
      <c r="J1938" s="7">
        <v>21</v>
      </c>
      <c r="K1938" s="7" t="str">
        <f t="shared" si="61"/>
        <v>Radiant</v>
      </c>
      <c r="L1938" s="7" t="s">
        <v>18</v>
      </c>
      <c r="M1938" s="7">
        <f>Datos_Limpios!$I1938+Datos_Limpios!$J1938</f>
        <v>73</v>
      </c>
      <c r="N1938" s="7" t="str">
        <f>IF(Datos_Limpios!$M1938&lt;35,"Menor a 35",IF(Datos_Limpios!$M1938&lt;=48,"Menor a 48",IF(Datos_Limpios!$M1938&lt;=60,"Menor a 60","Mayor a 60")))</f>
        <v>Mayor a 60</v>
      </c>
      <c r="O1938" s="7" t="str">
        <f>IF(Datos_Limpios!$L1938="True",Datos_Limpios!$F1938,Datos_Limpios!$H1938)</f>
        <v>Team Secret</v>
      </c>
      <c r="P1938" s="7"/>
      <c r="Q1938" s="7">
        <v>14268</v>
      </c>
      <c r="R1938" s="7" t="s">
        <v>201</v>
      </c>
    </row>
    <row r="1939" spans="1:18" x14ac:dyDescent="0.3">
      <c r="A1939" s="9">
        <v>6809701946</v>
      </c>
      <c r="B1939" s="9">
        <v>1436</v>
      </c>
      <c r="C1939" s="10">
        <f>Datos_Limpios!$B1939/(24*60*60)</f>
        <v>1.6620370370370369E-2</v>
      </c>
      <c r="D1939" s="8" t="str">
        <f t="shared" si="60"/>
        <v>Early Game</v>
      </c>
      <c r="E1939" s="9">
        <v>7391077</v>
      </c>
      <c r="F1939" s="9" t="s">
        <v>149</v>
      </c>
      <c r="G1939" s="9">
        <v>6209166</v>
      </c>
      <c r="H1939" s="9" t="s">
        <v>122</v>
      </c>
      <c r="I1939" s="9">
        <v>33</v>
      </c>
      <c r="J1939" s="9">
        <v>11</v>
      </c>
      <c r="K1939" s="9" t="str">
        <f t="shared" si="61"/>
        <v>Radiant</v>
      </c>
      <c r="L1939" s="9" t="s">
        <v>18</v>
      </c>
      <c r="M1939" s="9">
        <f>Datos_Limpios!$I1939+Datos_Limpios!$J1939</f>
        <v>44</v>
      </c>
      <c r="N1939" s="9" t="str">
        <f>IF(Datos_Limpios!$M1939&lt;35,"Menor a 35",IF(Datos_Limpios!$M1939&lt;=48,"Menor a 48",IF(Datos_Limpios!$M1939&lt;=60,"Menor a 60","Mayor a 60")))</f>
        <v>Menor a 48</v>
      </c>
      <c r="O1939" s="9" t="str">
        <f>IF(Datos_Limpios!$L1939="True",Datos_Limpios!$F1939,Datos_Limpios!$H1939)</f>
        <v>Thunder Awaken</v>
      </c>
      <c r="P1939" s="9"/>
      <c r="Q1939" s="9">
        <v>14268</v>
      </c>
      <c r="R1939" s="9" t="s">
        <v>201</v>
      </c>
    </row>
    <row r="1940" spans="1:18" x14ac:dyDescent="0.3">
      <c r="A1940" s="7">
        <v>6809539681</v>
      </c>
      <c r="B1940" s="7">
        <v>2477</v>
      </c>
      <c r="C1940" s="8">
        <f>Datos_Limpios!$B1940/(24*60*60)</f>
        <v>2.8668981481481483E-2</v>
      </c>
      <c r="D1940" s="8" t="str">
        <f t="shared" si="60"/>
        <v>Mid Game</v>
      </c>
      <c r="E1940" s="7">
        <v>8260983</v>
      </c>
      <c r="F1940" s="7" t="s">
        <v>147</v>
      </c>
      <c r="G1940" s="7">
        <v>8605863</v>
      </c>
      <c r="H1940" s="7" t="s">
        <v>202</v>
      </c>
      <c r="I1940" s="7">
        <v>20</v>
      </c>
      <c r="J1940" s="7">
        <v>27</v>
      </c>
      <c r="K1940" s="7" t="str">
        <f t="shared" si="61"/>
        <v>Dire</v>
      </c>
      <c r="L1940" s="7" t="s">
        <v>14</v>
      </c>
      <c r="M1940" s="7">
        <f>Datos_Limpios!$I1940+Datos_Limpios!$J1940</f>
        <v>47</v>
      </c>
      <c r="N1940" s="7" t="str">
        <f>IF(Datos_Limpios!$M1940&lt;35,"Menor a 35",IF(Datos_Limpios!$M1940&lt;=48,"Menor a 48",IF(Datos_Limpios!$M1940&lt;=60,"Menor a 60","Mayor a 60")))</f>
        <v>Menor a 48</v>
      </c>
      <c r="O1940" s="7" t="str">
        <f>IF(Datos_Limpios!$L1940="True",Datos_Limpios!$F1940,Datos_Limpios!$H1940)</f>
        <v>Cloud9</v>
      </c>
      <c r="P1940" s="7"/>
      <c r="Q1940" s="7">
        <v>14268</v>
      </c>
      <c r="R1940" s="7" t="s">
        <v>201</v>
      </c>
    </row>
    <row r="1941" spans="1:18" x14ac:dyDescent="0.3">
      <c r="A1941" s="9">
        <v>6808446343</v>
      </c>
      <c r="B1941" s="9">
        <v>1939</v>
      </c>
      <c r="C1941" s="10">
        <f>Datos_Limpios!$B1941/(24*60*60)</f>
        <v>2.2442129629629631E-2</v>
      </c>
      <c r="D1941" s="8" t="str">
        <f t="shared" si="60"/>
        <v>Early Game</v>
      </c>
      <c r="E1941" s="9">
        <v>8254400</v>
      </c>
      <c r="F1941" s="9" t="s">
        <v>135</v>
      </c>
      <c r="G1941" s="9">
        <v>6209166</v>
      </c>
      <c r="H1941" s="9" t="s">
        <v>122</v>
      </c>
      <c r="I1941" s="9">
        <v>20</v>
      </c>
      <c r="J1941" s="9">
        <v>37</v>
      </c>
      <c r="K1941" s="9" t="str">
        <f t="shared" si="61"/>
        <v>Dire</v>
      </c>
      <c r="L1941" s="9" t="s">
        <v>14</v>
      </c>
      <c r="M1941" s="9">
        <f>Datos_Limpios!$I1941+Datos_Limpios!$J1941</f>
        <v>57</v>
      </c>
      <c r="N1941" s="9" t="str">
        <f>IF(Datos_Limpios!$M1941&lt;35,"Menor a 35",IF(Datos_Limpios!$M1941&lt;=48,"Menor a 48",IF(Datos_Limpios!$M1941&lt;=60,"Menor a 60","Mayor a 60")))</f>
        <v>Menor a 60</v>
      </c>
      <c r="O1941" s="9" t="str">
        <f>IF(Datos_Limpios!$L1941="True",Datos_Limpios!$F1941,Datos_Limpios!$H1941)</f>
        <v>Team Aster</v>
      </c>
      <c r="P1941" s="9"/>
      <c r="Q1941" s="9">
        <v>14268</v>
      </c>
      <c r="R1941" s="9" t="s">
        <v>201</v>
      </c>
    </row>
    <row r="1942" spans="1:18" x14ac:dyDescent="0.3">
      <c r="A1942" s="7">
        <v>6809547720</v>
      </c>
      <c r="B1942" s="7">
        <v>1976</v>
      </c>
      <c r="C1942" s="8">
        <f>Datos_Limpios!$B1942/(24*60*60)</f>
        <v>2.2870370370370371E-2</v>
      </c>
      <c r="D1942" s="8" t="str">
        <f t="shared" si="60"/>
        <v>Early Game</v>
      </c>
      <c r="E1942" s="7">
        <v>8597976</v>
      </c>
      <c r="F1942" s="7" t="s">
        <v>203</v>
      </c>
      <c r="G1942" s="7">
        <v>8254400</v>
      </c>
      <c r="H1942" s="7" t="s">
        <v>135</v>
      </c>
      <c r="I1942" s="7">
        <v>21</v>
      </c>
      <c r="J1942" s="7">
        <v>37</v>
      </c>
      <c r="K1942" s="7" t="str">
        <f t="shared" si="61"/>
        <v>Dire</v>
      </c>
      <c r="L1942" s="7" t="s">
        <v>14</v>
      </c>
      <c r="M1942" s="7">
        <f>Datos_Limpios!$I1942+Datos_Limpios!$J1942</f>
        <v>58</v>
      </c>
      <c r="N1942" s="7" t="str">
        <f>IF(Datos_Limpios!$M1942&lt;35,"Menor a 35",IF(Datos_Limpios!$M1942&lt;=48,"Menor a 48",IF(Datos_Limpios!$M1942&lt;=60,"Menor a 60","Mayor a 60")))</f>
        <v>Menor a 60</v>
      </c>
      <c r="O1942" s="7" t="str">
        <f>IF(Datos_Limpios!$L1942="True",Datos_Limpios!$F1942,Datos_Limpios!$H1942)</f>
        <v>beastcoast</v>
      </c>
      <c r="P1942" s="7"/>
      <c r="Q1942" s="7">
        <v>14268</v>
      </c>
      <c r="R1942" s="7" t="s">
        <v>201</v>
      </c>
    </row>
    <row r="1943" spans="1:18" x14ac:dyDescent="0.3">
      <c r="A1943" s="9">
        <v>6809501366</v>
      </c>
      <c r="B1943" s="9">
        <v>1950</v>
      </c>
      <c r="C1943" s="10">
        <f>Datos_Limpios!$B1943/(24*60*60)</f>
        <v>2.2569444444444444E-2</v>
      </c>
      <c r="D1943" s="8" t="str">
        <f t="shared" si="60"/>
        <v>Early Game</v>
      </c>
      <c r="E1943" s="9">
        <v>8260983</v>
      </c>
      <c r="F1943" s="9" t="s">
        <v>147</v>
      </c>
      <c r="G1943" s="9">
        <v>8605863</v>
      </c>
      <c r="H1943" s="9" t="s">
        <v>202</v>
      </c>
      <c r="I1943" s="9">
        <v>26</v>
      </c>
      <c r="J1943" s="9">
        <v>3</v>
      </c>
      <c r="K1943" s="9" t="str">
        <f t="shared" si="61"/>
        <v>Radiant</v>
      </c>
      <c r="L1943" s="9" t="s">
        <v>18</v>
      </c>
      <c r="M1943" s="9">
        <f>Datos_Limpios!$I1943+Datos_Limpios!$J1943</f>
        <v>29</v>
      </c>
      <c r="N1943" s="9" t="str">
        <f>IF(Datos_Limpios!$M1943&lt;35,"Menor a 35",IF(Datos_Limpios!$M1943&lt;=48,"Menor a 48",IF(Datos_Limpios!$M1943&lt;=60,"Menor a 60","Mayor a 60")))</f>
        <v>Menor a 35</v>
      </c>
      <c r="O1943" s="9" t="str">
        <f>IF(Datos_Limpios!$L1943="True",Datos_Limpios!$F1943,Datos_Limpios!$H1943)</f>
        <v>TSM</v>
      </c>
      <c r="P1943" s="9"/>
      <c r="Q1943" s="9">
        <v>14268</v>
      </c>
      <c r="R1943" s="9" t="s">
        <v>201</v>
      </c>
    </row>
    <row r="1944" spans="1:18" x14ac:dyDescent="0.3">
      <c r="A1944" s="7">
        <v>6809455169</v>
      </c>
      <c r="B1944" s="7">
        <v>3557</v>
      </c>
      <c r="C1944" s="8">
        <f>Datos_Limpios!$B1944/(24*60*60)</f>
        <v>4.116898148148148E-2</v>
      </c>
      <c r="D1944" s="8" t="str">
        <f t="shared" si="60"/>
        <v>Mid Game</v>
      </c>
      <c r="E1944" s="7">
        <v>2586976</v>
      </c>
      <c r="F1944" s="7" t="s">
        <v>64</v>
      </c>
      <c r="G1944" s="7">
        <v>8131728</v>
      </c>
      <c r="H1944" s="7" t="s">
        <v>168</v>
      </c>
      <c r="I1944" s="7">
        <v>42</v>
      </c>
      <c r="J1944" s="7">
        <v>45</v>
      </c>
      <c r="K1944" s="7" t="str">
        <f t="shared" si="61"/>
        <v>Dire</v>
      </c>
      <c r="L1944" s="7" t="s">
        <v>14</v>
      </c>
      <c r="M1944" s="7">
        <f>Datos_Limpios!$I1944+Datos_Limpios!$J1944</f>
        <v>87</v>
      </c>
      <c r="N1944" s="7" t="str">
        <f>IF(Datos_Limpios!$M1944&lt;35,"Menor a 35",IF(Datos_Limpios!$M1944&lt;=48,"Menor a 48",IF(Datos_Limpios!$M1944&lt;=60,"Menor a 60","Mayor a 60")))</f>
        <v>Mayor a 60</v>
      </c>
      <c r="O1944" s="7" t="str">
        <f>IF(Datos_Limpios!$L1944="True",Datos_Limpios!$F1944,Datos_Limpios!$H1944)</f>
        <v>Ukumari</v>
      </c>
      <c r="P1944" s="7"/>
      <c r="Q1944" s="7">
        <v>14268</v>
      </c>
      <c r="R1944" s="7" t="s">
        <v>201</v>
      </c>
    </row>
    <row r="1945" spans="1:18" x14ac:dyDescent="0.3">
      <c r="A1945" s="9">
        <v>6809417173</v>
      </c>
      <c r="B1945" s="9">
        <v>2994</v>
      </c>
      <c r="C1945" s="10">
        <f>Datos_Limpios!$B1945/(24*60*60)</f>
        <v>3.4652777777777775E-2</v>
      </c>
      <c r="D1945" s="8" t="str">
        <f t="shared" si="60"/>
        <v>Mid Game</v>
      </c>
      <c r="E1945" s="9">
        <v>2163</v>
      </c>
      <c r="F1945" s="9" t="s">
        <v>66</v>
      </c>
      <c r="G1945" s="9">
        <v>8599101</v>
      </c>
      <c r="H1945" s="9" t="s">
        <v>199</v>
      </c>
      <c r="I1945" s="9">
        <v>26</v>
      </c>
      <c r="J1945" s="9">
        <v>36</v>
      </c>
      <c r="K1945" s="9" t="str">
        <f t="shared" si="61"/>
        <v>Dire</v>
      </c>
      <c r="L1945" s="9" t="s">
        <v>14</v>
      </c>
      <c r="M1945" s="9">
        <f>Datos_Limpios!$I1945+Datos_Limpios!$J1945</f>
        <v>62</v>
      </c>
      <c r="N1945" s="9" t="str">
        <f>IF(Datos_Limpios!$M1945&lt;35,"Menor a 35",IF(Datos_Limpios!$M1945&lt;=48,"Menor a 48",IF(Datos_Limpios!$M1945&lt;=60,"Menor a 60","Mayor a 60")))</f>
        <v>Mayor a 60</v>
      </c>
      <c r="O1945" s="9" t="str">
        <f>IF(Datos_Limpios!$L1945="True",Datos_Limpios!$F1945,Datos_Limpios!$H1945)</f>
        <v>Gaimin Gladiators</v>
      </c>
      <c r="P1945" s="9"/>
      <c r="Q1945" s="9">
        <v>14268</v>
      </c>
      <c r="R1945" s="9" t="s">
        <v>201</v>
      </c>
    </row>
    <row r="1946" spans="1:18" x14ac:dyDescent="0.3">
      <c r="A1946" s="7">
        <v>6809483969</v>
      </c>
      <c r="B1946" s="7">
        <v>2017</v>
      </c>
      <c r="C1946" s="8">
        <f>Datos_Limpios!$B1946/(24*60*60)</f>
        <v>2.3344907407407408E-2</v>
      </c>
      <c r="D1946" s="8" t="str">
        <f t="shared" si="60"/>
        <v>Early Game</v>
      </c>
      <c r="E1946" s="7">
        <v>1838315</v>
      </c>
      <c r="F1946" s="7" t="s">
        <v>21</v>
      </c>
      <c r="G1946" s="7">
        <v>7119388</v>
      </c>
      <c r="H1946" s="7" t="s">
        <v>136</v>
      </c>
      <c r="I1946" s="7">
        <v>16</v>
      </c>
      <c r="J1946" s="7">
        <v>25</v>
      </c>
      <c r="K1946" s="7" t="str">
        <f t="shared" si="61"/>
        <v>Dire</v>
      </c>
      <c r="L1946" s="7" t="s">
        <v>14</v>
      </c>
      <c r="M1946" s="7">
        <f>Datos_Limpios!$I1946+Datos_Limpios!$J1946</f>
        <v>41</v>
      </c>
      <c r="N1946" s="7" t="str">
        <f>IF(Datos_Limpios!$M1946&lt;35,"Menor a 35",IF(Datos_Limpios!$M1946&lt;=48,"Menor a 48",IF(Datos_Limpios!$M1946&lt;=60,"Menor a 60","Mayor a 60")))</f>
        <v>Menor a 48</v>
      </c>
      <c r="O1946" s="7" t="str">
        <f>IF(Datos_Limpios!$L1946="True",Datos_Limpios!$F1946,Datos_Limpios!$H1946)</f>
        <v>Team Spirit</v>
      </c>
      <c r="P1946" s="7"/>
      <c r="Q1946" s="7">
        <v>14268</v>
      </c>
      <c r="R1946" s="7" t="s">
        <v>201</v>
      </c>
    </row>
    <row r="1947" spans="1:18" x14ac:dyDescent="0.3">
      <c r="A1947" s="9">
        <v>6808416013</v>
      </c>
      <c r="B1947" s="9">
        <v>2467</v>
      </c>
      <c r="C1947" s="10">
        <f>Datos_Limpios!$B1947/(24*60*60)</f>
        <v>2.855324074074074E-2</v>
      </c>
      <c r="D1947" s="8" t="str">
        <f t="shared" si="60"/>
        <v>Mid Game</v>
      </c>
      <c r="E1947" s="9">
        <v>350190</v>
      </c>
      <c r="F1947" s="9" t="s">
        <v>16</v>
      </c>
      <c r="G1947" s="9">
        <v>8605863</v>
      </c>
      <c r="H1947" s="9" t="s">
        <v>202</v>
      </c>
      <c r="I1947" s="9">
        <v>46</v>
      </c>
      <c r="J1947" s="9">
        <v>17</v>
      </c>
      <c r="K1947" s="9" t="str">
        <f t="shared" si="61"/>
        <v>Radiant</v>
      </c>
      <c r="L1947" s="9" t="s">
        <v>18</v>
      </c>
      <c r="M1947" s="9">
        <f>Datos_Limpios!$I1947+Datos_Limpios!$J1947</f>
        <v>63</v>
      </c>
      <c r="N1947" s="9" t="str">
        <f>IF(Datos_Limpios!$M1947&lt;35,"Menor a 35",IF(Datos_Limpios!$M1947&lt;=48,"Menor a 48",IF(Datos_Limpios!$M1947&lt;=60,"Menor a 60","Mayor a 60")))</f>
        <v>Mayor a 60</v>
      </c>
      <c r="O1947" s="9" t="str">
        <f>IF(Datos_Limpios!$L1947="True",Datos_Limpios!$F1947,Datos_Limpios!$H1947)</f>
        <v>Ascent Esports</v>
      </c>
      <c r="P1947" s="9"/>
      <c r="Q1947" s="9">
        <v>14268</v>
      </c>
      <c r="R1947" s="9" t="s">
        <v>201</v>
      </c>
    </row>
    <row r="1948" spans="1:18" x14ac:dyDescent="0.3">
      <c r="A1948" s="7">
        <v>6809506315</v>
      </c>
      <c r="B1948" s="7">
        <v>1868</v>
      </c>
      <c r="C1948" s="8">
        <f>Datos_Limpios!$B1948/(24*60*60)</f>
        <v>2.162037037037037E-2</v>
      </c>
      <c r="D1948" s="8" t="str">
        <f t="shared" si="60"/>
        <v>Early Game</v>
      </c>
      <c r="E1948" s="7">
        <v>8254400</v>
      </c>
      <c r="F1948" s="7" t="s">
        <v>135</v>
      </c>
      <c r="G1948" s="7">
        <v>8597976</v>
      </c>
      <c r="H1948" s="7" t="s">
        <v>203</v>
      </c>
      <c r="I1948" s="7">
        <v>18</v>
      </c>
      <c r="J1948" s="7">
        <v>19</v>
      </c>
      <c r="K1948" s="7" t="str">
        <f t="shared" si="61"/>
        <v>Radiant</v>
      </c>
      <c r="L1948" s="7" t="s">
        <v>18</v>
      </c>
      <c r="M1948" s="7">
        <f>Datos_Limpios!$I1948+Datos_Limpios!$J1948</f>
        <v>37</v>
      </c>
      <c r="N1948" s="7" t="str">
        <f>IF(Datos_Limpios!$M1948&lt;35,"Menor a 35",IF(Datos_Limpios!$M1948&lt;=48,"Menor a 48",IF(Datos_Limpios!$M1948&lt;=60,"Menor a 60","Mayor a 60")))</f>
        <v>Menor a 48</v>
      </c>
      <c r="O1948" s="7" t="str">
        <f>IF(Datos_Limpios!$L1948="True",Datos_Limpios!$F1948,Datos_Limpios!$H1948)</f>
        <v>beastcoast</v>
      </c>
      <c r="P1948" s="7"/>
      <c r="Q1948" s="7">
        <v>14268</v>
      </c>
      <c r="R1948" s="7" t="s">
        <v>201</v>
      </c>
    </row>
    <row r="1949" spans="1:18" x14ac:dyDescent="0.3">
      <c r="A1949" s="9">
        <v>6809417403</v>
      </c>
      <c r="B1949" s="9">
        <v>2061</v>
      </c>
      <c r="C1949" s="10">
        <f>Datos_Limpios!$B1949/(24*60*60)</f>
        <v>2.3854166666666666E-2</v>
      </c>
      <c r="D1949" s="8" t="str">
        <f t="shared" si="60"/>
        <v>Early Game</v>
      </c>
      <c r="E1949" s="9">
        <v>7732977</v>
      </c>
      <c r="F1949" s="9" t="s">
        <v>155</v>
      </c>
      <c r="G1949" s="9">
        <v>7390454</v>
      </c>
      <c r="H1949" s="9" t="s">
        <v>145</v>
      </c>
      <c r="I1949" s="9">
        <v>3</v>
      </c>
      <c r="J1949" s="9">
        <v>26</v>
      </c>
      <c r="K1949" s="9" t="str">
        <f t="shared" si="61"/>
        <v>Dire</v>
      </c>
      <c r="L1949" s="9" t="s">
        <v>14</v>
      </c>
      <c r="M1949" s="9">
        <f>Datos_Limpios!$I1949+Datos_Limpios!$J1949</f>
        <v>29</v>
      </c>
      <c r="N1949" s="9" t="str">
        <f>IF(Datos_Limpios!$M1949&lt;35,"Menor a 35",IF(Datos_Limpios!$M1949&lt;=48,"Menor a 48",IF(Datos_Limpios!$M1949&lt;=60,"Menor a 60","Mayor a 60")))</f>
        <v>Menor a 35</v>
      </c>
      <c r="O1949" s="9" t="str">
        <f>IF(Datos_Limpios!$L1949="True",Datos_Limpios!$F1949,Datos_Limpios!$H1949)</f>
        <v>The Oversight</v>
      </c>
      <c r="P1949" s="9"/>
      <c r="Q1949" s="9">
        <v>14268</v>
      </c>
      <c r="R1949" s="9" t="s">
        <v>201</v>
      </c>
    </row>
    <row r="1950" spans="1:18" x14ac:dyDescent="0.3">
      <c r="A1950" s="7">
        <v>6809419010</v>
      </c>
      <c r="B1950" s="7">
        <v>1938</v>
      </c>
      <c r="C1950" s="8">
        <f>Datos_Limpios!$B1950/(24*60*60)</f>
        <v>2.2430555555555554E-2</v>
      </c>
      <c r="D1950" s="8" t="str">
        <f t="shared" si="60"/>
        <v>Early Game</v>
      </c>
      <c r="E1950" s="7">
        <v>2586976</v>
      </c>
      <c r="F1950" s="7" t="s">
        <v>64</v>
      </c>
      <c r="G1950" s="7">
        <v>8131728</v>
      </c>
      <c r="H1950" s="7" t="s">
        <v>168</v>
      </c>
      <c r="I1950" s="7">
        <v>21</v>
      </c>
      <c r="J1950" s="7">
        <v>11</v>
      </c>
      <c r="K1950" s="7" t="str">
        <f t="shared" si="61"/>
        <v>Radiant</v>
      </c>
      <c r="L1950" s="7" t="s">
        <v>18</v>
      </c>
      <c r="M1950" s="7">
        <f>Datos_Limpios!$I1950+Datos_Limpios!$J1950</f>
        <v>32</v>
      </c>
      <c r="N1950" s="7" t="str">
        <f>IF(Datos_Limpios!$M1950&lt;35,"Menor a 35",IF(Datos_Limpios!$M1950&lt;=48,"Menor a 48",IF(Datos_Limpios!$M1950&lt;=60,"Menor a 60","Mayor a 60")))</f>
        <v>Menor a 35</v>
      </c>
      <c r="O1950" s="7" t="str">
        <f>IF(Datos_Limpios!$L1950="True",Datos_Limpios!$F1950,Datos_Limpios!$H1950)</f>
        <v>OG</v>
      </c>
      <c r="P1950" s="7"/>
      <c r="Q1950" s="7">
        <v>14268</v>
      </c>
      <c r="R1950" s="7" t="s">
        <v>201</v>
      </c>
    </row>
    <row r="1951" spans="1:18" x14ac:dyDescent="0.3">
      <c r="A1951" s="9">
        <v>6808134162</v>
      </c>
      <c r="B1951" s="9">
        <v>3258</v>
      </c>
      <c r="C1951" s="10">
        <f>Datos_Limpios!$B1951/(24*60*60)</f>
        <v>3.7708333333333337E-2</v>
      </c>
      <c r="D1951" s="8" t="str">
        <f t="shared" si="60"/>
        <v>Mid Game</v>
      </c>
      <c r="E1951" s="9">
        <v>7732977</v>
      </c>
      <c r="F1951" s="9" t="s">
        <v>155</v>
      </c>
      <c r="G1951" s="9">
        <v>8721219</v>
      </c>
      <c r="H1951" s="9" t="s">
        <v>200</v>
      </c>
      <c r="I1951" s="9">
        <v>31</v>
      </c>
      <c r="J1951" s="9">
        <v>14</v>
      </c>
      <c r="K1951" s="9" t="str">
        <f t="shared" si="61"/>
        <v>Radiant</v>
      </c>
      <c r="L1951" s="9" t="s">
        <v>18</v>
      </c>
      <c r="M1951" s="9">
        <f>Datos_Limpios!$I1951+Datos_Limpios!$J1951</f>
        <v>45</v>
      </c>
      <c r="N1951" s="9" t="str">
        <f>IF(Datos_Limpios!$M1951&lt;35,"Menor a 35",IF(Datos_Limpios!$M1951&lt;=48,"Menor a 48",IF(Datos_Limpios!$M1951&lt;=60,"Menor a 60","Mayor a 60")))</f>
        <v>Menor a 48</v>
      </c>
      <c r="O1951" s="9" t="str">
        <f>IF(Datos_Limpios!$L1951="True",Datos_Limpios!$F1951,Datos_Limpios!$H1951)</f>
        <v>BOOM Esports</v>
      </c>
      <c r="P1951" s="9"/>
      <c r="Q1951" s="9">
        <v>14268</v>
      </c>
      <c r="R1951" s="9" t="s">
        <v>201</v>
      </c>
    </row>
    <row r="1952" spans="1:18" x14ac:dyDescent="0.3">
      <c r="A1952" s="7">
        <v>6809454703</v>
      </c>
      <c r="B1952" s="7">
        <v>1071</v>
      </c>
      <c r="C1952" s="8">
        <f>Datos_Limpios!$B1952/(24*60*60)</f>
        <v>1.2395833333333333E-2</v>
      </c>
      <c r="D1952" s="8" t="str">
        <f t="shared" si="60"/>
        <v>Turbo Game</v>
      </c>
      <c r="E1952" s="7">
        <v>8721219</v>
      </c>
      <c r="F1952" s="7" t="s">
        <v>200</v>
      </c>
      <c r="G1952" s="7">
        <v>39</v>
      </c>
      <c r="H1952" s="7" t="s">
        <v>60</v>
      </c>
      <c r="I1952" s="7">
        <v>4</v>
      </c>
      <c r="J1952" s="7">
        <v>10</v>
      </c>
      <c r="K1952" s="7" t="str">
        <f t="shared" si="61"/>
        <v>Dire</v>
      </c>
      <c r="L1952" s="7" t="s">
        <v>14</v>
      </c>
      <c r="M1952" s="7">
        <f>Datos_Limpios!$I1952+Datos_Limpios!$J1952</f>
        <v>14</v>
      </c>
      <c r="N1952" s="7" t="str">
        <f>IF(Datos_Limpios!$M1952&lt;35,"Menor a 35",IF(Datos_Limpios!$M1952&lt;=48,"Menor a 48",IF(Datos_Limpios!$M1952&lt;=60,"Menor a 60","Mayor a 60")))</f>
        <v>Menor a 35</v>
      </c>
      <c r="O1952" s="7" t="str">
        <f>IF(Datos_Limpios!$L1952="True",Datos_Limpios!$F1952,Datos_Limpios!$H1952)</f>
        <v>Shopify Rebellion</v>
      </c>
      <c r="P1952" s="7"/>
      <c r="Q1952" s="7">
        <v>14268</v>
      </c>
      <c r="R1952" s="7" t="s">
        <v>201</v>
      </c>
    </row>
    <row r="1953" spans="1:18" x14ac:dyDescent="0.3">
      <c r="A1953" s="9">
        <v>6808292501</v>
      </c>
      <c r="B1953" s="9">
        <v>2983</v>
      </c>
      <c r="C1953" s="10">
        <f>Datos_Limpios!$B1953/(24*60*60)</f>
        <v>3.4525462962962966E-2</v>
      </c>
      <c r="D1953" s="8" t="str">
        <f t="shared" si="60"/>
        <v>Mid Game</v>
      </c>
      <c r="E1953" s="9">
        <v>7119388</v>
      </c>
      <c r="F1953" s="9" t="s">
        <v>136</v>
      </c>
      <c r="G1953" s="9">
        <v>8260983</v>
      </c>
      <c r="H1953" s="9" t="s">
        <v>147</v>
      </c>
      <c r="I1953" s="9">
        <v>23</v>
      </c>
      <c r="J1953" s="9">
        <v>45</v>
      </c>
      <c r="K1953" s="9" t="str">
        <f t="shared" si="61"/>
        <v>Dire</v>
      </c>
      <c r="L1953" s="9" t="s">
        <v>14</v>
      </c>
      <c r="M1953" s="9">
        <f>Datos_Limpios!$I1953+Datos_Limpios!$J1953</f>
        <v>68</v>
      </c>
      <c r="N1953" s="9" t="str">
        <f>IF(Datos_Limpios!$M1953&lt;35,"Menor a 35",IF(Datos_Limpios!$M1953&lt;=48,"Menor a 48",IF(Datos_Limpios!$M1953&lt;=60,"Menor a 60","Mayor a 60")))</f>
        <v>Mayor a 60</v>
      </c>
      <c r="O1953" s="9" t="str">
        <f>IF(Datos_Limpios!$L1953="True",Datos_Limpios!$F1953,Datos_Limpios!$H1953)</f>
        <v>TSM</v>
      </c>
      <c r="P1953" s="9"/>
      <c r="Q1953" s="9">
        <v>14268</v>
      </c>
      <c r="R1953" s="9" t="s">
        <v>201</v>
      </c>
    </row>
    <row r="1954" spans="1:18" x14ac:dyDescent="0.3">
      <c r="A1954" s="7">
        <v>6808373109</v>
      </c>
      <c r="B1954" s="7">
        <v>2162</v>
      </c>
      <c r="C1954" s="8">
        <f>Datos_Limpios!$B1954/(24*60*60)</f>
        <v>2.5023148148148149E-2</v>
      </c>
      <c r="D1954" s="8" t="str">
        <f t="shared" si="60"/>
        <v>Early Game</v>
      </c>
      <c r="E1954" s="7">
        <v>7391077</v>
      </c>
      <c r="F1954" s="7" t="s">
        <v>149</v>
      </c>
      <c r="G1954" s="7">
        <v>8597976</v>
      </c>
      <c r="H1954" s="7" t="s">
        <v>203</v>
      </c>
      <c r="I1954" s="7">
        <v>40</v>
      </c>
      <c r="J1954" s="7">
        <v>15</v>
      </c>
      <c r="K1954" s="7" t="str">
        <f t="shared" si="61"/>
        <v>Radiant</v>
      </c>
      <c r="L1954" s="7" t="s">
        <v>18</v>
      </c>
      <c r="M1954" s="7">
        <f>Datos_Limpios!$I1954+Datos_Limpios!$J1954</f>
        <v>55</v>
      </c>
      <c r="N1954" s="7" t="str">
        <f>IF(Datos_Limpios!$M1954&lt;35,"Menor a 35",IF(Datos_Limpios!$M1954&lt;=48,"Menor a 48",IF(Datos_Limpios!$M1954&lt;=60,"Menor a 60","Mayor a 60")))</f>
        <v>Menor a 60</v>
      </c>
      <c r="O1954" s="7" t="str">
        <f>IF(Datos_Limpios!$L1954="True",Datos_Limpios!$F1954,Datos_Limpios!$H1954)</f>
        <v>Thunder Awaken</v>
      </c>
      <c r="P1954" s="7"/>
      <c r="Q1954" s="7">
        <v>14268</v>
      </c>
      <c r="R1954" s="7" t="s">
        <v>201</v>
      </c>
    </row>
    <row r="1955" spans="1:18" x14ac:dyDescent="0.3">
      <c r="A1955" s="9">
        <v>6808330940</v>
      </c>
      <c r="B1955" s="9">
        <v>1796</v>
      </c>
      <c r="C1955" s="10">
        <f>Datos_Limpios!$B1955/(24*60*60)</f>
        <v>2.0787037037037038E-2</v>
      </c>
      <c r="D1955" s="8" t="str">
        <f t="shared" si="60"/>
        <v>Early Game</v>
      </c>
      <c r="E1955" s="9">
        <v>8291895</v>
      </c>
      <c r="F1955" s="9" t="s">
        <v>182</v>
      </c>
      <c r="G1955" s="9">
        <v>1838315</v>
      </c>
      <c r="H1955" s="9" t="s">
        <v>21</v>
      </c>
      <c r="I1955" s="9">
        <v>28</v>
      </c>
      <c r="J1955" s="9">
        <v>12</v>
      </c>
      <c r="K1955" s="9" t="str">
        <f t="shared" si="61"/>
        <v>Radiant</v>
      </c>
      <c r="L1955" s="9" t="s">
        <v>18</v>
      </c>
      <c r="M1955" s="9">
        <f>Datos_Limpios!$I1955+Datos_Limpios!$J1955</f>
        <v>40</v>
      </c>
      <c r="N1955" s="9" t="str">
        <f>IF(Datos_Limpios!$M1955&lt;35,"Menor a 35",IF(Datos_Limpios!$M1955&lt;=48,"Menor a 48",IF(Datos_Limpios!$M1955&lt;=60,"Menor a 60","Mayor a 60")))</f>
        <v>Menor a 48</v>
      </c>
      <c r="O1955" s="9" t="str">
        <f>IF(Datos_Limpios!$L1955="True",Datos_Limpios!$F1955,Datos_Limpios!$H1955)</f>
        <v>Tundra Esports</v>
      </c>
      <c r="P1955" s="9"/>
      <c r="Q1955" s="9">
        <v>14268</v>
      </c>
      <c r="R1955" s="9" t="s">
        <v>201</v>
      </c>
    </row>
    <row r="1956" spans="1:18" x14ac:dyDescent="0.3">
      <c r="A1956" s="7">
        <v>6808348917</v>
      </c>
      <c r="B1956" s="7">
        <v>1339</v>
      </c>
      <c r="C1956" s="8">
        <f>Datos_Limpios!$B1956/(24*60*60)</f>
        <v>1.5497685185185186E-2</v>
      </c>
      <c r="D1956" s="8" t="str">
        <f t="shared" si="60"/>
        <v>Early Game</v>
      </c>
      <c r="E1956" s="7">
        <v>8254400</v>
      </c>
      <c r="F1956" s="7" t="s">
        <v>135</v>
      </c>
      <c r="G1956" s="7">
        <v>6209166</v>
      </c>
      <c r="H1956" s="7" t="s">
        <v>122</v>
      </c>
      <c r="I1956" s="7">
        <v>7</v>
      </c>
      <c r="J1956" s="7">
        <v>23</v>
      </c>
      <c r="K1956" s="7" t="str">
        <f t="shared" si="61"/>
        <v>Dire</v>
      </c>
      <c r="L1956" s="7" t="s">
        <v>14</v>
      </c>
      <c r="M1956" s="7">
        <f>Datos_Limpios!$I1956+Datos_Limpios!$J1956</f>
        <v>30</v>
      </c>
      <c r="N1956" s="7" t="str">
        <f>IF(Datos_Limpios!$M1956&lt;35,"Menor a 35",IF(Datos_Limpios!$M1956&lt;=48,"Menor a 48",IF(Datos_Limpios!$M1956&lt;=60,"Menor a 60","Mayor a 60")))</f>
        <v>Menor a 35</v>
      </c>
      <c r="O1956" s="7" t="str">
        <f>IF(Datos_Limpios!$L1956="True",Datos_Limpios!$F1956,Datos_Limpios!$H1956)</f>
        <v>Team Aster</v>
      </c>
      <c r="P1956" s="7"/>
      <c r="Q1956" s="7">
        <v>14268</v>
      </c>
      <c r="R1956" s="7" t="s">
        <v>201</v>
      </c>
    </row>
    <row r="1957" spans="1:18" x14ac:dyDescent="0.3">
      <c r="A1957" s="9">
        <v>6808122743</v>
      </c>
      <c r="B1957" s="9">
        <v>2318</v>
      </c>
      <c r="C1957" s="10">
        <f>Datos_Limpios!$B1957/(24*60*60)</f>
        <v>2.6828703703703705E-2</v>
      </c>
      <c r="D1957" s="8" t="str">
        <f t="shared" si="60"/>
        <v>Early Game</v>
      </c>
      <c r="E1957" s="9">
        <v>6209804</v>
      </c>
      <c r="F1957" s="9" t="s">
        <v>109</v>
      </c>
      <c r="G1957" s="9">
        <v>8599101</v>
      </c>
      <c r="H1957" s="9" t="s">
        <v>199</v>
      </c>
      <c r="I1957" s="9">
        <v>33</v>
      </c>
      <c r="J1957" s="9">
        <v>7</v>
      </c>
      <c r="K1957" s="9" t="str">
        <f t="shared" si="61"/>
        <v>Radiant</v>
      </c>
      <c r="L1957" s="9" t="s">
        <v>18</v>
      </c>
      <c r="M1957" s="9">
        <f>Datos_Limpios!$I1957+Datos_Limpios!$J1957</f>
        <v>40</v>
      </c>
      <c r="N1957" s="9" t="str">
        <f>IF(Datos_Limpios!$M1957&lt;35,"Menor a 35",IF(Datos_Limpios!$M1957&lt;=48,"Menor a 48",IF(Datos_Limpios!$M1957&lt;=60,"Menor a 60","Mayor a 60")))</f>
        <v>Menor a 48</v>
      </c>
      <c r="O1957" s="9" t="str">
        <f>IF(Datos_Limpios!$L1957="True",Datos_Limpios!$F1957,Datos_Limpios!$H1957)</f>
        <v>Antarctic Penguins</v>
      </c>
      <c r="P1957" s="9"/>
      <c r="Q1957" s="9">
        <v>14268</v>
      </c>
      <c r="R1957" s="9" t="s">
        <v>201</v>
      </c>
    </row>
    <row r="1958" spans="1:18" x14ac:dyDescent="0.3">
      <c r="A1958" s="7">
        <v>6808212619</v>
      </c>
      <c r="B1958" s="7">
        <v>2370</v>
      </c>
      <c r="C1958" s="8">
        <f>Datos_Limpios!$B1958/(24*60*60)</f>
        <v>2.7430555555555555E-2</v>
      </c>
      <c r="D1958" s="8" t="str">
        <f t="shared" si="60"/>
        <v>Early Game</v>
      </c>
      <c r="E1958" s="7">
        <v>8599101</v>
      </c>
      <c r="F1958" s="7" t="s">
        <v>199</v>
      </c>
      <c r="G1958" s="7">
        <v>6209804</v>
      </c>
      <c r="H1958" s="7" t="s">
        <v>109</v>
      </c>
      <c r="I1958" s="7">
        <v>15</v>
      </c>
      <c r="J1958" s="7">
        <v>33</v>
      </c>
      <c r="K1958" s="7" t="str">
        <f t="shared" si="61"/>
        <v>Dire</v>
      </c>
      <c r="L1958" s="7" t="s">
        <v>14</v>
      </c>
      <c r="M1958" s="7">
        <f>Datos_Limpios!$I1958+Datos_Limpios!$J1958</f>
        <v>48</v>
      </c>
      <c r="N1958" s="7" t="str">
        <f>IF(Datos_Limpios!$M1958&lt;35,"Menor a 35",IF(Datos_Limpios!$M1958&lt;=48,"Menor a 48",IF(Datos_Limpios!$M1958&lt;=60,"Menor a 60","Mayor a 60")))</f>
        <v>Menor a 48</v>
      </c>
      <c r="O1958" s="7" t="str">
        <f>IF(Datos_Limpios!$L1958="True",Datos_Limpios!$F1958,Datos_Limpios!$H1958)</f>
        <v>Antarctic Penguins</v>
      </c>
      <c r="P1958" s="7"/>
      <c r="Q1958" s="7">
        <v>14268</v>
      </c>
      <c r="R1958" s="7" t="s">
        <v>201</v>
      </c>
    </row>
    <row r="1959" spans="1:18" x14ac:dyDescent="0.3">
      <c r="A1959" s="9">
        <v>6808247109</v>
      </c>
      <c r="B1959" s="9">
        <v>1472</v>
      </c>
      <c r="C1959" s="10">
        <f>Datos_Limpios!$B1959/(24*60*60)</f>
        <v>1.7037037037037038E-2</v>
      </c>
      <c r="D1959" s="8" t="str">
        <f t="shared" si="60"/>
        <v>Early Game</v>
      </c>
      <c r="E1959" s="9">
        <v>1838315</v>
      </c>
      <c r="F1959" s="9" t="s">
        <v>21</v>
      </c>
      <c r="G1959" s="9">
        <v>8291895</v>
      </c>
      <c r="H1959" s="9" t="s">
        <v>182</v>
      </c>
      <c r="I1959" s="9">
        <v>8</v>
      </c>
      <c r="J1959" s="9">
        <v>27</v>
      </c>
      <c r="K1959" s="9" t="str">
        <f t="shared" si="61"/>
        <v>Dire</v>
      </c>
      <c r="L1959" s="9" t="s">
        <v>14</v>
      </c>
      <c r="M1959" s="9">
        <f>Datos_Limpios!$I1959+Datos_Limpios!$J1959</f>
        <v>35</v>
      </c>
      <c r="N1959" s="9" t="str">
        <f>IF(Datos_Limpios!$M1959&lt;35,"Menor a 35",IF(Datos_Limpios!$M1959&lt;=48,"Menor a 48",IF(Datos_Limpios!$M1959&lt;=60,"Menor a 60","Mayor a 60")))</f>
        <v>Menor a 48</v>
      </c>
      <c r="O1959" s="9" t="str">
        <f>IF(Datos_Limpios!$L1959="True",Datos_Limpios!$F1959,Datos_Limpios!$H1959)</f>
        <v>Tundra Esports</v>
      </c>
      <c r="P1959" s="9"/>
      <c r="Q1959" s="9">
        <v>14268</v>
      </c>
      <c r="R1959" s="9" t="s">
        <v>201</v>
      </c>
    </row>
    <row r="1960" spans="1:18" x14ac:dyDescent="0.3">
      <c r="A1960" s="7">
        <v>6808093837</v>
      </c>
      <c r="B1960" s="7">
        <v>1683</v>
      </c>
      <c r="C1960" s="8">
        <f>Datos_Limpios!$B1960/(24*60*60)</f>
        <v>1.9479166666666665E-2</v>
      </c>
      <c r="D1960" s="8" t="str">
        <f t="shared" si="60"/>
        <v>Early Game</v>
      </c>
      <c r="E1960" s="7">
        <v>8131728</v>
      </c>
      <c r="F1960" s="7" t="s">
        <v>168</v>
      </c>
      <c r="G1960" s="7">
        <v>39</v>
      </c>
      <c r="H1960" s="7" t="s">
        <v>60</v>
      </c>
      <c r="I1960" s="7">
        <v>8</v>
      </c>
      <c r="J1960" s="7">
        <v>31</v>
      </c>
      <c r="K1960" s="7" t="str">
        <f t="shared" si="61"/>
        <v>Dire</v>
      </c>
      <c r="L1960" s="7" t="s">
        <v>14</v>
      </c>
      <c r="M1960" s="7">
        <f>Datos_Limpios!$I1960+Datos_Limpios!$J1960</f>
        <v>39</v>
      </c>
      <c r="N1960" s="7" t="str">
        <f>IF(Datos_Limpios!$M1960&lt;35,"Menor a 35",IF(Datos_Limpios!$M1960&lt;=48,"Menor a 48",IF(Datos_Limpios!$M1960&lt;=60,"Menor a 60","Mayor a 60")))</f>
        <v>Menor a 48</v>
      </c>
      <c r="O1960" s="7" t="str">
        <f>IF(Datos_Limpios!$L1960="True",Datos_Limpios!$F1960,Datos_Limpios!$H1960)</f>
        <v>Shopify Rebellion</v>
      </c>
      <c r="P1960" s="7"/>
      <c r="Q1960" s="7">
        <v>14268</v>
      </c>
      <c r="R1960" s="7" t="s">
        <v>201</v>
      </c>
    </row>
    <row r="1961" spans="1:18" x14ac:dyDescent="0.3">
      <c r="A1961" s="9">
        <v>6808028757</v>
      </c>
      <c r="B1961" s="9">
        <v>1787</v>
      </c>
      <c r="C1961" s="10">
        <f>Datos_Limpios!$B1961/(24*60*60)</f>
        <v>2.0682870370370369E-2</v>
      </c>
      <c r="D1961" s="8" t="str">
        <f t="shared" si="60"/>
        <v>Early Game</v>
      </c>
      <c r="E1961" s="9">
        <v>8605863</v>
      </c>
      <c r="F1961" s="9" t="s">
        <v>202</v>
      </c>
      <c r="G1961" s="9">
        <v>6209166</v>
      </c>
      <c r="H1961" s="9" t="s">
        <v>122</v>
      </c>
      <c r="I1961" s="9">
        <v>7</v>
      </c>
      <c r="J1961" s="9">
        <v>23</v>
      </c>
      <c r="K1961" s="9" t="str">
        <f t="shared" si="61"/>
        <v>Dire</v>
      </c>
      <c r="L1961" s="9" t="s">
        <v>14</v>
      </c>
      <c r="M1961" s="9">
        <f>Datos_Limpios!$I1961+Datos_Limpios!$J1961</f>
        <v>30</v>
      </c>
      <c r="N1961" s="9" t="str">
        <f>IF(Datos_Limpios!$M1961&lt;35,"Menor a 35",IF(Datos_Limpios!$M1961&lt;=48,"Menor a 48",IF(Datos_Limpios!$M1961&lt;=60,"Menor a 60","Mayor a 60")))</f>
        <v>Menor a 35</v>
      </c>
      <c r="O1961" s="9" t="str">
        <f>IF(Datos_Limpios!$L1961="True",Datos_Limpios!$F1961,Datos_Limpios!$H1961)</f>
        <v>Team Aster</v>
      </c>
      <c r="P1961" s="9"/>
      <c r="Q1961" s="9">
        <v>14268</v>
      </c>
      <c r="R1961" s="9" t="s">
        <v>201</v>
      </c>
    </row>
    <row r="1962" spans="1:18" x14ac:dyDescent="0.3">
      <c r="A1962" s="7">
        <v>6807946326</v>
      </c>
      <c r="B1962" s="7">
        <v>2341</v>
      </c>
      <c r="C1962" s="8">
        <f>Datos_Limpios!$B1962/(24*60*60)</f>
        <v>2.7094907407407408E-2</v>
      </c>
      <c r="D1962" s="8" t="str">
        <f t="shared" si="60"/>
        <v>Early Game</v>
      </c>
      <c r="E1962" s="7">
        <v>8260983</v>
      </c>
      <c r="F1962" s="7" t="s">
        <v>147</v>
      </c>
      <c r="G1962" s="7">
        <v>1838315</v>
      </c>
      <c r="H1962" s="7" t="s">
        <v>21</v>
      </c>
      <c r="I1962" s="7">
        <v>14</v>
      </c>
      <c r="J1962" s="7">
        <v>37</v>
      </c>
      <c r="K1962" s="7" t="str">
        <f t="shared" si="61"/>
        <v>Dire</v>
      </c>
      <c r="L1962" s="7" t="s">
        <v>14</v>
      </c>
      <c r="M1962" s="7">
        <f>Datos_Limpios!$I1962+Datos_Limpios!$J1962</f>
        <v>51</v>
      </c>
      <c r="N1962" s="7" t="str">
        <f>IF(Datos_Limpios!$M1962&lt;35,"Menor a 35",IF(Datos_Limpios!$M1962&lt;=48,"Menor a 48",IF(Datos_Limpios!$M1962&lt;=60,"Menor a 60","Mayor a 60")))</f>
        <v>Menor a 60</v>
      </c>
      <c r="O1962" s="7" t="str">
        <f>IF(Datos_Limpios!$L1962="True",Datos_Limpios!$F1962,Datos_Limpios!$H1962)</f>
        <v>Team Secret</v>
      </c>
      <c r="P1962" s="7"/>
      <c r="Q1962" s="7">
        <v>14268</v>
      </c>
      <c r="R1962" s="7" t="s">
        <v>201</v>
      </c>
    </row>
    <row r="1963" spans="1:18" x14ac:dyDescent="0.3">
      <c r="A1963" s="9">
        <v>6807776673</v>
      </c>
      <c r="B1963" s="9">
        <v>2947</v>
      </c>
      <c r="C1963" s="10">
        <f>Datos_Limpios!$B1963/(24*60*60)</f>
        <v>3.4108796296296297E-2</v>
      </c>
      <c r="D1963" s="8" t="str">
        <f t="shared" si="60"/>
        <v>Mid Game</v>
      </c>
      <c r="E1963" s="9">
        <v>350190</v>
      </c>
      <c r="F1963" s="9" t="s">
        <v>16</v>
      </c>
      <c r="G1963" s="9">
        <v>1838315</v>
      </c>
      <c r="H1963" s="9" t="s">
        <v>21</v>
      </c>
      <c r="I1963" s="9">
        <v>48</v>
      </c>
      <c r="J1963" s="9">
        <v>19</v>
      </c>
      <c r="K1963" s="9" t="str">
        <f t="shared" si="61"/>
        <v>Radiant</v>
      </c>
      <c r="L1963" s="9" t="s">
        <v>18</v>
      </c>
      <c r="M1963" s="9">
        <f>Datos_Limpios!$I1963+Datos_Limpios!$J1963</f>
        <v>67</v>
      </c>
      <c r="N1963" s="9" t="str">
        <f>IF(Datos_Limpios!$M1963&lt;35,"Menor a 35",IF(Datos_Limpios!$M1963&lt;=48,"Menor a 48",IF(Datos_Limpios!$M1963&lt;=60,"Menor a 60","Mayor a 60")))</f>
        <v>Mayor a 60</v>
      </c>
      <c r="O1963" s="9" t="str">
        <f>IF(Datos_Limpios!$L1963="True",Datos_Limpios!$F1963,Datos_Limpios!$H1963)</f>
        <v>Ascent Esports</v>
      </c>
      <c r="P1963" s="9"/>
      <c r="Q1963" s="9">
        <v>14268</v>
      </c>
      <c r="R1963" s="9" t="s">
        <v>201</v>
      </c>
    </row>
    <row r="1964" spans="1:18" x14ac:dyDescent="0.3">
      <c r="A1964" s="7">
        <v>6808093633</v>
      </c>
      <c r="B1964" s="7">
        <v>1868</v>
      </c>
      <c r="C1964" s="8">
        <f>Datos_Limpios!$B1964/(24*60*60)</f>
        <v>2.162037037037037E-2</v>
      </c>
      <c r="D1964" s="8" t="str">
        <f t="shared" si="60"/>
        <v>Early Game</v>
      </c>
      <c r="E1964" s="7">
        <v>7390454</v>
      </c>
      <c r="F1964" s="7" t="s">
        <v>145</v>
      </c>
      <c r="G1964" s="7">
        <v>2586976</v>
      </c>
      <c r="H1964" s="7" t="s">
        <v>64</v>
      </c>
      <c r="I1964" s="7">
        <v>12</v>
      </c>
      <c r="J1964" s="7">
        <v>28</v>
      </c>
      <c r="K1964" s="7" t="str">
        <f t="shared" si="61"/>
        <v>Dire</v>
      </c>
      <c r="L1964" s="7" t="s">
        <v>14</v>
      </c>
      <c r="M1964" s="7">
        <f>Datos_Limpios!$I1964+Datos_Limpios!$J1964</f>
        <v>40</v>
      </c>
      <c r="N1964" s="7" t="str">
        <f>IF(Datos_Limpios!$M1964&lt;35,"Menor a 35",IF(Datos_Limpios!$M1964&lt;=48,"Menor a 48",IF(Datos_Limpios!$M1964&lt;=60,"Menor a 60","Mayor a 60")))</f>
        <v>Menor a 48</v>
      </c>
      <c r="O1964" s="7" t="str">
        <f>IF(Datos_Limpios!$L1964="True",Datos_Limpios!$F1964,Datos_Limpios!$H1964)</f>
        <v>OG</v>
      </c>
      <c r="P1964" s="7"/>
      <c r="Q1964" s="7">
        <v>14268</v>
      </c>
      <c r="R1964" s="7" t="s">
        <v>201</v>
      </c>
    </row>
    <row r="1965" spans="1:18" x14ac:dyDescent="0.3">
      <c r="A1965" s="9">
        <v>6808042242</v>
      </c>
      <c r="B1965" s="9">
        <v>2672</v>
      </c>
      <c r="C1965" s="10">
        <f>Datos_Limpios!$B1965/(24*60*60)</f>
        <v>3.0925925925925926E-2</v>
      </c>
      <c r="D1965" s="8" t="str">
        <f t="shared" si="60"/>
        <v>Mid Game</v>
      </c>
      <c r="E1965" s="9">
        <v>8291895</v>
      </c>
      <c r="F1965" s="9" t="s">
        <v>182</v>
      </c>
      <c r="G1965" s="9">
        <v>8597976</v>
      </c>
      <c r="H1965" s="9" t="s">
        <v>203</v>
      </c>
      <c r="I1965" s="9">
        <v>38</v>
      </c>
      <c r="J1965" s="9">
        <v>24</v>
      </c>
      <c r="K1965" s="9" t="str">
        <f t="shared" si="61"/>
        <v>Radiant</v>
      </c>
      <c r="L1965" s="9" t="s">
        <v>18</v>
      </c>
      <c r="M1965" s="9">
        <f>Datos_Limpios!$I1965+Datos_Limpios!$J1965</f>
        <v>62</v>
      </c>
      <c r="N1965" s="9" t="str">
        <f>IF(Datos_Limpios!$M1965&lt;35,"Menor a 35",IF(Datos_Limpios!$M1965&lt;=48,"Menor a 48",IF(Datos_Limpios!$M1965&lt;=60,"Menor a 60","Mayor a 60")))</f>
        <v>Mayor a 60</v>
      </c>
      <c r="O1965" s="9" t="str">
        <f>IF(Datos_Limpios!$L1965="True",Datos_Limpios!$F1965,Datos_Limpios!$H1965)</f>
        <v>Tundra Esports</v>
      </c>
      <c r="P1965" s="9"/>
      <c r="Q1965" s="9">
        <v>14268</v>
      </c>
      <c r="R1965" s="9" t="s">
        <v>201</v>
      </c>
    </row>
    <row r="1966" spans="1:18" x14ac:dyDescent="0.3">
      <c r="A1966" s="7">
        <v>6807826682</v>
      </c>
      <c r="B1966" s="7">
        <v>2686</v>
      </c>
      <c r="C1966" s="8">
        <f>Datos_Limpios!$B1966/(24*60*60)</f>
        <v>3.1087962962962963E-2</v>
      </c>
      <c r="D1966" s="8" t="str">
        <f t="shared" si="60"/>
        <v>Mid Game</v>
      </c>
      <c r="E1966" s="7">
        <v>7390454</v>
      </c>
      <c r="F1966" s="7" t="s">
        <v>145</v>
      </c>
      <c r="G1966" s="7">
        <v>6209804</v>
      </c>
      <c r="H1966" s="7" t="s">
        <v>109</v>
      </c>
      <c r="I1966" s="7">
        <v>20</v>
      </c>
      <c r="J1966" s="7">
        <v>34</v>
      </c>
      <c r="K1966" s="7" t="str">
        <f t="shared" si="61"/>
        <v>Dire</v>
      </c>
      <c r="L1966" s="7" t="s">
        <v>14</v>
      </c>
      <c r="M1966" s="7">
        <f>Datos_Limpios!$I1966+Datos_Limpios!$J1966</f>
        <v>54</v>
      </c>
      <c r="N1966" s="7" t="str">
        <f>IF(Datos_Limpios!$M1966&lt;35,"Menor a 35",IF(Datos_Limpios!$M1966&lt;=48,"Menor a 48",IF(Datos_Limpios!$M1966&lt;=60,"Menor a 60","Mayor a 60")))</f>
        <v>Menor a 60</v>
      </c>
      <c r="O1966" s="7" t="str">
        <f>IF(Datos_Limpios!$L1966="True",Datos_Limpios!$F1966,Datos_Limpios!$H1966)</f>
        <v>Antarctic Penguins</v>
      </c>
      <c r="P1966" s="7"/>
      <c r="Q1966" s="7">
        <v>14268</v>
      </c>
      <c r="R1966" s="7" t="s">
        <v>201</v>
      </c>
    </row>
    <row r="1967" spans="1:18" x14ac:dyDescent="0.3">
      <c r="A1967" s="9">
        <v>6807936112</v>
      </c>
      <c r="B1967" s="9">
        <v>2032</v>
      </c>
      <c r="C1967" s="10">
        <f>Datos_Limpios!$B1967/(24*60*60)</f>
        <v>2.3518518518518518E-2</v>
      </c>
      <c r="D1967" s="8" t="str">
        <f t="shared" si="60"/>
        <v>Early Game</v>
      </c>
      <c r="E1967" s="9">
        <v>7391077</v>
      </c>
      <c r="F1967" s="9" t="s">
        <v>149</v>
      </c>
      <c r="G1967" s="9">
        <v>7119388</v>
      </c>
      <c r="H1967" s="9" t="s">
        <v>136</v>
      </c>
      <c r="I1967" s="9">
        <v>44</v>
      </c>
      <c r="J1967" s="9">
        <v>17</v>
      </c>
      <c r="K1967" s="9" t="str">
        <f t="shared" si="61"/>
        <v>Radiant</v>
      </c>
      <c r="L1967" s="9" t="s">
        <v>18</v>
      </c>
      <c r="M1967" s="9">
        <f>Datos_Limpios!$I1967+Datos_Limpios!$J1967</f>
        <v>61</v>
      </c>
      <c r="N1967" s="9" t="str">
        <f>IF(Datos_Limpios!$M1967&lt;35,"Menor a 35",IF(Datos_Limpios!$M1967&lt;=48,"Menor a 48",IF(Datos_Limpios!$M1967&lt;=60,"Menor a 60","Mayor a 60")))</f>
        <v>Mayor a 60</v>
      </c>
      <c r="O1967" s="9" t="str">
        <f>IF(Datos_Limpios!$L1967="True",Datos_Limpios!$F1967,Datos_Limpios!$H1967)</f>
        <v>Thunder Awaken</v>
      </c>
      <c r="P1967" s="9"/>
      <c r="Q1967" s="9">
        <v>14268</v>
      </c>
      <c r="R1967" s="9" t="s">
        <v>201</v>
      </c>
    </row>
    <row r="1968" spans="1:18" x14ac:dyDescent="0.3">
      <c r="A1968" s="7">
        <v>6807818563</v>
      </c>
      <c r="B1968" s="7">
        <v>2707</v>
      </c>
      <c r="C1968" s="8">
        <f>Datos_Limpios!$B1968/(24*60*60)</f>
        <v>3.1331018518518522E-2</v>
      </c>
      <c r="D1968" s="8" t="str">
        <f t="shared" si="60"/>
        <v>Mid Game</v>
      </c>
      <c r="E1968" s="7">
        <v>8131728</v>
      </c>
      <c r="F1968" s="7" t="s">
        <v>168</v>
      </c>
      <c r="G1968" s="7">
        <v>8721219</v>
      </c>
      <c r="H1968" s="7" t="s">
        <v>200</v>
      </c>
      <c r="I1968" s="7">
        <v>30</v>
      </c>
      <c r="J1968" s="7">
        <v>34</v>
      </c>
      <c r="K1968" s="7" t="str">
        <f t="shared" si="61"/>
        <v>Dire</v>
      </c>
      <c r="L1968" s="7" t="s">
        <v>14</v>
      </c>
      <c r="M1968" s="7">
        <f>Datos_Limpios!$I1968+Datos_Limpios!$J1968</f>
        <v>64</v>
      </c>
      <c r="N1968" s="7" t="str">
        <f>IF(Datos_Limpios!$M1968&lt;35,"Menor a 35",IF(Datos_Limpios!$M1968&lt;=48,"Menor a 48",IF(Datos_Limpios!$M1968&lt;=60,"Menor a 60","Mayor a 60")))</f>
        <v>Mayor a 60</v>
      </c>
      <c r="O1968" s="7" t="str">
        <f>IF(Datos_Limpios!$L1968="True",Datos_Limpios!$F1968,Datos_Limpios!$H1968)</f>
        <v>Darkside</v>
      </c>
      <c r="P1968" s="7"/>
      <c r="Q1968" s="7">
        <v>14268</v>
      </c>
      <c r="R1968" s="7" t="s">
        <v>201</v>
      </c>
    </row>
    <row r="1969" spans="1:18" x14ac:dyDescent="0.3">
      <c r="A1969" s="9">
        <v>6807886590</v>
      </c>
      <c r="B1969" s="9">
        <v>1775</v>
      </c>
      <c r="C1969" s="10">
        <f>Datos_Limpios!$B1969/(24*60*60)</f>
        <v>2.0543981481481483E-2</v>
      </c>
      <c r="D1969" s="8" t="str">
        <f t="shared" si="60"/>
        <v>Early Game</v>
      </c>
      <c r="E1969" s="9">
        <v>15</v>
      </c>
      <c r="F1969" s="9" t="s">
        <v>12</v>
      </c>
      <c r="G1969" s="9">
        <v>2586976</v>
      </c>
      <c r="H1969" s="9" t="s">
        <v>64</v>
      </c>
      <c r="I1969" s="9">
        <v>26</v>
      </c>
      <c r="J1969" s="9">
        <v>4</v>
      </c>
      <c r="K1969" s="9" t="str">
        <f t="shared" si="61"/>
        <v>Radiant</v>
      </c>
      <c r="L1969" s="9" t="s">
        <v>18</v>
      </c>
      <c r="M1969" s="9">
        <f>Datos_Limpios!$I1969+Datos_Limpios!$J1969</f>
        <v>30</v>
      </c>
      <c r="N1969" s="9" t="str">
        <f>IF(Datos_Limpios!$M1969&lt;35,"Menor a 35",IF(Datos_Limpios!$M1969&lt;=48,"Menor a 48",IF(Datos_Limpios!$M1969&lt;=60,"Menor a 60","Mayor a 60")))</f>
        <v>Menor a 35</v>
      </c>
      <c r="O1969" s="9" t="str">
        <f>IF(Datos_Limpios!$L1969="True",Datos_Limpios!$F1969,Datos_Limpios!$H1969)</f>
        <v>LGD Gaming</v>
      </c>
      <c r="P1969" s="9"/>
      <c r="Q1969" s="9">
        <v>14268</v>
      </c>
      <c r="R1969" s="9" t="s">
        <v>201</v>
      </c>
    </row>
    <row r="1970" spans="1:18" x14ac:dyDescent="0.3">
      <c r="A1970" s="7">
        <v>6807880611</v>
      </c>
      <c r="B1970" s="7">
        <v>2003</v>
      </c>
      <c r="C1970" s="8">
        <f>Datos_Limpios!$B1970/(24*60*60)</f>
        <v>2.3182870370370371E-2</v>
      </c>
      <c r="D1970" s="8" t="str">
        <f t="shared" si="60"/>
        <v>Early Game</v>
      </c>
      <c r="E1970" s="7">
        <v>8131728</v>
      </c>
      <c r="F1970" s="7" t="s">
        <v>168</v>
      </c>
      <c r="G1970" s="7">
        <v>8721219</v>
      </c>
      <c r="H1970" s="7" t="s">
        <v>200</v>
      </c>
      <c r="I1970" s="7">
        <v>20</v>
      </c>
      <c r="J1970" s="7">
        <v>24</v>
      </c>
      <c r="K1970" s="7" t="str">
        <f t="shared" si="61"/>
        <v>Radiant</v>
      </c>
      <c r="L1970" s="7" t="s">
        <v>18</v>
      </c>
      <c r="M1970" s="7">
        <f>Datos_Limpios!$I1970+Datos_Limpios!$J1970</f>
        <v>44</v>
      </c>
      <c r="N1970" s="7" t="str">
        <f>IF(Datos_Limpios!$M1970&lt;35,"Menor a 35",IF(Datos_Limpios!$M1970&lt;=48,"Menor a 48",IF(Datos_Limpios!$M1970&lt;=60,"Menor a 60","Mayor a 60")))</f>
        <v>Menor a 48</v>
      </c>
      <c r="O1970" s="7" t="str">
        <f>IF(Datos_Limpios!$L1970="True",Datos_Limpios!$F1970,Datos_Limpios!$H1970)</f>
        <v>Ukumari</v>
      </c>
      <c r="P1970" s="7"/>
      <c r="Q1970" s="7">
        <v>14268</v>
      </c>
      <c r="R1970" s="7" t="s">
        <v>201</v>
      </c>
    </row>
    <row r="1971" spans="1:18" x14ac:dyDescent="0.3">
      <c r="A1971" s="9">
        <v>6807939991</v>
      </c>
      <c r="B1971" s="9">
        <v>2182</v>
      </c>
      <c r="C1971" s="10">
        <f>Datos_Limpios!$B1971/(24*60*60)</f>
        <v>2.525462962962963E-2</v>
      </c>
      <c r="D1971" s="8" t="str">
        <f t="shared" si="60"/>
        <v>Early Game</v>
      </c>
      <c r="E1971" s="9">
        <v>8254400</v>
      </c>
      <c r="F1971" s="9" t="s">
        <v>135</v>
      </c>
      <c r="G1971" s="9">
        <v>350190</v>
      </c>
      <c r="H1971" s="9" t="s">
        <v>16</v>
      </c>
      <c r="I1971" s="9">
        <v>18</v>
      </c>
      <c r="J1971" s="9">
        <v>35</v>
      </c>
      <c r="K1971" s="9" t="str">
        <f t="shared" si="61"/>
        <v>Dire</v>
      </c>
      <c r="L1971" s="9" t="s">
        <v>14</v>
      </c>
      <c r="M1971" s="9">
        <f>Datos_Limpios!$I1971+Datos_Limpios!$J1971</f>
        <v>53</v>
      </c>
      <c r="N1971" s="9" t="str">
        <f>IF(Datos_Limpios!$M1971&lt;35,"Menor a 35",IF(Datos_Limpios!$M1971&lt;=48,"Menor a 48",IF(Datos_Limpios!$M1971&lt;=60,"Menor a 60","Mayor a 60")))</f>
        <v>Menor a 60</v>
      </c>
      <c r="O1971" s="9" t="str">
        <f>IF(Datos_Limpios!$L1971="True",Datos_Limpios!$F1971,Datos_Limpios!$H1971)</f>
        <v>Ascent Esports</v>
      </c>
      <c r="P1971" s="9"/>
      <c r="Q1971" s="9">
        <v>14268</v>
      </c>
      <c r="R1971" s="9" t="s">
        <v>201</v>
      </c>
    </row>
    <row r="1972" spans="1:18" x14ac:dyDescent="0.3">
      <c r="A1972" s="7">
        <v>6807900926</v>
      </c>
      <c r="B1972" s="7">
        <v>1403</v>
      </c>
      <c r="C1972" s="8">
        <f>Datos_Limpios!$B1972/(24*60*60)</f>
        <v>1.6238425925925927E-2</v>
      </c>
      <c r="D1972" s="8" t="str">
        <f t="shared" si="60"/>
        <v>Early Game</v>
      </c>
      <c r="E1972" s="7">
        <v>7390454</v>
      </c>
      <c r="F1972" s="7" t="s">
        <v>145</v>
      </c>
      <c r="G1972" s="7">
        <v>6209804</v>
      </c>
      <c r="H1972" s="7" t="s">
        <v>109</v>
      </c>
      <c r="I1972" s="7">
        <v>7</v>
      </c>
      <c r="J1972" s="7">
        <v>24</v>
      </c>
      <c r="K1972" s="7" t="str">
        <f t="shared" si="61"/>
        <v>Dire</v>
      </c>
      <c r="L1972" s="7" t="s">
        <v>14</v>
      </c>
      <c r="M1972" s="7">
        <f>Datos_Limpios!$I1972+Datos_Limpios!$J1972</f>
        <v>31</v>
      </c>
      <c r="N1972" s="7" t="str">
        <f>IF(Datos_Limpios!$M1972&lt;35,"Menor a 35",IF(Datos_Limpios!$M1972&lt;=48,"Menor a 48",IF(Datos_Limpios!$M1972&lt;=60,"Menor a 60","Mayor a 60")))</f>
        <v>Menor a 35</v>
      </c>
      <c r="O1972" s="7" t="str">
        <f>IF(Datos_Limpios!$L1972="True",Datos_Limpios!$F1972,Datos_Limpios!$H1972)</f>
        <v>Antarctic Penguins</v>
      </c>
      <c r="P1972" s="7"/>
      <c r="Q1972" s="7">
        <v>14268</v>
      </c>
      <c r="R1972" s="7" t="s">
        <v>201</v>
      </c>
    </row>
    <row r="1973" spans="1:18" x14ac:dyDescent="0.3">
      <c r="A1973" s="9">
        <v>6806767627</v>
      </c>
      <c r="B1973" s="9">
        <v>4229</v>
      </c>
      <c r="C1973" s="10">
        <f>Datos_Limpios!$B1973/(24*60*60)</f>
        <v>4.8946759259259259E-2</v>
      </c>
      <c r="D1973" s="8" t="str">
        <f t="shared" si="60"/>
        <v>Late Game</v>
      </c>
      <c r="E1973" s="9">
        <v>7732977</v>
      </c>
      <c r="F1973" s="9" t="s">
        <v>155</v>
      </c>
      <c r="G1973" s="9">
        <v>6209804</v>
      </c>
      <c r="H1973" s="9" t="s">
        <v>109</v>
      </c>
      <c r="I1973" s="9">
        <v>23</v>
      </c>
      <c r="J1973" s="9">
        <v>24</v>
      </c>
      <c r="K1973" s="9" t="str">
        <f t="shared" si="61"/>
        <v>Dire</v>
      </c>
      <c r="L1973" s="9" t="s">
        <v>14</v>
      </c>
      <c r="M1973" s="9">
        <f>Datos_Limpios!$I1973+Datos_Limpios!$J1973</f>
        <v>47</v>
      </c>
      <c r="N1973" s="9" t="str">
        <f>IF(Datos_Limpios!$M1973&lt;35,"Menor a 35",IF(Datos_Limpios!$M1973&lt;=48,"Menor a 48",IF(Datos_Limpios!$M1973&lt;=60,"Menor a 60","Mayor a 60")))</f>
        <v>Menor a 48</v>
      </c>
      <c r="O1973" s="9" t="str">
        <f>IF(Datos_Limpios!$L1973="True",Datos_Limpios!$F1973,Datos_Limpios!$H1973)</f>
        <v>Antarctic Penguins</v>
      </c>
      <c r="P1973" s="9"/>
      <c r="Q1973" s="9">
        <v>14268</v>
      </c>
      <c r="R1973" s="9" t="s">
        <v>201</v>
      </c>
    </row>
    <row r="1974" spans="1:18" x14ac:dyDescent="0.3">
      <c r="A1974" s="7">
        <v>6807714693</v>
      </c>
      <c r="B1974" s="7">
        <v>2315</v>
      </c>
      <c r="C1974" s="8">
        <f>Datos_Limpios!$B1974/(24*60*60)</f>
        <v>2.6793981481481481E-2</v>
      </c>
      <c r="D1974" s="8" t="str">
        <f t="shared" si="60"/>
        <v>Early Game</v>
      </c>
      <c r="E1974" s="7">
        <v>8254400</v>
      </c>
      <c r="F1974" s="7" t="s">
        <v>135</v>
      </c>
      <c r="G1974" s="7">
        <v>8291895</v>
      </c>
      <c r="H1974" s="7" t="s">
        <v>182</v>
      </c>
      <c r="I1974" s="7">
        <v>35</v>
      </c>
      <c r="J1974" s="7">
        <v>12</v>
      </c>
      <c r="K1974" s="7" t="str">
        <f t="shared" si="61"/>
        <v>Radiant</v>
      </c>
      <c r="L1974" s="7" t="s">
        <v>18</v>
      </c>
      <c r="M1974" s="7">
        <f>Datos_Limpios!$I1974+Datos_Limpios!$J1974</f>
        <v>47</v>
      </c>
      <c r="N1974" s="7" t="str">
        <f>IF(Datos_Limpios!$M1974&lt;35,"Menor a 35",IF(Datos_Limpios!$M1974&lt;=48,"Menor a 48",IF(Datos_Limpios!$M1974&lt;=60,"Menor a 60","Mayor a 60")))</f>
        <v>Menor a 48</v>
      </c>
      <c r="O1974" s="7" t="str">
        <f>IF(Datos_Limpios!$L1974="True",Datos_Limpios!$F1974,Datos_Limpios!$H1974)</f>
        <v>beastcoast</v>
      </c>
      <c r="P1974" s="7"/>
      <c r="Q1974" s="7">
        <v>14268</v>
      </c>
      <c r="R1974" s="7" t="s">
        <v>201</v>
      </c>
    </row>
    <row r="1975" spans="1:18" x14ac:dyDescent="0.3">
      <c r="A1975" s="9">
        <v>6807758884</v>
      </c>
      <c r="B1975" s="9">
        <v>2427</v>
      </c>
      <c r="C1975" s="10">
        <f>Datos_Limpios!$B1975/(24*60*60)</f>
        <v>2.8090277777777777E-2</v>
      </c>
      <c r="D1975" s="8" t="str">
        <f t="shared" si="60"/>
        <v>Mid Game</v>
      </c>
      <c r="E1975" s="9">
        <v>6209166</v>
      </c>
      <c r="F1975" s="9" t="s">
        <v>122</v>
      </c>
      <c r="G1975" s="9">
        <v>8260983</v>
      </c>
      <c r="H1975" s="9" t="s">
        <v>147</v>
      </c>
      <c r="I1975" s="9">
        <v>24</v>
      </c>
      <c r="J1975" s="9">
        <v>14</v>
      </c>
      <c r="K1975" s="9" t="str">
        <f t="shared" si="61"/>
        <v>Radiant</v>
      </c>
      <c r="L1975" s="9" t="s">
        <v>18</v>
      </c>
      <c r="M1975" s="9">
        <f>Datos_Limpios!$I1975+Datos_Limpios!$J1975</f>
        <v>38</v>
      </c>
      <c r="N1975" s="9" t="str">
        <f>IF(Datos_Limpios!$M1975&lt;35,"Menor a 35",IF(Datos_Limpios!$M1975&lt;=48,"Menor a 48",IF(Datos_Limpios!$M1975&lt;=60,"Menor a 60","Mayor a 60")))</f>
        <v>Menor a 48</v>
      </c>
      <c r="O1975" s="9" t="str">
        <f>IF(Datos_Limpios!$L1975="True",Datos_Limpios!$F1975,Datos_Limpios!$H1975)</f>
        <v>Team Aster</v>
      </c>
      <c r="P1975" s="9"/>
      <c r="Q1975" s="9">
        <v>14268</v>
      </c>
      <c r="R1975" s="9" t="s">
        <v>201</v>
      </c>
    </row>
    <row r="1976" spans="1:18" x14ac:dyDescent="0.3">
      <c r="A1976" s="7">
        <v>6807718331</v>
      </c>
      <c r="B1976" s="7">
        <v>3053</v>
      </c>
      <c r="C1976" s="8">
        <f>Datos_Limpios!$B1976/(24*60*60)</f>
        <v>3.5335648148148151E-2</v>
      </c>
      <c r="D1976" s="8" t="str">
        <f t="shared" si="60"/>
        <v>Mid Game</v>
      </c>
      <c r="E1976" s="7">
        <v>1838315</v>
      </c>
      <c r="F1976" s="7" t="s">
        <v>21</v>
      </c>
      <c r="G1976" s="7">
        <v>350190</v>
      </c>
      <c r="H1976" s="7" t="s">
        <v>16</v>
      </c>
      <c r="I1976" s="7">
        <v>35</v>
      </c>
      <c r="J1976" s="7">
        <v>33</v>
      </c>
      <c r="K1976" s="7" t="str">
        <f t="shared" si="61"/>
        <v>Radiant</v>
      </c>
      <c r="L1976" s="7" t="s">
        <v>18</v>
      </c>
      <c r="M1976" s="7">
        <f>Datos_Limpios!$I1976+Datos_Limpios!$J1976</f>
        <v>68</v>
      </c>
      <c r="N1976" s="7" t="str">
        <f>IF(Datos_Limpios!$M1976&lt;35,"Menor a 35",IF(Datos_Limpios!$M1976&lt;=48,"Menor a 48",IF(Datos_Limpios!$M1976&lt;=60,"Menor a 60","Mayor a 60")))</f>
        <v>Mayor a 60</v>
      </c>
      <c r="O1976" s="7" t="str">
        <f>IF(Datos_Limpios!$L1976="True",Datos_Limpios!$F1976,Datos_Limpios!$H1976)</f>
        <v>Team Secret</v>
      </c>
      <c r="P1976" s="7"/>
      <c r="Q1976" s="7">
        <v>14268</v>
      </c>
      <c r="R1976" s="7" t="s">
        <v>201</v>
      </c>
    </row>
    <row r="1977" spans="1:18" x14ac:dyDescent="0.3">
      <c r="A1977" s="9">
        <v>6807721747</v>
      </c>
      <c r="B1977" s="9">
        <v>2331</v>
      </c>
      <c r="C1977" s="10">
        <f>Datos_Limpios!$B1977/(24*60*60)</f>
        <v>2.6979166666666665E-2</v>
      </c>
      <c r="D1977" s="8" t="str">
        <f t="shared" si="60"/>
        <v>Early Game</v>
      </c>
      <c r="E1977" s="9">
        <v>7119388</v>
      </c>
      <c r="F1977" s="9" t="s">
        <v>136</v>
      </c>
      <c r="G1977" s="9">
        <v>8597976</v>
      </c>
      <c r="H1977" s="9" t="s">
        <v>203</v>
      </c>
      <c r="I1977" s="9">
        <v>10</v>
      </c>
      <c r="J1977" s="9">
        <v>31</v>
      </c>
      <c r="K1977" s="9" t="str">
        <f t="shared" si="61"/>
        <v>Dire</v>
      </c>
      <c r="L1977" s="9" t="s">
        <v>14</v>
      </c>
      <c r="M1977" s="9">
        <f>Datos_Limpios!$I1977+Datos_Limpios!$J1977</f>
        <v>41</v>
      </c>
      <c r="N1977" s="9" t="str">
        <f>IF(Datos_Limpios!$M1977&lt;35,"Menor a 35",IF(Datos_Limpios!$M1977&lt;=48,"Menor a 48",IF(Datos_Limpios!$M1977&lt;=60,"Menor a 60","Mayor a 60")))</f>
        <v>Menor a 48</v>
      </c>
      <c r="O1977" s="9" t="str">
        <f>IF(Datos_Limpios!$L1977="True",Datos_Limpios!$F1977,Datos_Limpios!$H1977)</f>
        <v>Talon</v>
      </c>
      <c r="P1977" s="9"/>
      <c r="Q1977" s="9">
        <v>14268</v>
      </c>
      <c r="R1977" s="9" t="s">
        <v>201</v>
      </c>
    </row>
    <row r="1978" spans="1:18" x14ac:dyDescent="0.3">
      <c r="A1978" s="7">
        <v>6806648571</v>
      </c>
      <c r="B1978" s="7">
        <v>2250</v>
      </c>
      <c r="C1978" s="8">
        <f>Datos_Limpios!$B1978/(24*60*60)</f>
        <v>2.6041666666666668E-2</v>
      </c>
      <c r="D1978" s="8" t="str">
        <f t="shared" si="60"/>
        <v>Early Game</v>
      </c>
      <c r="E1978" s="7">
        <v>8131728</v>
      </c>
      <c r="F1978" s="7" t="s">
        <v>168</v>
      </c>
      <c r="G1978" s="7">
        <v>8599101</v>
      </c>
      <c r="H1978" s="7" t="s">
        <v>199</v>
      </c>
      <c r="I1978" s="7">
        <v>33</v>
      </c>
      <c r="J1978" s="7">
        <v>14</v>
      </c>
      <c r="K1978" s="7" t="str">
        <f t="shared" si="61"/>
        <v>Radiant</v>
      </c>
      <c r="L1978" s="7" t="s">
        <v>18</v>
      </c>
      <c r="M1978" s="7">
        <f>Datos_Limpios!$I1978+Datos_Limpios!$J1978</f>
        <v>47</v>
      </c>
      <c r="N1978" s="7" t="str">
        <f>IF(Datos_Limpios!$M1978&lt;35,"Menor a 35",IF(Datos_Limpios!$M1978&lt;=48,"Menor a 48",IF(Datos_Limpios!$M1978&lt;=60,"Menor a 60","Mayor a 60")))</f>
        <v>Menor a 48</v>
      </c>
      <c r="O1978" s="7" t="str">
        <f>IF(Datos_Limpios!$L1978="True",Datos_Limpios!$F1978,Datos_Limpios!$H1978)</f>
        <v>Ukumari</v>
      </c>
      <c r="P1978" s="7"/>
      <c r="Q1978" s="7">
        <v>14268</v>
      </c>
      <c r="R1978" s="7" t="s">
        <v>201</v>
      </c>
    </row>
    <row r="1979" spans="1:18" x14ac:dyDescent="0.3">
      <c r="A1979" s="9">
        <v>6806534528</v>
      </c>
      <c r="B1979" s="9">
        <v>3137</v>
      </c>
      <c r="C1979" s="10">
        <f>Datos_Limpios!$B1979/(24*60*60)</f>
        <v>3.6307870370370372E-2</v>
      </c>
      <c r="D1979" s="8" t="str">
        <f t="shared" si="60"/>
        <v>Mid Game</v>
      </c>
      <c r="E1979" s="9">
        <v>39</v>
      </c>
      <c r="F1979" s="9" t="s">
        <v>60</v>
      </c>
      <c r="G1979" s="9">
        <v>2586976</v>
      </c>
      <c r="H1979" s="9" t="s">
        <v>64</v>
      </c>
      <c r="I1979" s="9">
        <v>38</v>
      </c>
      <c r="J1979" s="9">
        <v>26</v>
      </c>
      <c r="K1979" s="9" t="str">
        <f t="shared" si="61"/>
        <v>Radiant</v>
      </c>
      <c r="L1979" s="9" t="s">
        <v>18</v>
      </c>
      <c r="M1979" s="9">
        <f>Datos_Limpios!$I1979+Datos_Limpios!$J1979</f>
        <v>64</v>
      </c>
      <c r="N1979" s="9" t="str">
        <f>IF(Datos_Limpios!$M1979&lt;35,"Menor a 35",IF(Datos_Limpios!$M1979&lt;=48,"Menor a 48",IF(Datos_Limpios!$M1979&lt;=60,"Menor a 60","Mayor a 60")))</f>
        <v>Mayor a 60</v>
      </c>
      <c r="O1979" s="9" t="str">
        <f>IF(Datos_Limpios!$L1979="True",Datos_Limpios!$F1979,Datos_Limpios!$H1979)</f>
        <v>Shopify Rebellion</v>
      </c>
      <c r="P1979" s="9"/>
      <c r="Q1979" s="9">
        <v>14268</v>
      </c>
      <c r="R1979" s="9" t="s">
        <v>201</v>
      </c>
    </row>
    <row r="1980" spans="1:18" x14ac:dyDescent="0.3">
      <c r="A1980" s="7">
        <v>6806554071</v>
      </c>
      <c r="B1980" s="7">
        <v>1962</v>
      </c>
      <c r="C1980" s="8">
        <f>Datos_Limpios!$B1980/(24*60*60)</f>
        <v>2.2708333333333334E-2</v>
      </c>
      <c r="D1980" s="8" t="str">
        <f t="shared" si="60"/>
        <v>Early Game</v>
      </c>
      <c r="E1980" s="7">
        <v>8597976</v>
      </c>
      <c r="F1980" s="7" t="s">
        <v>203</v>
      </c>
      <c r="G1980" s="7">
        <v>6209166</v>
      </c>
      <c r="H1980" s="7" t="s">
        <v>122</v>
      </c>
      <c r="I1980" s="7">
        <v>8</v>
      </c>
      <c r="J1980" s="7">
        <v>31</v>
      </c>
      <c r="K1980" s="7" t="str">
        <f t="shared" si="61"/>
        <v>Dire</v>
      </c>
      <c r="L1980" s="7" t="s">
        <v>14</v>
      </c>
      <c r="M1980" s="7">
        <f>Datos_Limpios!$I1980+Datos_Limpios!$J1980</f>
        <v>39</v>
      </c>
      <c r="N1980" s="7" t="str">
        <f>IF(Datos_Limpios!$M1980&lt;35,"Menor a 35",IF(Datos_Limpios!$M1980&lt;=48,"Menor a 48",IF(Datos_Limpios!$M1980&lt;=60,"Menor a 60","Mayor a 60")))</f>
        <v>Menor a 48</v>
      </c>
      <c r="O1980" s="7" t="str">
        <f>IF(Datos_Limpios!$L1980="True",Datos_Limpios!$F1980,Datos_Limpios!$H1980)</f>
        <v>Team Aster</v>
      </c>
      <c r="P1980" s="7"/>
      <c r="Q1980" s="7">
        <v>14268</v>
      </c>
      <c r="R1980" s="7" t="s">
        <v>201</v>
      </c>
    </row>
    <row r="1981" spans="1:18" x14ac:dyDescent="0.3">
      <c r="A1981" s="9">
        <v>6807716914</v>
      </c>
      <c r="B1981" s="9">
        <v>1516</v>
      </c>
      <c r="C1981" s="10">
        <f>Datos_Limpios!$B1981/(24*60*60)</f>
        <v>1.7546296296296296E-2</v>
      </c>
      <c r="D1981" s="8" t="str">
        <f t="shared" si="60"/>
        <v>Early Game</v>
      </c>
      <c r="E1981" s="9">
        <v>8260983</v>
      </c>
      <c r="F1981" s="9" t="s">
        <v>147</v>
      </c>
      <c r="G1981" s="9">
        <v>6209166</v>
      </c>
      <c r="H1981" s="9" t="s">
        <v>122</v>
      </c>
      <c r="I1981" s="9">
        <v>3</v>
      </c>
      <c r="J1981" s="9">
        <v>27</v>
      </c>
      <c r="K1981" s="9" t="str">
        <f t="shared" si="61"/>
        <v>Dire</v>
      </c>
      <c r="L1981" s="9" t="s">
        <v>14</v>
      </c>
      <c r="M1981" s="9">
        <f>Datos_Limpios!$I1981+Datos_Limpios!$J1981</f>
        <v>30</v>
      </c>
      <c r="N1981" s="9" t="str">
        <f>IF(Datos_Limpios!$M1981&lt;35,"Menor a 35",IF(Datos_Limpios!$M1981&lt;=48,"Menor a 48",IF(Datos_Limpios!$M1981&lt;=60,"Menor a 60","Mayor a 60")))</f>
        <v>Menor a 35</v>
      </c>
      <c r="O1981" s="9" t="str">
        <f>IF(Datos_Limpios!$L1981="True",Datos_Limpios!$F1981,Datos_Limpios!$H1981)</f>
        <v>Team Aster</v>
      </c>
      <c r="P1981" s="9"/>
      <c r="Q1981" s="9">
        <v>14268</v>
      </c>
      <c r="R1981" s="9" t="s">
        <v>201</v>
      </c>
    </row>
    <row r="1982" spans="1:18" x14ac:dyDescent="0.3">
      <c r="A1982" s="7">
        <v>6806790160</v>
      </c>
      <c r="B1982" s="7">
        <v>2654</v>
      </c>
      <c r="C1982" s="8">
        <f>Datos_Limpios!$B1982/(24*60*60)</f>
        <v>3.0717592592592591E-2</v>
      </c>
      <c r="D1982" s="8" t="str">
        <f t="shared" si="60"/>
        <v>Mid Game</v>
      </c>
      <c r="E1982" s="7">
        <v>15</v>
      </c>
      <c r="F1982" s="7" t="s">
        <v>12</v>
      </c>
      <c r="G1982" s="7">
        <v>7390454</v>
      </c>
      <c r="H1982" s="7" t="s">
        <v>145</v>
      </c>
      <c r="I1982" s="7">
        <v>9</v>
      </c>
      <c r="J1982" s="7">
        <v>29</v>
      </c>
      <c r="K1982" s="7" t="str">
        <f t="shared" si="61"/>
        <v>Dire</v>
      </c>
      <c r="L1982" s="7" t="s">
        <v>14</v>
      </c>
      <c r="M1982" s="7">
        <f>Datos_Limpios!$I1982+Datos_Limpios!$J1982</f>
        <v>38</v>
      </c>
      <c r="N1982" s="7" t="str">
        <f>IF(Datos_Limpios!$M1982&lt;35,"Menor a 35",IF(Datos_Limpios!$M1982&lt;=48,"Menor a 48",IF(Datos_Limpios!$M1982&lt;=60,"Menor a 60","Mayor a 60")))</f>
        <v>Menor a 48</v>
      </c>
      <c r="O1982" s="7" t="str">
        <f>IF(Datos_Limpios!$L1982="True",Datos_Limpios!$F1982,Datos_Limpios!$H1982)</f>
        <v>The Oversight</v>
      </c>
      <c r="P1982" s="7"/>
      <c r="Q1982" s="7">
        <v>14268</v>
      </c>
      <c r="R1982" s="7" t="s">
        <v>201</v>
      </c>
    </row>
    <row r="1983" spans="1:18" x14ac:dyDescent="0.3">
      <c r="A1983" s="9">
        <v>6806663153</v>
      </c>
      <c r="B1983" s="9">
        <v>2178</v>
      </c>
      <c r="C1983" s="10">
        <f>Datos_Limpios!$B1983/(24*60*60)</f>
        <v>2.5208333333333333E-2</v>
      </c>
      <c r="D1983" s="8" t="str">
        <f t="shared" si="60"/>
        <v>Early Game</v>
      </c>
      <c r="E1983" s="9">
        <v>7390454</v>
      </c>
      <c r="F1983" s="9" t="s">
        <v>145</v>
      </c>
      <c r="G1983" s="9">
        <v>15</v>
      </c>
      <c r="H1983" s="9" t="s">
        <v>12</v>
      </c>
      <c r="I1983" s="9">
        <v>16</v>
      </c>
      <c r="J1983" s="9">
        <v>18</v>
      </c>
      <c r="K1983" s="9" t="str">
        <f t="shared" si="61"/>
        <v>Dire</v>
      </c>
      <c r="L1983" s="9" t="s">
        <v>14</v>
      </c>
      <c r="M1983" s="9">
        <f>Datos_Limpios!$I1983+Datos_Limpios!$J1983</f>
        <v>34</v>
      </c>
      <c r="N1983" s="9" t="str">
        <f>IF(Datos_Limpios!$M1983&lt;35,"Menor a 35",IF(Datos_Limpios!$M1983&lt;=48,"Menor a 48",IF(Datos_Limpios!$M1983&lt;=60,"Menor a 60","Mayor a 60")))</f>
        <v>Menor a 35</v>
      </c>
      <c r="O1983" s="9" t="str">
        <f>IF(Datos_Limpios!$L1983="True",Datos_Limpios!$F1983,Datos_Limpios!$H1983)</f>
        <v>LGD Gaming</v>
      </c>
      <c r="P1983" s="9"/>
      <c r="Q1983" s="9">
        <v>14268</v>
      </c>
      <c r="R1983" s="9" t="s">
        <v>201</v>
      </c>
    </row>
    <row r="1984" spans="1:18" x14ac:dyDescent="0.3">
      <c r="A1984" s="7">
        <v>6806632563</v>
      </c>
      <c r="B1984" s="7">
        <v>1561</v>
      </c>
      <c r="C1984" s="8">
        <f>Datos_Limpios!$B1984/(24*60*60)</f>
        <v>1.8067129629629631E-2</v>
      </c>
      <c r="D1984" s="8" t="str">
        <f t="shared" si="60"/>
        <v>Early Game</v>
      </c>
      <c r="E1984" s="7">
        <v>8721219</v>
      </c>
      <c r="F1984" s="7" t="s">
        <v>200</v>
      </c>
      <c r="G1984" s="7">
        <v>2163</v>
      </c>
      <c r="H1984" s="7" t="s">
        <v>66</v>
      </c>
      <c r="I1984" s="7">
        <v>10</v>
      </c>
      <c r="J1984" s="7">
        <v>26</v>
      </c>
      <c r="K1984" s="7" t="str">
        <f t="shared" si="61"/>
        <v>Dire</v>
      </c>
      <c r="L1984" s="7" t="s">
        <v>14</v>
      </c>
      <c r="M1984" s="7">
        <f>Datos_Limpios!$I1984+Datos_Limpios!$J1984</f>
        <v>36</v>
      </c>
      <c r="N1984" s="7" t="str">
        <f>IF(Datos_Limpios!$M1984&lt;35,"Menor a 35",IF(Datos_Limpios!$M1984&lt;=48,"Menor a 48",IF(Datos_Limpios!$M1984&lt;=60,"Menor a 60","Mayor a 60")))</f>
        <v>Menor a 48</v>
      </c>
      <c r="O1984" s="7" t="str">
        <f>IF(Datos_Limpios!$L1984="True",Datos_Limpios!$F1984,Datos_Limpios!$H1984)</f>
        <v>Team Liquid</v>
      </c>
      <c r="P1984" s="7"/>
      <c r="Q1984" s="7">
        <v>14268</v>
      </c>
      <c r="R1984" s="7" t="s">
        <v>201</v>
      </c>
    </row>
    <row r="1985" spans="1:18" x14ac:dyDescent="0.3">
      <c r="A1985" s="9">
        <v>6806464370</v>
      </c>
      <c r="B1985" s="9">
        <v>2260</v>
      </c>
      <c r="C1985" s="10">
        <f>Datos_Limpios!$B1985/(24*60*60)</f>
        <v>2.6157407407407407E-2</v>
      </c>
      <c r="D1985" s="8" t="str">
        <f t="shared" si="60"/>
        <v>Early Game</v>
      </c>
      <c r="E1985" s="9">
        <v>8597976</v>
      </c>
      <c r="F1985" s="9" t="s">
        <v>203</v>
      </c>
      <c r="G1985" s="9">
        <v>6209166</v>
      </c>
      <c r="H1985" s="9" t="s">
        <v>122</v>
      </c>
      <c r="I1985" s="9">
        <v>13</v>
      </c>
      <c r="J1985" s="9">
        <v>32</v>
      </c>
      <c r="K1985" s="9" t="str">
        <f t="shared" si="61"/>
        <v>Dire</v>
      </c>
      <c r="L1985" s="9" t="s">
        <v>14</v>
      </c>
      <c r="M1985" s="9">
        <f>Datos_Limpios!$I1985+Datos_Limpios!$J1985</f>
        <v>45</v>
      </c>
      <c r="N1985" s="9" t="str">
        <f>IF(Datos_Limpios!$M1985&lt;35,"Menor a 35",IF(Datos_Limpios!$M1985&lt;=48,"Menor a 48",IF(Datos_Limpios!$M1985&lt;=60,"Menor a 60","Mayor a 60")))</f>
        <v>Menor a 48</v>
      </c>
      <c r="O1985" s="9" t="str">
        <f>IF(Datos_Limpios!$L1985="True",Datos_Limpios!$F1985,Datos_Limpios!$H1985)</f>
        <v>Team Aster</v>
      </c>
      <c r="P1985" s="9"/>
      <c r="Q1985" s="9">
        <v>14268</v>
      </c>
      <c r="R1985" s="9" t="s">
        <v>201</v>
      </c>
    </row>
    <row r="1986" spans="1:18" x14ac:dyDescent="0.3">
      <c r="A1986" s="7">
        <v>6806454246</v>
      </c>
      <c r="B1986" s="7">
        <v>2014</v>
      </c>
      <c r="C1986" s="8">
        <f>Datos_Limpios!$B1986/(24*60*60)</f>
        <v>2.3310185185185184E-2</v>
      </c>
      <c r="D1986" s="8" t="str">
        <f t="shared" ref="D1986:D2049" si="62">IF(B1986/60&lt;20,"Turbo Game",IF((20&lt;=B1986/60)*AND(B1986/60&lt;=40),"Early Game",IF((40&lt;B1986/60)*AND(B1986/60&lt;=60),"Mid Game","Late Game")))</f>
        <v>Early Game</v>
      </c>
      <c r="E1986" s="7">
        <v>8605863</v>
      </c>
      <c r="F1986" s="7" t="s">
        <v>202</v>
      </c>
      <c r="G1986" s="7">
        <v>7119388</v>
      </c>
      <c r="H1986" s="7" t="s">
        <v>136</v>
      </c>
      <c r="I1986" s="7">
        <v>11</v>
      </c>
      <c r="J1986" s="7">
        <v>27</v>
      </c>
      <c r="K1986" s="7" t="str">
        <f t="shared" ref="K1986:K2049" si="63">IF(L1986="True","Radiant","Dire")</f>
        <v>Dire</v>
      </c>
      <c r="L1986" s="7" t="s">
        <v>14</v>
      </c>
      <c r="M1986" s="7">
        <f>Datos_Limpios!$I1986+Datos_Limpios!$J1986</f>
        <v>38</v>
      </c>
      <c r="N1986" s="7" t="str">
        <f>IF(Datos_Limpios!$M1986&lt;35,"Menor a 35",IF(Datos_Limpios!$M1986&lt;=48,"Menor a 48",IF(Datos_Limpios!$M1986&lt;=60,"Menor a 60","Mayor a 60")))</f>
        <v>Menor a 48</v>
      </c>
      <c r="O1986" s="7" t="str">
        <f>IF(Datos_Limpios!$L1986="True",Datos_Limpios!$F1986,Datos_Limpios!$H1986)</f>
        <v>Team Spirit</v>
      </c>
      <c r="P1986" s="7"/>
      <c r="Q1986" s="7">
        <v>14268</v>
      </c>
      <c r="R1986" s="7" t="s">
        <v>201</v>
      </c>
    </row>
    <row r="1987" spans="1:18" x14ac:dyDescent="0.3">
      <c r="A1987" s="9">
        <v>6806547565</v>
      </c>
      <c r="B1987" s="9">
        <v>1914</v>
      </c>
      <c r="C1987" s="10">
        <f>Datos_Limpios!$B1987/(24*60*60)</f>
        <v>2.2152777777777778E-2</v>
      </c>
      <c r="D1987" s="8" t="str">
        <f t="shared" si="62"/>
        <v>Early Game</v>
      </c>
      <c r="E1987" s="9">
        <v>2163</v>
      </c>
      <c r="F1987" s="9" t="s">
        <v>66</v>
      </c>
      <c r="G1987" s="9">
        <v>8721219</v>
      </c>
      <c r="H1987" s="9" t="s">
        <v>200</v>
      </c>
      <c r="I1987" s="9">
        <v>37</v>
      </c>
      <c r="J1987" s="9">
        <v>11</v>
      </c>
      <c r="K1987" s="9" t="str">
        <f t="shared" si="63"/>
        <v>Radiant</v>
      </c>
      <c r="L1987" s="9" t="s">
        <v>18</v>
      </c>
      <c r="M1987" s="9">
        <f>Datos_Limpios!$I1987+Datos_Limpios!$J1987</f>
        <v>48</v>
      </c>
      <c r="N1987" s="9" t="str">
        <f>IF(Datos_Limpios!$M1987&lt;35,"Menor a 35",IF(Datos_Limpios!$M1987&lt;=48,"Menor a 48",IF(Datos_Limpios!$M1987&lt;=60,"Menor a 60","Mayor a 60")))</f>
        <v>Menor a 48</v>
      </c>
      <c r="O1987" s="9" t="str">
        <f>IF(Datos_Limpios!$L1987="True",Datos_Limpios!$F1987,Datos_Limpios!$H1987)</f>
        <v>Team Liquid</v>
      </c>
      <c r="P1987" s="9"/>
      <c r="Q1987" s="9">
        <v>14268</v>
      </c>
      <c r="R1987" s="9" t="s">
        <v>201</v>
      </c>
    </row>
    <row r="1988" spans="1:18" x14ac:dyDescent="0.3">
      <c r="A1988" s="7">
        <v>6806374409</v>
      </c>
      <c r="B1988" s="7">
        <v>3732</v>
      </c>
      <c r="C1988" s="8">
        <f>Datos_Limpios!$B1988/(24*60*60)</f>
        <v>4.3194444444444445E-2</v>
      </c>
      <c r="D1988" s="8" t="str">
        <f t="shared" si="62"/>
        <v>Late Game</v>
      </c>
      <c r="E1988" s="7">
        <v>2163</v>
      </c>
      <c r="F1988" s="7" t="s">
        <v>66</v>
      </c>
      <c r="G1988" s="7">
        <v>7390454</v>
      </c>
      <c r="H1988" s="7" t="s">
        <v>145</v>
      </c>
      <c r="I1988" s="7">
        <v>35</v>
      </c>
      <c r="J1988" s="7">
        <v>39</v>
      </c>
      <c r="K1988" s="7" t="str">
        <f t="shared" si="63"/>
        <v>Radiant</v>
      </c>
      <c r="L1988" s="7" t="s">
        <v>18</v>
      </c>
      <c r="M1988" s="7">
        <f>Datos_Limpios!$I1988+Datos_Limpios!$J1988</f>
        <v>74</v>
      </c>
      <c r="N1988" s="7" t="str">
        <f>IF(Datos_Limpios!$M1988&lt;35,"Menor a 35",IF(Datos_Limpios!$M1988&lt;=48,"Menor a 48",IF(Datos_Limpios!$M1988&lt;=60,"Menor a 60","Mayor a 60")))</f>
        <v>Mayor a 60</v>
      </c>
      <c r="O1988" s="7" t="str">
        <f>IF(Datos_Limpios!$L1988="True",Datos_Limpios!$F1988,Datos_Limpios!$H1988)</f>
        <v>Team Liquid</v>
      </c>
      <c r="P1988" s="7"/>
      <c r="Q1988" s="7">
        <v>14268</v>
      </c>
      <c r="R1988" s="7" t="s">
        <v>201</v>
      </c>
    </row>
    <row r="1989" spans="1:18" x14ac:dyDescent="0.3">
      <c r="A1989" s="9">
        <v>6806547123</v>
      </c>
      <c r="B1989" s="9">
        <v>1828</v>
      </c>
      <c r="C1989" s="10">
        <f>Datos_Limpios!$B1989/(24*60*60)</f>
        <v>2.1157407407407406E-2</v>
      </c>
      <c r="D1989" s="8" t="str">
        <f t="shared" si="62"/>
        <v>Early Game</v>
      </c>
      <c r="E1989" s="9">
        <v>8291895</v>
      </c>
      <c r="F1989" s="9" t="s">
        <v>182</v>
      </c>
      <c r="G1989" s="9">
        <v>8260983</v>
      </c>
      <c r="H1989" s="9" t="s">
        <v>147</v>
      </c>
      <c r="I1989" s="9">
        <v>25</v>
      </c>
      <c r="J1989" s="9">
        <v>8</v>
      </c>
      <c r="K1989" s="9" t="str">
        <f t="shared" si="63"/>
        <v>Radiant</v>
      </c>
      <c r="L1989" s="9" t="s">
        <v>18</v>
      </c>
      <c r="M1989" s="9">
        <f>Datos_Limpios!$I1989+Datos_Limpios!$J1989</f>
        <v>33</v>
      </c>
      <c r="N1989" s="9" t="str">
        <f>IF(Datos_Limpios!$M1989&lt;35,"Menor a 35",IF(Datos_Limpios!$M1989&lt;=48,"Menor a 48",IF(Datos_Limpios!$M1989&lt;=60,"Menor a 60","Mayor a 60")))</f>
        <v>Menor a 35</v>
      </c>
      <c r="O1989" s="9" t="str">
        <f>IF(Datos_Limpios!$L1989="True",Datos_Limpios!$F1989,Datos_Limpios!$H1989)</f>
        <v>Tundra Esports</v>
      </c>
      <c r="P1989" s="9"/>
      <c r="Q1989" s="9">
        <v>14268</v>
      </c>
      <c r="R1989" s="9" t="s">
        <v>201</v>
      </c>
    </row>
    <row r="1990" spans="1:18" x14ac:dyDescent="0.3">
      <c r="A1990" s="7">
        <v>6806403033</v>
      </c>
      <c r="B1990" s="7">
        <v>2053</v>
      </c>
      <c r="C1990" s="8">
        <f>Datos_Limpios!$B1990/(24*60*60)</f>
        <v>2.3761574074074074E-2</v>
      </c>
      <c r="D1990" s="8" t="str">
        <f t="shared" si="62"/>
        <v>Early Game</v>
      </c>
      <c r="E1990" s="7">
        <v>1838315</v>
      </c>
      <c r="F1990" s="7" t="s">
        <v>21</v>
      </c>
      <c r="G1990" s="7">
        <v>8254400</v>
      </c>
      <c r="H1990" s="7" t="s">
        <v>135</v>
      </c>
      <c r="I1990" s="7">
        <v>27</v>
      </c>
      <c r="J1990" s="7">
        <v>27</v>
      </c>
      <c r="K1990" s="7" t="str">
        <f t="shared" si="63"/>
        <v>Radiant</v>
      </c>
      <c r="L1990" s="7" t="s">
        <v>18</v>
      </c>
      <c r="M1990" s="7">
        <f>Datos_Limpios!$I1990+Datos_Limpios!$J1990</f>
        <v>54</v>
      </c>
      <c r="N1990" s="7" t="str">
        <f>IF(Datos_Limpios!$M1990&lt;35,"Menor a 35",IF(Datos_Limpios!$M1990&lt;=48,"Menor a 48",IF(Datos_Limpios!$M1990&lt;=60,"Menor a 60","Mayor a 60")))</f>
        <v>Menor a 60</v>
      </c>
      <c r="O1990" s="7" t="str">
        <f>IF(Datos_Limpios!$L1990="True",Datos_Limpios!$F1990,Datos_Limpios!$H1990)</f>
        <v>Team Secret</v>
      </c>
      <c r="P1990" s="7"/>
      <c r="Q1990" s="7">
        <v>14268</v>
      </c>
      <c r="R1990" s="7" t="s">
        <v>201</v>
      </c>
    </row>
    <row r="1991" spans="1:18" x14ac:dyDescent="0.3">
      <c r="A1991" s="9">
        <v>6806365638</v>
      </c>
      <c r="B1991" s="9">
        <v>2390</v>
      </c>
      <c r="C1991" s="10">
        <f>Datos_Limpios!$B1991/(24*60*60)</f>
        <v>2.7662037037037037E-2</v>
      </c>
      <c r="D1991" s="8" t="str">
        <f t="shared" si="62"/>
        <v>Early Game</v>
      </c>
      <c r="E1991" s="9">
        <v>2586976</v>
      </c>
      <c r="F1991" s="9" t="s">
        <v>64</v>
      </c>
      <c r="G1991" s="9">
        <v>8599101</v>
      </c>
      <c r="H1991" s="9" t="s">
        <v>199</v>
      </c>
      <c r="I1991" s="9">
        <v>27</v>
      </c>
      <c r="J1991" s="9">
        <v>23</v>
      </c>
      <c r="K1991" s="9" t="str">
        <f t="shared" si="63"/>
        <v>Radiant</v>
      </c>
      <c r="L1991" s="9" t="s">
        <v>18</v>
      </c>
      <c r="M1991" s="9">
        <f>Datos_Limpios!$I1991+Datos_Limpios!$J1991</f>
        <v>50</v>
      </c>
      <c r="N1991" s="9" t="str">
        <f>IF(Datos_Limpios!$M1991&lt;35,"Menor a 35",IF(Datos_Limpios!$M1991&lt;=48,"Menor a 48",IF(Datos_Limpios!$M1991&lt;=60,"Menor a 60","Mayor a 60")))</f>
        <v>Menor a 60</v>
      </c>
      <c r="O1991" s="9" t="str">
        <f>IF(Datos_Limpios!$L1991="True",Datos_Limpios!$F1991,Datos_Limpios!$H1991)</f>
        <v>OG</v>
      </c>
      <c r="P1991" s="9"/>
      <c r="Q1991" s="9">
        <v>14268</v>
      </c>
      <c r="R1991" s="9" t="s">
        <v>201</v>
      </c>
    </row>
    <row r="1992" spans="1:18" x14ac:dyDescent="0.3">
      <c r="A1992" s="7">
        <v>6806481932</v>
      </c>
      <c r="B1992" s="7">
        <v>1170</v>
      </c>
      <c r="C1992" s="8">
        <f>Datos_Limpios!$B1992/(24*60*60)</f>
        <v>1.3541666666666667E-2</v>
      </c>
      <c r="D1992" s="8" t="str">
        <f t="shared" si="62"/>
        <v>Turbo Game</v>
      </c>
      <c r="E1992" s="7">
        <v>8254400</v>
      </c>
      <c r="F1992" s="7" t="s">
        <v>135</v>
      </c>
      <c r="G1992" s="7">
        <v>1838315</v>
      </c>
      <c r="H1992" s="7" t="s">
        <v>21</v>
      </c>
      <c r="I1992" s="7">
        <v>5</v>
      </c>
      <c r="J1992" s="7">
        <v>34</v>
      </c>
      <c r="K1992" s="7" t="str">
        <f t="shared" si="63"/>
        <v>Dire</v>
      </c>
      <c r="L1992" s="7" t="s">
        <v>14</v>
      </c>
      <c r="M1992" s="7">
        <f>Datos_Limpios!$I1992+Datos_Limpios!$J1992</f>
        <v>39</v>
      </c>
      <c r="N1992" s="7" t="str">
        <f>IF(Datos_Limpios!$M1992&lt;35,"Menor a 35",IF(Datos_Limpios!$M1992&lt;=48,"Menor a 48",IF(Datos_Limpios!$M1992&lt;=60,"Menor a 60","Mayor a 60")))</f>
        <v>Menor a 48</v>
      </c>
      <c r="O1992" s="7" t="str">
        <f>IF(Datos_Limpios!$L1992="True",Datos_Limpios!$F1992,Datos_Limpios!$H1992)</f>
        <v>Team Secret</v>
      </c>
      <c r="P1992" s="7"/>
      <c r="Q1992" s="7">
        <v>14268</v>
      </c>
      <c r="R1992" s="7" t="s">
        <v>201</v>
      </c>
    </row>
    <row r="1993" spans="1:18" x14ac:dyDescent="0.3">
      <c r="A1993" s="9">
        <v>6806244566</v>
      </c>
      <c r="B1993" s="9">
        <v>2637</v>
      </c>
      <c r="C1993" s="10">
        <f>Datos_Limpios!$B1993/(24*60*60)</f>
        <v>3.0520833333333334E-2</v>
      </c>
      <c r="D1993" s="8" t="str">
        <f t="shared" si="62"/>
        <v>Mid Game</v>
      </c>
      <c r="E1993" s="9">
        <v>8131728</v>
      </c>
      <c r="F1993" s="9" t="s">
        <v>168</v>
      </c>
      <c r="G1993" s="9">
        <v>7732977</v>
      </c>
      <c r="H1993" s="9" t="s">
        <v>155</v>
      </c>
      <c r="I1993" s="9">
        <v>15</v>
      </c>
      <c r="J1993" s="9">
        <v>52</v>
      </c>
      <c r="K1993" s="9" t="str">
        <f t="shared" si="63"/>
        <v>Dire</v>
      </c>
      <c r="L1993" s="9" t="s">
        <v>14</v>
      </c>
      <c r="M1993" s="9">
        <f>Datos_Limpios!$I1993+Datos_Limpios!$J1993</f>
        <v>67</v>
      </c>
      <c r="N1993" s="9" t="str">
        <f>IF(Datos_Limpios!$M1993&lt;35,"Menor a 35",IF(Datos_Limpios!$M1993&lt;=48,"Menor a 48",IF(Datos_Limpios!$M1993&lt;=60,"Menor a 60","Mayor a 60")))</f>
        <v>Mayor a 60</v>
      </c>
      <c r="O1993" s="9" t="str">
        <f>IF(Datos_Limpios!$L1993="True",Datos_Limpios!$F1993,Datos_Limpios!$H1993)</f>
        <v>BOOM Esports</v>
      </c>
      <c r="P1993" s="9"/>
      <c r="Q1993" s="9">
        <v>14268</v>
      </c>
      <c r="R1993" s="9" t="s">
        <v>201</v>
      </c>
    </row>
    <row r="1994" spans="1:18" x14ac:dyDescent="0.3">
      <c r="A1994" s="7">
        <v>6806205877</v>
      </c>
      <c r="B1994" s="7">
        <v>3227</v>
      </c>
      <c r="C1994" s="8">
        <f>Datos_Limpios!$B1994/(24*60*60)</f>
        <v>3.7349537037037035E-2</v>
      </c>
      <c r="D1994" s="8" t="str">
        <f t="shared" si="62"/>
        <v>Mid Game</v>
      </c>
      <c r="E1994" s="7">
        <v>6209166</v>
      </c>
      <c r="F1994" s="7" t="s">
        <v>122</v>
      </c>
      <c r="G1994" s="7">
        <v>8291895</v>
      </c>
      <c r="H1994" s="7" t="s">
        <v>182</v>
      </c>
      <c r="I1994" s="7">
        <v>23</v>
      </c>
      <c r="J1994" s="7">
        <v>38</v>
      </c>
      <c r="K1994" s="7" t="str">
        <f t="shared" si="63"/>
        <v>Dire</v>
      </c>
      <c r="L1994" s="7" t="s">
        <v>14</v>
      </c>
      <c r="M1994" s="7">
        <f>Datos_Limpios!$I1994+Datos_Limpios!$J1994</f>
        <v>61</v>
      </c>
      <c r="N1994" s="7" t="str">
        <f>IF(Datos_Limpios!$M1994&lt;35,"Menor a 35",IF(Datos_Limpios!$M1994&lt;=48,"Menor a 48",IF(Datos_Limpios!$M1994&lt;=60,"Menor a 60","Mayor a 60")))</f>
        <v>Mayor a 60</v>
      </c>
      <c r="O1994" s="7" t="str">
        <f>IF(Datos_Limpios!$L1994="True",Datos_Limpios!$F1994,Datos_Limpios!$H1994)</f>
        <v>Tundra Esports</v>
      </c>
      <c r="P1994" s="7"/>
      <c r="Q1994" s="7">
        <v>14268</v>
      </c>
      <c r="R1994" s="7" t="s">
        <v>201</v>
      </c>
    </row>
    <row r="1995" spans="1:18" x14ac:dyDescent="0.3">
      <c r="A1995" s="9">
        <v>6806158709</v>
      </c>
      <c r="B1995" s="9">
        <v>2650</v>
      </c>
      <c r="C1995" s="10">
        <f>Datos_Limpios!$B1995/(24*60*60)</f>
        <v>3.0671296296296297E-2</v>
      </c>
      <c r="D1995" s="8" t="str">
        <f t="shared" si="62"/>
        <v>Mid Game</v>
      </c>
      <c r="E1995" s="9">
        <v>8597976</v>
      </c>
      <c r="F1995" s="9" t="s">
        <v>203</v>
      </c>
      <c r="G1995" s="9">
        <v>8260983</v>
      </c>
      <c r="H1995" s="9" t="s">
        <v>147</v>
      </c>
      <c r="I1995" s="9">
        <v>46</v>
      </c>
      <c r="J1995" s="9">
        <v>20</v>
      </c>
      <c r="K1995" s="9" t="str">
        <f t="shared" si="63"/>
        <v>Radiant</v>
      </c>
      <c r="L1995" s="9" t="s">
        <v>18</v>
      </c>
      <c r="M1995" s="9">
        <f>Datos_Limpios!$I1995+Datos_Limpios!$J1995</f>
        <v>66</v>
      </c>
      <c r="N1995" s="9" t="str">
        <f>IF(Datos_Limpios!$M1995&lt;35,"Menor a 35",IF(Datos_Limpios!$M1995&lt;=48,"Menor a 48",IF(Datos_Limpios!$M1995&lt;=60,"Menor a 60","Mayor a 60")))</f>
        <v>Mayor a 60</v>
      </c>
      <c r="O1995" s="9" t="str">
        <f>IF(Datos_Limpios!$L1995="True",Datos_Limpios!$F1995,Datos_Limpios!$H1995)</f>
        <v>Talon</v>
      </c>
      <c r="P1995" s="9"/>
      <c r="Q1995" s="9">
        <v>14268</v>
      </c>
      <c r="R1995" s="9" t="s">
        <v>201</v>
      </c>
    </row>
    <row r="1996" spans="1:18" x14ac:dyDescent="0.3">
      <c r="A1996" s="7">
        <v>6806047119</v>
      </c>
      <c r="B1996" s="7">
        <v>3439</v>
      </c>
      <c r="C1996" s="8">
        <f>Datos_Limpios!$B1996/(24*60*60)</f>
        <v>3.9803240740740743E-2</v>
      </c>
      <c r="D1996" s="8" t="str">
        <f t="shared" si="62"/>
        <v>Mid Game</v>
      </c>
      <c r="E1996" s="7">
        <v>6209804</v>
      </c>
      <c r="F1996" s="7" t="s">
        <v>109</v>
      </c>
      <c r="G1996" s="7">
        <v>2163</v>
      </c>
      <c r="H1996" s="7" t="s">
        <v>66</v>
      </c>
      <c r="I1996" s="7">
        <v>24</v>
      </c>
      <c r="J1996" s="7">
        <v>35</v>
      </c>
      <c r="K1996" s="7" t="str">
        <f t="shared" si="63"/>
        <v>Dire</v>
      </c>
      <c r="L1996" s="7" t="s">
        <v>14</v>
      </c>
      <c r="M1996" s="7">
        <f>Datos_Limpios!$I1996+Datos_Limpios!$J1996</f>
        <v>59</v>
      </c>
      <c r="N1996" s="7" t="str">
        <f>IF(Datos_Limpios!$M1996&lt;35,"Menor a 35",IF(Datos_Limpios!$M1996&lt;=48,"Menor a 48",IF(Datos_Limpios!$M1996&lt;=60,"Menor a 60","Mayor a 60")))</f>
        <v>Menor a 60</v>
      </c>
      <c r="O1996" s="7" t="str">
        <f>IF(Datos_Limpios!$L1996="True",Datos_Limpios!$F1996,Datos_Limpios!$H1996)</f>
        <v>Team Liquid</v>
      </c>
      <c r="P1996" s="7"/>
      <c r="Q1996" s="7">
        <v>14268</v>
      </c>
      <c r="R1996" s="7" t="s">
        <v>201</v>
      </c>
    </row>
    <row r="1997" spans="1:18" x14ac:dyDescent="0.3">
      <c r="A1997" s="9">
        <v>6806047539</v>
      </c>
      <c r="B1997" s="9">
        <v>1936</v>
      </c>
      <c r="C1997" s="10">
        <f>Datos_Limpios!$B1997/(24*60*60)</f>
        <v>2.2407407407407407E-2</v>
      </c>
      <c r="D1997" s="8" t="str">
        <f t="shared" si="62"/>
        <v>Early Game</v>
      </c>
      <c r="E1997" s="9">
        <v>39</v>
      </c>
      <c r="F1997" s="9" t="s">
        <v>60</v>
      </c>
      <c r="G1997" s="9">
        <v>7390454</v>
      </c>
      <c r="H1997" s="9" t="s">
        <v>145</v>
      </c>
      <c r="I1997" s="9">
        <v>21</v>
      </c>
      <c r="J1997" s="9">
        <v>6</v>
      </c>
      <c r="K1997" s="9" t="str">
        <f t="shared" si="63"/>
        <v>Radiant</v>
      </c>
      <c r="L1997" s="9" t="s">
        <v>18</v>
      </c>
      <c r="M1997" s="9">
        <f>Datos_Limpios!$I1997+Datos_Limpios!$J1997</f>
        <v>27</v>
      </c>
      <c r="N1997" s="9" t="str">
        <f>IF(Datos_Limpios!$M1997&lt;35,"Menor a 35",IF(Datos_Limpios!$M1997&lt;=48,"Menor a 48",IF(Datos_Limpios!$M1997&lt;=60,"Menor a 60","Mayor a 60")))</f>
        <v>Menor a 35</v>
      </c>
      <c r="O1997" s="9" t="str">
        <f>IF(Datos_Limpios!$L1997="True",Datos_Limpios!$F1997,Datos_Limpios!$H1997)</f>
        <v>Shopify Rebellion</v>
      </c>
      <c r="P1997" s="9"/>
      <c r="Q1997" s="9">
        <v>14268</v>
      </c>
      <c r="R1997" s="9" t="s">
        <v>201</v>
      </c>
    </row>
    <row r="1998" spans="1:18" x14ac:dyDescent="0.3">
      <c r="A1998" s="7">
        <v>6806047579</v>
      </c>
      <c r="B1998" s="7">
        <v>2603</v>
      </c>
      <c r="C1998" s="8">
        <f>Datos_Limpios!$B1998/(24*60*60)</f>
        <v>3.0127314814814815E-2</v>
      </c>
      <c r="D1998" s="8" t="str">
        <f t="shared" si="62"/>
        <v>Mid Game</v>
      </c>
      <c r="E1998" s="7">
        <v>8131728</v>
      </c>
      <c r="F1998" s="7" t="s">
        <v>168</v>
      </c>
      <c r="G1998" s="7">
        <v>15</v>
      </c>
      <c r="H1998" s="7" t="s">
        <v>12</v>
      </c>
      <c r="I1998" s="7">
        <v>23</v>
      </c>
      <c r="J1998" s="7">
        <v>22</v>
      </c>
      <c r="K1998" s="7" t="str">
        <f t="shared" si="63"/>
        <v>Dire</v>
      </c>
      <c r="L1998" s="7" t="s">
        <v>14</v>
      </c>
      <c r="M1998" s="7">
        <f>Datos_Limpios!$I1998+Datos_Limpios!$J1998</f>
        <v>45</v>
      </c>
      <c r="N1998" s="7" t="str">
        <f>IF(Datos_Limpios!$M1998&lt;35,"Menor a 35",IF(Datos_Limpios!$M1998&lt;=48,"Menor a 48",IF(Datos_Limpios!$M1998&lt;=60,"Menor a 60","Mayor a 60")))</f>
        <v>Menor a 48</v>
      </c>
      <c r="O1998" s="7" t="str">
        <f>IF(Datos_Limpios!$L1998="True",Datos_Limpios!$F1998,Datos_Limpios!$H1998)</f>
        <v>LGD Gaming</v>
      </c>
      <c r="P1998" s="7"/>
      <c r="Q1998" s="7">
        <v>14268</v>
      </c>
      <c r="R1998" s="7" t="s">
        <v>201</v>
      </c>
    </row>
    <row r="1999" spans="1:18" x14ac:dyDescent="0.3">
      <c r="A1999" s="9">
        <v>6806097565</v>
      </c>
      <c r="B1999" s="9">
        <v>3242</v>
      </c>
      <c r="C1999" s="10">
        <f>Datos_Limpios!$B1999/(24*60*60)</f>
        <v>3.7523148148148146E-2</v>
      </c>
      <c r="D1999" s="8" t="str">
        <f t="shared" si="62"/>
        <v>Mid Game</v>
      </c>
      <c r="E1999" s="9">
        <v>8721219</v>
      </c>
      <c r="F1999" s="9" t="s">
        <v>200</v>
      </c>
      <c r="G1999" s="9">
        <v>8599101</v>
      </c>
      <c r="H1999" s="9" t="s">
        <v>199</v>
      </c>
      <c r="I1999" s="9">
        <v>32</v>
      </c>
      <c r="J1999" s="9">
        <v>35</v>
      </c>
      <c r="K1999" s="9" t="str">
        <f t="shared" si="63"/>
        <v>Dire</v>
      </c>
      <c r="L1999" s="9" t="s">
        <v>14</v>
      </c>
      <c r="M1999" s="9">
        <f>Datos_Limpios!$I1999+Datos_Limpios!$J1999</f>
        <v>67</v>
      </c>
      <c r="N1999" s="9" t="str">
        <f>IF(Datos_Limpios!$M1999&lt;35,"Menor a 35",IF(Datos_Limpios!$M1999&lt;=48,"Menor a 48",IF(Datos_Limpios!$M1999&lt;=60,"Menor a 60","Mayor a 60")))</f>
        <v>Mayor a 60</v>
      </c>
      <c r="O1999" s="9" t="str">
        <f>IF(Datos_Limpios!$L1999="True",Datos_Limpios!$F1999,Datos_Limpios!$H1999)</f>
        <v>Gaimin Gladiators</v>
      </c>
      <c r="P1999" s="9"/>
      <c r="Q1999" s="9">
        <v>14268</v>
      </c>
      <c r="R1999" s="9" t="s">
        <v>201</v>
      </c>
    </row>
    <row r="2000" spans="1:18" x14ac:dyDescent="0.3">
      <c r="A2000" s="7">
        <v>6806228770</v>
      </c>
      <c r="B2000" s="7">
        <v>1797</v>
      </c>
      <c r="C2000" s="8">
        <f>Datos_Limpios!$B2000/(24*60*60)</f>
        <v>2.0798611111111111E-2</v>
      </c>
      <c r="D2000" s="8" t="str">
        <f t="shared" si="62"/>
        <v>Early Game</v>
      </c>
      <c r="E2000" s="7">
        <v>15</v>
      </c>
      <c r="F2000" s="7" t="s">
        <v>12</v>
      </c>
      <c r="G2000" s="7">
        <v>39</v>
      </c>
      <c r="H2000" s="7" t="s">
        <v>60</v>
      </c>
      <c r="I2000" s="7">
        <v>9</v>
      </c>
      <c r="J2000" s="7">
        <v>30</v>
      </c>
      <c r="K2000" s="7" t="str">
        <f t="shared" si="63"/>
        <v>Dire</v>
      </c>
      <c r="L2000" s="7" t="s">
        <v>14</v>
      </c>
      <c r="M2000" s="7">
        <f>Datos_Limpios!$I2000+Datos_Limpios!$J2000</f>
        <v>39</v>
      </c>
      <c r="N2000" s="7" t="str">
        <f>IF(Datos_Limpios!$M2000&lt;35,"Menor a 35",IF(Datos_Limpios!$M2000&lt;=48,"Menor a 48",IF(Datos_Limpios!$M2000&lt;=60,"Menor a 60","Mayor a 60")))</f>
        <v>Menor a 48</v>
      </c>
      <c r="O2000" s="7" t="str">
        <f>IF(Datos_Limpios!$L2000="True",Datos_Limpios!$F2000,Datos_Limpios!$H2000)</f>
        <v>Shopify Rebellion</v>
      </c>
      <c r="P2000" s="7"/>
      <c r="Q2000" s="7">
        <v>14268</v>
      </c>
      <c r="R2000" s="7" t="s">
        <v>201</v>
      </c>
    </row>
    <row r="2001" spans="1:18" x14ac:dyDescent="0.3">
      <c r="A2001" s="9">
        <v>6806097974</v>
      </c>
      <c r="B2001" s="9">
        <v>2144</v>
      </c>
      <c r="C2001" s="10">
        <f>Datos_Limpios!$B2001/(24*60*60)</f>
        <v>2.4814814814814814E-2</v>
      </c>
      <c r="D2001" s="8" t="str">
        <f t="shared" si="62"/>
        <v>Early Game</v>
      </c>
      <c r="E2001" s="9">
        <v>8131728</v>
      </c>
      <c r="F2001" s="9" t="s">
        <v>168</v>
      </c>
      <c r="G2001" s="9">
        <v>15</v>
      </c>
      <c r="H2001" s="9" t="s">
        <v>12</v>
      </c>
      <c r="I2001" s="9">
        <v>34</v>
      </c>
      <c r="J2001" s="9">
        <v>8</v>
      </c>
      <c r="K2001" s="9" t="str">
        <f t="shared" si="63"/>
        <v>Radiant</v>
      </c>
      <c r="L2001" s="9" t="s">
        <v>18</v>
      </c>
      <c r="M2001" s="9">
        <f>Datos_Limpios!$I2001+Datos_Limpios!$J2001</f>
        <v>42</v>
      </c>
      <c r="N2001" s="9" t="str">
        <f>IF(Datos_Limpios!$M2001&lt;35,"Menor a 35",IF(Datos_Limpios!$M2001&lt;=48,"Menor a 48",IF(Datos_Limpios!$M2001&lt;=60,"Menor a 60","Mayor a 60")))</f>
        <v>Menor a 48</v>
      </c>
      <c r="O2001" s="9" t="str">
        <f>IF(Datos_Limpios!$L2001="True",Datos_Limpios!$F2001,Datos_Limpios!$H2001)</f>
        <v>Ukumari</v>
      </c>
      <c r="P2001" s="9"/>
      <c r="Q2001" s="9">
        <v>14268</v>
      </c>
      <c r="R2001" s="9" t="s">
        <v>201</v>
      </c>
    </row>
    <row r="2002" spans="1:18" x14ac:dyDescent="0.3">
      <c r="A2002" s="7">
        <v>6806112746</v>
      </c>
      <c r="B2002" s="7">
        <v>1245</v>
      </c>
      <c r="C2002" s="8">
        <f>Datos_Limpios!$B2002/(24*60*60)</f>
        <v>1.4409722222222223E-2</v>
      </c>
      <c r="D2002" s="8" t="str">
        <f t="shared" si="62"/>
        <v>Early Game</v>
      </c>
      <c r="E2002" s="7">
        <v>6209804</v>
      </c>
      <c r="F2002" s="7" t="s">
        <v>109</v>
      </c>
      <c r="G2002" s="7">
        <v>2163</v>
      </c>
      <c r="H2002" s="7" t="s">
        <v>66</v>
      </c>
      <c r="I2002" s="7">
        <v>26</v>
      </c>
      <c r="J2002" s="7">
        <v>5</v>
      </c>
      <c r="K2002" s="7" t="str">
        <f t="shared" si="63"/>
        <v>Radiant</v>
      </c>
      <c r="L2002" s="7" t="s">
        <v>18</v>
      </c>
      <c r="M2002" s="7">
        <f>Datos_Limpios!$I2002+Datos_Limpios!$J2002</f>
        <v>31</v>
      </c>
      <c r="N2002" s="7" t="str">
        <f>IF(Datos_Limpios!$M2002&lt;35,"Menor a 35",IF(Datos_Limpios!$M2002&lt;=48,"Menor a 48",IF(Datos_Limpios!$M2002&lt;=60,"Menor a 60","Mayor a 60")))</f>
        <v>Menor a 35</v>
      </c>
      <c r="O2002" s="7" t="str">
        <f>IF(Datos_Limpios!$L2002="True",Datos_Limpios!$F2002,Datos_Limpios!$H2002)</f>
        <v>Antarctic Penguins</v>
      </c>
      <c r="P2002" s="7"/>
      <c r="Q2002" s="7">
        <v>14268</v>
      </c>
      <c r="R2002" s="7" t="s">
        <v>201</v>
      </c>
    </row>
    <row r="2003" spans="1:18" x14ac:dyDescent="0.3">
      <c r="A2003" s="9">
        <v>7378630668</v>
      </c>
      <c r="B2003" s="9">
        <v>1837</v>
      </c>
      <c r="C2003" s="10">
        <f>Datos_Limpios!$B2003/(24*60*60)</f>
        <v>2.1261574074074075E-2</v>
      </c>
      <c r="D2003" s="8" t="str">
        <f t="shared" si="62"/>
        <v>Early Game</v>
      </c>
      <c r="E2003" s="9">
        <v>7119388</v>
      </c>
      <c r="F2003" s="9" t="s">
        <v>136</v>
      </c>
      <c r="G2003" s="9">
        <v>7422789</v>
      </c>
      <c r="H2003" s="9" t="s">
        <v>174</v>
      </c>
      <c r="I2003" s="9">
        <v>40</v>
      </c>
      <c r="J2003" s="9">
        <v>20</v>
      </c>
      <c r="K2003" s="9" t="str">
        <f t="shared" si="63"/>
        <v>Radiant</v>
      </c>
      <c r="L2003" s="9" t="s">
        <v>18</v>
      </c>
      <c r="M2003" s="9">
        <f>Datos_Limpios!$I2003+Datos_Limpios!$J2003</f>
        <v>60</v>
      </c>
      <c r="N2003" s="9" t="str">
        <f>IF(Datos_Limpios!$M2003&lt;35,"Menor a 35",IF(Datos_Limpios!$M2003&lt;=48,"Menor a 48",IF(Datos_Limpios!$M2003&lt;=60,"Menor a 60","Mayor a 60")))</f>
        <v>Menor a 60</v>
      </c>
      <c r="O2003" s="9" t="str">
        <f>IF(Datos_Limpios!$L2003="True",Datos_Limpios!$F2003,Datos_Limpios!$H2003)</f>
        <v>Team Spirit</v>
      </c>
      <c r="P2003" s="9"/>
      <c r="Q2003" s="9">
        <v>15728</v>
      </c>
      <c r="R2003" s="9" t="s">
        <v>204</v>
      </c>
    </row>
    <row r="2004" spans="1:18" x14ac:dyDescent="0.3">
      <c r="A2004" s="7">
        <v>7380089990</v>
      </c>
      <c r="B2004" s="7">
        <v>3534</v>
      </c>
      <c r="C2004" s="8">
        <f>Datos_Limpios!$B2004/(24*60*60)</f>
        <v>4.0902777777777781E-2</v>
      </c>
      <c r="D2004" s="8" t="str">
        <f t="shared" si="62"/>
        <v>Mid Game</v>
      </c>
      <c r="E2004" s="7">
        <v>7119388</v>
      </c>
      <c r="F2004" s="7" t="s">
        <v>136</v>
      </c>
      <c r="G2004" s="7">
        <v>8255756</v>
      </c>
      <c r="H2004" s="7" t="s">
        <v>148</v>
      </c>
      <c r="I2004" s="7">
        <v>39</v>
      </c>
      <c r="J2004" s="7">
        <v>36</v>
      </c>
      <c r="K2004" s="7" t="str">
        <f t="shared" si="63"/>
        <v>Radiant</v>
      </c>
      <c r="L2004" s="7" t="s">
        <v>18</v>
      </c>
      <c r="M2004" s="7">
        <f>Datos_Limpios!$I2004+Datos_Limpios!$J2004</f>
        <v>75</v>
      </c>
      <c r="N2004" s="7" t="str">
        <f>IF(Datos_Limpios!$M2004&lt;35,"Menor a 35",IF(Datos_Limpios!$M2004&lt;=48,"Menor a 48",IF(Datos_Limpios!$M2004&lt;=60,"Menor a 60","Mayor a 60")))</f>
        <v>Mayor a 60</v>
      </c>
      <c r="O2004" s="7" t="str">
        <f>IF(Datos_Limpios!$L2004="True",Datos_Limpios!$F2004,Datos_Limpios!$H2004)</f>
        <v>Team Spirit</v>
      </c>
      <c r="P2004" s="7"/>
      <c r="Q2004" s="7">
        <v>15728</v>
      </c>
      <c r="R2004" s="7" t="s">
        <v>204</v>
      </c>
    </row>
    <row r="2005" spans="1:18" x14ac:dyDescent="0.3">
      <c r="A2005" s="9">
        <v>7379995208</v>
      </c>
      <c r="B2005" s="9">
        <v>1817</v>
      </c>
      <c r="C2005" s="10">
        <f>Datos_Limpios!$B2005/(24*60*60)</f>
        <v>2.1030092592592593E-2</v>
      </c>
      <c r="D2005" s="8" t="str">
        <f t="shared" si="62"/>
        <v>Early Game</v>
      </c>
      <c r="E2005" s="9">
        <v>7119388</v>
      </c>
      <c r="F2005" s="9" t="s">
        <v>136</v>
      </c>
      <c r="G2005" s="9">
        <v>8255756</v>
      </c>
      <c r="H2005" s="9" t="s">
        <v>148</v>
      </c>
      <c r="I2005" s="9">
        <v>36</v>
      </c>
      <c r="J2005" s="9">
        <v>13</v>
      </c>
      <c r="K2005" s="9" t="str">
        <f t="shared" si="63"/>
        <v>Radiant</v>
      </c>
      <c r="L2005" s="9" t="s">
        <v>18</v>
      </c>
      <c r="M2005" s="9">
        <f>Datos_Limpios!$I2005+Datos_Limpios!$J2005</f>
        <v>49</v>
      </c>
      <c r="N2005" s="9" t="str">
        <f>IF(Datos_Limpios!$M2005&lt;35,"Menor a 35",IF(Datos_Limpios!$M2005&lt;=48,"Menor a 48",IF(Datos_Limpios!$M2005&lt;=60,"Menor a 60","Mayor a 60")))</f>
        <v>Menor a 60</v>
      </c>
      <c r="O2005" s="9" t="str">
        <f>IF(Datos_Limpios!$L2005="True",Datos_Limpios!$F2005,Datos_Limpios!$H2005)</f>
        <v>Team Spirit</v>
      </c>
      <c r="P2005" s="9"/>
      <c r="Q2005" s="9">
        <v>15728</v>
      </c>
      <c r="R2005" s="9" t="s">
        <v>204</v>
      </c>
    </row>
    <row r="2006" spans="1:18" x14ac:dyDescent="0.3">
      <c r="A2006" s="7">
        <v>7402993316</v>
      </c>
      <c r="B2006" s="7">
        <v>3200</v>
      </c>
      <c r="C2006" s="8">
        <f>Datos_Limpios!$B2006/(24*60*60)</f>
        <v>3.7037037037037035E-2</v>
      </c>
      <c r="D2006" s="8" t="str">
        <f t="shared" si="62"/>
        <v>Mid Game</v>
      </c>
      <c r="E2006" s="7">
        <v>7119388</v>
      </c>
      <c r="F2006" s="7" t="s">
        <v>136</v>
      </c>
      <c r="G2006" s="7">
        <v>2163</v>
      </c>
      <c r="H2006" s="7" t="s">
        <v>66</v>
      </c>
      <c r="I2006" s="7">
        <v>35</v>
      </c>
      <c r="J2006" s="7">
        <v>36</v>
      </c>
      <c r="K2006" s="7" t="str">
        <f t="shared" si="63"/>
        <v>Radiant</v>
      </c>
      <c r="L2006" s="7" t="s">
        <v>18</v>
      </c>
      <c r="M2006" s="7">
        <f>Datos_Limpios!$I2006+Datos_Limpios!$J2006</f>
        <v>71</v>
      </c>
      <c r="N2006" s="7" t="str">
        <f>IF(Datos_Limpios!$M2006&lt;35,"Menor a 35",IF(Datos_Limpios!$M2006&lt;=48,"Menor a 48",IF(Datos_Limpios!$M2006&lt;=60,"Menor a 60","Mayor a 60")))</f>
        <v>Mayor a 60</v>
      </c>
      <c r="O2006" s="7" t="str">
        <f>IF(Datos_Limpios!$L2006="True",Datos_Limpios!$F2006,Datos_Limpios!$H2006)</f>
        <v>Team Spirit</v>
      </c>
      <c r="P2006" s="7"/>
      <c r="Q2006" s="7">
        <v>15728</v>
      </c>
      <c r="R2006" s="7" t="s">
        <v>204</v>
      </c>
    </row>
    <row r="2007" spans="1:18" x14ac:dyDescent="0.3">
      <c r="A2007" s="9">
        <v>7378947046</v>
      </c>
      <c r="B2007" s="9">
        <v>3237</v>
      </c>
      <c r="C2007" s="10">
        <f>Datos_Limpios!$B2007/(24*60*60)</f>
        <v>3.7465277777777778E-2</v>
      </c>
      <c r="D2007" s="8" t="str">
        <f t="shared" si="62"/>
        <v>Mid Game</v>
      </c>
      <c r="E2007" s="9">
        <v>8574561</v>
      </c>
      <c r="F2007" s="9" t="s">
        <v>205</v>
      </c>
      <c r="G2007" s="9">
        <v>7391077</v>
      </c>
      <c r="H2007" s="9" t="s">
        <v>149</v>
      </c>
      <c r="I2007" s="9">
        <v>21</v>
      </c>
      <c r="J2007" s="9">
        <v>22</v>
      </c>
      <c r="K2007" s="9" t="str">
        <f t="shared" si="63"/>
        <v>Radiant</v>
      </c>
      <c r="L2007" s="9" t="s">
        <v>18</v>
      </c>
      <c r="M2007" s="9">
        <f>Datos_Limpios!$I2007+Datos_Limpios!$J2007</f>
        <v>43</v>
      </c>
      <c r="N2007" s="9" t="str">
        <f>IF(Datos_Limpios!$M2007&lt;35,"Menor a 35",IF(Datos_Limpios!$M2007&lt;=48,"Menor a 48",IF(Datos_Limpios!$M2007&lt;=60,"Menor a 60","Mayor a 60")))</f>
        <v>Menor a 48</v>
      </c>
      <c r="O2007" s="9" t="str">
        <f>IF(Datos_Limpios!$L2007="True",Datos_Limpios!$F2007,Datos_Limpios!$H2007)</f>
        <v>Azure Ray</v>
      </c>
      <c r="P2007" s="9"/>
      <c r="Q2007" s="9">
        <v>15728</v>
      </c>
      <c r="R2007" s="9" t="s">
        <v>204</v>
      </c>
    </row>
    <row r="2008" spans="1:18" x14ac:dyDescent="0.3">
      <c r="A2008" s="7">
        <v>7378530387</v>
      </c>
      <c r="B2008" s="7">
        <v>1405</v>
      </c>
      <c r="C2008" s="8">
        <f>Datos_Limpios!$B2008/(24*60*60)</f>
        <v>1.6261574074074074E-2</v>
      </c>
      <c r="D2008" s="8" t="str">
        <f t="shared" si="62"/>
        <v>Early Game</v>
      </c>
      <c r="E2008" s="7">
        <v>8291895</v>
      </c>
      <c r="F2008" s="7" t="s">
        <v>182</v>
      </c>
      <c r="G2008" s="7">
        <v>8260983</v>
      </c>
      <c r="H2008" s="7" t="s">
        <v>147</v>
      </c>
      <c r="I2008" s="7">
        <v>29</v>
      </c>
      <c r="J2008" s="7">
        <v>10</v>
      </c>
      <c r="K2008" s="7" t="str">
        <f t="shared" si="63"/>
        <v>Radiant</v>
      </c>
      <c r="L2008" s="7" t="s">
        <v>18</v>
      </c>
      <c r="M2008" s="7">
        <f>Datos_Limpios!$I2008+Datos_Limpios!$J2008</f>
        <v>39</v>
      </c>
      <c r="N2008" s="7" t="str">
        <f>IF(Datos_Limpios!$M2008&lt;35,"Menor a 35",IF(Datos_Limpios!$M2008&lt;=48,"Menor a 48",IF(Datos_Limpios!$M2008&lt;=60,"Menor a 60","Mayor a 60")))</f>
        <v>Menor a 48</v>
      </c>
      <c r="O2008" s="7" t="str">
        <f>IF(Datos_Limpios!$L2008="True",Datos_Limpios!$F2008,Datos_Limpios!$H2008)</f>
        <v>Tundra Esports</v>
      </c>
      <c r="P2008" s="7"/>
      <c r="Q2008" s="7">
        <v>15728</v>
      </c>
      <c r="R2008" s="7" t="s">
        <v>204</v>
      </c>
    </row>
    <row r="2009" spans="1:18" x14ac:dyDescent="0.3">
      <c r="A2009" s="9">
        <v>7378530406</v>
      </c>
      <c r="B2009" s="9">
        <v>1866</v>
      </c>
      <c r="C2009" s="10">
        <f>Datos_Limpios!$B2009/(24*60*60)</f>
        <v>2.1597222222222223E-2</v>
      </c>
      <c r="D2009" s="8" t="str">
        <f t="shared" si="62"/>
        <v>Early Game</v>
      </c>
      <c r="E2009" s="9">
        <v>8255888</v>
      </c>
      <c r="F2009" s="9" t="s">
        <v>170</v>
      </c>
      <c r="G2009" s="9">
        <v>7391077</v>
      </c>
      <c r="H2009" s="9" t="s">
        <v>149</v>
      </c>
      <c r="I2009" s="9">
        <v>25</v>
      </c>
      <c r="J2009" s="9">
        <v>6</v>
      </c>
      <c r="K2009" s="9" t="str">
        <f t="shared" si="63"/>
        <v>Radiant</v>
      </c>
      <c r="L2009" s="9" t="s">
        <v>18</v>
      </c>
      <c r="M2009" s="9">
        <f>Datos_Limpios!$I2009+Datos_Limpios!$J2009</f>
        <v>31</v>
      </c>
      <c r="N2009" s="9" t="str">
        <f>IF(Datos_Limpios!$M2009&lt;35,"Menor a 35",IF(Datos_Limpios!$M2009&lt;=48,"Menor a 48",IF(Datos_Limpios!$M2009&lt;=60,"Menor a 60","Mayor a 60")))</f>
        <v>Menor a 35</v>
      </c>
      <c r="O2009" s="9" t="str">
        <f>IF(Datos_Limpios!$L2009="True",Datos_Limpios!$F2009,Datos_Limpios!$H2009)</f>
        <v>BetBoom Team</v>
      </c>
      <c r="P2009" s="9"/>
      <c r="Q2009" s="9">
        <v>15728</v>
      </c>
      <c r="R2009" s="9" t="s">
        <v>204</v>
      </c>
    </row>
    <row r="2010" spans="1:18" x14ac:dyDescent="0.3">
      <c r="A2010" s="7">
        <v>7378530439</v>
      </c>
      <c r="B2010" s="7">
        <v>2324</v>
      </c>
      <c r="C2010" s="8">
        <f>Datos_Limpios!$B2010/(24*60*60)</f>
        <v>2.6898148148148147E-2</v>
      </c>
      <c r="D2010" s="8" t="str">
        <f t="shared" si="62"/>
        <v>Early Game</v>
      </c>
      <c r="E2010" s="7">
        <v>15</v>
      </c>
      <c r="F2010" s="7" t="s">
        <v>12</v>
      </c>
      <c r="G2010" s="7">
        <v>8599101</v>
      </c>
      <c r="H2010" s="7" t="s">
        <v>199</v>
      </c>
      <c r="I2010" s="7">
        <v>20</v>
      </c>
      <c r="J2010" s="7">
        <v>6</v>
      </c>
      <c r="K2010" s="7" t="str">
        <f t="shared" si="63"/>
        <v>Radiant</v>
      </c>
      <c r="L2010" s="7" t="s">
        <v>18</v>
      </c>
      <c r="M2010" s="7">
        <f>Datos_Limpios!$I2010+Datos_Limpios!$J2010</f>
        <v>26</v>
      </c>
      <c r="N2010" s="7" t="str">
        <f>IF(Datos_Limpios!$M2010&lt;35,"Menor a 35",IF(Datos_Limpios!$M2010&lt;=48,"Menor a 48",IF(Datos_Limpios!$M2010&lt;=60,"Menor a 60","Mayor a 60")))</f>
        <v>Menor a 35</v>
      </c>
      <c r="O2010" s="7" t="str">
        <f>IF(Datos_Limpios!$L2010="True",Datos_Limpios!$F2010,Datos_Limpios!$H2010)</f>
        <v>LGD Gaming</v>
      </c>
      <c r="P2010" s="7"/>
      <c r="Q2010" s="7">
        <v>15728</v>
      </c>
      <c r="R2010" s="7" t="s">
        <v>204</v>
      </c>
    </row>
    <row r="2011" spans="1:18" x14ac:dyDescent="0.3">
      <c r="A2011" s="9">
        <v>7378530488</v>
      </c>
      <c r="B2011" s="9">
        <v>2415</v>
      </c>
      <c r="C2011" s="10">
        <f>Datos_Limpios!$B2011/(24*60*60)</f>
        <v>2.795138888888889E-2</v>
      </c>
      <c r="D2011" s="8" t="str">
        <f t="shared" si="62"/>
        <v>Mid Game</v>
      </c>
      <c r="E2011" s="9">
        <v>7422789</v>
      </c>
      <c r="F2011" s="9" t="s">
        <v>174</v>
      </c>
      <c r="G2011" s="9">
        <v>7119388</v>
      </c>
      <c r="H2011" s="9" t="s">
        <v>136</v>
      </c>
      <c r="I2011" s="9">
        <v>17</v>
      </c>
      <c r="J2011" s="9">
        <v>28</v>
      </c>
      <c r="K2011" s="9" t="str">
        <f t="shared" si="63"/>
        <v>Dire</v>
      </c>
      <c r="L2011" s="9" t="s">
        <v>14</v>
      </c>
      <c r="M2011" s="9">
        <f>Datos_Limpios!$I2011+Datos_Limpios!$J2011</f>
        <v>45</v>
      </c>
      <c r="N2011" s="9" t="str">
        <f>IF(Datos_Limpios!$M2011&lt;35,"Menor a 35",IF(Datos_Limpios!$M2011&lt;=48,"Menor a 48",IF(Datos_Limpios!$M2011&lt;=60,"Menor a 60","Mayor a 60")))</f>
        <v>Menor a 48</v>
      </c>
      <c r="O2011" s="9" t="str">
        <f>IF(Datos_Limpios!$L2011="True",Datos_Limpios!$F2011,Datos_Limpios!$H2011)</f>
        <v>Team Spirit</v>
      </c>
      <c r="P2011" s="9"/>
      <c r="Q2011" s="9">
        <v>15728</v>
      </c>
      <c r="R2011" s="9" t="s">
        <v>204</v>
      </c>
    </row>
    <row r="2012" spans="1:18" x14ac:dyDescent="0.3">
      <c r="A2012" s="7">
        <v>7378530507</v>
      </c>
      <c r="B2012" s="7">
        <v>1909</v>
      </c>
      <c r="C2012" s="8">
        <f>Datos_Limpios!$B2012/(24*60*60)</f>
        <v>2.2094907407407407E-2</v>
      </c>
      <c r="D2012" s="8" t="str">
        <f t="shared" si="62"/>
        <v>Early Game</v>
      </c>
      <c r="E2012" s="7">
        <v>8605863</v>
      </c>
      <c r="F2012" s="7" t="s">
        <v>202</v>
      </c>
      <c r="G2012" s="7">
        <v>8255756</v>
      </c>
      <c r="H2012" s="7" t="s">
        <v>148</v>
      </c>
      <c r="I2012" s="7">
        <v>20</v>
      </c>
      <c r="J2012" s="7">
        <v>7</v>
      </c>
      <c r="K2012" s="7" t="str">
        <f t="shared" si="63"/>
        <v>Radiant</v>
      </c>
      <c r="L2012" s="7" t="s">
        <v>18</v>
      </c>
      <c r="M2012" s="7">
        <f>Datos_Limpios!$I2012+Datos_Limpios!$J2012</f>
        <v>27</v>
      </c>
      <c r="N2012" s="7" t="str">
        <f>IF(Datos_Limpios!$M2012&lt;35,"Menor a 35",IF(Datos_Limpios!$M2012&lt;=48,"Menor a 48",IF(Datos_Limpios!$M2012&lt;=60,"Menor a 60","Mayor a 60")))</f>
        <v>Menor a 35</v>
      </c>
      <c r="O2012" s="7" t="str">
        <f>IF(Datos_Limpios!$L2012="True",Datos_Limpios!$F2012,Datos_Limpios!$H2012)</f>
        <v>Cloud9</v>
      </c>
      <c r="P2012" s="7"/>
      <c r="Q2012" s="7">
        <v>15728</v>
      </c>
      <c r="R2012" s="7" t="s">
        <v>204</v>
      </c>
    </row>
    <row r="2013" spans="1:18" x14ac:dyDescent="0.3">
      <c r="A2013" s="9">
        <v>7378603271</v>
      </c>
      <c r="B2013" s="9">
        <v>2192</v>
      </c>
      <c r="C2013" s="10">
        <f>Datos_Limpios!$B2013/(24*60*60)</f>
        <v>2.537037037037037E-2</v>
      </c>
      <c r="D2013" s="8" t="str">
        <f t="shared" si="62"/>
        <v>Early Game</v>
      </c>
      <c r="E2013" s="9">
        <v>8260983</v>
      </c>
      <c r="F2013" s="9" t="s">
        <v>147</v>
      </c>
      <c r="G2013" s="9">
        <v>8291895</v>
      </c>
      <c r="H2013" s="9" t="s">
        <v>182</v>
      </c>
      <c r="I2013" s="9">
        <v>19</v>
      </c>
      <c r="J2013" s="9">
        <v>27</v>
      </c>
      <c r="K2013" s="9" t="str">
        <f t="shared" si="63"/>
        <v>Dire</v>
      </c>
      <c r="L2013" s="9" t="s">
        <v>14</v>
      </c>
      <c r="M2013" s="9">
        <f>Datos_Limpios!$I2013+Datos_Limpios!$J2013</f>
        <v>46</v>
      </c>
      <c r="N2013" s="9" t="str">
        <f>IF(Datos_Limpios!$M2013&lt;35,"Menor a 35",IF(Datos_Limpios!$M2013&lt;=48,"Menor a 48",IF(Datos_Limpios!$M2013&lt;=60,"Menor a 60","Mayor a 60")))</f>
        <v>Menor a 48</v>
      </c>
      <c r="O2013" s="9" t="str">
        <f>IF(Datos_Limpios!$L2013="True",Datos_Limpios!$F2013,Datos_Limpios!$H2013)</f>
        <v>Tundra Esports</v>
      </c>
      <c r="P2013" s="9"/>
      <c r="Q2013" s="9">
        <v>15728</v>
      </c>
      <c r="R2013" s="9" t="s">
        <v>204</v>
      </c>
    </row>
    <row r="2014" spans="1:18" x14ac:dyDescent="0.3">
      <c r="A2014" s="7">
        <v>7378609139</v>
      </c>
      <c r="B2014" s="7">
        <v>3445</v>
      </c>
      <c r="C2014" s="8">
        <f>Datos_Limpios!$B2014/(24*60*60)</f>
        <v>3.9872685185185185E-2</v>
      </c>
      <c r="D2014" s="8" t="str">
        <f t="shared" si="62"/>
        <v>Mid Game</v>
      </c>
      <c r="E2014" s="7">
        <v>8255888</v>
      </c>
      <c r="F2014" s="7" t="s">
        <v>170</v>
      </c>
      <c r="G2014" s="7">
        <v>7391077</v>
      </c>
      <c r="H2014" s="7" t="s">
        <v>149</v>
      </c>
      <c r="I2014" s="7">
        <v>27</v>
      </c>
      <c r="J2014" s="7">
        <v>22</v>
      </c>
      <c r="K2014" s="7" t="str">
        <f t="shared" si="63"/>
        <v>Radiant</v>
      </c>
      <c r="L2014" s="7" t="s">
        <v>18</v>
      </c>
      <c r="M2014" s="7">
        <f>Datos_Limpios!$I2014+Datos_Limpios!$J2014</f>
        <v>49</v>
      </c>
      <c r="N2014" s="7" t="str">
        <f>IF(Datos_Limpios!$M2014&lt;35,"Menor a 35",IF(Datos_Limpios!$M2014&lt;=48,"Menor a 48",IF(Datos_Limpios!$M2014&lt;=60,"Menor a 60","Mayor a 60")))</f>
        <v>Menor a 60</v>
      </c>
      <c r="O2014" s="7" t="str">
        <f>IF(Datos_Limpios!$L2014="True",Datos_Limpios!$F2014,Datos_Limpios!$H2014)</f>
        <v>BetBoom Team</v>
      </c>
      <c r="P2014" s="7"/>
      <c r="Q2014" s="7">
        <v>15728</v>
      </c>
      <c r="R2014" s="7" t="s">
        <v>204</v>
      </c>
    </row>
    <row r="2015" spans="1:18" x14ac:dyDescent="0.3">
      <c r="A2015" s="9">
        <v>7378617754</v>
      </c>
      <c r="B2015" s="9">
        <v>2083</v>
      </c>
      <c r="C2015" s="10">
        <f>Datos_Limpios!$B2015/(24*60*60)</f>
        <v>2.4108796296296295E-2</v>
      </c>
      <c r="D2015" s="8" t="str">
        <f t="shared" si="62"/>
        <v>Early Game</v>
      </c>
      <c r="E2015" s="9">
        <v>8599101</v>
      </c>
      <c r="F2015" s="9" t="s">
        <v>199</v>
      </c>
      <c r="G2015" s="9">
        <v>15</v>
      </c>
      <c r="H2015" s="9" t="s">
        <v>12</v>
      </c>
      <c r="I2015" s="9">
        <v>13</v>
      </c>
      <c r="J2015" s="9">
        <v>31</v>
      </c>
      <c r="K2015" s="9" t="str">
        <f t="shared" si="63"/>
        <v>Dire</v>
      </c>
      <c r="L2015" s="9" t="s">
        <v>14</v>
      </c>
      <c r="M2015" s="9">
        <f>Datos_Limpios!$I2015+Datos_Limpios!$J2015</f>
        <v>44</v>
      </c>
      <c r="N2015" s="9" t="str">
        <f>IF(Datos_Limpios!$M2015&lt;35,"Menor a 35",IF(Datos_Limpios!$M2015&lt;=48,"Menor a 48",IF(Datos_Limpios!$M2015&lt;=60,"Menor a 60","Mayor a 60")))</f>
        <v>Menor a 48</v>
      </c>
      <c r="O2015" s="9" t="str">
        <f>IF(Datos_Limpios!$L2015="True",Datos_Limpios!$F2015,Datos_Limpios!$H2015)</f>
        <v>LGD Gaming</v>
      </c>
      <c r="P2015" s="9"/>
      <c r="Q2015" s="9">
        <v>15728</v>
      </c>
      <c r="R2015" s="9" t="s">
        <v>204</v>
      </c>
    </row>
    <row r="2016" spans="1:18" x14ac:dyDescent="0.3">
      <c r="A2016" s="7">
        <v>7378676993</v>
      </c>
      <c r="B2016" s="7">
        <v>1623</v>
      </c>
      <c r="C2016" s="8">
        <f>Datos_Limpios!$B2016/(24*60*60)</f>
        <v>1.8784722222222223E-2</v>
      </c>
      <c r="D2016" s="8" t="str">
        <f t="shared" si="62"/>
        <v>Early Game</v>
      </c>
      <c r="E2016" s="7">
        <v>2163</v>
      </c>
      <c r="F2016" s="7" t="s">
        <v>66</v>
      </c>
      <c r="G2016" s="7">
        <v>8574561</v>
      </c>
      <c r="H2016" s="7" t="s">
        <v>205</v>
      </c>
      <c r="I2016" s="7">
        <v>9</v>
      </c>
      <c r="J2016" s="7">
        <v>33</v>
      </c>
      <c r="K2016" s="7" t="str">
        <f t="shared" si="63"/>
        <v>Dire</v>
      </c>
      <c r="L2016" s="7" t="s">
        <v>14</v>
      </c>
      <c r="M2016" s="7">
        <f>Datos_Limpios!$I2016+Datos_Limpios!$J2016</f>
        <v>42</v>
      </c>
      <c r="N2016" s="7" t="str">
        <f>IF(Datos_Limpios!$M2016&lt;35,"Menor a 35",IF(Datos_Limpios!$M2016&lt;=48,"Menor a 48",IF(Datos_Limpios!$M2016&lt;=60,"Menor a 60","Mayor a 60")))</f>
        <v>Menor a 48</v>
      </c>
      <c r="O2016" s="7" t="str">
        <f>IF(Datos_Limpios!$L2016="True",Datos_Limpios!$F2016,Datos_Limpios!$H2016)</f>
        <v>Azure Ray</v>
      </c>
      <c r="P2016" s="7"/>
      <c r="Q2016" s="7">
        <v>15728</v>
      </c>
      <c r="R2016" s="7" t="s">
        <v>204</v>
      </c>
    </row>
    <row r="2017" spans="1:18" x14ac:dyDescent="0.3">
      <c r="A2017" s="9">
        <v>7378707167</v>
      </c>
      <c r="B2017" s="9">
        <v>2743</v>
      </c>
      <c r="C2017" s="10">
        <f>Datos_Limpios!$B2017/(24*60*60)</f>
        <v>3.1747685185185184E-2</v>
      </c>
      <c r="D2017" s="8" t="str">
        <f t="shared" si="62"/>
        <v>Mid Game</v>
      </c>
      <c r="E2017" s="9">
        <v>39</v>
      </c>
      <c r="F2017" s="9" t="s">
        <v>60</v>
      </c>
      <c r="G2017" s="9">
        <v>7391077</v>
      </c>
      <c r="H2017" s="9" t="s">
        <v>149</v>
      </c>
      <c r="I2017" s="9">
        <v>19</v>
      </c>
      <c r="J2017" s="9">
        <v>40</v>
      </c>
      <c r="K2017" s="9" t="str">
        <f t="shared" si="63"/>
        <v>Dire</v>
      </c>
      <c r="L2017" s="9" t="s">
        <v>14</v>
      </c>
      <c r="M2017" s="9">
        <f>Datos_Limpios!$I2017+Datos_Limpios!$J2017</f>
        <v>59</v>
      </c>
      <c r="N2017" s="9" t="str">
        <f>IF(Datos_Limpios!$M2017&lt;35,"Menor a 35",IF(Datos_Limpios!$M2017&lt;=48,"Menor a 48",IF(Datos_Limpios!$M2017&lt;=60,"Menor a 60","Mayor a 60")))</f>
        <v>Menor a 60</v>
      </c>
      <c r="O2017" s="9" t="str">
        <f>IF(Datos_Limpios!$L2017="True",Datos_Limpios!$F2017,Datos_Limpios!$H2017)</f>
        <v>Thunder Awaken</v>
      </c>
      <c r="P2017" s="9"/>
      <c r="Q2017" s="9">
        <v>15728</v>
      </c>
      <c r="R2017" s="9" t="s">
        <v>204</v>
      </c>
    </row>
    <row r="2018" spans="1:18" x14ac:dyDescent="0.3">
      <c r="A2018" s="7">
        <v>7378751246</v>
      </c>
      <c r="B2018" s="7">
        <v>1895</v>
      </c>
      <c r="C2018" s="8">
        <f>Datos_Limpios!$B2018/(24*60*60)</f>
        <v>2.193287037037037E-2</v>
      </c>
      <c r="D2018" s="8" t="str">
        <f t="shared" si="62"/>
        <v>Early Game</v>
      </c>
      <c r="E2018" s="7">
        <v>2163</v>
      </c>
      <c r="F2018" s="7" t="s">
        <v>66</v>
      </c>
      <c r="G2018" s="7">
        <v>8574561</v>
      </c>
      <c r="H2018" s="7" t="s">
        <v>205</v>
      </c>
      <c r="I2018" s="7">
        <v>33</v>
      </c>
      <c r="J2018" s="7">
        <v>12</v>
      </c>
      <c r="K2018" s="7" t="str">
        <f t="shared" si="63"/>
        <v>Radiant</v>
      </c>
      <c r="L2018" s="7" t="s">
        <v>18</v>
      </c>
      <c r="M2018" s="7">
        <f>Datos_Limpios!$I2018+Datos_Limpios!$J2018</f>
        <v>45</v>
      </c>
      <c r="N2018" s="7" t="str">
        <f>IF(Datos_Limpios!$M2018&lt;35,"Menor a 35",IF(Datos_Limpios!$M2018&lt;=48,"Menor a 48",IF(Datos_Limpios!$M2018&lt;=60,"Menor a 60","Mayor a 60")))</f>
        <v>Menor a 48</v>
      </c>
      <c r="O2018" s="7" t="str">
        <f>IF(Datos_Limpios!$L2018="True",Datos_Limpios!$F2018,Datos_Limpios!$H2018)</f>
        <v>Team Liquid</v>
      </c>
      <c r="P2018" s="7"/>
      <c r="Q2018" s="7">
        <v>15728</v>
      </c>
      <c r="R2018" s="7" t="s">
        <v>204</v>
      </c>
    </row>
    <row r="2019" spans="1:18" x14ac:dyDescent="0.3">
      <c r="A2019" s="9">
        <v>7378760136</v>
      </c>
      <c r="B2019" s="9">
        <v>2792</v>
      </c>
      <c r="C2019" s="10">
        <f>Datos_Limpios!$B2019/(24*60*60)</f>
        <v>3.2314814814814817E-2</v>
      </c>
      <c r="D2019" s="8" t="str">
        <f t="shared" si="62"/>
        <v>Mid Game</v>
      </c>
      <c r="E2019" s="9">
        <v>8254400</v>
      </c>
      <c r="F2019" s="9" t="s">
        <v>135</v>
      </c>
      <c r="G2019" s="9">
        <v>8728920</v>
      </c>
      <c r="H2019" s="9" t="s">
        <v>206</v>
      </c>
      <c r="I2019" s="9">
        <v>26</v>
      </c>
      <c r="J2019" s="9">
        <v>24</v>
      </c>
      <c r="K2019" s="9" t="str">
        <f t="shared" si="63"/>
        <v>Dire</v>
      </c>
      <c r="L2019" s="9" t="s">
        <v>14</v>
      </c>
      <c r="M2019" s="9">
        <f>Datos_Limpios!$I2019+Datos_Limpios!$J2019</f>
        <v>50</v>
      </c>
      <c r="N2019" s="9" t="str">
        <f>IF(Datos_Limpios!$M2019&lt;35,"Menor a 35",IF(Datos_Limpios!$M2019&lt;=48,"Menor a 48",IF(Datos_Limpios!$M2019&lt;=60,"Menor a 60","Mayor a 60")))</f>
        <v>Menor a 60</v>
      </c>
      <c r="O2019" s="9" t="str">
        <f>IF(Datos_Limpios!$L2019="True",Datos_Limpios!$F2019,Datos_Limpios!$H2019)</f>
        <v>nouns</v>
      </c>
      <c r="P2019" s="9"/>
      <c r="Q2019" s="9">
        <v>15728</v>
      </c>
      <c r="R2019" s="9" t="s">
        <v>204</v>
      </c>
    </row>
    <row r="2020" spans="1:18" x14ac:dyDescent="0.3">
      <c r="A2020" s="7">
        <v>7378772656</v>
      </c>
      <c r="B2020" s="7">
        <v>2814</v>
      </c>
      <c r="C2020" s="8">
        <f>Datos_Limpios!$B2020/(24*60*60)</f>
        <v>3.2569444444444443E-2</v>
      </c>
      <c r="D2020" s="8" t="str">
        <f t="shared" si="62"/>
        <v>Mid Game</v>
      </c>
      <c r="E2020" s="7">
        <v>8291895</v>
      </c>
      <c r="F2020" s="7" t="s">
        <v>182</v>
      </c>
      <c r="G2020" s="7">
        <v>8597976</v>
      </c>
      <c r="H2020" s="7" t="s">
        <v>203</v>
      </c>
      <c r="I2020" s="7">
        <v>19</v>
      </c>
      <c r="J2020" s="7">
        <v>22</v>
      </c>
      <c r="K2020" s="7" t="str">
        <f t="shared" si="63"/>
        <v>Radiant</v>
      </c>
      <c r="L2020" s="7" t="s">
        <v>18</v>
      </c>
      <c r="M2020" s="7">
        <f>Datos_Limpios!$I2020+Datos_Limpios!$J2020</f>
        <v>41</v>
      </c>
      <c r="N2020" s="7" t="str">
        <f>IF(Datos_Limpios!$M2020&lt;35,"Menor a 35",IF(Datos_Limpios!$M2020&lt;=48,"Menor a 48",IF(Datos_Limpios!$M2020&lt;=60,"Menor a 60","Mayor a 60")))</f>
        <v>Menor a 48</v>
      </c>
      <c r="O2020" s="7" t="str">
        <f>IF(Datos_Limpios!$L2020="True",Datos_Limpios!$F2020,Datos_Limpios!$H2020)</f>
        <v>Tundra Esports</v>
      </c>
      <c r="P2020" s="7"/>
      <c r="Q2020" s="7">
        <v>15728</v>
      </c>
      <c r="R2020" s="7" t="s">
        <v>204</v>
      </c>
    </row>
    <row r="2021" spans="1:18" x14ac:dyDescent="0.3">
      <c r="A2021" s="9">
        <v>7378805797</v>
      </c>
      <c r="B2021" s="9">
        <v>1834</v>
      </c>
      <c r="C2021" s="10">
        <f>Datos_Limpios!$B2021/(24*60*60)</f>
        <v>2.1226851851851851E-2</v>
      </c>
      <c r="D2021" s="8" t="str">
        <f t="shared" si="62"/>
        <v>Early Game</v>
      </c>
      <c r="E2021" s="9">
        <v>2163</v>
      </c>
      <c r="F2021" s="9" t="s">
        <v>66</v>
      </c>
      <c r="G2021" s="9">
        <v>8255888</v>
      </c>
      <c r="H2021" s="9" t="s">
        <v>170</v>
      </c>
      <c r="I2021" s="9">
        <v>28</v>
      </c>
      <c r="J2021" s="9">
        <v>12</v>
      </c>
      <c r="K2021" s="9" t="str">
        <f t="shared" si="63"/>
        <v>Radiant</v>
      </c>
      <c r="L2021" s="9" t="s">
        <v>18</v>
      </c>
      <c r="M2021" s="9">
        <f>Datos_Limpios!$I2021+Datos_Limpios!$J2021</f>
        <v>40</v>
      </c>
      <c r="N2021" s="9" t="str">
        <f>IF(Datos_Limpios!$M2021&lt;35,"Menor a 35",IF(Datos_Limpios!$M2021&lt;=48,"Menor a 48",IF(Datos_Limpios!$M2021&lt;=60,"Menor a 60","Mayor a 60")))</f>
        <v>Menor a 48</v>
      </c>
      <c r="O2021" s="9" t="str">
        <f>IF(Datos_Limpios!$L2021="True",Datos_Limpios!$F2021,Datos_Limpios!$H2021)</f>
        <v>Team Liquid</v>
      </c>
      <c r="P2021" s="9"/>
      <c r="Q2021" s="9">
        <v>15728</v>
      </c>
      <c r="R2021" s="9" t="s">
        <v>204</v>
      </c>
    </row>
    <row r="2022" spans="1:18" x14ac:dyDescent="0.3">
      <c r="A2022" s="7">
        <v>7378824942</v>
      </c>
      <c r="B2022" s="7">
        <v>3988</v>
      </c>
      <c r="C2022" s="8">
        <f>Datos_Limpios!$B2022/(24*60*60)</f>
        <v>4.6157407407407404E-2</v>
      </c>
      <c r="D2022" s="8" t="str">
        <f t="shared" si="62"/>
        <v>Late Game</v>
      </c>
      <c r="E2022" s="7">
        <v>15</v>
      </c>
      <c r="F2022" s="7" t="s">
        <v>12</v>
      </c>
      <c r="G2022" s="7">
        <v>8728920</v>
      </c>
      <c r="H2022" s="7" t="s">
        <v>206</v>
      </c>
      <c r="I2022" s="7">
        <v>34</v>
      </c>
      <c r="J2022" s="7">
        <v>41</v>
      </c>
      <c r="K2022" s="7" t="str">
        <f t="shared" si="63"/>
        <v>Radiant</v>
      </c>
      <c r="L2022" s="7" t="s">
        <v>18</v>
      </c>
      <c r="M2022" s="7">
        <f>Datos_Limpios!$I2022+Datos_Limpios!$J2022</f>
        <v>75</v>
      </c>
      <c r="N2022" s="7" t="str">
        <f>IF(Datos_Limpios!$M2022&lt;35,"Menor a 35",IF(Datos_Limpios!$M2022&lt;=48,"Menor a 48",IF(Datos_Limpios!$M2022&lt;=60,"Menor a 60","Mayor a 60")))</f>
        <v>Mayor a 60</v>
      </c>
      <c r="O2022" s="7" t="str">
        <f>IF(Datos_Limpios!$L2022="True",Datos_Limpios!$F2022,Datos_Limpios!$H2022)</f>
        <v>LGD Gaming</v>
      </c>
      <c r="P2022" s="7"/>
      <c r="Q2022" s="7">
        <v>15728</v>
      </c>
      <c r="R2022" s="7" t="s">
        <v>204</v>
      </c>
    </row>
    <row r="2023" spans="1:18" x14ac:dyDescent="0.3">
      <c r="A2023" s="9">
        <v>7378828888</v>
      </c>
      <c r="B2023" s="9">
        <v>2618</v>
      </c>
      <c r="C2023" s="10">
        <f>Datos_Limpios!$B2023/(24*60*60)</f>
        <v>3.0300925925925926E-2</v>
      </c>
      <c r="D2023" s="8" t="str">
        <f t="shared" si="62"/>
        <v>Mid Game</v>
      </c>
      <c r="E2023" s="9">
        <v>8605863</v>
      </c>
      <c r="F2023" s="9" t="s">
        <v>202</v>
      </c>
      <c r="G2023" s="9">
        <v>7422789</v>
      </c>
      <c r="H2023" s="9" t="s">
        <v>174</v>
      </c>
      <c r="I2023" s="9">
        <v>23</v>
      </c>
      <c r="J2023" s="9">
        <v>45</v>
      </c>
      <c r="K2023" s="9" t="str">
        <f t="shared" si="63"/>
        <v>Dire</v>
      </c>
      <c r="L2023" s="9" t="s">
        <v>14</v>
      </c>
      <c r="M2023" s="9">
        <f>Datos_Limpios!$I2023+Datos_Limpios!$J2023</f>
        <v>68</v>
      </c>
      <c r="N2023" s="9" t="str">
        <f>IF(Datos_Limpios!$M2023&lt;35,"Menor a 35",IF(Datos_Limpios!$M2023&lt;=48,"Menor a 48",IF(Datos_Limpios!$M2023&lt;=60,"Menor a 60","Mayor a 60")))</f>
        <v>Mayor a 60</v>
      </c>
      <c r="O2023" s="9" t="str">
        <f>IF(Datos_Limpios!$L2023="True",Datos_Limpios!$F2023,Datos_Limpios!$H2023)</f>
        <v>9Pandas</v>
      </c>
      <c r="P2023" s="9"/>
      <c r="Q2023" s="9">
        <v>15728</v>
      </c>
      <c r="R2023" s="9" t="s">
        <v>204</v>
      </c>
    </row>
    <row r="2024" spans="1:18" x14ac:dyDescent="0.3">
      <c r="A2024" s="7">
        <v>7378829327</v>
      </c>
      <c r="B2024" s="7">
        <v>2336</v>
      </c>
      <c r="C2024" s="8">
        <f>Datos_Limpios!$B2024/(24*60*60)</f>
        <v>2.7037037037037037E-2</v>
      </c>
      <c r="D2024" s="8" t="str">
        <f t="shared" si="62"/>
        <v>Early Game</v>
      </c>
      <c r="E2024" s="7">
        <v>8599101</v>
      </c>
      <c r="F2024" s="7" t="s">
        <v>199</v>
      </c>
      <c r="G2024" s="7">
        <v>8724984</v>
      </c>
      <c r="H2024" s="7" t="s">
        <v>61</v>
      </c>
      <c r="I2024" s="7">
        <v>27</v>
      </c>
      <c r="J2024" s="7">
        <v>19</v>
      </c>
      <c r="K2024" s="7" t="str">
        <f t="shared" si="63"/>
        <v>Radiant</v>
      </c>
      <c r="L2024" s="7" t="s">
        <v>18</v>
      </c>
      <c r="M2024" s="7">
        <f>Datos_Limpios!$I2024+Datos_Limpios!$J2024</f>
        <v>46</v>
      </c>
      <c r="N2024" s="7" t="str">
        <f>IF(Datos_Limpios!$M2024&lt;35,"Menor a 35",IF(Datos_Limpios!$M2024&lt;=48,"Menor a 48",IF(Datos_Limpios!$M2024&lt;=60,"Menor a 60","Mayor a 60")))</f>
        <v>Menor a 48</v>
      </c>
      <c r="O2024" s="7" t="str">
        <f>IF(Datos_Limpios!$L2024="True",Datos_Limpios!$F2024,Datos_Limpios!$H2024)</f>
        <v>Gaimin Gladiators</v>
      </c>
      <c r="P2024" s="7"/>
      <c r="Q2024" s="7">
        <v>15728</v>
      </c>
      <c r="R2024" s="7" t="s">
        <v>204</v>
      </c>
    </row>
    <row r="2025" spans="1:18" x14ac:dyDescent="0.3">
      <c r="A2025" s="9">
        <v>7378851814</v>
      </c>
      <c r="B2025" s="9">
        <v>1871</v>
      </c>
      <c r="C2025" s="10">
        <f>Datos_Limpios!$B2025/(24*60*60)</f>
        <v>2.1655092592592594E-2</v>
      </c>
      <c r="D2025" s="8" t="str">
        <f t="shared" si="62"/>
        <v>Early Game</v>
      </c>
      <c r="E2025" s="9">
        <v>8255888</v>
      </c>
      <c r="F2025" s="9" t="s">
        <v>170</v>
      </c>
      <c r="G2025" s="9">
        <v>2163</v>
      </c>
      <c r="H2025" s="9" t="s">
        <v>66</v>
      </c>
      <c r="I2025" s="9">
        <v>7</v>
      </c>
      <c r="J2025" s="9">
        <v>22</v>
      </c>
      <c r="K2025" s="9" t="str">
        <f t="shared" si="63"/>
        <v>Dire</v>
      </c>
      <c r="L2025" s="9" t="s">
        <v>14</v>
      </c>
      <c r="M2025" s="9">
        <f>Datos_Limpios!$I2025+Datos_Limpios!$J2025</f>
        <v>29</v>
      </c>
      <c r="N2025" s="9" t="str">
        <f>IF(Datos_Limpios!$M2025&lt;35,"Menor a 35",IF(Datos_Limpios!$M2025&lt;=48,"Menor a 48",IF(Datos_Limpios!$M2025&lt;=60,"Menor a 60","Mayor a 60")))</f>
        <v>Menor a 35</v>
      </c>
      <c r="O2025" s="9" t="str">
        <f>IF(Datos_Limpios!$L2025="True",Datos_Limpios!$F2025,Datos_Limpios!$H2025)</f>
        <v>Team Liquid</v>
      </c>
      <c r="P2025" s="9"/>
      <c r="Q2025" s="9">
        <v>15728</v>
      </c>
      <c r="R2025" s="9" t="s">
        <v>204</v>
      </c>
    </row>
    <row r="2026" spans="1:18" x14ac:dyDescent="0.3">
      <c r="A2026" s="7">
        <v>7378853458</v>
      </c>
      <c r="B2026" s="7">
        <v>3589</v>
      </c>
      <c r="C2026" s="8">
        <f>Datos_Limpios!$B2026/(24*60*60)</f>
        <v>4.1539351851851855E-2</v>
      </c>
      <c r="D2026" s="8" t="str">
        <f t="shared" si="62"/>
        <v>Mid Game</v>
      </c>
      <c r="E2026" s="7">
        <v>1061269</v>
      </c>
      <c r="F2026" s="7" t="s">
        <v>207</v>
      </c>
      <c r="G2026" s="7">
        <v>8894818</v>
      </c>
      <c r="H2026" s="7" t="s">
        <v>208</v>
      </c>
      <c r="I2026" s="7">
        <v>29</v>
      </c>
      <c r="J2026" s="7">
        <v>31</v>
      </c>
      <c r="K2026" s="7" t="str">
        <f t="shared" si="63"/>
        <v>Radiant</v>
      </c>
      <c r="L2026" s="7" t="s">
        <v>18</v>
      </c>
      <c r="M2026" s="7">
        <f>Datos_Limpios!$I2026+Datos_Limpios!$J2026</f>
        <v>60</v>
      </c>
      <c r="N2026" s="7" t="str">
        <f>IF(Datos_Limpios!$M2026&lt;35,"Menor a 35",IF(Datos_Limpios!$M2026&lt;=48,"Menor a 48",IF(Datos_Limpios!$M2026&lt;=60,"Menor a 60","Mayor a 60")))</f>
        <v>Menor a 60</v>
      </c>
      <c r="O2026" s="7" t="str">
        <f>IF(Datos_Limpios!$L2026="True",Datos_Limpios!$F2026,Datos_Limpios!$H2026)</f>
        <v>Vivo Keyd Stars</v>
      </c>
      <c r="P2026" s="7"/>
      <c r="Q2026" s="7">
        <v>15728</v>
      </c>
      <c r="R2026" s="7" t="s">
        <v>204</v>
      </c>
    </row>
    <row r="2027" spans="1:18" x14ac:dyDescent="0.3">
      <c r="A2027" s="9">
        <v>7378874061</v>
      </c>
      <c r="B2027" s="9">
        <v>2882</v>
      </c>
      <c r="C2027" s="10">
        <f>Datos_Limpios!$B2027/(24*60*60)</f>
        <v>3.335648148148148E-2</v>
      </c>
      <c r="D2027" s="8" t="str">
        <f t="shared" si="62"/>
        <v>Mid Game</v>
      </c>
      <c r="E2027" s="9">
        <v>8599101</v>
      </c>
      <c r="F2027" s="9" t="s">
        <v>199</v>
      </c>
      <c r="G2027" s="9">
        <v>8724984</v>
      </c>
      <c r="H2027" s="9" t="s">
        <v>61</v>
      </c>
      <c r="I2027" s="9">
        <v>32</v>
      </c>
      <c r="J2027" s="9">
        <v>20</v>
      </c>
      <c r="K2027" s="9" t="str">
        <f t="shared" si="63"/>
        <v>Radiant</v>
      </c>
      <c r="L2027" s="9" t="s">
        <v>18</v>
      </c>
      <c r="M2027" s="9">
        <f>Datos_Limpios!$I2027+Datos_Limpios!$J2027</f>
        <v>52</v>
      </c>
      <c r="N2027" s="9" t="str">
        <f>IF(Datos_Limpios!$M2027&lt;35,"Menor a 35",IF(Datos_Limpios!$M2027&lt;=48,"Menor a 48",IF(Datos_Limpios!$M2027&lt;=60,"Menor a 60","Mayor a 60")))</f>
        <v>Menor a 60</v>
      </c>
      <c r="O2027" s="9" t="str">
        <f>IF(Datos_Limpios!$L2027="True",Datos_Limpios!$F2027,Datos_Limpios!$H2027)</f>
        <v>Gaimin Gladiators</v>
      </c>
      <c r="P2027" s="9"/>
      <c r="Q2027" s="9">
        <v>15728</v>
      </c>
      <c r="R2027" s="9" t="s">
        <v>204</v>
      </c>
    </row>
    <row r="2028" spans="1:18" x14ac:dyDescent="0.3">
      <c r="A2028" s="7">
        <v>7378876465</v>
      </c>
      <c r="B2028" s="7">
        <v>1291</v>
      </c>
      <c r="C2028" s="8">
        <f>Datos_Limpios!$B2028/(24*60*60)</f>
        <v>1.494212962962963E-2</v>
      </c>
      <c r="D2028" s="8" t="str">
        <f t="shared" si="62"/>
        <v>Early Game</v>
      </c>
      <c r="E2028" s="7">
        <v>8605863</v>
      </c>
      <c r="F2028" s="7" t="s">
        <v>202</v>
      </c>
      <c r="G2028" s="7">
        <v>7422789</v>
      </c>
      <c r="H2028" s="7" t="s">
        <v>174</v>
      </c>
      <c r="I2028" s="7">
        <v>28</v>
      </c>
      <c r="J2028" s="7">
        <v>7</v>
      </c>
      <c r="K2028" s="7" t="str">
        <f t="shared" si="63"/>
        <v>Radiant</v>
      </c>
      <c r="L2028" s="7" t="s">
        <v>18</v>
      </c>
      <c r="M2028" s="7">
        <f>Datos_Limpios!$I2028+Datos_Limpios!$J2028</f>
        <v>35</v>
      </c>
      <c r="N2028" s="7" t="str">
        <f>IF(Datos_Limpios!$M2028&lt;35,"Menor a 35",IF(Datos_Limpios!$M2028&lt;=48,"Menor a 48",IF(Datos_Limpios!$M2028&lt;=60,"Menor a 60","Mayor a 60")))</f>
        <v>Menor a 48</v>
      </c>
      <c r="O2028" s="7" t="str">
        <f>IF(Datos_Limpios!$L2028="True",Datos_Limpios!$F2028,Datos_Limpios!$H2028)</f>
        <v>Cloud9</v>
      </c>
      <c r="P2028" s="7"/>
      <c r="Q2028" s="7">
        <v>15728</v>
      </c>
      <c r="R2028" s="7" t="s">
        <v>204</v>
      </c>
    </row>
    <row r="2029" spans="1:18" x14ac:dyDescent="0.3">
      <c r="A2029" s="9">
        <v>7378880402</v>
      </c>
      <c r="B2029" s="9">
        <v>1845</v>
      </c>
      <c r="C2029" s="10">
        <f>Datos_Limpios!$B2029/(24*60*60)</f>
        <v>2.1354166666666667E-2</v>
      </c>
      <c r="D2029" s="8" t="str">
        <f t="shared" si="62"/>
        <v>Early Game</v>
      </c>
      <c r="E2029" s="9">
        <v>15</v>
      </c>
      <c r="F2029" s="9" t="s">
        <v>12</v>
      </c>
      <c r="G2029" s="9">
        <v>8728920</v>
      </c>
      <c r="H2029" s="9" t="s">
        <v>206</v>
      </c>
      <c r="I2029" s="9">
        <v>21</v>
      </c>
      <c r="J2029" s="9">
        <v>10</v>
      </c>
      <c r="K2029" s="9" t="str">
        <f t="shared" si="63"/>
        <v>Radiant</v>
      </c>
      <c r="L2029" s="9" t="s">
        <v>18</v>
      </c>
      <c r="M2029" s="9">
        <f>Datos_Limpios!$I2029+Datos_Limpios!$J2029</f>
        <v>31</v>
      </c>
      <c r="N2029" s="9" t="str">
        <f>IF(Datos_Limpios!$M2029&lt;35,"Menor a 35",IF(Datos_Limpios!$M2029&lt;=48,"Menor a 48",IF(Datos_Limpios!$M2029&lt;=60,"Menor a 60","Mayor a 60")))</f>
        <v>Menor a 35</v>
      </c>
      <c r="O2029" s="9" t="str">
        <f>IF(Datos_Limpios!$L2029="True",Datos_Limpios!$F2029,Datos_Limpios!$H2029)</f>
        <v>LGD Gaming</v>
      </c>
      <c r="P2029" s="9"/>
      <c r="Q2029" s="9">
        <v>15728</v>
      </c>
      <c r="R2029" s="9" t="s">
        <v>204</v>
      </c>
    </row>
    <row r="2030" spans="1:18" x14ac:dyDescent="0.3">
      <c r="A2030" s="7">
        <v>7378884672</v>
      </c>
      <c r="B2030" s="7">
        <v>2346</v>
      </c>
      <c r="C2030" s="8">
        <f>Datos_Limpios!$B2030/(24*60*60)</f>
        <v>2.7152777777777779E-2</v>
      </c>
      <c r="D2030" s="8" t="str">
        <f t="shared" si="62"/>
        <v>Early Game</v>
      </c>
      <c r="E2030" s="7">
        <v>8255756</v>
      </c>
      <c r="F2030" s="7" t="s">
        <v>148</v>
      </c>
      <c r="G2030" s="7">
        <v>8244493</v>
      </c>
      <c r="H2030" s="7" t="s">
        <v>154</v>
      </c>
      <c r="I2030" s="7">
        <v>43</v>
      </c>
      <c r="J2030" s="7">
        <v>9</v>
      </c>
      <c r="K2030" s="7" t="str">
        <f t="shared" si="63"/>
        <v>Radiant</v>
      </c>
      <c r="L2030" s="7" t="s">
        <v>18</v>
      </c>
      <c r="M2030" s="7">
        <f>Datos_Limpios!$I2030+Datos_Limpios!$J2030</f>
        <v>52</v>
      </c>
      <c r="N2030" s="7" t="str">
        <f>IF(Datos_Limpios!$M2030&lt;35,"Menor a 35",IF(Datos_Limpios!$M2030&lt;=48,"Menor a 48",IF(Datos_Limpios!$M2030&lt;=60,"Menor a 60","Mayor a 60")))</f>
        <v>Menor a 60</v>
      </c>
      <c r="O2030" s="7" t="str">
        <f>IF(Datos_Limpios!$L2030="True",Datos_Limpios!$F2030,Datos_Limpios!$H2030)</f>
        <v>Evil Geniuses</v>
      </c>
      <c r="P2030" s="7"/>
      <c r="Q2030" s="7">
        <v>15728</v>
      </c>
      <c r="R2030" s="7" t="s">
        <v>204</v>
      </c>
    </row>
    <row r="2031" spans="1:18" x14ac:dyDescent="0.3">
      <c r="A2031" s="9">
        <v>7378903471</v>
      </c>
      <c r="B2031" s="9">
        <v>3495</v>
      </c>
      <c r="C2031" s="10">
        <f>Datos_Limpios!$B2031/(24*60*60)</f>
        <v>4.0451388888888891E-2</v>
      </c>
      <c r="D2031" s="8" t="str">
        <f t="shared" si="62"/>
        <v>Mid Game</v>
      </c>
      <c r="E2031" s="9">
        <v>8894818</v>
      </c>
      <c r="F2031" s="9" t="s">
        <v>208</v>
      </c>
      <c r="G2031" s="9">
        <v>1061269</v>
      </c>
      <c r="H2031" s="9" t="s">
        <v>207</v>
      </c>
      <c r="I2031" s="9">
        <v>36</v>
      </c>
      <c r="J2031" s="9">
        <v>33</v>
      </c>
      <c r="K2031" s="9" t="str">
        <f t="shared" si="63"/>
        <v>Radiant</v>
      </c>
      <c r="L2031" s="9" t="s">
        <v>18</v>
      </c>
      <c r="M2031" s="9">
        <f>Datos_Limpios!$I2031+Datos_Limpios!$J2031</f>
        <v>69</v>
      </c>
      <c r="N2031" s="9" t="str">
        <f>IF(Datos_Limpios!$M2031&lt;35,"Menor a 35",IF(Datos_Limpios!$M2031&lt;=48,"Menor a 48",IF(Datos_Limpios!$M2031&lt;=60,"Menor a 60","Mayor a 60")))</f>
        <v>Mayor a 60</v>
      </c>
      <c r="O2031" s="9" t="str">
        <f>IF(Datos_Limpios!$L2031="True",Datos_Limpios!$F2031,Datos_Limpios!$H2031)</f>
        <v>PSG.Quest</v>
      </c>
      <c r="P2031" s="9"/>
      <c r="Q2031" s="9">
        <v>15728</v>
      </c>
      <c r="R2031" s="9" t="s">
        <v>204</v>
      </c>
    </row>
    <row r="2032" spans="1:18" x14ac:dyDescent="0.3">
      <c r="A2032" s="7">
        <v>7378905651</v>
      </c>
      <c r="B2032" s="7">
        <v>1840</v>
      </c>
      <c r="C2032" s="8">
        <f>Datos_Limpios!$B2032/(24*60*60)</f>
        <v>2.1296296296296296E-2</v>
      </c>
      <c r="D2032" s="8" t="str">
        <f t="shared" si="62"/>
        <v>Early Game</v>
      </c>
      <c r="E2032" s="7">
        <v>8260983</v>
      </c>
      <c r="F2032" s="7" t="s">
        <v>147</v>
      </c>
      <c r="G2032" s="7">
        <v>8597976</v>
      </c>
      <c r="H2032" s="7" t="s">
        <v>203</v>
      </c>
      <c r="I2032" s="7">
        <v>33</v>
      </c>
      <c r="J2032" s="7">
        <v>11</v>
      </c>
      <c r="K2032" s="7" t="str">
        <f t="shared" si="63"/>
        <v>Radiant</v>
      </c>
      <c r="L2032" s="7" t="s">
        <v>18</v>
      </c>
      <c r="M2032" s="7">
        <f>Datos_Limpios!$I2032+Datos_Limpios!$J2032</f>
        <v>44</v>
      </c>
      <c r="N2032" s="7" t="str">
        <f>IF(Datos_Limpios!$M2032&lt;35,"Menor a 35",IF(Datos_Limpios!$M2032&lt;=48,"Menor a 48",IF(Datos_Limpios!$M2032&lt;=60,"Menor a 60","Mayor a 60")))</f>
        <v>Menor a 48</v>
      </c>
      <c r="O2032" s="7" t="str">
        <f>IF(Datos_Limpios!$L2032="True",Datos_Limpios!$F2032,Datos_Limpios!$H2032)</f>
        <v>TSM</v>
      </c>
      <c r="P2032" s="7"/>
      <c r="Q2032" s="7">
        <v>15728</v>
      </c>
      <c r="R2032" s="7" t="s">
        <v>204</v>
      </c>
    </row>
    <row r="2033" spans="1:18" x14ac:dyDescent="0.3">
      <c r="A2033" s="9">
        <v>7378912368</v>
      </c>
      <c r="B2033" s="9">
        <v>2863</v>
      </c>
      <c r="C2033" s="10">
        <f>Datos_Limpios!$B2033/(24*60*60)</f>
        <v>3.3136574074074075E-2</v>
      </c>
      <c r="D2033" s="8" t="str">
        <f t="shared" si="62"/>
        <v>Mid Game</v>
      </c>
      <c r="E2033" s="9">
        <v>8254400</v>
      </c>
      <c r="F2033" s="9" t="s">
        <v>135</v>
      </c>
      <c r="G2033" s="9">
        <v>8724984</v>
      </c>
      <c r="H2033" s="9" t="s">
        <v>61</v>
      </c>
      <c r="I2033" s="9">
        <v>42</v>
      </c>
      <c r="J2033" s="9">
        <v>22</v>
      </c>
      <c r="K2033" s="9" t="str">
        <f t="shared" si="63"/>
        <v>Radiant</v>
      </c>
      <c r="L2033" s="9" t="s">
        <v>18</v>
      </c>
      <c r="M2033" s="9">
        <f>Datos_Limpios!$I2033+Datos_Limpios!$J2033</f>
        <v>64</v>
      </c>
      <c r="N2033" s="9" t="str">
        <f>IF(Datos_Limpios!$M2033&lt;35,"Menor a 35",IF(Datos_Limpios!$M2033&lt;=48,"Menor a 48",IF(Datos_Limpios!$M2033&lt;=60,"Menor a 60","Mayor a 60")))</f>
        <v>Mayor a 60</v>
      </c>
      <c r="O2033" s="9" t="str">
        <f>IF(Datos_Limpios!$L2033="True",Datos_Limpios!$F2033,Datos_Limpios!$H2033)</f>
        <v>beastcoast</v>
      </c>
      <c r="P2033" s="9"/>
      <c r="Q2033" s="9">
        <v>15728</v>
      </c>
      <c r="R2033" s="9" t="s">
        <v>204</v>
      </c>
    </row>
    <row r="2034" spans="1:18" x14ac:dyDescent="0.3">
      <c r="A2034" s="7">
        <v>7378917656</v>
      </c>
      <c r="B2034" s="7">
        <v>2561</v>
      </c>
      <c r="C2034" s="8">
        <f>Datos_Limpios!$B2034/(24*60*60)</f>
        <v>2.9641203703703704E-2</v>
      </c>
      <c r="D2034" s="8" t="str">
        <f t="shared" si="62"/>
        <v>Mid Game</v>
      </c>
      <c r="E2034" s="7">
        <v>8244493</v>
      </c>
      <c r="F2034" s="7" t="s">
        <v>154</v>
      </c>
      <c r="G2034" s="7">
        <v>8255756</v>
      </c>
      <c r="H2034" s="7" t="s">
        <v>148</v>
      </c>
      <c r="I2034" s="7">
        <v>32</v>
      </c>
      <c r="J2034" s="7">
        <v>20</v>
      </c>
      <c r="K2034" s="7" t="str">
        <f t="shared" si="63"/>
        <v>Radiant</v>
      </c>
      <c r="L2034" s="7" t="s">
        <v>18</v>
      </c>
      <c r="M2034" s="7">
        <f>Datos_Limpios!$I2034+Datos_Limpios!$J2034</f>
        <v>52</v>
      </c>
      <c r="N2034" s="7" t="str">
        <f>IF(Datos_Limpios!$M2034&lt;35,"Menor a 35",IF(Datos_Limpios!$M2034&lt;=48,"Menor a 48",IF(Datos_Limpios!$M2034&lt;=60,"Menor a 60","Mayor a 60")))</f>
        <v>Menor a 60</v>
      </c>
      <c r="O2034" s="7" t="str">
        <f>IF(Datos_Limpios!$L2034="True",Datos_Limpios!$F2034,Datos_Limpios!$H2034)</f>
        <v>Team SMG</v>
      </c>
      <c r="P2034" s="7"/>
      <c r="Q2034" s="7">
        <v>15728</v>
      </c>
      <c r="R2034" s="7" t="s">
        <v>204</v>
      </c>
    </row>
    <row r="2035" spans="1:18" x14ac:dyDescent="0.3">
      <c r="A2035" s="9">
        <v>7378932814</v>
      </c>
      <c r="B2035" s="9">
        <v>2623</v>
      </c>
      <c r="C2035" s="10">
        <f>Datos_Limpios!$B2035/(24*60*60)</f>
        <v>3.0358796296296297E-2</v>
      </c>
      <c r="D2035" s="8" t="str">
        <f t="shared" si="62"/>
        <v>Mid Game</v>
      </c>
      <c r="E2035" s="9">
        <v>8597976</v>
      </c>
      <c r="F2035" s="9" t="s">
        <v>203</v>
      </c>
      <c r="G2035" s="9">
        <v>8260983</v>
      </c>
      <c r="H2035" s="9" t="s">
        <v>147</v>
      </c>
      <c r="I2035" s="9">
        <v>22</v>
      </c>
      <c r="J2035" s="9">
        <v>32</v>
      </c>
      <c r="K2035" s="9" t="str">
        <f t="shared" si="63"/>
        <v>Dire</v>
      </c>
      <c r="L2035" s="9" t="s">
        <v>14</v>
      </c>
      <c r="M2035" s="9">
        <f>Datos_Limpios!$I2035+Datos_Limpios!$J2035</f>
        <v>54</v>
      </c>
      <c r="N2035" s="9" t="str">
        <f>IF(Datos_Limpios!$M2035&lt;35,"Menor a 35",IF(Datos_Limpios!$M2035&lt;=48,"Menor a 48",IF(Datos_Limpios!$M2035&lt;=60,"Menor a 60","Mayor a 60")))</f>
        <v>Menor a 60</v>
      </c>
      <c r="O2035" s="9" t="str">
        <f>IF(Datos_Limpios!$L2035="True",Datos_Limpios!$F2035,Datos_Limpios!$H2035)</f>
        <v>TSM</v>
      </c>
      <c r="P2035" s="9"/>
      <c r="Q2035" s="9">
        <v>15728</v>
      </c>
      <c r="R2035" s="9" t="s">
        <v>204</v>
      </c>
    </row>
    <row r="2036" spans="1:18" x14ac:dyDescent="0.3">
      <c r="A2036" s="7">
        <v>7378939289</v>
      </c>
      <c r="B2036" s="7">
        <v>1912</v>
      </c>
      <c r="C2036" s="8">
        <f>Datos_Limpios!$B2036/(24*60*60)</f>
        <v>2.2129629629629631E-2</v>
      </c>
      <c r="D2036" s="8" t="str">
        <f t="shared" si="62"/>
        <v>Early Game</v>
      </c>
      <c r="E2036" s="7">
        <v>8291895</v>
      </c>
      <c r="F2036" s="7" t="s">
        <v>182</v>
      </c>
      <c r="G2036" s="7">
        <v>1061269</v>
      </c>
      <c r="H2036" s="7" t="s">
        <v>207</v>
      </c>
      <c r="I2036" s="7">
        <v>30</v>
      </c>
      <c r="J2036" s="7">
        <v>13</v>
      </c>
      <c r="K2036" s="7" t="str">
        <f t="shared" si="63"/>
        <v>Radiant</v>
      </c>
      <c r="L2036" s="7" t="s">
        <v>18</v>
      </c>
      <c r="M2036" s="7">
        <f>Datos_Limpios!$I2036+Datos_Limpios!$J2036</f>
        <v>43</v>
      </c>
      <c r="N2036" s="7" t="str">
        <f>IF(Datos_Limpios!$M2036&lt;35,"Menor a 35",IF(Datos_Limpios!$M2036&lt;=48,"Menor a 48",IF(Datos_Limpios!$M2036&lt;=60,"Menor a 60","Mayor a 60")))</f>
        <v>Menor a 48</v>
      </c>
      <c r="O2036" s="7" t="str">
        <f>IF(Datos_Limpios!$L2036="True",Datos_Limpios!$F2036,Datos_Limpios!$H2036)</f>
        <v>Tundra Esports</v>
      </c>
      <c r="P2036" s="7"/>
      <c r="Q2036" s="7">
        <v>15728</v>
      </c>
      <c r="R2036" s="7" t="s">
        <v>204</v>
      </c>
    </row>
    <row r="2037" spans="1:18" x14ac:dyDescent="0.3">
      <c r="A2037" s="9">
        <v>7378947083</v>
      </c>
      <c r="B2037" s="9">
        <v>2905</v>
      </c>
      <c r="C2037" s="10">
        <f>Datos_Limpios!$B2037/(24*60*60)</f>
        <v>3.3622685185185186E-2</v>
      </c>
      <c r="D2037" s="8" t="str">
        <f t="shared" si="62"/>
        <v>Mid Game</v>
      </c>
      <c r="E2037" s="9">
        <v>8254400</v>
      </c>
      <c r="F2037" s="9" t="s">
        <v>135</v>
      </c>
      <c r="G2037" s="9">
        <v>8724984</v>
      </c>
      <c r="H2037" s="9" t="s">
        <v>61</v>
      </c>
      <c r="I2037" s="9">
        <v>29</v>
      </c>
      <c r="J2037" s="9">
        <v>64</v>
      </c>
      <c r="K2037" s="9" t="str">
        <f t="shared" si="63"/>
        <v>Dire</v>
      </c>
      <c r="L2037" s="9" t="s">
        <v>14</v>
      </c>
      <c r="M2037" s="9">
        <f>Datos_Limpios!$I2037+Datos_Limpios!$J2037</f>
        <v>93</v>
      </c>
      <c r="N2037" s="9" t="str">
        <f>IF(Datos_Limpios!$M2037&lt;35,"Menor a 35",IF(Datos_Limpios!$M2037&lt;=48,"Menor a 48",IF(Datos_Limpios!$M2037&lt;=60,"Menor a 60","Mayor a 60")))</f>
        <v>Mayor a 60</v>
      </c>
      <c r="O2037" s="9" t="str">
        <f>IF(Datos_Limpios!$L2037="True",Datos_Limpios!$F2037,Datos_Limpios!$H2037)</f>
        <v>Virtus.pro</v>
      </c>
      <c r="P2037" s="9"/>
      <c r="Q2037" s="9">
        <v>15728</v>
      </c>
      <c r="R2037" s="9" t="s">
        <v>204</v>
      </c>
    </row>
    <row r="2038" spans="1:18" x14ac:dyDescent="0.3">
      <c r="A2038" s="7">
        <v>7378962241</v>
      </c>
      <c r="B2038" s="7">
        <v>1793</v>
      </c>
      <c r="C2038" s="8">
        <f>Datos_Limpios!$B2038/(24*60*60)</f>
        <v>2.0752314814814814E-2</v>
      </c>
      <c r="D2038" s="8" t="str">
        <f t="shared" si="62"/>
        <v>Early Game</v>
      </c>
      <c r="E2038" s="7">
        <v>8244493</v>
      </c>
      <c r="F2038" s="7" t="s">
        <v>154</v>
      </c>
      <c r="G2038" s="7">
        <v>7422789</v>
      </c>
      <c r="H2038" s="7" t="s">
        <v>174</v>
      </c>
      <c r="I2038" s="7">
        <v>9</v>
      </c>
      <c r="J2038" s="7">
        <v>28</v>
      </c>
      <c r="K2038" s="7" t="str">
        <f t="shared" si="63"/>
        <v>Dire</v>
      </c>
      <c r="L2038" s="7" t="s">
        <v>14</v>
      </c>
      <c r="M2038" s="7">
        <f>Datos_Limpios!$I2038+Datos_Limpios!$J2038</f>
        <v>37</v>
      </c>
      <c r="N2038" s="7" t="str">
        <f>IF(Datos_Limpios!$M2038&lt;35,"Menor a 35",IF(Datos_Limpios!$M2038&lt;=48,"Menor a 48",IF(Datos_Limpios!$M2038&lt;=60,"Menor a 60","Mayor a 60")))</f>
        <v>Menor a 48</v>
      </c>
      <c r="O2038" s="7" t="str">
        <f>IF(Datos_Limpios!$L2038="True",Datos_Limpios!$F2038,Datos_Limpios!$H2038)</f>
        <v>9Pandas</v>
      </c>
      <c r="P2038" s="7"/>
      <c r="Q2038" s="7">
        <v>15728</v>
      </c>
      <c r="R2038" s="7" t="s">
        <v>204</v>
      </c>
    </row>
    <row r="2039" spans="1:18" x14ac:dyDescent="0.3">
      <c r="A2039" s="9">
        <v>7378973550</v>
      </c>
      <c r="B2039" s="9">
        <v>3082</v>
      </c>
      <c r="C2039" s="10">
        <f>Datos_Limpios!$B2039/(24*60*60)</f>
        <v>3.5671296296296298E-2</v>
      </c>
      <c r="D2039" s="8" t="str">
        <f t="shared" si="62"/>
        <v>Mid Game</v>
      </c>
      <c r="E2039" s="9">
        <v>1061269</v>
      </c>
      <c r="F2039" s="9" t="s">
        <v>207</v>
      </c>
      <c r="G2039" s="9">
        <v>8291895</v>
      </c>
      <c r="H2039" s="9" t="s">
        <v>182</v>
      </c>
      <c r="I2039" s="9">
        <v>43</v>
      </c>
      <c r="J2039" s="9">
        <v>17</v>
      </c>
      <c r="K2039" s="9" t="str">
        <f t="shared" si="63"/>
        <v>Radiant</v>
      </c>
      <c r="L2039" s="9" t="s">
        <v>18</v>
      </c>
      <c r="M2039" s="9">
        <f>Datos_Limpios!$I2039+Datos_Limpios!$J2039</f>
        <v>60</v>
      </c>
      <c r="N2039" s="9" t="str">
        <f>IF(Datos_Limpios!$M2039&lt;35,"Menor a 35",IF(Datos_Limpios!$M2039&lt;=48,"Menor a 48",IF(Datos_Limpios!$M2039&lt;=60,"Menor a 60","Mayor a 60")))</f>
        <v>Menor a 60</v>
      </c>
      <c r="O2039" s="9" t="str">
        <f>IF(Datos_Limpios!$L2039="True",Datos_Limpios!$F2039,Datos_Limpios!$H2039)</f>
        <v>Vivo Keyd Stars</v>
      </c>
      <c r="P2039" s="9"/>
      <c r="Q2039" s="9">
        <v>15728</v>
      </c>
      <c r="R2039" s="9" t="s">
        <v>204</v>
      </c>
    </row>
    <row r="2040" spans="1:18" x14ac:dyDescent="0.3">
      <c r="A2040" s="7">
        <v>7378981947</v>
      </c>
      <c r="B2040" s="7">
        <v>2147</v>
      </c>
      <c r="C2040" s="8">
        <f>Datos_Limpios!$B2040/(24*60*60)</f>
        <v>2.4849537037037038E-2</v>
      </c>
      <c r="D2040" s="8" t="str">
        <f t="shared" si="62"/>
        <v>Early Game</v>
      </c>
      <c r="E2040" s="7">
        <v>2163</v>
      </c>
      <c r="F2040" s="7" t="s">
        <v>66</v>
      </c>
      <c r="G2040" s="7">
        <v>39</v>
      </c>
      <c r="H2040" s="7" t="s">
        <v>60</v>
      </c>
      <c r="I2040" s="7">
        <v>30</v>
      </c>
      <c r="J2040" s="7">
        <v>10</v>
      </c>
      <c r="K2040" s="7" t="str">
        <f t="shared" si="63"/>
        <v>Radiant</v>
      </c>
      <c r="L2040" s="7" t="s">
        <v>18</v>
      </c>
      <c r="M2040" s="7">
        <f>Datos_Limpios!$I2040+Datos_Limpios!$J2040</f>
        <v>40</v>
      </c>
      <c r="N2040" s="7" t="str">
        <f>IF(Datos_Limpios!$M2040&lt;35,"Menor a 35",IF(Datos_Limpios!$M2040&lt;=48,"Menor a 48",IF(Datos_Limpios!$M2040&lt;=60,"Menor a 60","Mayor a 60")))</f>
        <v>Menor a 48</v>
      </c>
      <c r="O2040" s="7" t="str">
        <f>IF(Datos_Limpios!$L2040="True",Datos_Limpios!$F2040,Datos_Limpios!$H2040)</f>
        <v>Team Liquid</v>
      </c>
      <c r="P2040" s="7"/>
      <c r="Q2040" s="7">
        <v>15728</v>
      </c>
      <c r="R2040" s="7" t="s">
        <v>204</v>
      </c>
    </row>
    <row r="2041" spans="1:18" x14ac:dyDescent="0.3">
      <c r="A2041" s="9">
        <v>7378986342</v>
      </c>
      <c r="B2041" s="9">
        <v>731</v>
      </c>
      <c r="C2041" s="10">
        <f>Datos_Limpios!$B2041/(24*60*60)</f>
        <v>8.4606481481481477E-3</v>
      </c>
      <c r="D2041" s="8" t="str">
        <f t="shared" si="62"/>
        <v>Turbo Game</v>
      </c>
      <c r="E2041" s="9">
        <v>8574561</v>
      </c>
      <c r="F2041" s="9" t="s">
        <v>205</v>
      </c>
      <c r="G2041" s="9">
        <v>7391077</v>
      </c>
      <c r="H2041" s="9" t="s">
        <v>149</v>
      </c>
      <c r="I2041" s="9">
        <v>33</v>
      </c>
      <c r="J2041" s="9">
        <v>24</v>
      </c>
      <c r="K2041" s="9" t="str">
        <f t="shared" si="63"/>
        <v>Radiant</v>
      </c>
      <c r="L2041" s="9" t="s">
        <v>18</v>
      </c>
      <c r="M2041" s="9">
        <f>Datos_Limpios!$I2041+Datos_Limpios!$J2041</f>
        <v>57</v>
      </c>
      <c r="N2041" s="9" t="str">
        <f>IF(Datos_Limpios!$M2041&lt;35,"Menor a 35",IF(Datos_Limpios!$M2041&lt;=48,"Menor a 48",IF(Datos_Limpios!$M2041&lt;=60,"Menor a 60","Mayor a 60")))</f>
        <v>Menor a 60</v>
      </c>
      <c r="O2041" s="9" t="str">
        <f>IF(Datos_Limpios!$L2041="True",Datos_Limpios!$F2041,Datos_Limpios!$H2041)</f>
        <v>Azure Ray</v>
      </c>
      <c r="P2041" s="9"/>
      <c r="Q2041" s="9">
        <v>15728</v>
      </c>
      <c r="R2041" s="9" t="s">
        <v>204</v>
      </c>
    </row>
    <row r="2042" spans="1:18" x14ac:dyDescent="0.3">
      <c r="A2042" s="7">
        <v>7379001957</v>
      </c>
      <c r="B2042" s="7">
        <v>2178</v>
      </c>
      <c r="C2042" s="8">
        <f>Datos_Limpios!$B2042/(24*60*60)</f>
        <v>2.5208333333333333E-2</v>
      </c>
      <c r="D2042" s="8" t="str">
        <f t="shared" si="62"/>
        <v>Early Game</v>
      </c>
      <c r="E2042" s="7">
        <v>7391077</v>
      </c>
      <c r="F2042" s="7" t="s">
        <v>149</v>
      </c>
      <c r="G2042" s="7">
        <v>8574561</v>
      </c>
      <c r="H2042" s="7" t="s">
        <v>205</v>
      </c>
      <c r="I2042" s="7">
        <v>22</v>
      </c>
      <c r="J2042" s="7">
        <v>57</v>
      </c>
      <c r="K2042" s="7" t="str">
        <f t="shared" si="63"/>
        <v>Dire</v>
      </c>
      <c r="L2042" s="7" t="s">
        <v>14</v>
      </c>
      <c r="M2042" s="7">
        <f>Datos_Limpios!$I2042+Datos_Limpios!$J2042</f>
        <v>79</v>
      </c>
      <c r="N2042" s="7" t="str">
        <f>IF(Datos_Limpios!$M2042&lt;35,"Menor a 35",IF(Datos_Limpios!$M2042&lt;=48,"Menor a 48",IF(Datos_Limpios!$M2042&lt;=60,"Menor a 60","Mayor a 60")))</f>
        <v>Mayor a 60</v>
      </c>
      <c r="O2042" s="7" t="str">
        <f>IF(Datos_Limpios!$L2042="True",Datos_Limpios!$F2042,Datos_Limpios!$H2042)</f>
        <v>Azure Ray</v>
      </c>
      <c r="P2042" s="7"/>
      <c r="Q2042" s="7">
        <v>15728</v>
      </c>
      <c r="R2042" s="7" t="s">
        <v>204</v>
      </c>
    </row>
    <row r="2043" spans="1:18" x14ac:dyDescent="0.3">
      <c r="A2043" s="9">
        <v>7379009384</v>
      </c>
      <c r="B2043" s="9">
        <v>2174</v>
      </c>
      <c r="C2043" s="10">
        <f>Datos_Limpios!$B2043/(24*60*60)</f>
        <v>2.5162037037037038E-2</v>
      </c>
      <c r="D2043" s="8" t="str">
        <f t="shared" si="62"/>
        <v>Early Game</v>
      </c>
      <c r="E2043" s="9">
        <v>8260983</v>
      </c>
      <c r="F2043" s="9" t="s">
        <v>147</v>
      </c>
      <c r="G2043" s="9">
        <v>8894818</v>
      </c>
      <c r="H2043" s="9" t="s">
        <v>208</v>
      </c>
      <c r="I2043" s="9">
        <v>15</v>
      </c>
      <c r="J2043" s="9">
        <v>35</v>
      </c>
      <c r="K2043" s="9" t="str">
        <f t="shared" si="63"/>
        <v>Dire</v>
      </c>
      <c r="L2043" s="9" t="s">
        <v>14</v>
      </c>
      <c r="M2043" s="9">
        <f>Datos_Limpios!$I2043+Datos_Limpios!$J2043</f>
        <v>50</v>
      </c>
      <c r="N2043" s="9" t="str">
        <f>IF(Datos_Limpios!$M2043&lt;35,"Menor a 35",IF(Datos_Limpios!$M2043&lt;=48,"Menor a 48",IF(Datos_Limpios!$M2043&lt;=60,"Menor a 60","Mayor a 60")))</f>
        <v>Menor a 60</v>
      </c>
      <c r="O2043" s="9" t="str">
        <f>IF(Datos_Limpios!$L2043="True",Datos_Limpios!$F2043,Datos_Limpios!$H2043)</f>
        <v>PSG.Quest</v>
      </c>
      <c r="P2043" s="9"/>
      <c r="Q2043" s="9">
        <v>15728</v>
      </c>
      <c r="R2043" s="9" t="s">
        <v>204</v>
      </c>
    </row>
    <row r="2044" spans="1:18" x14ac:dyDescent="0.3">
      <c r="A2044" s="7">
        <v>7379016573</v>
      </c>
      <c r="B2044" s="7">
        <v>1781</v>
      </c>
      <c r="C2044" s="8">
        <f>Datos_Limpios!$B2044/(24*60*60)</f>
        <v>2.0613425925925927E-2</v>
      </c>
      <c r="D2044" s="8" t="str">
        <f t="shared" si="62"/>
        <v>Early Game</v>
      </c>
      <c r="E2044" s="7">
        <v>8728920</v>
      </c>
      <c r="F2044" s="7" t="s">
        <v>206</v>
      </c>
      <c r="G2044" s="7">
        <v>8599101</v>
      </c>
      <c r="H2044" s="7" t="s">
        <v>199</v>
      </c>
      <c r="I2044" s="7">
        <v>27</v>
      </c>
      <c r="J2044" s="7">
        <v>8</v>
      </c>
      <c r="K2044" s="7" t="str">
        <f t="shared" si="63"/>
        <v>Radiant</v>
      </c>
      <c r="L2044" s="7" t="s">
        <v>18</v>
      </c>
      <c r="M2044" s="7">
        <f>Datos_Limpios!$I2044+Datos_Limpios!$J2044</f>
        <v>35</v>
      </c>
      <c r="N2044" s="7" t="str">
        <f>IF(Datos_Limpios!$M2044&lt;35,"Menor a 35",IF(Datos_Limpios!$M2044&lt;=48,"Menor a 48",IF(Datos_Limpios!$M2044&lt;=60,"Menor a 60","Mayor a 60")))</f>
        <v>Menor a 48</v>
      </c>
      <c r="O2044" s="7" t="str">
        <f>IF(Datos_Limpios!$L2044="True",Datos_Limpios!$F2044,Datos_Limpios!$H2044)</f>
        <v>nouns</v>
      </c>
      <c r="P2044" s="7"/>
      <c r="Q2044" s="7">
        <v>15728</v>
      </c>
      <c r="R2044" s="7" t="s">
        <v>204</v>
      </c>
    </row>
    <row r="2045" spans="1:18" x14ac:dyDescent="0.3">
      <c r="A2045" s="9">
        <v>7379021143</v>
      </c>
      <c r="B2045" s="9">
        <v>2793</v>
      </c>
      <c r="C2045" s="10">
        <f>Datos_Limpios!$B2045/(24*60*60)</f>
        <v>3.2326388888888891E-2</v>
      </c>
      <c r="D2045" s="8" t="str">
        <f t="shared" si="62"/>
        <v>Mid Game</v>
      </c>
      <c r="E2045" s="9">
        <v>39</v>
      </c>
      <c r="F2045" s="9" t="s">
        <v>60</v>
      </c>
      <c r="G2045" s="9">
        <v>2163</v>
      </c>
      <c r="H2045" s="9" t="s">
        <v>66</v>
      </c>
      <c r="I2045" s="9">
        <v>28</v>
      </c>
      <c r="J2045" s="9">
        <v>36</v>
      </c>
      <c r="K2045" s="9" t="str">
        <f t="shared" si="63"/>
        <v>Dire</v>
      </c>
      <c r="L2045" s="9" t="s">
        <v>14</v>
      </c>
      <c r="M2045" s="9">
        <f>Datos_Limpios!$I2045+Datos_Limpios!$J2045</f>
        <v>64</v>
      </c>
      <c r="N2045" s="9" t="str">
        <f>IF(Datos_Limpios!$M2045&lt;35,"Menor a 35",IF(Datos_Limpios!$M2045&lt;=48,"Menor a 48",IF(Datos_Limpios!$M2045&lt;=60,"Menor a 60","Mayor a 60")))</f>
        <v>Mayor a 60</v>
      </c>
      <c r="O2045" s="9" t="str">
        <f>IF(Datos_Limpios!$L2045="True",Datos_Limpios!$F2045,Datos_Limpios!$H2045)</f>
        <v>Team Liquid</v>
      </c>
      <c r="P2045" s="9"/>
      <c r="Q2045" s="9">
        <v>15728</v>
      </c>
      <c r="R2045" s="9" t="s">
        <v>204</v>
      </c>
    </row>
    <row r="2046" spans="1:18" x14ac:dyDescent="0.3">
      <c r="A2046" s="7">
        <v>7379050474</v>
      </c>
      <c r="B2046" s="7">
        <v>1401</v>
      </c>
      <c r="C2046" s="8">
        <f>Datos_Limpios!$B2046/(24*60*60)</f>
        <v>1.6215277777777776E-2</v>
      </c>
      <c r="D2046" s="8" t="str">
        <f t="shared" si="62"/>
        <v>Early Game</v>
      </c>
      <c r="E2046" s="7">
        <v>8599101</v>
      </c>
      <c r="F2046" s="7" t="s">
        <v>199</v>
      </c>
      <c r="G2046" s="7">
        <v>8728920</v>
      </c>
      <c r="H2046" s="7" t="s">
        <v>206</v>
      </c>
      <c r="I2046" s="7">
        <v>32</v>
      </c>
      <c r="J2046" s="7">
        <v>8</v>
      </c>
      <c r="K2046" s="7" t="str">
        <f t="shared" si="63"/>
        <v>Radiant</v>
      </c>
      <c r="L2046" s="7" t="s">
        <v>18</v>
      </c>
      <c r="M2046" s="7">
        <f>Datos_Limpios!$I2046+Datos_Limpios!$J2046</f>
        <v>40</v>
      </c>
      <c r="N2046" s="7" t="str">
        <f>IF(Datos_Limpios!$M2046&lt;35,"Menor a 35",IF(Datos_Limpios!$M2046&lt;=48,"Menor a 48",IF(Datos_Limpios!$M2046&lt;=60,"Menor a 60","Mayor a 60")))</f>
        <v>Menor a 48</v>
      </c>
      <c r="O2046" s="7" t="str">
        <f>IF(Datos_Limpios!$L2046="True",Datos_Limpios!$F2046,Datos_Limpios!$H2046)</f>
        <v>Gaimin Gladiators</v>
      </c>
      <c r="P2046" s="7"/>
      <c r="Q2046" s="7">
        <v>15728</v>
      </c>
      <c r="R2046" s="7" t="s">
        <v>204</v>
      </c>
    </row>
    <row r="2047" spans="1:18" x14ac:dyDescent="0.3">
      <c r="A2047" s="9">
        <v>7379995104</v>
      </c>
      <c r="B2047" s="9">
        <v>5229</v>
      </c>
      <c r="C2047" s="10">
        <f>Datos_Limpios!$B2047/(24*60*60)</f>
        <v>6.0520833333333336E-2</v>
      </c>
      <c r="D2047" s="8" t="str">
        <f t="shared" si="62"/>
        <v>Late Game</v>
      </c>
      <c r="E2047" s="9">
        <v>8894818</v>
      </c>
      <c r="F2047" s="9" t="s">
        <v>208</v>
      </c>
      <c r="G2047" s="9">
        <v>8291895</v>
      </c>
      <c r="H2047" s="9" t="s">
        <v>182</v>
      </c>
      <c r="I2047" s="9">
        <v>32</v>
      </c>
      <c r="J2047" s="9">
        <v>36</v>
      </c>
      <c r="K2047" s="9" t="str">
        <f t="shared" si="63"/>
        <v>Dire</v>
      </c>
      <c r="L2047" s="9" t="s">
        <v>14</v>
      </c>
      <c r="M2047" s="9">
        <f>Datos_Limpios!$I2047+Datos_Limpios!$J2047</f>
        <v>68</v>
      </c>
      <c r="N2047" s="9" t="str">
        <f>IF(Datos_Limpios!$M2047&lt;35,"Menor a 35",IF(Datos_Limpios!$M2047&lt;=48,"Menor a 48",IF(Datos_Limpios!$M2047&lt;=60,"Menor a 60","Mayor a 60")))</f>
        <v>Mayor a 60</v>
      </c>
      <c r="O2047" s="9" t="str">
        <f>IF(Datos_Limpios!$L2047="True",Datos_Limpios!$F2047,Datos_Limpios!$H2047)</f>
        <v>Tundra Esports</v>
      </c>
      <c r="P2047" s="9"/>
      <c r="Q2047" s="9">
        <v>15728</v>
      </c>
      <c r="R2047" s="9" t="s">
        <v>204</v>
      </c>
    </row>
    <row r="2048" spans="1:18" x14ac:dyDescent="0.3">
      <c r="A2048" s="7">
        <v>7379995137</v>
      </c>
      <c r="B2048" s="7">
        <v>2348</v>
      </c>
      <c r="C2048" s="8">
        <f>Datos_Limpios!$B2048/(24*60*60)</f>
        <v>2.7175925925925926E-2</v>
      </c>
      <c r="D2048" s="8" t="str">
        <f t="shared" si="62"/>
        <v>Early Game</v>
      </c>
      <c r="E2048" s="7">
        <v>8255888</v>
      </c>
      <c r="F2048" s="7" t="s">
        <v>170</v>
      </c>
      <c r="G2048" s="7">
        <v>39</v>
      </c>
      <c r="H2048" s="7" t="s">
        <v>60</v>
      </c>
      <c r="I2048" s="7">
        <v>27</v>
      </c>
      <c r="J2048" s="7">
        <v>5</v>
      </c>
      <c r="K2048" s="7" t="str">
        <f t="shared" si="63"/>
        <v>Radiant</v>
      </c>
      <c r="L2048" s="7" t="s">
        <v>18</v>
      </c>
      <c r="M2048" s="7">
        <f>Datos_Limpios!$I2048+Datos_Limpios!$J2048</f>
        <v>32</v>
      </c>
      <c r="N2048" s="7" t="str">
        <f>IF(Datos_Limpios!$M2048&lt;35,"Menor a 35",IF(Datos_Limpios!$M2048&lt;=48,"Menor a 48",IF(Datos_Limpios!$M2048&lt;=60,"Menor a 60","Mayor a 60")))</f>
        <v>Menor a 35</v>
      </c>
      <c r="O2048" s="7" t="str">
        <f>IF(Datos_Limpios!$L2048="True",Datos_Limpios!$F2048,Datos_Limpios!$H2048)</f>
        <v>BetBoom Team</v>
      </c>
      <c r="P2048" s="7"/>
      <c r="Q2048" s="7">
        <v>15728</v>
      </c>
      <c r="R2048" s="7" t="s">
        <v>204</v>
      </c>
    </row>
    <row r="2049" spans="1:18" x14ac:dyDescent="0.3">
      <c r="A2049" s="9">
        <v>7379995166</v>
      </c>
      <c r="B2049" s="9">
        <v>2672</v>
      </c>
      <c r="C2049" s="10">
        <f>Datos_Limpios!$B2049/(24*60*60)</f>
        <v>3.0925925925925926E-2</v>
      </c>
      <c r="D2049" s="8" t="str">
        <f t="shared" si="62"/>
        <v>Mid Game</v>
      </c>
      <c r="E2049" s="9">
        <v>15</v>
      </c>
      <c r="F2049" s="9" t="s">
        <v>12</v>
      </c>
      <c r="G2049" s="9">
        <v>8254400</v>
      </c>
      <c r="H2049" s="9" t="s">
        <v>135</v>
      </c>
      <c r="I2049" s="9">
        <v>38</v>
      </c>
      <c r="J2049" s="9">
        <v>12</v>
      </c>
      <c r="K2049" s="9" t="str">
        <f t="shared" si="63"/>
        <v>Radiant</v>
      </c>
      <c r="L2049" s="9" t="s">
        <v>18</v>
      </c>
      <c r="M2049" s="9">
        <f>Datos_Limpios!$I2049+Datos_Limpios!$J2049</f>
        <v>50</v>
      </c>
      <c r="N2049" s="9" t="str">
        <f>IF(Datos_Limpios!$M2049&lt;35,"Menor a 35",IF(Datos_Limpios!$M2049&lt;=48,"Menor a 48",IF(Datos_Limpios!$M2049&lt;=60,"Menor a 60","Mayor a 60")))</f>
        <v>Menor a 60</v>
      </c>
      <c r="O2049" s="9" t="str">
        <f>IF(Datos_Limpios!$L2049="True",Datos_Limpios!$F2049,Datos_Limpios!$H2049)</f>
        <v>LGD Gaming</v>
      </c>
      <c r="P2049" s="9"/>
      <c r="Q2049" s="9">
        <v>15728</v>
      </c>
      <c r="R2049" s="9" t="s">
        <v>204</v>
      </c>
    </row>
    <row r="2050" spans="1:18" x14ac:dyDescent="0.3">
      <c r="A2050" s="7">
        <v>7379995224</v>
      </c>
      <c r="B2050" s="7">
        <v>2823</v>
      </c>
      <c r="C2050" s="8">
        <f>Datos_Limpios!$B2050/(24*60*60)</f>
        <v>3.2673611111111112E-2</v>
      </c>
      <c r="D2050" s="8" t="str">
        <f t="shared" ref="D2050:D2113" si="64">IF(B2050/60&lt;20,"Turbo Game",IF((20&lt;=B2050/60)*AND(B2050/60&lt;=40),"Early Game",IF((40&lt;B2050/60)*AND(B2050/60&lt;=60),"Mid Game","Late Game")))</f>
        <v>Mid Game</v>
      </c>
      <c r="E2050" s="7">
        <v>8597976</v>
      </c>
      <c r="F2050" s="7" t="s">
        <v>203</v>
      </c>
      <c r="G2050" s="7">
        <v>1061269</v>
      </c>
      <c r="H2050" s="7" t="s">
        <v>207</v>
      </c>
      <c r="I2050" s="7">
        <v>36</v>
      </c>
      <c r="J2050" s="7">
        <v>10</v>
      </c>
      <c r="K2050" s="7" t="str">
        <f t="shared" ref="K2050:K2113" si="65">IF(L2050="True","Radiant","Dire")</f>
        <v>Radiant</v>
      </c>
      <c r="L2050" s="7" t="s">
        <v>18</v>
      </c>
      <c r="M2050" s="7">
        <f>Datos_Limpios!$I2050+Datos_Limpios!$J2050</f>
        <v>46</v>
      </c>
      <c r="N2050" s="7" t="str">
        <f>IF(Datos_Limpios!$M2050&lt;35,"Menor a 35",IF(Datos_Limpios!$M2050&lt;=48,"Menor a 48",IF(Datos_Limpios!$M2050&lt;=60,"Menor a 60","Mayor a 60")))</f>
        <v>Menor a 48</v>
      </c>
      <c r="O2050" s="7" t="str">
        <f>IF(Datos_Limpios!$L2050="True",Datos_Limpios!$F2050,Datos_Limpios!$H2050)</f>
        <v>Talon</v>
      </c>
      <c r="P2050" s="7"/>
      <c r="Q2050" s="7">
        <v>15728</v>
      </c>
      <c r="R2050" s="7" t="s">
        <v>204</v>
      </c>
    </row>
    <row r="2051" spans="1:18" x14ac:dyDescent="0.3">
      <c r="A2051" s="9">
        <v>7380091953</v>
      </c>
      <c r="B2051" s="9">
        <v>2423</v>
      </c>
      <c r="C2051" s="10">
        <f>Datos_Limpios!$B2051/(24*60*60)</f>
        <v>2.8043981481481482E-2</v>
      </c>
      <c r="D2051" s="8" t="str">
        <f t="shared" si="64"/>
        <v>Mid Game</v>
      </c>
      <c r="E2051" s="9">
        <v>8255888</v>
      </c>
      <c r="F2051" s="9" t="s">
        <v>170</v>
      </c>
      <c r="G2051" s="9">
        <v>39</v>
      </c>
      <c r="H2051" s="9" t="s">
        <v>60</v>
      </c>
      <c r="I2051" s="9">
        <v>26</v>
      </c>
      <c r="J2051" s="9">
        <v>12</v>
      </c>
      <c r="K2051" s="9" t="str">
        <f t="shared" si="65"/>
        <v>Radiant</v>
      </c>
      <c r="L2051" s="9" t="s">
        <v>18</v>
      </c>
      <c r="M2051" s="9">
        <f>Datos_Limpios!$I2051+Datos_Limpios!$J2051</f>
        <v>38</v>
      </c>
      <c r="N2051" s="9" t="str">
        <f>IF(Datos_Limpios!$M2051&lt;35,"Menor a 35",IF(Datos_Limpios!$M2051&lt;=48,"Menor a 48",IF(Datos_Limpios!$M2051&lt;=60,"Menor a 60","Mayor a 60")))</f>
        <v>Menor a 48</v>
      </c>
      <c r="O2051" s="9" t="str">
        <f>IF(Datos_Limpios!$L2051="True",Datos_Limpios!$F2051,Datos_Limpios!$H2051)</f>
        <v>BetBoom Team</v>
      </c>
      <c r="P2051" s="9"/>
      <c r="Q2051" s="9">
        <v>15728</v>
      </c>
      <c r="R2051" s="9" t="s">
        <v>204</v>
      </c>
    </row>
    <row r="2052" spans="1:18" x14ac:dyDescent="0.3">
      <c r="A2052" s="7">
        <v>7380101603</v>
      </c>
      <c r="B2052" s="7">
        <v>2014</v>
      </c>
      <c r="C2052" s="8">
        <f>Datos_Limpios!$B2052/(24*60*60)</f>
        <v>2.3310185185185184E-2</v>
      </c>
      <c r="D2052" s="8" t="str">
        <f t="shared" si="64"/>
        <v>Early Game</v>
      </c>
      <c r="E2052" s="7">
        <v>15</v>
      </c>
      <c r="F2052" s="7" t="s">
        <v>12</v>
      </c>
      <c r="G2052" s="7">
        <v>8254400</v>
      </c>
      <c r="H2052" s="7" t="s">
        <v>135</v>
      </c>
      <c r="I2052" s="7">
        <v>36</v>
      </c>
      <c r="J2052" s="7">
        <v>11</v>
      </c>
      <c r="K2052" s="7" t="str">
        <f t="shared" si="65"/>
        <v>Radiant</v>
      </c>
      <c r="L2052" s="7" t="s">
        <v>18</v>
      </c>
      <c r="M2052" s="7">
        <f>Datos_Limpios!$I2052+Datos_Limpios!$J2052</f>
        <v>47</v>
      </c>
      <c r="N2052" s="7" t="str">
        <f>IF(Datos_Limpios!$M2052&lt;35,"Menor a 35",IF(Datos_Limpios!$M2052&lt;=48,"Menor a 48",IF(Datos_Limpios!$M2052&lt;=60,"Menor a 60","Mayor a 60")))</f>
        <v>Menor a 48</v>
      </c>
      <c r="O2052" s="7" t="str">
        <f>IF(Datos_Limpios!$L2052="True",Datos_Limpios!$F2052,Datos_Limpios!$H2052)</f>
        <v>LGD Gaming</v>
      </c>
      <c r="P2052" s="7"/>
      <c r="Q2052" s="7">
        <v>15728</v>
      </c>
      <c r="R2052" s="7" t="s">
        <v>204</v>
      </c>
    </row>
    <row r="2053" spans="1:18" x14ac:dyDescent="0.3">
      <c r="A2053" s="9">
        <v>7380112773</v>
      </c>
      <c r="B2053" s="9">
        <v>1570</v>
      </c>
      <c r="C2053" s="10">
        <f>Datos_Limpios!$B2053/(24*60*60)</f>
        <v>1.8171296296296297E-2</v>
      </c>
      <c r="D2053" s="8" t="str">
        <f t="shared" si="64"/>
        <v>Early Game</v>
      </c>
      <c r="E2053" s="9">
        <v>1061269</v>
      </c>
      <c r="F2053" s="9" t="s">
        <v>207</v>
      </c>
      <c r="G2053" s="9">
        <v>8597976</v>
      </c>
      <c r="H2053" s="9" t="s">
        <v>203</v>
      </c>
      <c r="I2053" s="9">
        <v>11</v>
      </c>
      <c r="J2053" s="9">
        <v>29</v>
      </c>
      <c r="K2053" s="9" t="str">
        <f t="shared" si="65"/>
        <v>Dire</v>
      </c>
      <c r="L2053" s="9" t="s">
        <v>14</v>
      </c>
      <c r="M2053" s="9">
        <f>Datos_Limpios!$I2053+Datos_Limpios!$J2053</f>
        <v>40</v>
      </c>
      <c r="N2053" s="9" t="str">
        <f>IF(Datos_Limpios!$M2053&lt;35,"Menor a 35",IF(Datos_Limpios!$M2053&lt;=48,"Menor a 48",IF(Datos_Limpios!$M2053&lt;=60,"Menor a 60","Mayor a 60")))</f>
        <v>Menor a 48</v>
      </c>
      <c r="O2053" s="9" t="str">
        <f>IF(Datos_Limpios!$L2053="True",Datos_Limpios!$F2053,Datos_Limpios!$H2053)</f>
        <v>Talon</v>
      </c>
      <c r="P2053" s="9"/>
      <c r="Q2053" s="9">
        <v>15728</v>
      </c>
      <c r="R2053" s="9" t="s">
        <v>204</v>
      </c>
    </row>
    <row r="2054" spans="1:18" x14ac:dyDescent="0.3">
      <c r="A2054" s="7">
        <v>7380184614</v>
      </c>
      <c r="B2054" s="7">
        <v>2419</v>
      </c>
      <c r="C2054" s="8">
        <f>Datos_Limpios!$B2054/(24*60*60)</f>
        <v>2.7997685185185184E-2</v>
      </c>
      <c r="D2054" s="8" t="str">
        <f t="shared" si="64"/>
        <v>Mid Game</v>
      </c>
      <c r="E2054" s="7">
        <v>8724984</v>
      </c>
      <c r="F2054" s="7" t="s">
        <v>61</v>
      </c>
      <c r="G2054" s="7">
        <v>15</v>
      </c>
      <c r="H2054" s="7" t="s">
        <v>12</v>
      </c>
      <c r="I2054" s="7">
        <v>31</v>
      </c>
      <c r="J2054" s="7">
        <v>20</v>
      </c>
      <c r="K2054" s="7" t="str">
        <f t="shared" si="65"/>
        <v>Radiant</v>
      </c>
      <c r="L2054" s="7" t="s">
        <v>18</v>
      </c>
      <c r="M2054" s="7">
        <f>Datos_Limpios!$I2054+Datos_Limpios!$J2054</f>
        <v>51</v>
      </c>
      <c r="N2054" s="7" t="str">
        <f>IF(Datos_Limpios!$M2054&lt;35,"Menor a 35",IF(Datos_Limpios!$M2054&lt;=48,"Menor a 48",IF(Datos_Limpios!$M2054&lt;=60,"Menor a 60","Mayor a 60")))</f>
        <v>Menor a 60</v>
      </c>
      <c r="O2054" s="7" t="str">
        <f>IF(Datos_Limpios!$L2054="True",Datos_Limpios!$F2054,Datos_Limpios!$H2054)</f>
        <v>Virtus.pro</v>
      </c>
      <c r="P2054" s="7"/>
      <c r="Q2054" s="7">
        <v>15728</v>
      </c>
      <c r="R2054" s="7" t="s">
        <v>204</v>
      </c>
    </row>
    <row r="2055" spans="1:18" x14ac:dyDescent="0.3">
      <c r="A2055" s="9">
        <v>7380191534</v>
      </c>
      <c r="B2055" s="9">
        <v>2328</v>
      </c>
      <c r="C2055" s="10">
        <f>Datos_Limpios!$B2055/(24*60*60)</f>
        <v>2.6944444444444444E-2</v>
      </c>
      <c r="D2055" s="8" t="str">
        <f t="shared" si="64"/>
        <v>Early Game</v>
      </c>
      <c r="E2055" s="9">
        <v>8574561</v>
      </c>
      <c r="F2055" s="9" t="s">
        <v>205</v>
      </c>
      <c r="G2055" s="9">
        <v>39</v>
      </c>
      <c r="H2055" s="9" t="s">
        <v>60</v>
      </c>
      <c r="I2055" s="9">
        <v>13</v>
      </c>
      <c r="J2055" s="9">
        <v>35</v>
      </c>
      <c r="K2055" s="9" t="str">
        <f t="shared" si="65"/>
        <v>Dire</v>
      </c>
      <c r="L2055" s="9" t="s">
        <v>14</v>
      </c>
      <c r="M2055" s="9">
        <f>Datos_Limpios!$I2055+Datos_Limpios!$J2055</f>
        <v>48</v>
      </c>
      <c r="N2055" s="9" t="str">
        <f>IF(Datos_Limpios!$M2055&lt;35,"Menor a 35",IF(Datos_Limpios!$M2055&lt;=48,"Menor a 48",IF(Datos_Limpios!$M2055&lt;=60,"Menor a 60","Mayor a 60")))</f>
        <v>Menor a 48</v>
      </c>
      <c r="O2055" s="9" t="str">
        <f>IF(Datos_Limpios!$L2055="True",Datos_Limpios!$F2055,Datos_Limpios!$H2055)</f>
        <v>Shopify Rebellion</v>
      </c>
      <c r="P2055" s="9"/>
      <c r="Q2055" s="9">
        <v>15728</v>
      </c>
      <c r="R2055" s="9" t="s">
        <v>204</v>
      </c>
    </row>
    <row r="2056" spans="1:18" x14ac:dyDescent="0.3">
      <c r="A2056" s="7">
        <v>7380195136</v>
      </c>
      <c r="B2056" s="7">
        <v>2714</v>
      </c>
      <c r="C2056" s="8">
        <f>Datos_Limpios!$B2056/(24*60*60)</f>
        <v>3.1412037037037037E-2</v>
      </c>
      <c r="D2056" s="8" t="str">
        <f t="shared" si="64"/>
        <v>Mid Game</v>
      </c>
      <c r="E2056" s="7">
        <v>1061269</v>
      </c>
      <c r="F2056" s="7" t="s">
        <v>207</v>
      </c>
      <c r="G2056" s="7">
        <v>8260983</v>
      </c>
      <c r="H2056" s="7" t="s">
        <v>147</v>
      </c>
      <c r="I2056" s="7">
        <v>31</v>
      </c>
      <c r="J2056" s="7">
        <v>23</v>
      </c>
      <c r="K2056" s="7" t="str">
        <f t="shared" si="65"/>
        <v>Radiant</v>
      </c>
      <c r="L2056" s="7" t="s">
        <v>18</v>
      </c>
      <c r="M2056" s="7">
        <f>Datos_Limpios!$I2056+Datos_Limpios!$J2056</f>
        <v>54</v>
      </c>
      <c r="N2056" s="7" t="str">
        <f>IF(Datos_Limpios!$M2056&lt;35,"Menor a 35",IF(Datos_Limpios!$M2056&lt;=48,"Menor a 48",IF(Datos_Limpios!$M2056&lt;=60,"Menor a 60","Mayor a 60")))</f>
        <v>Menor a 60</v>
      </c>
      <c r="O2056" s="7" t="str">
        <f>IF(Datos_Limpios!$L2056="True",Datos_Limpios!$F2056,Datos_Limpios!$H2056)</f>
        <v>Vivo Keyd Stars</v>
      </c>
      <c r="P2056" s="7"/>
      <c r="Q2056" s="7">
        <v>15728</v>
      </c>
      <c r="R2056" s="7" t="s">
        <v>204</v>
      </c>
    </row>
    <row r="2057" spans="1:18" x14ac:dyDescent="0.3">
      <c r="A2057" s="9">
        <v>7380199457</v>
      </c>
      <c r="B2057" s="9">
        <v>4104</v>
      </c>
      <c r="C2057" s="10">
        <f>Datos_Limpios!$B2057/(24*60*60)</f>
        <v>4.7500000000000001E-2</v>
      </c>
      <c r="D2057" s="8" t="str">
        <f t="shared" si="64"/>
        <v>Late Game</v>
      </c>
      <c r="E2057" s="9">
        <v>8291895</v>
      </c>
      <c r="F2057" s="9" t="s">
        <v>182</v>
      </c>
      <c r="G2057" s="9">
        <v>8894818</v>
      </c>
      <c r="H2057" s="9" t="s">
        <v>208</v>
      </c>
      <c r="I2057" s="9">
        <v>44</v>
      </c>
      <c r="J2057" s="9">
        <v>41</v>
      </c>
      <c r="K2057" s="9" t="str">
        <f t="shared" si="65"/>
        <v>Radiant</v>
      </c>
      <c r="L2057" s="9" t="s">
        <v>18</v>
      </c>
      <c r="M2057" s="9">
        <f>Datos_Limpios!$I2057+Datos_Limpios!$J2057</f>
        <v>85</v>
      </c>
      <c r="N2057" s="9" t="str">
        <f>IF(Datos_Limpios!$M2057&lt;35,"Menor a 35",IF(Datos_Limpios!$M2057&lt;=48,"Menor a 48",IF(Datos_Limpios!$M2057&lt;=60,"Menor a 60","Mayor a 60")))</f>
        <v>Mayor a 60</v>
      </c>
      <c r="O2057" s="9" t="str">
        <f>IF(Datos_Limpios!$L2057="True",Datos_Limpios!$F2057,Datos_Limpios!$H2057)</f>
        <v>Tundra Esports</v>
      </c>
      <c r="P2057" s="9"/>
      <c r="Q2057" s="9">
        <v>15728</v>
      </c>
      <c r="R2057" s="9" t="s">
        <v>204</v>
      </c>
    </row>
    <row r="2058" spans="1:18" x14ac:dyDescent="0.3">
      <c r="A2058" s="7">
        <v>7380204297</v>
      </c>
      <c r="B2058" s="7">
        <v>2652</v>
      </c>
      <c r="C2058" s="8">
        <f>Datos_Limpios!$B2058/(24*60*60)</f>
        <v>3.0694444444444444E-2</v>
      </c>
      <c r="D2058" s="8" t="str">
        <f t="shared" si="64"/>
        <v>Mid Game</v>
      </c>
      <c r="E2058" s="7">
        <v>2163</v>
      </c>
      <c r="F2058" s="7" t="s">
        <v>66</v>
      </c>
      <c r="G2058" s="7">
        <v>7391077</v>
      </c>
      <c r="H2058" s="7" t="s">
        <v>149</v>
      </c>
      <c r="I2058" s="7">
        <v>32</v>
      </c>
      <c r="J2058" s="7">
        <v>21</v>
      </c>
      <c r="K2058" s="7" t="str">
        <f t="shared" si="65"/>
        <v>Radiant</v>
      </c>
      <c r="L2058" s="7" t="s">
        <v>18</v>
      </c>
      <c r="M2058" s="7">
        <f>Datos_Limpios!$I2058+Datos_Limpios!$J2058</f>
        <v>53</v>
      </c>
      <c r="N2058" s="7" t="str">
        <f>IF(Datos_Limpios!$M2058&lt;35,"Menor a 35",IF(Datos_Limpios!$M2058&lt;=48,"Menor a 48",IF(Datos_Limpios!$M2058&lt;=60,"Menor a 60","Mayor a 60")))</f>
        <v>Menor a 60</v>
      </c>
      <c r="O2058" s="7" t="str">
        <f>IF(Datos_Limpios!$L2058="True",Datos_Limpios!$F2058,Datos_Limpios!$H2058)</f>
        <v>Team Liquid</v>
      </c>
      <c r="P2058" s="7"/>
      <c r="Q2058" s="7">
        <v>15728</v>
      </c>
      <c r="R2058" s="7" t="s">
        <v>204</v>
      </c>
    </row>
    <row r="2059" spans="1:18" x14ac:dyDescent="0.3">
      <c r="A2059" s="9">
        <v>7380271573</v>
      </c>
      <c r="B2059" s="9">
        <v>2681</v>
      </c>
      <c r="C2059" s="10">
        <f>Datos_Limpios!$B2059/(24*60*60)</f>
        <v>3.1030092592592592E-2</v>
      </c>
      <c r="D2059" s="8" t="str">
        <f t="shared" si="64"/>
        <v>Mid Game</v>
      </c>
      <c r="E2059" s="9">
        <v>15</v>
      </c>
      <c r="F2059" s="9" t="s">
        <v>12</v>
      </c>
      <c r="G2059" s="9">
        <v>8724984</v>
      </c>
      <c r="H2059" s="9" t="s">
        <v>61</v>
      </c>
      <c r="I2059" s="9">
        <v>36</v>
      </c>
      <c r="J2059" s="9">
        <v>34</v>
      </c>
      <c r="K2059" s="9" t="str">
        <f t="shared" si="65"/>
        <v>Radiant</v>
      </c>
      <c r="L2059" s="9" t="s">
        <v>18</v>
      </c>
      <c r="M2059" s="9">
        <f>Datos_Limpios!$I2059+Datos_Limpios!$J2059</f>
        <v>70</v>
      </c>
      <c r="N2059" s="9" t="str">
        <f>IF(Datos_Limpios!$M2059&lt;35,"Menor a 35",IF(Datos_Limpios!$M2059&lt;=48,"Menor a 48",IF(Datos_Limpios!$M2059&lt;=60,"Menor a 60","Mayor a 60")))</f>
        <v>Mayor a 60</v>
      </c>
      <c r="O2059" s="9" t="str">
        <f>IF(Datos_Limpios!$L2059="True",Datos_Limpios!$F2059,Datos_Limpios!$H2059)</f>
        <v>LGD Gaming</v>
      </c>
      <c r="P2059" s="9"/>
      <c r="Q2059" s="9">
        <v>15728</v>
      </c>
      <c r="R2059" s="9" t="s">
        <v>204</v>
      </c>
    </row>
    <row r="2060" spans="1:18" x14ac:dyDescent="0.3">
      <c r="A2060" s="7">
        <v>7380278774</v>
      </c>
      <c r="B2060" s="7">
        <v>1811</v>
      </c>
      <c r="C2060" s="8">
        <f>Datos_Limpios!$B2060/(24*60*60)</f>
        <v>2.0960648148148148E-2</v>
      </c>
      <c r="D2060" s="8" t="str">
        <f t="shared" si="64"/>
        <v>Early Game</v>
      </c>
      <c r="E2060" s="7">
        <v>8260983</v>
      </c>
      <c r="F2060" s="7" t="s">
        <v>147</v>
      </c>
      <c r="G2060" s="7">
        <v>1061269</v>
      </c>
      <c r="H2060" s="7" t="s">
        <v>207</v>
      </c>
      <c r="I2060" s="7">
        <v>49</v>
      </c>
      <c r="J2060" s="7">
        <v>10</v>
      </c>
      <c r="K2060" s="7" t="str">
        <f t="shared" si="65"/>
        <v>Radiant</v>
      </c>
      <c r="L2060" s="7" t="s">
        <v>18</v>
      </c>
      <c r="M2060" s="7">
        <f>Datos_Limpios!$I2060+Datos_Limpios!$J2060</f>
        <v>59</v>
      </c>
      <c r="N2060" s="7" t="str">
        <f>IF(Datos_Limpios!$M2060&lt;35,"Menor a 35",IF(Datos_Limpios!$M2060&lt;=48,"Menor a 48",IF(Datos_Limpios!$M2060&lt;=60,"Menor a 60","Mayor a 60")))</f>
        <v>Menor a 60</v>
      </c>
      <c r="O2060" s="7" t="str">
        <f>IF(Datos_Limpios!$L2060="True",Datos_Limpios!$F2060,Datos_Limpios!$H2060)</f>
        <v>TSM</v>
      </c>
      <c r="P2060" s="7"/>
      <c r="Q2060" s="7">
        <v>15728</v>
      </c>
      <c r="R2060" s="7" t="s">
        <v>204</v>
      </c>
    </row>
    <row r="2061" spans="1:18" x14ac:dyDescent="0.3">
      <c r="A2061" s="9">
        <v>7380279835</v>
      </c>
      <c r="B2061" s="9">
        <v>2354</v>
      </c>
      <c r="C2061" s="10">
        <f>Datos_Limpios!$B2061/(24*60*60)</f>
        <v>2.7245370370370371E-2</v>
      </c>
      <c r="D2061" s="8" t="str">
        <f t="shared" si="64"/>
        <v>Early Game</v>
      </c>
      <c r="E2061" s="9">
        <v>39</v>
      </c>
      <c r="F2061" s="9" t="s">
        <v>60</v>
      </c>
      <c r="G2061" s="9">
        <v>8574561</v>
      </c>
      <c r="H2061" s="9" t="s">
        <v>205</v>
      </c>
      <c r="I2061" s="9">
        <v>31</v>
      </c>
      <c r="J2061" s="9">
        <v>38</v>
      </c>
      <c r="K2061" s="9" t="str">
        <f t="shared" si="65"/>
        <v>Dire</v>
      </c>
      <c r="L2061" s="9" t="s">
        <v>14</v>
      </c>
      <c r="M2061" s="9">
        <f>Datos_Limpios!$I2061+Datos_Limpios!$J2061</f>
        <v>69</v>
      </c>
      <c r="N2061" s="9" t="str">
        <f>IF(Datos_Limpios!$M2061&lt;35,"Menor a 35",IF(Datos_Limpios!$M2061&lt;=48,"Menor a 48",IF(Datos_Limpios!$M2061&lt;=60,"Menor a 60","Mayor a 60")))</f>
        <v>Mayor a 60</v>
      </c>
      <c r="O2061" s="9" t="str">
        <f>IF(Datos_Limpios!$L2061="True",Datos_Limpios!$F2061,Datos_Limpios!$H2061)</f>
        <v>Azure Ray</v>
      </c>
      <c r="P2061" s="9"/>
      <c r="Q2061" s="9">
        <v>15728</v>
      </c>
      <c r="R2061" s="9" t="s">
        <v>204</v>
      </c>
    </row>
    <row r="2062" spans="1:18" x14ac:dyDescent="0.3">
      <c r="A2062" s="7">
        <v>7380292188</v>
      </c>
      <c r="B2062" s="7">
        <v>2592</v>
      </c>
      <c r="C2062" s="8">
        <f>Datos_Limpios!$B2062/(24*60*60)</f>
        <v>0.03</v>
      </c>
      <c r="D2062" s="8" t="str">
        <f t="shared" si="64"/>
        <v>Mid Game</v>
      </c>
      <c r="E2062" s="7">
        <v>7391077</v>
      </c>
      <c r="F2062" s="7" t="s">
        <v>149</v>
      </c>
      <c r="G2062" s="7">
        <v>2163</v>
      </c>
      <c r="H2062" s="7" t="s">
        <v>66</v>
      </c>
      <c r="I2062" s="7">
        <v>33</v>
      </c>
      <c r="J2062" s="7">
        <v>36</v>
      </c>
      <c r="K2062" s="7" t="str">
        <f t="shared" si="65"/>
        <v>Dire</v>
      </c>
      <c r="L2062" s="7" t="s">
        <v>14</v>
      </c>
      <c r="M2062" s="7">
        <f>Datos_Limpios!$I2062+Datos_Limpios!$J2062</f>
        <v>69</v>
      </c>
      <c r="N2062" s="7" t="str">
        <f>IF(Datos_Limpios!$M2062&lt;35,"Menor a 35",IF(Datos_Limpios!$M2062&lt;=48,"Menor a 48",IF(Datos_Limpios!$M2062&lt;=60,"Menor a 60","Mayor a 60")))</f>
        <v>Mayor a 60</v>
      </c>
      <c r="O2062" s="7" t="str">
        <f>IF(Datos_Limpios!$L2062="True",Datos_Limpios!$F2062,Datos_Limpios!$H2062)</f>
        <v>Team Liquid</v>
      </c>
      <c r="P2062" s="7"/>
      <c r="Q2062" s="7">
        <v>15728</v>
      </c>
      <c r="R2062" s="7" t="s">
        <v>204</v>
      </c>
    </row>
    <row r="2063" spans="1:18" x14ac:dyDescent="0.3">
      <c r="A2063" s="9">
        <v>7380339950</v>
      </c>
      <c r="B2063" s="9">
        <v>3041</v>
      </c>
      <c r="C2063" s="10">
        <f>Datos_Limpios!$B2063/(24*60*60)</f>
        <v>3.5196759259259261E-2</v>
      </c>
      <c r="D2063" s="8" t="str">
        <f t="shared" si="64"/>
        <v>Mid Game</v>
      </c>
      <c r="E2063" s="9">
        <v>8597976</v>
      </c>
      <c r="F2063" s="9" t="s">
        <v>203</v>
      </c>
      <c r="G2063" s="9">
        <v>8894818</v>
      </c>
      <c r="H2063" s="9" t="s">
        <v>208</v>
      </c>
      <c r="I2063" s="9">
        <v>24</v>
      </c>
      <c r="J2063" s="9">
        <v>9</v>
      </c>
      <c r="K2063" s="9" t="str">
        <f t="shared" si="65"/>
        <v>Radiant</v>
      </c>
      <c r="L2063" s="9" t="s">
        <v>18</v>
      </c>
      <c r="M2063" s="9">
        <f>Datos_Limpios!$I2063+Datos_Limpios!$J2063</f>
        <v>33</v>
      </c>
      <c r="N2063" s="9" t="str">
        <f>IF(Datos_Limpios!$M2063&lt;35,"Menor a 35",IF(Datos_Limpios!$M2063&lt;=48,"Menor a 48",IF(Datos_Limpios!$M2063&lt;=60,"Menor a 60","Mayor a 60")))</f>
        <v>Menor a 35</v>
      </c>
      <c r="O2063" s="9" t="str">
        <f>IF(Datos_Limpios!$L2063="True",Datos_Limpios!$F2063,Datos_Limpios!$H2063)</f>
        <v>Talon</v>
      </c>
      <c r="P2063" s="9"/>
      <c r="Q2063" s="9">
        <v>15728</v>
      </c>
      <c r="R2063" s="9" t="s">
        <v>204</v>
      </c>
    </row>
    <row r="2064" spans="1:18" x14ac:dyDescent="0.3">
      <c r="A2064" s="7">
        <v>7380345561</v>
      </c>
      <c r="B2064" s="7">
        <v>3620</v>
      </c>
      <c r="C2064" s="8">
        <f>Datos_Limpios!$B2064/(24*60*60)</f>
        <v>4.189814814814815E-2</v>
      </c>
      <c r="D2064" s="8" t="str">
        <f t="shared" si="64"/>
        <v>Late Game</v>
      </c>
      <c r="E2064" s="7">
        <v>8728920</v>
      </c>
      <c r="F2064" s="7" t="s">
        <v>206</v>
      </c>
      <c r="G2064" s="7">
        <v>8724984</v>
      </c>
      <c r="H2064" s="7" t="s">
        <v>61</v>
      </c>
      <c r="I2064" s="7">
        <v>42</v>
      </c>
      <c r="J2064" s="7">
        <v>23</v>
      </c>
      <c r="K2064" s="7" t="str">
        <f t="shared" si="65"/>
        <v>Radiant</v>
      </c>
      <c r="L2064" s="7" t="s">
        <v>18</v>
      </c>
      <c r="M2064" s="7">
        <f>Datos_Limpios!$I2064+Datos_Limpios!$J2064</f>
        <v>65</v>
      </c>
      <c r="N2064" s="7" t="str">
        <f>IF(Datos_Limpios!$M2064&lt;35,"Menor a 35",IF(Datos_Limpios!$M2064&lt;=48,"Menor a 48",IF(Datos_Limpios!$M2064&lt;=60,"Menor a 60","Mayor a 60")))</f>
        <v>Mayor a 60</v>
      </c>
      <c r="O2064" s="7" t="str">
        <f>IF(Datos_Limpios!$L2064="True",Datos_Limpios!$F2064,Datos_Limpios!$H2064)</f>
        <v>nouns</v>
      </c>
      <c r="P2064" s="7"/>
      <c r="Q2064" s="7">
        <v>15728</v>
      </c>
      <c r="R2064" s="7" t="s">
        <v>204</v>
      </c>
    </row>
    <row r="2065" spans="1:18" x14ac:dyDescent="0.3">
      <c r="A2065" s="9">
        <v>7380353553</v>
      </c>
      <c r="B2065" s="9">
        <v>2317</v>
      </c>
      <c r="C2065" s="10">
        <f>Datos_Limpios!$B2065/(24*60*60)</f>
        <v>2.6817129629629628E-2</v>
      </c>
      <c r="D2065" s="8" t="str">
        <f t="shared" si="64"/>
        <v>Early Game</v>
      </c>
      <c r="E2065" s="9">
        <v>8255888</v>
      </c>
      <c r="F2065" s="9" t="s">
        <v>170</v>
      </c>
      <c r="G2065" s="9">
        <v>8574561</v>
      </c>
      <c r="H2065" s="9" t="s">
        <v>205</v>
      </c>
      <c r="I2065" s="9">
        <v>47</v>
      </c>
      <c r="J2065" s="9">
        <v>22</v>
      </c>
      <c r="K2065" s="9" t="str">
        <f t="shared" si="65"/>
        <v>Radiant</v>
      </c>
      <c r="L2065" s="9" t="s">
        <v>18</v>
      </c>
      <c r="M2065" s="9">
        <f>Datos_Limpios!$I2065+Datos_Limpios!$J2065</f>
        <v>69</v>
      </c>
      <c r="N2065" s="9" t="str">
        <f>IF(Datos_Limpios!$M2065&lt;35,"Menor a 35",IF(Datos_Limpios!$M2065&lt;=48,"Menor a 48",IF(Datos_Limpios!$M2065&lt;=60,"Menor a 60","Mayor a 60")))</f>
        <v>Mayor a 60</v>
      </c>
      <c r="O2065" s="9" t="str">
        <f>IF(Datos_Limpios!$L2065="True",Datos_Limpios!$F2065,Datos_Limpios!$H2065)</f>
        <v>BetBoom Team</v>
      </c>
      <c r="P2065" s="9"/>
      <c r="Q2065" s="9">
        <v>15728</v>
      </c>
      <c r="R2065" s="9" t="s">
        <v>204</v>
      </c>
    </row>
    <row r="2066" spans="1:18" x14ac:dyDescent="0.3">
      <c r="A2066" s="7">
        <v>7380359415</v>
      </c>
      <c r="B2066" s="7">
        <v>1969</v>
      </c>
      <c r="C2066" s="8">
        <f>Datos_Limpios!$B2066/(24*60*60)</f>
        <v>2.2789351851851852E-2</v>
      </c>
      <c r="D2066" s="8" t="str">
        <f t="shared" si="64"/>
        <v>Early Game</v>
      </c>
      <c r="E2066" s="7">
        <v>8255756</v>
      </c>
      <c r="F2066" s="7" t="s">
        <v>148</v>
      </c>
      <c r="G2066" s="7">
        <v>7422789</v>
      </c>
      <c r="H2066" s="7" t="s">
        <v>174</v>
      </c>
      <c r="I2066" s="7">
        <v>31</v>
      </c>
      <c r="J2066" s="7">
        <v>18</v>
      </c>
      <c r="K2066" s="7" t="str">
        <f t="shared" si="65"/>
        <v>Radiant</v>
      </c>
      <c r="L2066" s="7" t="s">
        <v>18</v>
      </c>
      <c r="M2066" s="7">
        <f>Datos_Limpios!$I2066+Datos_Limpios!$J2066</f>
        <v>49</v>
      </c>
      <c r="N2066" s="7" t="str">
        <f>IF(Datos_Limpios!$M2066&lt;35,"Menor a 35",IF(Datos_Limpios!$M2066&lt;=48,"Menor a 48",IF(Datos_Limpios!$M2066&lt;=60,"Menor a 60","Mayor a 60")))</f>
        <v>Menor a 60</v>
      </c>
      <c r="O2066" s="7" t="str">
        <f>IF(Datos_Limpios!$L2066="True",Datos_Limpios!$F2066,Datos_Limpios!$H2066)</f>
        <v>Evil Geniuses</v>
      </c>
      <c r="P2066" s="7"/>
      <c r="Q2066" s="7">
        <v>15728</v>
      </c>
      <c r="R2066" s="7" t="s">
        <v>204</v>
      </c>
    </row>
    <row r="2067" spans="1:18" x14ac:dyDescent="0.3">
      <c r="A2067" s="9">
        <v>7380377685</v>
      </c>
      <c r="B2067" s="9">
        <v>2118</v>
      </c>
      <c r="C2067" s="10">
        <f>Datos_Limpios!$B2067/(24*60*60)</f>
        <v>2.4513888888888891E-2</v>
      </c>
      <c r="D2067" s="8" t="str">
        <f t="shared" si="64"/>
        <v>Early Game</v>
      </c>
      <c r="E2067" s="9">
        <v>8605863</v>
      </c>
      <c r="F2067" s="9" t="s">
        <v>202</v>
      </c>
      <c r="G2067" s="9">
        <v>8244493</v>
      </c>
      <c r="H2067" s="9" t="s">
        <v>154</v>
      </c>
      <c r="I2067" s="9">
        <v>46</v>
      </c>
      <c r="J2067" s="9">
        <v>8</v>
      </c>
      <c r="K2067" s="9" t="str">
        <f t="shared" si="65"/>
        <v>Radiant</v>
      </c>
      <c r="L2067" s="9" t="s">
        <v>18</v>
      </c>
      <c r="M2067" s="9">
        <f>Datos_Limpios!$I2067+Datos_Limpios!$J2067</f>
        <v>54</v>
      </c>
      <c r="N2067" s="9" t="str">
        <f>IF(Datos_Limpios!$M2067&lt;35,"Menor a 35",IF(Datos_Limpios!$M2067&lt;=48,"Menor a 48",IF(Datos_Limpios!$M2067&lt;=60,"Menor a 60","Mayor a 60")))</f>
        <v>Menor a 60</v>
      </c>
      <c r="O2067" s="9" t="str">
        <f>IF(Datos_Limpios!$L2067="True",Datos_Limpios!$F2067,Datos_Limpios!$H2067)</f>
        <v>Cloud9</v>
      </c>
      <c r="P2067" s="9"/>
      <c r="Q2067" s="9">
        <v>15728</v>
      </c>
      <c r="R2067" s="9" t="s">
        <v>204</v>
      </c>
    </row>
    <row r="2068" spans="1:18" x14ac:dyDescent="0.3">
      <c r="A2068" s="7">
        <v>7380401748</v>
      </c>
      <c r="B2068" s="7">
        <v>2547</v>
      </c>
      <c r="C2068" s="8">
        <f>Datos_Limpios!$B2068/(24*60*60)</f>
        <v>2.9479166666666667E-2</v>
      </c>
      <c r="D2068" s="8" t="str">
        <f t="shared" si="64"/>
        <v>Mid Game</v>
      </c>
      <c r="E2068" s="7">
        <v>8894818</v>
      </c>
      <c r="F2068" s="7" t="s">
        <v>208</v>
      </c>
      <c r="G2068" s="7">
        <v>8597976</v>
      </c>
      <c r="H2068" s="7" t="s">
        <v>203</v>
      </c>
      <c r="I2068" s="7">
        <v>18</v>
      </c>
      <c r="J2068" s="7">
        <v>44</v>
      </c>
      <c r="K2068" s="7" t="str">
        <f t="shared" si="65"/>
        <v>Dire</v>
      </c>
      <c r="L2068" s="7" t="s">
        <v>14</v>
      </c>
      <c r="M2068" s="7">
        <f>Datos_Limpios!$I2068+Datos_Limpios!$J2068</f>
        <v>62</v>
      </c>
      <c r="N2068" s="7" t="str">
        <f>IF(Datos_Limpios!$M2068&lt;35,"Menor a 35",IF(Datos_Limpios!$M2068&lt;=48,"Menor a 48",IF(Datos_Limpios!$M2068&lt;=60,"Menor a 60","Mayor a 60")))</f>
        <v>Mayor a 60</v>
      </c>
      <c r="O2068" s="7" t="str">
        <f>IF(Datos_Limpios!$L2068="True",Datos_Limpios!$F2068,Datos_Limpios!$H2068)</f>
        <v>Talon</v>
      </c>
      <c r="P2068" s="7"/>
      <c r="Q2068" s="7">
        <v>15728</v>
      </c>
      <c r="R2068" s="7" t="s">
        <v>204</v>
      </c>
    </row>
    <row r="2069" spans="1:18" x14ac:dyDescent="0.3">
      <c r="A2069" s="9">
        <v>7380403482</v>
      </c>
      <c r="B2069" s="9">
        <v>3178</v>
      </c>
      <c r="C2069" s="10">
        <f>Datos_Limpios!$B2069/(24*60*60)</f>
        <v>3.6782407407407409E-2</v>
      </c>
      <c r="D2069" s="8" t="str">
        <f t="shared" si="64"/>
        <v>Mid Game</v>
      </c>
      <c r="E2069" s="9">
        <v>8255756</v>
      </c>
      <c r="F2069" s="9" t="s">
        <v>148</v>
      </c>
      <c r="G2069" s="9">
        <v>7422789</v>
      </c>
      <c r="H2069" s="9" t="s">
        <v>174</v>
      </c>
      <c r="I2069" s="9">
        <v>35</v>
      </c>
      <c r="J2069" s="9">
        <v>46</v>
      </c>
      <c r="K2069" s="9" t="str">
        <f t="shared" si="65"/>
        <v>Dire</v>
      </c>
      <c r="L2069" s="9" t="s">
        <v>14</v>
      </c>
      <c r="M2069" s="9">
        <f>Datos_Limpios!$I2069+Datos_Limpios!$J2069</f>
        <v>81</v>
      </c>
      <c r="N2069" s="9" t="str">
        <f>IF(Datos_Limpios!$M2069&lt;35,"Menor a 35",IF(Datos_Limpios!$M2069&lt;=48,"Menor a 48",IF(Datos_Limpios!$M2069&lt;=60,"Menor a 60","Mayor a 60")))</f>
        <v>Mayor a 60</v>
      </c>
      <c r="O2069" s="9" t="str">
        <f>IF(Datos_Limpios!$L2069="True",Datos_Limpios!$F2069,Datos_Limpios!$H2069)</f>
        <v>9Pandas</v>
      </c>
      <c r="P2069" s="9"/>
      <c r="Q2069" s="9">
        <v>15728</v>
      </c>
      <c r="R2069" s="9" t="s">
        <v>204</v>
      </c>
    </row>
    <row r="2070" spans="1:18" x14ac:dyDescent="0.3">
      <c r="A2070" s="7">
        <v>7380407733</v>
      </c>
      <c r="B2070" s="7">
        <v>1855</v>
      </c>
      <c r="C2070" s="8">
        <f>Datos_Limpios!$B2070/(24*60*60)</f>
        <v>2.1469907407407406E-2</v>
      </c>
      <c r="D2070" s="8" t="str">
        <f t="shared" si="64"/>
        <v>Early Game</v>
      </c>
      <c r="E2070" s="7">
        <v>8255888</v>
      </c>
      <c r="F2070" s="7" t="s">
        <v>170</v>
      </c>
      <c r="G2070" s="7">
        <v>8574561</v>
      </c>
      <c r="H2070" s="7" t="s">
        <v>205</v>
      </c>
      <c r="I2070" s="7">
        <v>45</v>
      </c>
      <c r="J2070" s="7">
        <v>10</v>
      </c>
      <c r="K2070" s="7" t="str">
        <f t="shared" si="65"/>
        <v>Radiant</v>
      </c>
      <c r="L2070" s="7" t="s">
        <v>18</v>
      </c>
      <c r="M2070" s="7">
        <f>Datos_Limpios!$I2070+Datos_Limpios!$J2070</f>
        <v>55</v>
      </c>
      <c r="N2070" s="7" t="str">
        <f>IF(Datos_Limpios!$M2070&lt;35,"Menor a 35",IF(Datos_Limpios!$M2070&lt;=48,"Menor a 48",IF(Datos_Limpios!$M2070&lt;=60,"Menor a 60","Mayor a 60")))</f>
        <v>Menor a 60</v>
      </c>
      <c r="O2070" s="7" t="str">
        <f>IF(Datos_Limpios!$L2070="True",Datos_Limpios!$F2070,Datos_Limpios!$H2070)</f>
        <v>BetBoom Team</v>
      </c>
      <c r="P2070" s="7"/>
      <c r="Q2070" s="7">
        <v>15728</v>
      </c>
      <c r="R2070" s="7" t="s">
        <v>204</v>
      </c>
    </row>
    <row r="2071" spans="1:18" x14ac:dyDescent="0.3">
      <c r="A2071" s="9">
        <v>7380411342</v>
      </c>
      <c r="B2071" s="9">
        <v>2306</v>
      </c>
      <c r="C2071" s="10">
        <f>Datos_Limpios!$B2071/(24*60*60)</f>
        <v>2.6689814814814816E-2</v>
      </c>
      <c r="D2071" s="8" t="str">
        <f t="shared" si="64"/>
        <v>Early Game</v>
      </c>
      <c r="E2071" s="9">
        <v>8728920</v>
      </c>
      <c r="F2071" s="9" t="s">
        <v>206</v>
      </c>
      <c r="G2071" s="9">
        <v>8724984</v>
      </c>
      <c r="H2071" s="9" t="s">
        <v>61</v>
      </c>
      <c r="I2071" s="9">
        <v>14</v>
      </c>
      <c r="J2071" s="9">
        <v>30</v>
      </c>
      <c r="K2071" s="9" t="str">
        <f t="shared" si="65"/>
        <v>Dire</v>
      </c>
      <c r="L2071" s="9" t="s">
        <v>14</v>
      </c>
      <c r="M2071" s="9">
        <f>Datos_Limpios!$I2071+Datos_Limpios!$J2071</f>
        <v>44</v>
      </c>
      <c r="N2071" s="9" t="str">
        <f>IF(Datos_Limpios!$M2071&lt;35,"Menor a 35",IF(Datos_Limpios!$M2071&lt;=48,"Menor a 48",IF(Datos_Limpios!$M2071&lt;=60,"Menor a 60","Mayor a 60")))</f>
        <v>Menor a 48</v>
      </c>
      <c r="O2071" s="9" t="str">
        <f>IF(Datos_Limpios!$L2071="True",Datos_Limpios!$F2071,Datos_Limpios!$H2071)</f>
        <v>Virtus.pro</v>
      </c>
      <c r="P2071" s="9"/>
      <c r="Q2071" s="9">
        <v>15728</v>
      </c>
      <c r="R2071" s="9" t="s">
        <v>204</v>
      </c>
    </row>
    <row r="2072" spans="1:18" x14ac:dyDescent="0.3">
      <c r="A2072" s="7">
        <v>7380419098</v>
      </c>
      <c r="B2072" s="7">
        <v>2190</v>
      </c>
      <c r="C2072" s="8">
        <f>Datos_Limpios!$B2072/(24*60*60)</f>
        <v>2.5347222222222222E-2</v>
      </c>
      <c r="D2072" s="8" t="str">
        <f t="shared" si="64"/>
        <v>Early Game</v>
      </c>
      <c r="E2072" s="7">
        <v>8599101</v>
      </c>
      <c r="F2072" s="7" t="s">
        <v>199</v>
      </c>
      <c r="G2072" s="7">
        <v>8254400</v>
      </c>
      <c r="H2072" s="7" t="s">
        <v>135</v>
      </c>
      <c r="I2072" s="7">
        <v>39</v>
      </c>
      <c r="J2072" s="7">
        <v>17</v>
      </c>
      <c r="K2072" s="7" t="str">
        <f t="shared" si="65"/>
        <v>Radiant</v>
      </c>
      <c r="L2072" s="7" t="s">
        <v>18</v>
      </c>
      <c r="M2072" s="7">
        <f>Datos_Limpios!$I2072+Datos_Limpios!$J2072</f>
        <v>56</v>
      </c>
      <c r="N2072" s="7" t="str">
        <f>IF(Datos_Limpios!$M2072&lt;35,"Menor a 35",IF(Datos_Limpios!$M2072&lt;=48,"Menor a 48",IF(Datos_Limpios!$M2072&lt;=60,"Menor a 60","Mayor a 60")))</f>
        <v>Menor a 60</v>
      </c>
      <c r="O2072" s="7" t="str">
        <f>IF(Datos_Limpios!$L2072="True",Datos_Limpios!$F2072,Datos_Limpios!$H2072)</f>
        <v>Gaimin Gladiators</v>
      </c>
      <c r="P2072" s="7"/>
      <c r="Q2072" s="7">
        <v>15728</v>
      </c>
      <c r="R2072" s="7" t="s">
        <v>204</v>
      </c>
    </row>
    <row r="2073" spans="1:18" x14ac:dyDescent="0.3">
      <c r="A2073" s="9">
        <v>7380454553</v>
      </c>
      <c r="B2073" s="9">
        <v>2507</v>
      </c>
      <c r="C2073" s="10">
        <f>Datos_Limpios!$B2073/(24*60*60)</f>
        <v>2.9016203703703704E-2</v>
      </c>
      <c r="D2073" s="8" t="str">
        <f t="shared" si="64"/>
        <v>Mid Game</v>
      </c>
      <c r="E2073" s="9">
        <v>8255756</v>
      </c>
      <c r="F2073" s="9" t="s">
        <v>148</v>
      </c>
      <c r="G2073" s="9">
        <v>8244493</v>
      </c>
      <c r="H2073" s="9" t="s">
        <v>154</v>
      </c>
      <c r="I2073" s="9">
        <v>46</v>
      </c>
      <c r="J2073" s="9">
        <v>8</v>
      </c>
      <c r="K2073" s="9" t="str">
        <f t="shared" si="65"/>
        <v>Radiant</v>
      </c>
      <c r="L2073" s="9" t="s">
        <v>18</v>
      </c>
      <c r="M2073" s="9">
        <f>Datos_Limpios!$I2073+Datos_Limpios!$J2073</f>
        <v>54</v>
      </c>
      <c r="N2073" s="9" t="str">
        <f>IF(Datos_Limpios!$M2073&lt;35,"Menor a 35",IF(Datos_Limpios!$M2073&lt;=48,"Menor a 48",IF(Datos_Limpios!$M2073&lt;=60,"Menor a 60","Mayor a 60")))</f>
        <v>Menor a 60</v>
      </c>
      <c r="O2073" s="9" t="str">
        <f>IF(Datos_Limpios!$L2073="True",Datos_Limpios!$F2073,Datos_Limpios!$H2073)</f>
        <v>Evil Geniuses</v>
      </c>
      <c r="P2073" s="9"/>
      <c r="Q2073" s="9">
        <v>15728</v>
      </c>
      <c r="R2073" s="9" t="s">
        <v>204</v>
      </c>
    </row>
    <row r="2074" spans="1:18" x14ac:dyDescent="0.3">
      <c r="A2074" s="7">
        <v>7380456695</v>
      </c>
      <c r="B2074" s="7">
        <v>2179</v>
      </c>
      <c r="C2074" s="8">
        <f>Datos_Limpios!$B2074/(24*60*60)</f>
        <v>2.5219907407407406E-2</v>
      </c>
      <c r="D2074" s="8" t="str">
        <f t="shared" si="64"/>
        <v>Early Game</v>
      </c>
      <c r="E2074" s="7">
        <v>8599101</v>
      </c>
      <c r="F2074" s="7" t="s">
        <v>199</v>
      </c>
      <c r="G2074" s="7">
        <v>8254400</v>
      </c>
      <c r="H2074" s="7" t="s">
        <v>135</v>
      </c>
      <c r="I2074" s="7">
        <v>28</v>
      </c>
      <c r="J2074" s="7">
        <v>23</v>
      </c>
      <c r="K2074" s="7" t="str">
        <f t="shared" si="65"/>
        <v>Radiant</v>
      </c>
      <c r="L2074" s="7" t="s">
        <v>18</v>
      </c>
      <c r="M2074" s="7">
        <f>Datos_Limpios!$I2074+Datos_Limpios!$J2074</f>
        <v>51</v>
      </c>
      <c r="N2074" s="7" t="str">
        <f>IF(Datos_Limpios!$M2074&lt;35,"Menor a 35",IF(Datos_Limpios!$M2074&lt;=48,"Menor a 48",IF(Datos_Limpios!$M2074&lt;=60,"Menor a 60","Mayor a 60")))</f>
        <v>Menor a 60</v>
      </c>
      <c r="O2074" s="7" t="str">
        <f>IF(Datos_Limpios!$L2074="True",Datos_Limpios!$F2074,Datos_Limpios!$H2074)</f>
        <v>Gaimin Gladiators</v>
      </c>
      <c r="P2074" s="7"/>
      <c r="Q2074" s="7">
        <v>15728</v>
      </c>
      <c r="R2074" s="7" t="s">
        <v>204</v>
      </c>
    </row>
    <row r="2075" spans="1:18" x14ac:dyDescent="0.3">
      <c r="A2075" s="9">
        <v>7380503658</v>
      </c>
      <c r="B2075" s="9">
        <v>1764</v>
      </c>
      <c r="C2075" s="10">
        <f>Datos_Limpios!$B2075/(24*60*60)</f>
        <v>2.0416666666666666E-2</v>
      </c>
      <c r="D2075" s="8" t="str">
        <f t="shared" si="64"/>
        <v>Early Game</v>
      </c>
      <c r="E2075" s="9">
        <v>8255756</v>
      </c>
      <c r="F2075" s="9" t="s">
        <v>148</v>
      </c>
      <c r="G2075" s="9">
        <v>8244493</v>
      </c>
      <c r="H2075" s="9" t="s">
        <v>154</v>
      </c>
      <c r="I2075" s="9">
        <v>35</v>
      </c>
      <c r="J2075" s="9">
        <v>12</v>
      </c>
      <c r="K2075" s="9" t="str">
        <f t="shared" si="65"/>
        <v>Radiant</v>
      </c>
      <c r="L2075" s="9" t="s">
        <v>18</v>
      </c>
      <c r="M2075" s="9">
        <f>Datos_Limpios!$I2075+Datos_Limpios!$J2075</f>
        <v>47</v>
      </c>
      <c r="N2075" s="9" t="str">
        <f>IF(Datos_Limpios!$M2075&lt;35,"Menor a 35",IF(Datos_Limpios!$M2075&lt;=48,"Menor a 48",IF(Datos_Limpios!$M2075&lt;=60,"Menor a 60","Mayor a 60")))</f>
        <v>Menor a 48</v>
      </c>
      <c r="O2075" s="9" t="str">
        <f>IF(Datos_Limpios!$L2075="True",Datos_Limpios!$F2075,Datos_Limpios!$H2075)</f>
        <v>Evil Geniuses</v>
      </c>
      <c r="P2075" s="9"/>
      <c r="Q2075" s="9">
        <v>15728</v>
      </c>
      <c r="R2075" s="9" t="s">
        <v>204</v>
      </c>
    </row>
    <row r="2076" spans="1:18" x14ac:dyDescent="0.3">
      <c r="A2076" s="7">
        <v>7382010427</v>
      </c>
      <c r="B2076" s="7">
        <v>3313</v>
      </c>
      <c r="C2076" s="8">
        <f>Datos_Limpios!$B2076/(24*60*60)</f>
        <v>3.8344907407407404E-2</v>
      </c>
      <c r="D2076" s="8" t="str">
        <f t="shared" si="64"/>
        <v>Mid Game</v>
      </c>
      <c r="E2076" s="7">
        <v>8260983</v>
      </c>
      <c r="F2076" s="7" t="s">
        <v>147</v>
      </c>
      <c r="G2076" s="7">
        <v>8724984</v>
      </c>
      <c r="H2076" s="7" t="s">
        <v>61</v>
      </c>
      <c r="I2076" s="7">
        <v>38</v>
      </c>
      <c r="J2076" s="7">
        <v>36</v>
      </c>
      <c r="K2076" s="7" t="str">
        <f t="shared" si="65"/>
        <v>Dire</v>
      </c>
      <c r="L2076" s="7" t="s">
        <v>14</v>
      </c>
      <c r="M2076" s="7">
        <f>Datos_Limpios!$I2076+Datos_Limpios!$J2076</f>
        <v>74</v>
      </c>
      <c r="N2076" s="7" t="str">
        <f>IF(Datos_Limpios!$M2076&lt;35,"Menor a 35",IF(Datos_Limpios!$M2076&lt;=48,"Menor a 48",IF(Datos_Limpios!$M2076&lt;=60,"Menor a 60","Mayor a 60")))</f>
        <v>Mayor a 60</v>
      </c>
      <c r="O2076" s="7" t="str">
        <f>IF(Datos_Limpios!$L2076="True",Datos_Limpios!$F2076,Datos_Limpios!$H2076)</f>
        <v>Virtus.pro</v>
      </c>
      <c r="P2076" s="7"/>
      <c r="Q2076" s="7">
        <v>15728</v>
      </c>
      <c r="R2076" s="7" t="s">
        <v>204</v>
      </c>
    </row>
    <row r="2077" spans="1:18" x14ac:dyDescent="0.3">
      <c r="A2077" s="9">
        <v>7382126763</v>
      </c>
      <c r="B2077" s="9">
        <v>1709</v>
      </c>
      <c r="C2077" s="10">
        <f>Datos_Limpios!$B2077/(24*60*60)</f>
        <v>1.9780092592592592E-2</v>
      </c>
      <c r="D2077" s="8" t="str">
        <f t="shared" si="64"/>
        <v>Early Game</v>
      </c>
      <c r="E2077" s="9">
        <v>8724984</v>
      </c>
      <c r="F2077" s="9" t="s">
        <v>61</v>
      </c>
      <c r="G2077" s="9">
        <v>8260983</v>
      </c>
      <c r="H2077" s="9" t="s">
        <v>147</v>
      </c>
      <c r="I2077" s="9">
        <v>36</v>
      </c>
      <c r="J2077" s="9">
        <v>11</v>
      </c>
      <c r="K2077" s="9" t="str">
        <f t="shared" si="65"/>
        <v>Radiant</v>
      </c>
      <c r="L2077" s="9" t="s">
        <v>18</v>
      </c>
      <c r="M2077" s="9">
        <f>Datos_Limpios!$I2077+Datos_Limpios!$J2077</f>
        <v>47</v>
      </c>
      <c r="N2077" s="9" t="str">
        <f>IF(Datos_Limpios!$M2077&lt;35,"Menor a 35",IF(Datos_Limpios!$M2077&lt;=48,"Menor a 48",IF(Datos_Limpios!$M2077&lt;=60,"Menor a 60","Mayor a 60")))</f>
        <v>Menor a 48</v>
      </c>
      <c r="O2077" s="9" t="str">
        <f>IF(Datos_Limpios!$L2077="True",Datos_Limpios!$F2077,Datos_Limpios!$H2077)</f>
        <v>Virtus.pro</v>
      </c>
      <c r="P2077" s="9"/>
      <c r="Q2077" s="9">
        <v>15728</v>
      </c>
      <c r="R2077" s="9" t="s">
        <v>204</v>
      </c>
    </row>
    <row r="2078" spans="1:18" x14ac:dyDescent="0.3">
      <c r="A2078" s="7">
        <v>7382271393</v>
      </c>
      <c r="B2078" s="7">
        <v>2390</v>
      </c>
      <c r="C2078" s="8">
        <f>Datos_Limpios!$B2078/(24*60*60)</f>
        <v>2.7662037037037037E-2</v>
      </c>
      <c r="D2078" s="8" t="str">
        <f t="shared" si="64"/>
        <v>Early Game</v>
      </c>
      <c r="E2078" s="7">
        <v>8597976</v>
      </c>
      <c r="F2078" s="7" t="s">
        <v>203</v>
      </c>
      <c r="G2078" s="7">
        <v>8599101</v>
      </c>
      <c r="H2078" s="7" t="s">
        <v>199</v>
      </c>
      <c r="I2078" s="7">
        <v>12</v>
      </c>
      <c r="J2078" s="7">
        <v>17</v>
      </c>
      <c r="K2078" s="7" t="str">
        <f t="shared" si="65"/>
        <v>Dire</v>
      </c>
      <c r="L2078" s="7" t="s">
        <v>14</v>
      </c>
      <c r="M2078" s="7">
        <f>Datos_Limpios!$I2078+Datos_Limpios!$J2078</f>
        <v>29</v>
      </c>
      <c r="N2078" s="7" t="str">
        <f>IF(Datos_Limpios!$M2078&lt;35,"Menor a 35",IF(Datos_Limpios!$M2078&lt;=48,"Menor a 48",IF(Datos_Limpios!$M2078&lt;=60,"Menor a 60","Mayor a 60")))</f>
        <v>Menor a 35</v>
      </c>
      <c r="O2078" s="7" t="str">
        <f>IF(Datos_Limpios!$L2078="True",Datos_Limpios!$F2078,Datos_Limpios!$H2078)</f>
        <v>Gaimin Gladiators</v>
      </c>
      <c r="P2078" s="7"/>
      <c r="Q2078" s="7">
        <v>15728</v>
      </c>
      <c r="R2078" s="7" t="s">
        <v>204</v>
      </c>
    </row>
    <row r="2079" spans="1:18" x14ac:dyDescent="0.3">
      <c r="A2079" s="9">
        <v>7382316646</v>
      </c>
      <c r="B2079" s="9">
        <v>3926</v>
      </c>
      <c r="C2079" s="10">
        <f>Datos_Limpios!$B2079/(24*60*60)</f>
        <v>4.5439814814814815E-2</v>
      </c>
      <c r="D2079" s="8" t="str">
        <f t="shared" si="64"/>
        <v>Late Game</v>
      </c>
      <c r="E2079" s="9">
        <v>8597976</v>
      </c>
      <c r="F2079" s="9" t="s">
        <v>203</v>
      </c>
      <c r="G2079" s="9">
        <v>8599101</v>
      </c>
      <c r="H2079" s="9" t="s">
        <v>199</v>
      </c>
      <c r="I2079" s="9">
        <v>33</v>
      </c>
      <c r="J2079" s="9">
        <v>30</v>
      </c>
      <c r="K2079" s="9" t="str">
        <f t="shared" si="65"/>
        <v>Radiant</v>
      </c>
      <c r="L2079" s="9" t="s">
        <v>18</v>
      </c>
      <c r="M2079" s="9">
        <f>Datos_Limpios!$I2079+Datos_Limpios!$J2079</f>
        <v>63</v>
      </c>
      <c r="N2079" s="9" t="str">
        <f>IF(Datos_Limpios!$M2079&lt;35,"Menor a 35",IF(Datos_Limpios!$M2079&lt;=48,"Menor a 48",IF(Datos_Limpios!$M2079&lt;=60,"Menor a 60","Mayor a 60")))</f>
        <v>Mayor a 60</v>
      </c>
      <c r="O2079" s="9" t="str">
        <f>IF(Datos_Limpios!$L2079="True",Datos_Limpios!$F2079,Datos_Limpios!$H2079)</f>
        <v>Talon</v>
      </c>
      <c r="P2079" s="9"/>
      <c r="Q2079" s="9">
        <v>15728</v>
      </c>
      <c r="R2079" s="9" t="s">
        <v>204</v>
      </c>
    </row>
    <row r="2080" spans="1:18" x14ac:dyDescent="0.3">
      <c r="A2080" s="7">
        <v>7382383379</v>
      </c>
      <c r="B2080" s="7">
        <v>2590</v>
      </c>
      <c r="C2080" s="8">
        <f>Datos_Limpios!$B2080/(24*60*60)</f>
        <v>2.9976851851851852E-2</v>
      </c>
      <c r="D2080" s="8" t="str">
        <f t="shared" si="64"/>
        <v>Mid Game</v>
      </c>
      <c r="E2080" s="7">
        <v>8597976</v>
      </c>
      <c r="F2080" s="7" t="s">
        <v>203</v>
      </c>
      <c r="G2080" s="7">
        <v>8599101</v>
      </c>
      <c r="H2080" s="7" t="s">
        <v>199</v>
      </c>
      <c r="I2080" s="7">
        <v>31</v>
      </c>
      <c r="J2080" s="7">
        <v>22</v>
      </c>
      <c r="K2080" s="7" t="str">
        <f t="shared" si="65"/>
        <v>Radiant</v>
      </c>
      <c r="L2080" s="7" t="s">
        <v>18</v>
      </c>
      <c r="M2080" s="7">
        <f>Datos_Limpios!$I2080+Datos_Limpios!$J2080</f>
        <v>53</v>
      </c>
      <c r="N2080" s="7" t="str">
        <f>IF(Datos_Limpios!$M2080&lt;35,"Menor a 35",IF(Datos_Limpios!$M2080&lt;=48,"Menor a 48",IF(Datos_Limpios!$M2080&lt;=60,"Menor a 60","Mayor a 60")))</f>
        <v>Menor a 60</v>
      </c>
      <c r="O2080" s="7" t="str">
        <f>IF(Datos_Limpios!$L2080="True",Datos_Limpios!$F2080,Datos_Limpios!$H2080)</f>
        <v>Talon</v>
      </c>
      <c r="P2080" s="7"/>
      <c r="Q2080" s="7">
        <v>15728</v>
      </c>
      <c r="R2080" s="7" t="s">
        <v>204</v>
      </c>
    </row>
    <row r="2081" spans="1:18" x14ac:dyDescent="0.3">
      <c r="A2081" s="9">
        <v>7383785611</v>
      </c>
      <c r="B2081" s="9">
        <v>1786</v>
      </c>
      <c r="C2081" s="10">
        <f>Datos_Limpios!$B2081/(24*60*60)</f>
        <v>2.0671296296296295E-2</v>
      </c>
      <c r="D2081" s="8" t="str">
        <f t="shared" si="64"/>
        <v>Early Game</v>
      </c>
      <c r="E2081" s="9">
        <v>15</v>
      </c>
      <c r="F2081" s="9" t="s">
        <v>12</v>
      </c>
      <c r="G2081" s="9">
        <v>1061269</v>
      </c>
      <c r="H2081" s="9" t="s">
        <v>207</v>
      </c>
      <c r="I2081" s="9">
        <v>32</v>
      </c>
      <c r="J2081" s="9">
        <v>15</v>
      </c>
      <c r="K2081" s="9" t="str">
        <f t="shared" si="65"/>
        <v>Radiant</v>
      </c>
      <c r="L2081" s="9" t="s">
        <v>18</v>
      </c>
      <c r="M2081" s="9">
        <f>Datos_Limpios!$I2081+Datos_Limpios!$J2081</f>
        <v>47</v>
      </c>
      <c r="N2081" s="9" t="str">
        <f>IF(Datos_Limpios!$M2081&lt;35,"Menor a 35",IF(Datos_Limpios!$M2081&lt;=48,"Menor a 48",IF(Datos_Limpios!$M2081&lt;=60,"Menor a 60","Mayor a 60")))</f>
        <v>Menor a 48</v>
      </c>
      <c r="O2081" s="9" t="str">
        <f>IF(Datos_Limpios!$L2081="True",Datos_Limpios!$F2081,Datos_Limpios!$H2081)</f>
        <v>LGD Gaming</v>
      </c>
      <c r="P2081" s="9"/>
      <c r="Q2081" s="9">
        <v>15728</v>
      </c>
      <c r="R2081" s="9" t="s">
        <v>204</v>
      </c>
    </row>
    <row r="2082" spans="1:18" x14ac:dyDescent="0.3">
      <c r="A2082" s="7">
        <v>7383855952</v>
      </c>
      <c r="B2082" s="7">
        <v>2450</v>
      </c>
      <c r="C2082" s="8">
        <f>Datos_Limpios!$B2082/(24*60*60)</f>
        <v>2.8356481481481483E-2</v>
      </c>
      <c r="D2082" s="8" t="str">
        <f t="shared" si="64"/>
        <v>Mid Game</v>
      </c>
      <c r="E2082" s="7">
        <v>8255888</v>
      </c>
      <c r="F2082" s="7" t="s">
        <v>170</v>
      </c>
      <c r="G2082" s="7">
        <v>7422789</v>
      </c>
      <c r="H2082" s="7" t="s">
        <v>174</v>
      </c>
      <c r="I2082" s="7">
        <v>31</v>
      </c>
      <c r="J2082" s="7">
        <v>19</v>
      </c>
      <c r="K2082" s="7" t="str">
        <f t="shared" si="65"/>
        <v>Radiant</v>
      </c>
      <c r="L2082" s="7" t="s">
        <v>18</v>
      </c>
      <c r="M2082" s="7">
        <f>Datos_Limpios!$I2082+Datos_Limpios!$J2082</f>
        <v>50</v>
      </c>
      <c r="N2082" s="7" t="str">
        <f>IF(Datos_Limpios!$M2082&lt;35,"Menor a 35",IF(Datos_Limpios!$M2082&lt;=48,"Menor a 48",IF(Datos_Limpios!$M2082&lt;=60,"Menor a 60","Mayor a 60")))</f>
        <v>Menor a 60</v>
      </c>
      <c r="O2082" s="7" t="str">
        <f>IF(Datos_Limpios!$L2082="True",Datos_Limpios!$F2082,Datos_Limpios!$H2082)</f>
        <v>BetBoom Team</v>
      </c>
      <c r="P2082" s="7"/>
      <c r="Q2082" s="7">
        <v>15728</v>
      </c>
      <c r="R2082" s="7" t="s">
        <v>204</v>
      </c>
    </row>
    <row r="2083" spans="1:18" x14ac:dyDescent="0.3">
      <c r="A2083" s="9">
        <v>7383951137</v>
      </c>
      <c r="B2083" s="9">
        <v>2718</v>
      </c>
      <c r="C2083" s="10">
        <f>Datos_Limpios!$B2083/(24*60*60)</f>
        <v>3.1458333333333331E-2</v>
      </c>
      <c r="D2083" s="8" t="str">
        <f t="shared" si="64"/>
        <v>Mid Game</v>
      </c>
      <c r="E2083" s="9">
        <v>8255888</v>
      </c>
      <c r="F2083" s="9" t="s">
        <v>170</v>
      </c>
      <c r="G2083" s="9">
        <v>7422789</v>
      </c>
      <c r="H2083" s="9" t="s">
        <v>174</v>
      </c>
      <c r="I2083" s="9">
        <v>14</v>
      </c>
      <c r="J2083" s="9">
        <v>28</v>
      </c>
      <c r="K2083" s="9" t="str">
        <f t="shared" si="65"/>
        <v>Dire</v>
      </c>
      <c r="L2083" s="9" t="s">
        <v>14</v>
      </c>
      <c r="M2083" s="9">
        <f>Datos_Limpios!$I2083+Datos_Limpios!$J2083</f>
        <v>42</v>
      </c>
      <c r="N2083" s="9" t="str">
        <f>IF(Datos_Limpios!$M2083&lt;35,"Menor a 35",IF(Datos_Limpios!$M2083&lt;=48,"Menor a 48",IF(Datos_Limpios!$M2083&lt;=60,"Menor a 60","Mayor a 60")))</f>
        <v>Menor a 48</v>
      </c>
      <c r="O2083" s="9" t="str">
        <f>IF(Datos_Limpios!$L2083="True",Datos_Limpios!$F2083,Datos_Limpios!$H2083)</f>
        <v>9Pandas</v>
      </c>
      <c r="P2083" s="9"/>
      <c r="Q2083" s="9">
        <v>15728</v>
      </c>
      <c r="R2083" s="9" t="s">
        <v>204</v>
      </c>
    </row>
    <row r="2084" spans="1:18" x14ac:dyDescent="0.3">
      <c r="A2084" s="7">
        <v>7384021535</v>
      </c>
      <c r="B2084" s="7">
        <v>2329</v>
      </c>
      <c r="C2084" s="8">
        <f>Datos_Limpios!$B2084/(24*60*60)</f>
        <v>2.6956018518518518E-2</v>
      </c>
      <c r="D2084" s="8" t="str">
        <f t="shared" si="64"/>
        <v>Early Game</v>
      </c>
      <c r="E2084" s="7">
        <v>8255888</v>
      </c>
      <c r="F2084" s="7" t="s">
        <v>170</v>
      </c>
      <c r="G2084" s="7">
        <v>7422789</v>
      </c>
      <c r="H2084" s="7" t="s">
        <v>174</v>
      </c>
      <c r="I2084" s="7">
        <v>10</v>
      </c>
      <c r="J2084" s="7">
        <v>21</v>
      </c>
      <c r="K2084" s="7" t="str">
        <f t="shared" si="65"/>
        <v>Dire</v>
      </c>
      <c r="L2084" s="7" t="s">
        <v>14</v>
      </c>
      <c r="M2084" s="7">
        <f>Datos_Limpios!$I2084+Datos_Limpios!$J2084</f>
        <v>31</v>
      </c>
      <c r="N2084" s="7" t="str">
        <f>IF(Datos_Limpios!$M2084&lt;35,"Menor a 35",IF(Datos_Limpios!$M2084&lt;=48,"Menor a 48",IF(Datos_Limpios!$M2084&lt;=60,"Menor a 60","Mayor a 60")))</f>
        <v>Menor a 35</v>
      </c>
      <c r="O2084" s="7" t="str">
        <f>IF(Datos_Limpios!$L2084="True",Datos_Limpios!$F2084,Datos_Limpios!$H2084)</f>
        <v>9Pandas</v>
      </c>
      <c r="P2084" s="7"/>
      <c r="Q2084" s="7">
        <v>15728</v>
      </c>
      <c r="R2084" s="7" t="s">
        <v>204</v>
      </c>
    </row>
    <row r="2085" spans="1:18" x14ac:dyDescent="0.3">
      <c r="A2085" s="9">
        <v>7384067209</v>
      </c>
      <c r="B2085" s="9">
        <v>2330</v>
      </c>
      <c r="C2085" s="10">
        <f>Datos_Limpios!$B2085/(24*60*60)</f>
        <v>2.6967592592592592E-2</v>
      </c>
      <c r="D2085" s="8" t="str">
        <f t="shared" si="64"/>
        <v>Early Game</v>
      </c>
      <c r="E2085" s="9">
        <v>8291895</v>
      </c>
      <c r="F2085" s="9" t="s">
        <v>182</v>
      </c>
      <c r="G2085" s="9">
        <v>8728920</v>
      </c>
      <c r="H2085" s="9" t="s">
        <v>206</v>
      </c>
      <c r="I2085" s="9">
        <v>14</v>
      </c>
      <c r="J2085" s="9">
        <v>31</v>
      </c>
      <c r="K2085" s="9" t="str">
        <f t="shared" si="65"/>
        <v>Dire</v>
      </c>
      <c r="L2085" s="9" t="s">
        <v>14</v>
      </c>
      <c r="M2085" s="9">
        <f>Datos_Limpios!$I2085+Datos_Limpios!$J2085</f>
        <v>45</v>
      </c>
      <c r="N2085" s="9" t="str">
        <f>IF(Datos_Limpios!$M2085&lt;35,"Menor a 35",IF(Datos_Limpios!$M2085&lt;=48,"Menor a 48",IF(Datos_Limpios!$M2085&lt;=60,"Menor a 60","Mayor a 60")))</f>
        <v>Menor a 48</v>
      </c>
      <c r="O2085" s="9" t="str">
        <f>IF(Datos_Limpios!$L2085="True",Datos_Limpios!$F2085,Datos_Limpios!$H2085)</f>
        <v>nouns</v>
      </c>
      <c r="P2085" s="9"/>
      <c r="Q2085" s="9">
        <v>15728</v>
      </c>
      <c r="R2085" s="9" t="s">
        <v>204</v>
      </c>
    </row>
    <row r="2086" spans="1:18" x14ac:dyDescent="0.3">
      <c r="A2086" s="7">
        <v>7384108524</v>
      </c>
      <c r="B2086" s="7">
        <v>2937</v>
      </c>
      <c r="C2086" s="8">
        <f>Datos_Limpios!$B2086/(24*60*60)</f>
        <v>3.3993055555555554E-2</v>
      </c>
      <c r="D2086" s="8" t="str">
        <f t="shared" si="64"/>
        <v>Mid Game</v>
      </c>
      <c r="E2086" s="7">
        <v>8728920</v>
      </c>
      <c r="F2086" s="7" t="s">
        <v>206</v>
      </c>
      <c r="G2086" s="7">
        <v>8291895</v>
      </c>
      <c r="H2086" s="7" t="s">
        <v>182</v>
      </c>
      <c r="I2086" s="7">
        <v>27</v>
      </c>
      <c r="J2086" s="7">
        <v>20</v>
      </c>
      <c r="K2086" s="7" t="str">
        <f t="shared" si="65"/>
        <v>Radiant</v>
      </c>
      <c r="L2086" s="7" t="s">
        <v>18</v>
      </c>
      <c r="M2086" s="7">
        <f>Datos_Limpios!$I2086+Datos_Limpios!$J2086</f>
        <v>47</v>
      </c>
      <c r="N2086" s="7" t="str">
        <f>IF(Datos_Limpios!$M2086&lt;35,"Menor a 35",IF(Datos_Limpios!$M2086&lt;=48,"Menor a 48",IF(Datos_Limpios!$M2086&lt;=60,"Menor a 60","Mayor a 60")))</f>
        <v>Menor a 48</v>
      </c>
      <c r="O2086" s="7" t="str">
        <f>IF(Datos_Limpios!$L2086="True",Datos_Limpios!$F2086,Datos_Limpios!$H2086)</f>
        <v>nouns</v>
      </c>
      <c r="P2086" s="7"/>
      <c r="Q2086" s="7">
        <v>15728</v>
      </c>
      <c r="R2086" s="7" t="s">
        <v>204</v>
      </c>
    </row>
    <row r="2087" spans="1:18" x14ac:dyDescent="0.3">
      <c r="A2087" s="9">
        <v>7384142800</v>
      </c>
      <c r="B2087" s="9">
        <v>3394</v>
      </c>
      <c r="C2087" s="10">
        <f>Datos_Limpios!$B2087/(24*60*60)</f>
        <v>3.9282407407407405E-2</v>
      </c>
      <c r="D2087" s="8" t="str">
        <f t="shared" si="64"/>
        <v>Mid Game</v>
      </c>
      <c r="E2087" s="9">
        <v>8574561</v>
      </c>
      <c r="F2087" s="9" t="s">
        <v>205</v>
      </c>
      <c r="G2087" s="9">
        <v>8605863</v>
      </c>
      <c r="H2087" s="9" t="s">
        <v>202</v>
      </c>
      <c r="I2087" s="9">
        <v>43</v>
      </c>
      <c r="J2087" s="9">
        <v>31</v>
      </c>
      <c r="K2087" s="9" t="str">
        <f t="shared" si="65"/>
        <v>Radiant</v>
      </c>
      <c r="L2087" s="9" t="s">
        <v>18</v>
      </c>
      <c r="M2087" s="9">
        <f>Datos_Limpios!$I2087+Datos_Limpios!$J2087</f>
        <v>74</v>
      </c>
      <c r="N2087" s="9" t="str">
        <f>IF(Datos_Limpios!$M2087&lt;35,"Menor a 35",IF(Datos_Limpios!$M2087&lt;=48,"Menor a 48",IF(Datos_Limpios!$M2087&lt;=60,"Menor a 60","Mayor a 60")))</f>
        <v>Mayor a 60</v>
      </c>
      <c r="O2087" s="9" t="str">
        <f>IF(Datos_Limpios!$L2087="True",Datos_Limpios!$F2087,Datos_Limpios!$H2087)</f>
        <v>Azure Ray</v>
      </c>
      <c r="P2087" s="9"/>
      <c r="Q2087" s="9">
        <v>15728</v>
      </c>
      <c r="R2087" s="9" t="s">
        <v>204</v>
      </c>
    </row>
    <row r="2088" spans="1:18" x14ac:dyDescent="0.3">
      <c r="A2088" s="7">
        <v>7384188114</v>
      </c>
      <c r="B2088" s="7">
        <v>2088</v>
      </c>
      <c r="C2088" s="8">
        <f>Datos_Limpios!$B2088/(24*60*60)</f>
        <v>2.4166666666666666E-2</v>
      </c>
      <c r="D2088" s="8" t="str">
        <f t="shared" si="64"/>
        <v>Early Game</v>
      </c>
      <c r="E2088" s="7">
        <v>8574561</v>
      </c>
      <c r="F2088" s="7" t="s">
        <v>205</v>
      </c>
      <c r="G2088" s="7">
        <v>8605863</v>
      </c>
      <c r="H2088" s="7" t="s">
        <v>202</v>
      </c>
      <c r="I2088" s="7">
        <v>35</v>
      </c>
      <c r="J2088" s="7">
        <v>21</v>
      </c>
      <c r="K2088" s="7" t="str">
        <f t="shared" si="65"/>
        <v>Radiant</v>
      </c>
      <c r="L2088" s="7" t="s">
        <v>18</v>
      </c>
      <c r="M2088" s="7">
        <f>Datos_Limpios!$I2088+Datos_Limpios!$J2088</f>
        <v>56</v>
      </c>
      <c r="N2088" s="7" t="str">
        <f>IF(Datos_Limpios!$M2088&lt;35,"Menor a 35",IF(Datos_Limpios!$M2088&lt;=48,"Menor a 48",IF(Datos_Limpios!$M2088&lt;=60,"Menor a 60","Mayor a 60")))</f>
        <v>Menor a 60</v>
      </c>
      <c r="O2088" s="7" t="str">
        <f>IF(Datos_Limpios!$L2088="True",Datos_Limpios!$F2088,Datos_Limpios!$H2088)</f>
        <v>Azure Ray</v>
      </c>
      <c r="P2088" s="7"/>
      <c r="Q2088" s="7">
        <v>15728</v>
      </c>
      <c r="R2088" s="7" t="s">
        <v>204</v>
      </c>
    </row>
    <row r="2089" spans="1:18" x14ac:dyDescent="0.3">
      <c r="A2089" s="9">
        <v>7391463411</v>
      </c>
      <c r="B2089" s="9">
        <v>2418</v>
      </c>
      <c r="C2089" s="10">
        <f>Datos_Limpios!$B2089/(24*60*60)</f>
        <v>2.7986111111111111E-2</v>
      </c>
      <c r="D2089" s="8" t="str">
        <f t="shared" si="64"/>
        <v>Mid Game</v>
      </c>
      <c r="E2089" s="9">
        <v>8597976</v>
      </c>
      <c r="F2089" s="9" t="s">
        <v>203</v>
      </c>
      <c r="G2089" s="9">
        <v>2163</v>
      </c>
      <c r="H2089" s="9" t="s">
        <v>66</v>
      </c>
      <c r="I2089" s="9">
        <v>10</v>
      </c>
      <c r="J2089" s="9">
        <v>25</v>
      </c>
      <c r="K2089" s="9" t="str">
        <f t="shared" si="65"/>
        <v>Dire</v>
      </c>
      <c r="L2089" s="9" t="s">
        <v>14</v>
      </c>
      <c r="M2089" s="9">
        <f>Datos_Limpios!$I2089+Datos_Limpios!$J2089</f>
        <v>35</v>
      </c>
      <c r="N2089" s="9" t="str">
        <f>IF(Datos_Limpios!$M2089&lt;35,"Menor a 35",IF(Datos_Limpios!$M2089&lt;=48,"Menor a 48",IF(Datos_Limpios!$M2089&lt;=60,"Menor a 60","Mayor a 60")))</f>
        <v>Menor a 48</v>
      </c>
      <c r="O2089" s="9" t="str">
        <f>IF(Datos_Limpios!$L2089="True",Datos_Limpios!$F2089,Datos_Limpios!$H2089)</f>
        <v>Team Liquid</v>
      </c>
      <c r="P2089" s="9"/>
      <c r="Q2089" s="9">
        <v>15728</v>
      </c>
      <c r="R2089" s="9" t="s">
        <v>204</v>
      </c>
    </row>
    <row r="2090" spans="1:18" x14ac:dyDescent="0.3">
      <c r="A2090" s="7">
        <v>7391525205</v>
      </c>
      <c r="B2090" s="7">
        <v>2607</v>
      </c>
      <c r="C2090" s="8">
        <f>Datos_Limpios!$B2090/(24*60*60)</f>
        <v>3.0173611111111109E-2</v>
      </c>
      <c r="D2090" s="8" t="str">
        <f t="shared" si="64"/>
        <v>Mid Game</v>
      </c>
      <c r="E2090" s="7">
        <v>2163</v>
      </c>
      <c r="F2090" s="7" t="s">
        <v>66</v>
      </c>
      <c r="G2090" s="7">
        <v>8597976</v>
      </c>
      <c r="H2090" s="7" t="s">
        <v>203</v>
      </c>
      <c r="I2090" s="7">
        <v>31</v>
      </c>
      <c r="J2090" s="7">
        <v>20</v>
      </c>
      <c r="K2090" s="7" t="str">
        <f t="shared" si="65"/>
        <v>Radiant</v>
      </c>
      <c r="L2090" s="7" t="s">
        <v>18</v>
      </c>
      <c r="M2090" s="7">
        <f>Datos_Limpios!$I2090+Datos_Limpios!$J2090</f>
        <v>51</v>
      </c>
      <c r="N2090" s="7" t="str">
        <f>IF(Datos_Limpios!$M2090&lt;35,"Menor a 35",IF(Datos_Limpios!$M2090&lt;=48,"Menor a 48",IF(Datos_Limpios!$M2090&lt;=60,"Menor a 60","Mayor a 60")))</f>
        <v>Menor a 60</v>
      </c>
      <c r="O2090" s="7" t="str">
        <f>IF(Datos_Limpios!$L2090="True",Datos_Limpios!$F2090,Datos_Limpios!$H2090)</f>
        <v>Team Liquid</v>
      </c>
      <c r="P2090" s="7"/>
      <c r="Q2090" s="7">
        <v>15728</v>
      </c>
      <c r="R2090" s="7" t="s">
        <v>204</v>
      </c>
    </row>
    <row r="2091" spans="1:18" x14ac:dyDescent="0.3">
      <c r="A2091" s="9">
        <v>7391636050</v>
      </c>
      <c r="B2091" s="9">
        <v>2148</v>
      </c>
      <c r="C2091" s="10">
        <f>Datos_Limpios!$B2091/(24*60*60)</f>
        <v>2.4861111111111112E-2</v>
      </c>
      <c r="D2091" s="8" t="str">
        <f t="shared" si="64"/>
        <v>Early Game</v>
      </c>
      <c r="E2091" s="9">
        <v>15</v>
      </c>
      <c r="F2091" s="9" t="s">
        <v>12</v>
      </c>
      <c r="G2091" s="9">
        <v>7422789</v>
      </c>
      <c r="H2091" s="9" t="s">
        <v>174</v>
      </c>
      <c r="I2091" s="9">
        <v>43</v>
      </c>
      <c r="J2091" s="9">
        <v>10</v>
      </c>
      <c r="K2091" s="9" t="str">
        <f t="shared" si="65"/>
        <v>Radiant</v>
      </c>
      <c r="L2091" s="9" t="s">
        <v>18</v>
      </c>
      <c r="M2091" s="9">
        <f>Datos_Limpios!$I2091+Datos_Limpios!$J2091</f>
        <v>53</v>
      </c>
      <c r="N2091" s="9" t="str">
        <f>IF(Datos_Limpios!$M2091&lt;35,"Menor a 35",IF(Datos_Limpios!$M2091&lt;=48,"Menor a 48",IF(Datos_Limpios!$M2091&lt;=60,"Menor a 60","Mayor a 60")))</f>
        <v>Menor a 60</v>
      </c>
      <c r="O2091" s="9" t="str">
        <f>IF(Datos_Limpios!$L2091="True",Datos_Limpios!$F2091,Datos_Limpios!$H2091)</f>
        <v>LGD Gaming</v>
      </c>
      <c r="P2091" s="9"/>
      <c r="Q2091" s="9">
        <v>15728</v>
      </c>
      <c r="R2091" s="9" t="s">
        <v>204</v>
      </c>
    </row>
    <row r="2092" spans="1:18" x14ac:dyDescent="0.3">
      <c r="A2092" s="7">
        <v>7391681832</v>
      </c>
      <c r="B2092" s="7">
        <v>1855</v>
      </c>
      <c r="C2092" s="8">
        <f>Datos_Limpios!$B2092/(24*60*60)</f>
        <v>2.1469907407407406E-2</v>
      </c>
      <c r="D2092" s="8" t="str">
        <f t="shared" si="64"/>
        <v>Early Game</v>
      </c>
      <c r="E2092" s="7">
        <v>8574561</v>
      </c>
      <c r="F2092" s="7" t="s">
        <v>205</v>
      </c>
      <c r="G2092" s="7">
        <v>8728920</v>
      </c>
      <c r="H2092" s="7" t="s">
        <v>206</v>
      </c>
      <c r="I2092" s="7">
        <v>28</v>
      </c>
      <c r="J2092" s="7">
        <v>2</v>
      </c>
      <c r="K2092" s="7" t="str">
        <f t="shared" si="65"/>
        <v>Radiant</v>
      </c>
      <c r="L2092" s="7" t="s">
        <v>18</v>
      </c>
      <c r="M2092" s="7">
        <f>Datos_Limpios!$I2092+Datos_Limpios!$J2092</f>
        <v>30</v>
      </c>
      <c r="N2092" s="7" t="str">
        <f>IF(Datos_Limpios!$M2092&lt;35,"Menor a 35",IF(Datos_Limpios!$M2092&lt;=48,"Menor a 48",IF(Datos_Limpios!$M2092&lt;=60,"Menor a 60","Mayor a 60")))</f>
        <v>Menor a 35</v>
      </c>
      <c r="O2092" s="7" t="str">
        <f>IF(Datos_Limpios!$L2092="True",Datos_Limpios!$F2092,Datos_Limpios!$H2092)</f>
        <v>Azure Ray</v>
      </c>
      <c r="P2092" s="7"/>
      <c r="Q2092" s="7">
        <v>15728</v>
      </c>
      <c r="R2092" s="7" t="s">
        <v>204</v>
      </c>
    </row>
    <row r="2093" spans="1:18" x14ac:dyDescent="0.3">
      <c r="A2093" s="9">
        <v>7391726311</v>
      </c>
      <c r="B2093" s="9">
        <v>2868</v>
      </c>
      <c r="C2093" s="10">
        <f>Datos_Limpios!$B2093/(24*60*60)</f>
        <v>3.3194444444444443E-2</v>
      </c>
      <c r="D2093" s="8" t="str">
        <f t="shared" si="64"/>
        <v>Mid Game</v>
      </c>
      <c r="E2093" s="9">
        <v>8728920</v>
      </c>
      <c r="F2093" s="9" t="s">
        <v>206</v>
      </c>
      <c r="G2093" s="9">
        <v>8574561</v>
      </c>
      <c r="H2093" s="9" t="s">
        <v>205</v>
      </c>
      <c r="I2093" s="9">
        <v>21</v>
      </c>
      <c r="J2093" s="9">
        <v>39</v>
      </c>
      <c r="K2093" s="9" t="str">
        <f t="shared" si="65"/>
        <v>Dire</v>
      </c>
      <c r="L2093" s="9" t="s">
        <v>14</v>
      </c>
      <c r="M2093" s="9">
        <f>Datos_Limpios!$I2093+Datos_Limpios!$J2093</f>
        <v>60</v>
      </c>
      <c r="N2093" s="9" t="str">
        <f>IF(Datos_Limpios!$M2093&lt;35,"Menor a 35",IF(Datos_Limpios!$M2093&lt;=48,"Menor a 48",IF(Datos_Limpios!$M2093&lt;=60,"Menor a 60","Mayor a 60")))</f>
        <v>Menor a 60</v>
      </c>
      <c r="O2093" s="9" t="str">
        <f>IF(Datos_Limpios!$L2093="True",Datos_Limpios!$F2093,Datos_Limpios!$H2093)</f>
        <v>Azure Ray</v>
      </c>
      <c r="P2093" s="9"/>
      <c r="Q2093" s="9">
        <v>15728</v>
      </c>
      <c r="R2093" s="9" t="s">
        <v>204</v>
      </c>
    </row>
    <row r="2094" spans="1:18" x14ac:dyDescent="0.3">
      <c r="A2094" s="7">
        <v>7393133836</v>
      </c>
      <c r="B2094" s="7">
        <v>4169</v>
      </c>
      <c r="C2094" s="8">
        <f>Datos_Limpios!$B2094/(24*60*60)</f>
        <v>4.8252314814814817E-2</v>
      </c>
      <c r="D2094" s="8" t="str">
        <f t="shared" si="64"/>
        <v>Late Game</v>
      </c>
      <c r="E2094" s="7">
        <v>8255756</v>
      </c>
      <c r="F2094" s="7" t="s">
        <v>148</v>
      </c>
      <c r="G2094" s="7">
        <v>8599101</v>
      </c>
      <c r="H2094" s="7" t="s">
        <v>199</v>
      </c>
      <c r="I2094" s="7">
        <v>32</v>
      </c>
      <c r="J2094" s="7">
        <v>35</v>
      </c>
      <c r="K2094" s="7" t="str">
        <f t="shared" si="65"/>
        <v>Dire</v>
      </c>
      <c r="L2094" s="7" t="s">
        <v>14</v>
      </c>
      <c r="M2094" s="7">
        <f>Datos_Limpios!$I2094+Datos_Limpios!$J2094</f>
        <v>67</v>
      </c>
      <c r="N2094" s="7" t="str">
        <f>IF(Datos_Limpios!$M2094&lt;35,"Menor a 35",IF(Datos_Limpios!$M2094&lt;=48,"Menor a 48",IF(Datos_Limpios!$M2094&lt;=60,"Menor a 60","Mayor a 60")))</f>
        <v>Mayor a 60</v>
      </c>
      <c r="O2094" s="7" t="str">
        <f>IF(Datos_Limpios!$L2094="True",Datos_Limpios!$F2094,Datos_Limpios!$H2094)</f>
        <v>Gaimin Gladiators</v>
      </c>
      <c r="P2094" s="7"/>
      <c r="Q2094" s="7">
        <v>15728</v>
      </c>
      <c r="R2094" s="7" t="s">
        <v>204</v>
      </c>
    </row>
    <row r="2095" spans="1:18" x14ac:dyDescent="0.3">
      <c r="A2095" s="9">
        <v>7393394521</v>
      </c>
      <c r="B2095" s="9">
        <v>4127</v>
      </c>
      <c r="C2095" s="10">
        <f>Datos_Limpios!$B2095/(24*60*60)</f>
        <v>4.7766203703703707E-2</v>
      </c>
      <c r="D2095" s="8" t="str">
        <f t="shared" si="64"/>
        <v>Late Game</v>
      </c>
      <c r="E2095" s="9">
        <v>8260983</v>
      </c>
      <c r="F2095" s="9" t="s">
        <v>147</v>
      </c>
      <c r="G2095" s="9">
        <v>8728920</v>
      </c>
      <c r="H2095" s="9" t="s">
        <v>206</v>
      </c>
      <c r="I2095" s="9">
        <v>23</v>
      </c>
      <c r="J2095" s="9">
        <v>18</v>
      </c>
      <c r="K2095" s="9" t="str">
        <f t="shared" si="65"/>
        <v>Dire</v>
      </c>
      <c r="L2095" s="9" t="s">
        <v>14</v>
      </c>
      <c r="M2095" s="9">
        <f>Datos_Limpios!$I2095+Datos_Limpios!$J2095</f>
        <v>41</v>
      </c>
      <c r="N2095" s="9" t="str">
        <f>IF(Datos_Limpios!$M2095&lt;35,"Menor a 35",IF(Datos_Limpios!$M2095&lt;=48,"Menor a 48",IF(Datos_Limpios!$M2095&lt;=60,"Menor a 60","Mayor a 60")))</f>
        <v>Menor a 48</v>
      </c>
      <c r="O2095" s="9" t="str">
        <f>IF(Datos_Limpios!$L2095="True",Datos_Limpios!$F2095,Datos_Limpios!$H2095)</f>
        <v>nouns</v>
      </c>
      <c r="P2095" s="9"/>
      <c r="Q2095" s="9">
        <v>15728</v>
      </c>
      <c r="R2095" s="9" t="s">
        <v>204</v>
      </c>
    </row>
    <row r="2096" spans="1:18" x14ac:dyDescent="0.3">
      <c r="A2096" s="7">
        <v>7393464447</v>
      </c>
      <c r="B2096" s="7">
        <v>1179</v>
      </c>
      <c r="C2096" s="8">
        <f>Datos_Limpios!$B2096/(24*60*60)</f>
        <v>1.3645833333333333E-2</v>
      </c>
      <c r="D2096" s="8" t="str">
        <f t="shared" si="64"/>
        <v>Turbo Game</v>
      </c>
      <c r="E2096" s="7">
        <v>8599101</v>
      </c>
      <c r="F2096" s="7" t="s">
        <v>199</v>
      </c>
      <c r="G2096" s="7">
        <v>7422789</v>
      </c>
      <c r="H2096" s="7" t="s">
        <v>174</v>
      </c>
      <c r="I2096" s="7">
        <v>20</v>
      </c>
      <c r="J2096" s="7">
        <v>5</v>
      </c>
      <c r="K2096" s="7" t="str">
        <f t="shared" si="65"/>
        <v>Radiant</v>
      </c>
      <c r="L2096" s="7" t="s">
        <v>18</v>
      </c>
      <c r="M2096" s="7">
        <f>Datos_Limpios!$I2096+Datos_Limpios!$J2096</f>
        <v>25</v>
      </c>
      <c r="N2096" s="7" t="str">
        <f>IF(Datos_Limpios!$M2096&lt;35,"Menor a 35",IF(Datos_Limpios!$M2096&lt;=48,"Menor a 48",IF(Datos_Limpios!$M2096&lt;=60,"Menor a 60","Mayor a 60")))</f>
        <v>Menor a 35</v>
      </c>
      <c r="O2096" s="7" t="str">
        <f>IF(Datos_Limpios!$L2096="True",Datos_Limpios!$F2096,Datos_Limpios!$H2096)</f>
        <v>Gaimin Gladiators</v>
      </c>
      <c r="P2096" s="7"/>
      <c r="Q2096" s="7">
        <v>15728</v>
      </c>
      <c r="R2096" s="7" t="s">
        <v>204</v>
      </c>
    </row>
    <row r="2097" spans="1:18" x14ac:dyDescent="0.3">
      <c r="A2097" s="9">
        <v>7393504676</v>
      </c>
      <c r="B2097" s="9">
        <v>1957</v>
      </c>
      <c r="C2097" s="10">
        <f>Datos_Limpios!$B2097/(24*60*60)</f>
        <v>2.2650462962962963E-2</v>
      </c>
      <c r="D2097" s="8" t="str">
        <f t="shared" si="64"/>
        <v>Early Game</v>
      </c>
      <c r="E2097" s="9">
        <v>8599101</v>
      </c>
      <c r="F2097" s="9" t="s">
        <v>199</v>
      </c>
      <c r="G2097" s="9">
        <v>7422789</v>
      </c>
      <c r="H2097" s="9" t="s">
        <v>174</v>
      </c>
      <c r="I2097" s="9">
        <v>29</v>
      </c>
      <c r="J2097" s="9">
        <v>14</v>
      </c>
      <c r="K2097" s="9" t="str">
        <f t="shared" si="65"/>
        <v>Radiant</v>
      </c>
      <c r="L2097" s="9" t="s">
        <v>18</v>
      </c>
      <c r="M2097" s="9">
        <f>Datos_Limpios!$I2097+Datos_Limpios!$J2097</f>
        <v>43</v>
      </c>
      <c r="N2097" s="9" t="str">
        <f>IF(Datos_Limpios!$M2097&lt;35,"Menor a 35",IF(Datos_Limpios!$M2097&lt;=48,"Menor a 48",IF(Datos_Limpios!$M2097&lt;=60,"Menor a 60","Mayor a 60")))</f>
        <v>Menor a 48</v>
      </c>
      <c r="O2097" s="9" t="str">
        <f>IF(Datos_Limpios!$L2097="True",Datos_Limpios!$F2097,Datos_Limpios!$H2097)</f>
        <v>Gaimin Gladiators</v>
      </c>
      <c r="P2097" s="9"/>
      <c r="Q2097" s="9">
        <v>15728</v>
      </c>
      <c r="R2097" s="9" t="s">
        <v>204</v>
      </c>
    </row>
    <row r="2098" spans="1:18" x14ac:dyDescent="0.3">
      <c r="A2098" s="7">
        <v>7394832000</v>
      </c>
      <c r="B2098" s="7">
        <v>2063</v>
      </c>
      <c r="C2098" s="8">
        <f>Datos_Limpios!$B2098/(24*60*60)</f>
        <v>2.3877314814814816E-2</v>
      </c>
      <c r="D2098" s="8" t="str">
        <f t="shared" si="64"/>
        <v>Early Game</v>
      </c>
      <c r="E2098" s="7">
        <v>1061269</v>
      </c>
      <c r="F2098" s="7" t="s">
        <v>207</v>
      </c>
      <c r="G2098" s="7">
        <v>8255888</v>
      </c>
      <c r="H2098" s="7" t="s">
        <v>170</v>
      </c>
      <c r="I2098" s="7">
        <v>6</v>
      </c>
      <c r="J2098" s="7">
        <v>29</v>
      </c>
      <c r="K2098" s="7" t="str">
        <f t="shared" si="65"/>
        <v>Dire</v>
      </c>
      <c r="L2098" s="7" t="s">
        <v>14</v>
      </c>
      <c r="M2098" s="7">
        <f>Datos_Limpios!$I2098+Datos_Limpios!$J2098</f>
        <v>35</v>
      </c>
      <c r="N2098" s="7" t="str">
        <f>IF(Datos_Limpios!$M2098&lt;35,"Menor a 35",IF(Datos_Limpios!$M2098&lt;=48,"Menor a 48",IF(Datos_Limpios!$M2098&lt;=60,"Menor a 60","Mayor a 60")))</f>
        <v>Menor a 48</v>
      </c>
      <c r="O2098" s="7" t="str">
        <f>IF(Datos_Limpios!$L2098="True",Datos_Limpios!$F2098,Datos_Limpios!$H2098)</f>
        <v>BetBoom Team</v>
      </c>
      <c r="P2098" s="7"/>
      <c r="Q2098" s="7">
        <v>15728</v>
      </c>
      <c r="R2098" s="7" t="s">
        <v>204</v>
      </c>
    </row>
    <row r="2099" spans="1:18" x14ac:dyDescent="0.3">
      <c r="A2099" s="9">
        <v>7394936686</v>
      </c>
      <c r="B2099" s="9">
        <v>2239</v>
      </c>
      <c r="C2099" s="10">
        <f>Datos_Limpios!$B2099/(24*60*60)</f>
        <v>2.5914351851851852E-2</v>
      </c>
      <c r="D2099" s="8" t="str">
        <f t="shared" si="64"/>
        <v>Early Game</v>
      </c>
      <c r="E2099" s="9">
        <v>1061269</v>
      </c>
      <c r="F2099" s="9" t="s">
        <v>207</v>
      </c>
      <c r="G2099" s="9">
        <v>8255888</v>
      </c>
      <c r="H2099" s="9" t="s">
        <v>170</v>
      </c>
      <c r="I2099" s="9">
        <v>11</v>
      </c>
      <c r="J2099" s="9">
        <v>24</v>
      </c>
      <c r="K2099" s="9" t="str">
        <f t="shared" si="65"/>
        <v>Dire</v>
      </c>
      <c r="L2099" s="9" t="s">
        <v>14</v>
      </c>
      <c r="M2099" s="9">
        <f>Datos_Limpios!$I2099+Datos_Limpios!$J2099</f>
        <v>35</v>
      </c>
      <c r="N2099" s="9" t="str">
        <f>IF(Datos_Limpios!$M2099&lt;35,"Menor a 35",IF(Datos_Limpios!$M2099&lt;=48,"Menor a 48",IF(Datos_Limpios!$M2099&lt;=60,"Menor a 60","Mayor a 60")))</f>
        <v>Menor a 48</v>
      </c>
      <c r="O2099" s="9" t="str">
        <f>IF(Datos_Limpios!$L2099="True",Datos_Limpios!$F2099,Datos_Limpios!$H2099)</f>
        <v>BetBoom Team</v>
      </c>
      <c r="P2099" s="9"/>
      <c r="Q2099" s="9">
        <v>15728</v>
      </c>
      <c r="R2099" s="9" t="s">
        <v>204</v>
      </c>
    </row>
    <row r="2100" spans="1:18" x14ac:dyDescent="0.3">
      <c r="A2100" s="7">
        <v>7395048377</v>
      </c>
      <c r="B2100" s="7">
        <v>2903</v>
      </c>
      <c r="C2100" s="8">
        <f>Datos_Limpios!$B2100/(24*60*60)</f>
        <v>3.3599537037037039E-2</v>
      </c>
      <c r="D2100" s="8" t="str">
        <f t="shared" si="64"/>
        <v>Mid Game</v>
      </c>
      <c r="E2100" s="7">
        <v>8605863</v>
      </c>
      <c r="F2100" s="7" t="s">
        <v>202</v>
      </c>
      <c r="G2100" s="7">
        <v>8291895</v>
      </c>
      <c r="H2100" s="7" t="s">
        <v>182</v>
      </c>
      <c r="I2100" s="7">
        <v>34</v>
      </c>
      <c r="J2100" s="7">
        <v>30</v>
      </c>
      <c r="K2100" s="7" t="str">
        <f t="shared" si="65"/>
        <v>Radiant</v>
      </c>
      <c r="L2100" s="7" t="s">
        <v>18</v>
      </c>
      <c r="M2100" s="7">
        <f>Datos_Limpios!$I2100+Datos_Limpios!$J2100</f>
        <v>64</v>
      </c>
      <c r="N2100" s="7" t="str">
        <f>IF(Datos_Limpios!$M2100&lt;35,"Menor a 35",IF(Datos_Limpios!$M2100&lt;=48,"Menor a 48",IF(Datos_Limpios!$M2100&lt;=60,"Menor a 60","Mayor a 60")))</f>
        <v>Mayor a 60</v>
      </c>
      <c r="O2100" s="7" t="str">
        <f>IF(Datos_Limpios!$L2100="True",Datos_Limpios!$F2100,Datos_Limpios!$H2100)</f>
        <v>Cloud9</v>
      </c>
      <c r="P2100" s="7"/>
      <c r="Q2100" s="7">
        <v>15728</v>
      </c>
      <c r="R2100" s="7" t="s">
        <v>204</v>
      </c>
    </row>
    <row r="2101" spans="1:18" x14ac:dyDescent="0.3">
      <c r="A2101" s="9">
        <v>7395136494</v>
      </c>
      <c r="B2101" s="9">
        <v>2563</v>
      </c>
      <c r="C2101" s="10">
        <f>Datos_Limpios!$B2101/(24*60*60)</f>
        <v>2.9664351851851851E-2</v>
      </c>
      <c r="D2101" s="8" t="str">
        <f t="shared" si="64"/>
        <v>Mid Game</v>
      </c>
      <c r="E2101" s="9">
        <v>8291895</v>
      </c>
      <c r="F2101" s="9" t="s">
        <v>182</v>
      </c>
      <c r="G2101" s="9">
        <v>8605863</v>
      </c>
      <c r="H2101" s="9" t="s">
        <v>202</v>
      </c>
      <c r="I2101" s="9">
        <v>15</v>
      </c>
      <c r="J2101" s="9">
        <v>28</v>
      </c>
      <c r="K2101" s="9" t="str">
        <f t="shared" si="65"/>
        <v>Dire</v>
      </c>
      <c r="L2101" s="9" t="s">
        <v>14</v>
      </c>
      <c r="M2101" s="9">
        <f>Datos_Limpios!$I2101+Datos_Limpios!$J2101</f>
        <v>43</v>
      </c>
      <c r="N2101" s="9" t="str">
        <f>IF(Datos_Limpios!$M2101&lt;35,"Menor a 35",IF(Datos_Limpios!$M2101&lt;=48,"Menor a 48",IF(Datos_Limpios!$M2101&lt;=60,"Menor a 60","Mayor a 60")))</f>
        <v>Menor a 48</v>
      </c>
      <c r="O2101" s="9" t="str">
        <f>IF(Datos_Limpios!$L2101="True",Datos_Limpios!$F2101,Datos_Limpios!$H2101)</f>
        <v>Cloud9</v>
      </c>
      <c r="P2101" s="9"/>
      <c r="Q2101" s="9">
        <v>15728</v>
      </c>
      <c r="R2101" s="9" t="s">
        <v>204</v>
      </c>
    </row>
    <row r="2102" spans="1:18" x14ac:dyDescent="0.3">
      <c r="A2102" s="7">
        <v>7395201088</v>
      </c>
      <c r="B2102" s="7">
        <v>4185</v>
      </c>
      <c r="C2102" s="8">
        <f>Datos_Limpios!$B2102/(24*60*60)</f>
        <v>4.8437500000000001E-2</v>
      </c>
      <c r="D2102" s="8" t="str">
        <f t="shared" si="64"/>
        <v>Late Game</v>
      </c>
      <c r="E2102" s="7">
        <v>8597976</v>
      </c>
      <c r="F2102" s="7" t="s">
        <v>203</v>
      </c>
      <c r="G2102" s="7">
        <v>8255888</v>
      </c>
      <c r="H2102" s="7" t="s">
        <v>170</v>
      </c>
      <c r="I2102" s="7">
        <v>34</v>
      </c>
      <c r="J2102" s="7">
        <v>20</v>
      </c>
      <c r="K2102" s="7" t="str">
        <f t="shared" si="65"/>
        <v>Radiant</v>
      </c>
      <c r="L2102" s="7" t="s">
        <v>18</v>
      </c>
      <c r="M2102" s="7">
        <f>Datos_Limpios!$I2102+Datos_Limpios!$J2102</f>
        <v>54</v>
      </c>
      <c r="N2102" s="7" t="str">
        <f>IF(Datos_Limpios!$M2102&lt;35,"Menor a 35",IF(Datos_Limpios!$M2102&lt;=48,"Menor a 48",IF(Datos_Limpios!$M2102&lt;=60,"Menor a 60","Mayor a 60")))</f>
        <v>Menor a 60</v>
      </c>
      <c r="O2102" s="7" t="str">
        <f>IF(Datos_Limpios!$L2102="True",Datos_Limpios!$F2102,Datos_Limpios!$H2102)</f>
        <v>Talon</v>
      </c>
      <c r="P2102" s="7"/>
      <c r="Q2102" s="7">
        <v>15728</v>
      </c>
      <c r="R2102" s="7" t="s">
        <v>204</v>
      </c>
    </row>
    <row r="2103" spans="1:18" x14ac:dyDescent="0.3">
      <c r="A2103" s="9">
        <v>7395260041</v>
      </c>
      <c r="B2103" s="9">
        <v>4196</v>
      </c>
      <c r="C2103" s="10">
        <f>Datos_Limpios!$B2103/(24*60*60)</f>
        <v>4.8564814814814818E-2</v>
      </c>
      <c r="D2103" s="8" t="str">
        <f t="shared" si="64"/>
        <v>Late Game</v>
      </c>
      <c r="E2103" s="9">
        <v>8255888</v>
      </c>
      <c r="F2103" s="9" t="s">
        <v>170</v>
      </c>
      <c r="G2103" s="9">
        <v>8597976</v>
      </c>
      <c r="H2103" s="9" t="s">
        <v>203</v>
      </c>
      <c r="I2103" s="9">
        <v>28</v>
      </c>
      <c r="J2103" s="9">
        <v>29</v>
      </c>
      <c r="K2103" s="9" t="str">
        <f t="shared" si="65"/>
        <v>Radiant</v>
      </c>
      <c r="L2103" s="9" t="s">
        <v>18</v>
      </c>
      <c r="M2103" s="9">
        <f>Datos_Limpios!$I2103+Datos_Limpios!$J2103</f>
        <v>57</v>
      </c>
      <c r="N2103" s="9" t="str">
        <f>IF(Datos_Limpios!$M2103&lt;35,"Menor a 35",IF(Datos_Limpios!$M2103&lt;=48,"Menor a 48",IF(Datos_Limpios!$M2103&lt;=60,"Menor a 60","Mayor a 60")))</f>
        <v>Menor a 60</v>
      </c>
      <c r="O2103" s="9" t="str">
        <f>IF(Datos_Limpios!$L2103="True",Datos_Limpios!$F2103,Datos_Limpios!$H2103)</f>
        <v>BetBoom Team</v>
      </c>
      <c r="P2103" s="9"/>
      <c r="Q2103" s="9">
        <v>15728</v>
      </c>
      <c r="R2103" s="9" t="s">
        <v>204</v>
      </c>
    </row>
    <row r="2104" spans="1:18" x14ac:dyDescent="0.3">
      <c r="A2104" s="7">
        <v>7395312177</v>
      </c>
      <c r="B2104" s="7">
        <v>3271</v>
      </c>
      <c r="C2104" s="8">
        <f>Datos_Limpios!$B2104/(24*60*60)</f>
        <v>3.7858796296296293E-2</v>
      </c>
      <c r="D2104" s="8" t="str">
        <f t="shared" si="64"/>
        <v>Mid Game</v>
      </c>
      <c r="E2104" s="7">
        <v>8255888</v>
      </c>
      <c r="F2104" s="7" t="s">
        <v>170</v>
      </c>
      <c r="G2104" s="7">
        <v>8597976</v>
      </c>
      <c r="H2104" s="7" t="s">
        <v>203</v>
      </c>
      <c r="I2104" s="7">
        <v>31</v>
      </c>
      <c r="J2104" s="7">
        <v>14</v>
      </c>
      <c r="K2104" s="7" t="str">
        <f t="shared" si="65"/>
        <v>Radiant</v>
      </c>
      <c r="L2104" s="7" t="s">
        <v>18</v>
      </c>
      <c r="M2104" s="7">
        <f>Datos_Limpios!$I2104+Datos_Limpios!$J2104</f>
        <v>45</v>
      </c>
      <c r="N2104" s="7" t="str">
        <f>IF(Datos_Limpios!$M2104&lt;35,"Menor a 35",IF(Datos_Limpios!$M2104&lt;=48,"Menor a 48",IF(Datos_Limpios!$M2104&lt;=60,"Menor a 60","Mayor a 60")))</f>
        <v>Menor a 48</v>
      </c>
      <c r="O2104" s="7" t="str">
        <f>IF(Datos_Limpios!$L2104="True",Datos_Limpios!$F2104,Datos_Limpios!$H2104)</f>
        <v>BetBoom Team</v>
      </c>
      <c r="P2104" s="7"/>
      <c r="Q2104" s="7">
        <v>15728</v>
      </c>
      <c r="R2104" s="7" t="s">
        <v>204</v>
      </c>
    </row>
    <row r="2105" spans="1:18" x14ac:dyDescent="0.3">
      <c r="A2105" s="9">
        <v>7395366323</v>
      </c>
      <c r="B2105" s="9">
        <v>3684</v>
      </c>
      <c r="C2105" s="10">
        <f>Datos_Limpios!$B2105/(24*60*60)</f>
        <v>4.2638888888888886E-2</v>
      </c>
      <c r="D2105" s="8" t="str">
        <f t="shared" si="64"/>
        <v>Late Game</v>
      </c>
      <c r="E2105" s="9">
        <v>8724984</v>
      </c>
      <c r="F2105" s="9" t="s">
        <v>61</v>
      </c>
      <c r="G2105" s="9">
        <v>8605863</v>
      </c>
      <c r="H2105" s="9" t="s">
        <v>202</v>
      </c>
      <c r="I2105" s="9">
        <v>30</v>
      </c>
      <c r="J2105" s="9">
        <v>20</v>
      </c>
      <c r="K2105" s="9" t="str">
        <f t="shared" si="65"/>
        <v>Radiant</v>
      </c>
      <c r="L2105" s="9" t="s">
        <v>18</v>
      </c>
      <c r="M2105" s="9">
        <f>Datos_Limpios!$I2105+Datos_Limpios!$J2105</f>
        <v>50</v>
      </c>
      <c r="N2105" s="9" t="str">
        <f>IF(Datos_Limpios!$M2105&lt;35,"Menor a 35",IF(Datos_Limpios!$M2105&lt;=48,"Menor a 48",IF(Datos_Limpios!$M2105&lt;=60,"Menor a 60","Mayor a 60")))</f>
        <v>Menor a 60</v>
      </c>
      <c r="O2105" s="9" t="str">
        <f>IF(Datos_Limpios!$L2105="True",Datos_Limpios!$F2105,Datos_Limpios!$H2105)</f>
        <v>Virtus.pro</v>
      </c>
      <c r="P2105" s="9"/>
      <c r="Q2105" s="9">
        <v>15728</v>
      </c>
      <c r="R2105" s="9" t="s">
        <v>204</v>
      </c>
    </row>
    <row r="2106" spans="1:18" x14ac:dyDescent="0.3">
      <c r="A2106" s="7">
        <v>7395420827</v>
      </c>
      <c r="B2106" s="7">
        <v>1779</v>
      </c>
      <c r="C2106" s="8">
        <f>Datos_Limpios!$B2106/(24*60*60)</f>
        <v>2.0590277777777777E-2</v>
      </c>
      <c r="D2106" s="8" t="str">
        <f t="shared" si="64"/>
        <v>Early Game</v>
      </c>
      <c r="E2106" s="7">
        <v>8605863</v>
      </c>
      <c r="F2106" s="7" t="s">
        <v>202</v>
      </c>
      <c r="G2106" s="7">
        <v>8724984</v>
      </c>
      <c r="H2106" s="7" t="s">
        <v>61</v>
      </c>
      <c r="I2106" s="7">
        <v>5</v>
      </c>
      <c r="J2106" s="7">
        <v>25</v>
      </c>
      <c r="K2106" s="7" t="str">
        <f t="shared" si="65"/>
        <v>Dire</v>
      </c>
      <c r="L2106" s="7" t="s">
        <v>14</v>
      </c>
      <c r="M2106" s="7">
        <f>Datos_Limpios!$I2106+Datos_Limpios!$J2106</f>
        <v>30</v>
      </c>
      <c r="N2106" s="7" t="str">
        <f>IF(Datos_Limpios!$M2106&lt;35,"Menor a 35",IF(Datos_Limpios!$M2106&lt;=48,"Menor a 48",IF(Datos_Limpios!$M2106&lt;=60,"Menor a 60","Mayor a 60")))</f>
        <v>Menor a 35</v>
      </c>
      <c r="O2106" s="7" t="str">
        <f>IF(Datos_Limpios!$L2106="True",Datos_Limpios!$F2106,Datos_Limpios!$H2106)</f>
        <v>Virtus.pro</v>
      </c>
      <c r="P2106" s="7"/>
      <c r="Q2106" s="7">
        <v>15728</v>
      </c>
      <c r="R2106" s="7" t="s">
        <v>204</v>
      </c>
    </row>
    <row r="2107" spans="1:18" x14ac:dyDescent="0.3">
      <c r="A2107" s="9">
        <v>7402531427</v>
      </c>
      <c r="B2107" s="9">
        <v>2055</v>
      </c>
      <c r="C2107" s="10">
        <f>Datos_Limpios!$B2107/(24*60*60)</f>
        <v>2.3784722222222221E-2</v>
      </c>
      <c r="D2107" s="8" t="str">
        <f t="shared" si="64"/>
        <v>Early Game</v>
      </c>
      <c r="E2107" s="9">
        <v>8599101</v>
      </c>
      <c r="F2107" s="9" t="s">
        <v>199</v>
      </c>
      <c r="G2107" s="9">
        <v>8728920</v>
      </c>
      <c r="H2107" s="9" t="s">
        <v>206</v>
      </c>
      <c r="I2107" s="9">
        <v>28</v>
      </c>
      <c r="J2107" s="9">
        <v>13</v>
      </c>
      <c r="K2107" s="9" t="str">
        <f t="shared" si="65"/>
        <v>Radiant</v>
      </c>
      <c r="L2107" s="9" t="s">
        <v>18</v>
      </c>
      <c r="M2107" s="9">
        <f>Datos_Limpios!$I2107+Datos_Limpios!$J2107</f>
        <v>41</v>
      </c>
      <c r="N2107" s="9" t="str">
        <f>IF(Datos_Limpios!$M2107&lt;35,"Menor a 35",IF(Datos_Limpios!$M2107&lt;=48,"Menor a 48",IF(Datos_Limpios!$M2107&lt;=60,"Menor a 60","Mayor a 60")))</f>
        <v>Menor a 48</v>
      </c>
      <c r="O2107" s="9" t="str">
        <f>IF(Datos_Limpios!$L2107="True",Datos_Limpios!$F2107,Datos_Limpios!$H2107)</f>
        <v>Gaimin Gladiators</v>
      </c>
      <c r="P2107" s="9"/>
      <c r="Q2107" s="9">
        <v>15728</v>
      </c>
      <c r="R2107" s="9" t="s">
        <v>204</v>
      </c>
    </row>
    <row r="2108" spans="1:18" x14ac:dyDescent="0.3">
      <c r="A2108" s="7">
        <v>7402626373</v>
      </c>
      <c r="B2108" s="7">
        <v>1509</v>
      </c>
      <c r="C2108" s="8">
        <f>Datos_Limpios!$B2108/(24*60*60)</f>
        <v>1.7465277777777777E-2</v>
      </c>
      <c r="D2108" s="8" t="str">
        <f t="shared" si="64"/>
        <v>Early Game</v>
      </c>
      <c r="E2108" s="7">
        <v>8728920</v>
      </c>
      <c r="F2108" s="7" t="s">
        <v>206</v>
      </c>
      <c r="G2108" s="7">
        <v>8599101</v>
      </c>
      <c r="H2108" s="7" t="s">
        <v>199</v>
      </c>
      <c r="I2108" s="7">
        <v>8</v>
      </c>
      <c r="J2108" s="7">
        <v>20</v>
      </c>
      <c r="K2108" s="7" t="str">
        <f t="shared" si="65"/>
        <v>Dire</v>
      </c>
      <c r="L2108" s="7" t="s">
        <v>14</v>
      </c>
      <c r="M2108" s="7">
        <f>Datos_Limpios!$I2108+Datos_Limpios!$J2108</f>
        <v>28</v>
      </c>
      <c r="N2108" s="7" t="str">
        <f>IF(Datos_Limpios!$M2108&lt;35,"Menor a 35",IF(Datos_Limpios!$M2108&lt;=48,"Menor a 48",IF(Datos_Limpios!$M2108&lt;=60,"Menor a 60","Mayor a 60")))</f>
        <v>Menor a 35</v>
      </c>
      <c r="O2108" s="7" t="str">
        <f>IF(Datos_Limpios!$L2108="True",Datos_Limpios!$F2108,Datos_Limpios!$H2108)</f>
        <v>Gaimin Gladiators</v>
      </c>
      <c r="P2108" s="7"/>
      <c r="Q2108" s="7">
        <v>15728</v>
      </c>
      <c r="R2108" s="7" t="s">
        <v>204</v>
      </c>
    </row>
    <row r="2109" spans="1:18" x14ac:dyDescent="0.3">
      <c r="A2109" s="9">
        <v>7402717428</v>
      </c>
      <c r="B2109" s="9">
        <v>2698</v>
      </c>
      <c r="C2109" s="10">
        <f>Datos_Limpios!$B2109/(24*60*60)</f>
        <v>3.1226851851851853E-2</v>
      </c>
      <c r="D2109" s="8" t="str">
        <f t="shared" si="64"/>
        <v>Mid Game</v>
      </c>
      <c r="E2109" s="9">
        <v>8255888</v>
      </c>
      <c r="F2109" s="9" t="s">
        <v>170</v>
      </c>
      <c r="G2109" s="9">
        <v>8724984</v>
      </c>
      <c r="H2109" s="9" t="s">
        <v>61</v>
      </c>
      <c r="I2109" s="9">
        <v>36</v>
      </c>
      <c r="J2109" s="9">
        <v>13</v>
      </c>
      <c r="K2109" s="9" t="str">
        <f t="shared" si="65"/>
        <v>Radiant</v>
      </c>
      <c r="L2109" s="9" t="s">
        <v>18</v>
      </c>
      <c r="M2109" s="9">
        <f>Datos_Limpios!$I2109+Datos_Limpios!$J2109</f>
        <v>49</v>
      </c>
      <c r="N2109" s="9" t="str">
        <f>IF(Datos_Limpios!$M2109&lt;35,"Menor a 35",IF(Datos_Limpios!$M2109&lt;=48,"Menor a 48",IF(Datos_Limpios!$M2109&lt;=60,"Menor a 60","Mayor a 60")))</f>
        <v>Menor a 60</v>
      </c>
      <c r="O2109" s="9" t="str">
        <f>IF(Datos_Limpios!$L2109="True",Datos_Limpios!$F2109,Datos_Limpios!$H2109)</f>
        <v>BetBoom Team</v>
      </c>
      <c r="P2109" s="9"/>
      <c r="Q2109" s="9">
        <v>15728</v>
      </c>
      <c r="R2109" s="9" t="s">
        <v>204</v>
      </c>
    </row>
    <row r="2110" spans="1:18" x14ac:dyDescent="0.3">
      <c r="A2110" s="7">
        <v>7402800418</v>
      </c>
      <c r="B2110" s="7">
        <v>5246</v>
      </c>
      <c r="C2110" s="8">
        <f>Datos_Limpios!$B2110/(24*60*60)</f>
        <v>6.0717592592592594E-2</v>
      </c>
      <c r="D2110" s="8" t="str">
        <f t="shared" si="64"/>
        <v>Late Game</v>
      </c>
      <c r="E2110" s="7">
        <v>8724984</v>
      </c>
      <c r="F2110" s="7" t="s">
        <v>61</v>
      </c>
      <c r="G2110" s="7">
        <v>8255888</v>
      </c>
      <c r="H2110" s="7" t="s">
        <v>170</v>
      </c>
      <c r="I2110" s="7">
        <v>36</v>
      </c>
      <c r="J2110" s="7">
        <v>36</v>
      </c>
      <c r="K2110" s="7" t="str">
        <f t="shared" si="65"/>
        <v>Dire</v>
      </c>
      <c r="L2110" s="7" t="s">
        <v>14</v>
      </c>
      <c r="M2110" s="7">
        <f>Datos_Limpios!$I2110+Datos_Limpios!$J2110</f>
        <v>72</v>
      </c>
      <c r="N2110" s="7" t="str">
        <f>IF(Datos_Limpios!$M2110&lt;35,"Menor a 35",IF(Datos_Limpios!$M2110&lt;=48,"Menor a 48",IF(Datos_Limpios!$M2110&lt;=60,"Menor a 60","Mayor a 60")))</f>
        <v>Mayor a 60</v>
      </c>
      <c r="O2110" s="7" t="str">
        <f>IF(Datos_Limpios!$L2110="True",Datos_Limpios!$F2110,Datos_Limpios!$H2110)</f>
        <v>BetBoom Team</v>
      </c>
      <c r="P2110" s="7"/>
      <c r="Q2110" s="7">
        <v>15728</v>
      </c>
      <c r="R2110" s="7" t="s">
        <v>204</v>
      </c>
    </row>
    <row r="2111" spans="1:18" x14ac:dyDescent="0.3">
      <c r="A2111" s="9">
        <v>7403057517</v>
      </c>
      <c r="B2111" s="9">
        <v>2844</v>
      </c>
      <c r="C2111" s="10">
        <f>Datos_Limpios!$B2111/(24*60*60)</f>
        <v>3.2916666666666664E-2</v>
      </c>
      <c r="D2111" s="8" t="str">
        <f t="shared" si="64"/>
        <v>Mid Game</v>
      </c>
      <c r="E2111" s="9">
        <v>8574561</v>
      </c>
      <c r="F2111" s="9" t="s">
        <v>205</v>
      </c>
      <c r="G2111" s="9">
        <v>15</v>
      </c>
      <c r="H2111" s="9" t="s">
        <v>12</v>
      </c>
      <c r="I2111" s="9">
        <v>13</v>
      </c>
      <c r="J2111" s="9">
        <v>35</v>
      </c>
      <c r="K2111" s="9" t="str">
        <f t="shared" si="65"/>
        <v>Dire</v>
      </c>
      <c r="L2111" s="9" t="s">
        <v>14</v>
      </c>
      <c r="M2111" s="9">
        <f>Datos_Limpios!$I2111+Datos_Limpios!$J2111</f>
        <v>48</v>
      </c>
      <c r="N2111" s="9" t="str">
        <f>IF(Datos_Limpios!$M2111&lt;35,"Menor a 35",IF(Datos_Limpios!$M2111&lt;=48,"Menor a 48",IF(Datos_Limpios!$M2111&lt;=60,"Menor a 60","Mayor a 60")))</f>
        <v>Menor a 48</v>
      </c>
      <c r="O2111" s="9" t="str">
        <f>IF(Datos_Limpios!$L2111="True",Datos_Limpios!$F2111,Datos_Limpios!$H2111)</f>
        <v>LGD Gaming</v>
      </c>
      <c r="P2111" s="9"/>
      <c r="Q2111" s="9">
        <v>15728</v>
      </c>
      <c r="R2111" s="9" t="s">
        <v>204</v>
      </c>
    </row>
    <row r="2112" spans="1:18" x14ac:dyDescent="0.3">
      <c r="A2112" s="7">
        <v>7403117150</v>
      </c>
      <c r="B2112" s="7">
        <v>2683</v>
      </c>
      <c r="C2112" s="8">
        <f>Datos_Limpios!$B2112/(24*60*60)</f>
        <v>3.1053240740740742E-2</v>
      </c>
      <c r="D2112" s="8" t="str">
        <f t="shared" si="64"/>
        <v>Mid Game</v>
      </c>
      <c r="E2112" s="7">
        <v>8574561</v>
      </c>
      <c r="F2112" s="7" t="s">
        <v>205</v>
      </c>
      <c r="G2112" s="7">
        <v>15</v>
      </c>
      <c r="H2112" s="7" t="s">
        <v>12</v>
      </c>
      <c r="I2112" s="7">
        <v>24</v>
      </c>
      <c r="J2112" s="7">
        <v>33</v>
      </c>
      <c r="K2112" s="7" t="str">
        <f t="shared" si="65"/>
        <v>Dire</v>
      </c>
      <c r="L2112" s="7" t="s">
        <v>14</v>
      </c>
      <c r="M2112" s="7">
        <f>Datos_Limpios!$I2112+Datos_Limpios!$J2112</f>
        <v>57</v>
      </c>
      <c r="N2112" s="7" t="str">
        <f>IF(Datos_Limpios!$M2112&lt;35,"Menor a 35",IF(Datos_Limpios!$M2112&lt;=48,"Menor a 48",IF(Datos_Limpios!$M2112&lt;=60,"Menor a 60","Mayor a 60")))</f>
        <v>Menor a 60</v>
      </c>
      <c r="O2112" s="7" t="str">
        <f>IF(Datos_Limpios!$L2112="True",Datos_Limpios!$F2112,Datos_Limpios!$H2112)</f>
        <v>LGD Gaming</v>
      </c>
      <c r="P2112" s="7"/>
      <c r="Q2112" s="7">
        <v>15728</v>
      </c>
      <c r="R2112" s="7" t="s">
        <v>204</v>
      </c>
    </row>
    <row r="2113" spans="1:18" x14ac:dyDescent="0.3">
      <c r="A2113" s="9">
        <v>7404889653</v>
      </c>
      <c r="B2113" s="9">
        <v>1327</v>
      </c>
      <c r="C2113" s="10">
        <f>Datos_Limpios!$B2113/(24*60*60)</f>
        <v>1.5358796296296296E-2</v>
      </c>
      <c r="D2113" s="8" t="str">
        <f t="shared" si="64"/>
        <v>Early Game</v>
      </c>
      <c r="E2113" s="9">
        <v>8574561</v>
      </c>
      <c r="F2113" s="9" t="s">
        <v>205</v>
      </c>
      <c r="G2113" s="9">
        <v>8599101</v>
      </c>
      <c r="H2113" s="9" t="s">
        <v>199</v>
      </c>
      <c r="I2113" s="9">
        <v>9</v>
      </c>
      <c r="J2113" s="9">
        <v>18</v>
      </c>
      <c r="K2113" s="9" t="str">
        <f t="shared" si="65"/>
        <v>Dire</v>
      </c>
      <c r="L2113" s="9" t="s">
        <v>14</v>
      </c>
      <c r="M2113" s="9">
        <f>Datos_Limpios!$I2113+Datos_Limpios!$J2113</f>
        <v>27</v>
      </c>
      <c r="N2113" s="9" t="str">
        <f>IF(Datos_Limpios!$M2113&lt;35,"Menor a 35",IF(Datos_Limpios!$M2113&lt;=48,"Menor a 48",IF(Datos_Limpios!$M2113&lt;=60,"Menor a 60","Mayor a 60")))</f>
        <v>Menor a 35</v>
      </c>
      <c r="O2113" s="9" t="str">
        <f>IF(Datos_Limpios!$L2113="True",Datos_Limpios!$F2113,Datos_Limpios!$H2113)</f>
        <v>Gaimin Gladiators</v>
      </c>
      <c r="P2113" s="9"/>
      <c r="Q2113" s="9">
        <v>15728</v>
      </c>
      <c r="R2113" s="9" t="s">
        <v>204</v>
      </c>
    </row>
    <row r="2114" spans="1:18" x14ac:dyDescent="0.3">
      <c r="A2114" s="7">
        <v>7406249246</v>
      </c>
      <c r="B2114" s="7">
        <v>2400</v>
      </c>
      <c r="C2114" s="8">
        <f>Datos_Limpios!$B2114/(24*60*60)</f>
        <v>2.7777777777777776E-2</v>
      </c>
      <c r="D2114" s="8" t="str">
        <f t="shared" ref="D2114:D2177" si="66">IF(B2114/60&lt;20,"Turbo Game",IF((20&lt;=B2114/60)*AND(B2114/60&lt;=40),"Early Game",IF((40&lt;B2114/60)*AND(B2114/60&lt;=60),"Mid Game","Late Game")))</f>
        <v>Early Game</v>
      </c>
      <c r="E2114" s="7">
        <v>8599101</v>
      </c>
      <c r="F2114" s="7" t="s">
        <v>199</v>
      </c>
      <c r="G2114" s="7">
        <v>15</v>
      </c>
      <c r="H2114" s="7" t="s">
        <v>12</v>
      </c>
      <c r="I2114" s="7">
        <v>25</v>
      </c>
      <c r="J2114" s="7">
        <v>7</v>
      </c>
      <c r="K2114" s="7" t="str">
        <f t="shared" ref="K2114:K2177" si="67">IF(L2114="True","Radiant","Dire")</f>
        <v>Radiant</v>
      </c>
      <c r="L2114" s="7" t="s">
        <v>18</v>
      </c>
      <c r="M2114" s="7">
        <f>Datos_Limpios!$I2114+Datos_Limpios!$J2114</f>
        <v>32</v>
      </c>
      <c r="N2114" s="7" t="str">
        <f>IF(Datos_Limpios!$M2114&lt;35,"Menor a 35",IF(Datos_Limpios!$M2114&lt;=48,"Menor a 48",IF(Datos_Limpios!$M2114&lt;=60,"Menor a 60","Mayor a 60")))</f>
        <v>Menor a 35</v>
      </c>
      <c r="O2114" s="7" t="str">
        <f>IF(Datos_Limpios!$L2114="True",Datos_Limpios!$F2114,Datos_Limpios!$H2114)</f>
        <v>Gaimin Gladiators</v>
      </c>
      <c r="P2114" s="7"/>
      <c r="Q2114" s="7">
        <v>15728</v>
      </c>
      <c r="R2114" s="7" t="s">
        <v>204</v>
      </c>
    </row>
    <row r="2115" spans="1:18" x14ac:dyDescent="0.3">
      <c r="A2115" s="9">
        <v>7404668056</v>
      </c>
      <c r="B2115" s="9">
        <v>1921</v>
      </c>
      <c r="C2115" s="10">
        <f>Datos_Limpios!$B2115/(24*60*60)</f>
        <v>2.2233796296296297E-2</v>
      </c>
      <c r="D2115" s="8" t="str">
        <f t="shared" si="66"/>
        <v>Early Game</v>
      </c>
      <c r="E2115" s="9">
        <v>8255888</v>
      </c>
      <c r="F2115" s="9" t="s">
        <v>170</v>
      </c>
      <c r="G2115" s="9">
        <v>8574561</v>
      </c>
      <c r="H2115" s="9" t="s">
        <v>205</v>
      </c>
      <c r="I2115" s="9">
        <v>35</v>
      </c>
      <c r="J2115" s="9">
        <v>5</v>
      </c>
      <c r="K2115" s="9" t="str">
        <f t="shared" si="67"/>
        <v>Radiant</v>
      </c>
      <c r="L2115" s="9" t="s">
        <v>18</v>
      </c>
      <c r="M2115" s="9">
        <f>Datos_Limpios!$I2115+Datos_Limpios!$J2115</f>
        <v>40</v>
      </c>
      <c r="N2115" s="9" t="str">
        <f>IF(Datos_Limpios!$M2115&lt;35,"Menor a 35",IF(Datos_Limpios!$M2115&lt;=48,"Menor a 48",IF(Datos_Limpios!$M2115&lt;=60,"Menor a 60","Mayor a 60")))</f>
        <v>Menor a 48</v>
      </c>
      <c r="O2115" s="9" t="str">
        <f>IF(Datos_Limpios!$L2115="True",Datos_Limpios!$F2115,Datos_Limpios!$H2115)</f>
        <v>BetBoom Team</v>
      </c>
      <c r="P2115" s="9"/>
      <c r="Q2115" s="9">
        <v>15728</v>
      </c>
      <c r="R2115" s="9" t="s">
        <v>204</v>
      </c>
    </row>
    <row r="2116" spans="1:18" x14ac:dyDescent="0.3">
      <c r="A2116" s="7">
        <v>7380311197</v>
      </c>
      <c r="B2116" s="7">
        <v>2823</v>
      </c>
      <c r="C2116" s="8">
        <f>Datos_Limpios!$B2116/(24*60*60)</f>
        <v>3.2673611111111112E-2</v>
      </c>
      <c r="D2116" s="8" t="str">
        <f t="shared" si="66"/>
        <v>Mid Game</v>
      </c>
      <c r="E2116" s="7">
        <v>8605863</v>
      </c>
      <c r="F2116" s="7" t="s">
        <v>202</v>
      </c>
      <c r="G2116" s="7">
        <v>8244493</v>
      </c>
      <c r="H2116" s="7" t="s">
        <v>154</v>
      </c>
      <c r="I2116" s="7">
        <v>30</v>
      </c>
      <c r="J2116" s="7">
        <v>34</v>
      </c>
      <c r="K2116" s="7" t="str">
        <f t="shared" si="67"/>
        <v>Dire</v>
      </c>
      <c r="L2116" s="7" t="s">
        <v>14</v>
      </c>
      <c r="M2116" s="7">
        <f>Datos_Limpios!$I2116+Datos_Limpios!$J2116</f>
        <v>64</v>
      </c>
      <c r="N2116" s="7" t="str">
        <f>IF(Datos_Limpios!$M2116&lt;35,"Menor a 35",IF(Datos_Limpios!$M2116&lt;=48,"Menor a 48",IF(Datos_Limpios!$M2116&lt;=60,"Menor a 60","Mayor a 60")))</f>
        <v>Mayor a 60</v>
      </c>
      <c r="O2116" s="7" t="str">
        <f>IF(Datos_Limpios!$L2116="True",Datos_Limpios!$F2116,Datos_Limpios!$H2116)</f>
        <v>Team SMG</v>
      </c>
      <c r="P2116" s="7"/>
      <c r="Q2116" s="7">
        <v>15728</v>
      </c>
      <c r="R2116" s="7" t="s">
        <v>204</v>
      </c>
    </row>
    <row r="2117" spans="1:18" x14ac:dyDescent="0.3">
      <c r="A2117" s="9">
        <v>7404249421</v>
      </c>
      <c r="B2117" s="9">
        <v>2597</v>
      </c>
      <c r="C2117" s="10">
        <f>Datos_Limpios!$B2117/(24*60*60)</f>
        <v>3.005787037037037E-2</v>
      </c>
      <c r="D2117" s="8" t="str">
        <f t="shared" si="66"/>
        <v>Mid Game</v>
      </c>
      <c r="E2117" s="9">
        <v>2163</v>
      </c>
      <c r="F2117" s="9" t="s">
        <v>66</v>
      </c>
      <c r="G2117" s="9">
        <v>8599101</v>
      </c>
      <c r="H2117" s="9" t="s">
        <v>199</v>
      </c>
      <c r="I2117" s="9">
        <v>24</v>
      </c>
      <c r="J2117" s="9">
        <v>19</v>
      </c>
      <c r="K2117" s="9" t="str">
        <f t="shared" si="67"/>
        <v>Radiant</v>
      </c>
      <c r="L2117" s="9" t="s">
        <v>18</v>
      </c>
      <c r="M2117" s="9">
        <f>Datos_Limpios!$I2117+Datos_Limpios!$J2117</f>
        <v>43</v>
      </c>
      <c r="N2117" s="9" t="str">
        <f>IF(Datos_Limpios!$M2117&lt;35,"Menor a 35",IF(Datos_Limpios!$M2117&lt;=48,"Menor a 48",IF(Datos_Limpios!$M2117&lt;=60,"Menor a 60","Mayor a 60")))</f>
        <v>Menor a 48</v>
      </c>
      <c r="O2117" s="9" t="str">
        <f>IF(Datos_Limpios!$L2117="True",Datos_Limpios!$F2117,Datos_Limpios!$H2117)</f>
        <v>Team Liquid</v>
      </c>
      <c r="P2117" s="9"/>
      <c r="Q2117" s="9">
        <v>15728</v>
      </c>
      <c r="R2117" s="9" t="s">
        <v>204</v>
      </c>
    </row>
    <row r="2118" spans="1:18" x14ac:dyDescent="0.3">
      <c r="A2118" s="7">
        <v>7404763579</v>
      </c>
      <c r="B2118" s="7">
        <v>4592</v>
      </c>
      <c r="C2118" s="8">
        <f>Datos_Limpios!$B2118/(24*60*60)</f>
        <v>5.3148148148148146E-2</v>
      </c>
      <c r="D2118" s="8" t="str">
        <f t="shared" si="66"/>
        <v>Late Game</v>
      </c>
      <c r="E2118" s="7">
        <v>15</v>
      </c>
      <c r="F2118" s="7" t="s">
        <v>12</v>
      </c>
      <c r="G2118" s="7">
        <v>7119388</v>
      </c>
      <c r="H2118" s="7" t="s">
        <v>136</v>
      </c>
      <c r="I2118" s="7">
        <v>35</v>
      </c>
      <c r="J2118" s="7">
        <v>37</v>
      </c>
      <c r="K2118" s="7" t="str">
        <f t="shared" si="67"/>
        <v>Dire</v>
      </c>
      <c r="L2118" s="7" t="s">
        <v>14</v>
      </c>
      <c r="M2118" s="7">
        <f>Datos_Limpios!$I2118+Datos_Limpios!$J2118</f>
        <v>72</v>
      </c>
      <c r="N2118" s="7" t="str">
        <f>IF(Datos_Limpios!$M2118&lt;35,"Menor a 35",IF(Datos_Limpios!$M2118&lt;=48,"Menor a 48",IF(Datos_Limpios!$M2118&lt;=60,"Menor a 60","Mayor a 60")))</f>
        <v>Mayor a 60</v>
      </c>
      <c r="O2118" s="7" t="str">
        <f>IF(Datos_Limpios!$L2118="True",Datos_Limpios!$F2118,Datos_Limpios!$H2118)</f>
        <v>Team Spirit</v>
      </c>
      <c r="P2118" s="7"/>
      <c r="Q2118" s="7">
        <v>15728</v>
      </c>
      <c r="R2118" s="7" t="s">
        <v>204</v>
      </c>
    </row>
    <row r="2119" spans="1:18" x14ac:dyDescent="0.3">
      <c r="A2119" s="9">
        <v>7402943509</v>
      </c>
      <c r="B2119" s="9">
        <v>3244</v>
      </c>
      <c r="C2119" s="10">
        <f>Datos_Limpios!$B2119/(24*60*60)</f>
        <v>3.7546296296296293E-2</v>
      </c>
      <c r="D2119" s="8" t="str">
        <f t="shared" si="66"/>
        <v>Mid Game</v>
      </c>
      <c r="E2119" s="9">
        <v>2163</v>
      </c>
      <c r="F2119" s="9" t="s">
        <v>66</v>
      </c>
      <c r="G2119" s="9">
        <v>7119388</v>
      </c>
      <c r="H2119" s="9" t="s">
        <v>136</v>
      </c>
      <c r="I2119" s="9">
        <v>33</v>
      </c>
      <c r="J2119" s="9">
        <v>21</v>
      </c>
      <c r="K2119" s="9" t="str">
        <f t="shared" si="67"/>
        <v>Radiant</v>
      </c>
      <c r="L2119" s="9" t="s">
        <v>18</v>
      </c>
      <c r="M2119" s="9">
        <f>Datos_Limpios!$I2119+Datos_Limpios!$J2119</f>
        <v>54</v>
      </c>
      <c r="N2119" s="9" t="str">
        <f>IF(Datos_Limpios!$M2119&lt;35,"Menor a 35",IF(Datos_Limpios!$M2119&lt;=48,"Menor a 48",IF(Datos_Limpios!$M2119&lt;=60,"Menor a 60","Mayor a 60")))</f>
        <v>Menor a 60</v>
      </c>
      <c r="O2119" s="9" t="str">
        <f>IF(Datos_Limpios!$L2119="True",Datos_Limpios!$F2119,Datos_Limpios!$H2119)</f>
        <v>Team Liquid</v>
      </c>
      <c r="P2119" s="9"/>
      <c r="Q2119" s="9">
        <v>15728</v>
      </c>
      <c r="R2119" s="9" t="s">
        <v>204</v>
      </c>
    </row>
    <row r="2120" spans="1:18" x14ac:dyDescent="0.3">
      <c r="A2120" s="7">
        <v>7402900929</v>
      </c>
      <c r="B2120" s="7">
        <v>2429</v>
      </c>
      <c r="C2120" s="8">
        <f>Datos_Limpios!$B2120/(24*60*60)</f>
        <v>2.8113425925925927E-2</v>
      </c>
      <c r="D2120" s="8" t="str">
        <f t="shared" si="66"/>
        <v>Mid Game</v>
      </c>
      <c r="E2120" s="7">
        <v>2163</v>
      </c>
      <c r="F2120" s="7" t="s">
        <v>66</v>
      </c>
      <c r="G2120" s="7">
        <v>7119388</v>
      </c>
      <c r="H2120" s="7" t="s">
        <v>136</v>
      </c>
      <c r="I2120" s="7">
        <v>14</v>
      </c>
      <c r="J2120" s="7">
        <v>38</v>
      </c>
      <c r="K2120" s="7" t="str">
        <f t="shared" si="67"/>
        <v>Dire</v>
      </c>
      <c r="L2120" s="7" t="s">
        <v>14</v>
      </c>
      <c r="M2120" s="7">
        <f>Datos_Limpios!$I2120+Datos_Limpios!$J2120</f>
        <v>52</v>
      </c>
      <c r="N2120" s="7" t="str">
        <f>IF(Datos_Limpios!$M2120&lt;35,"Menor a 35",IF(Datos_Limpios!$M2120&lt;=48,"Menor a 48",IF(Datos_Limpios!$M2120&lt;=60,"Menor a 60","Mayor a 60")))</f>
        <v>Menor a 60</v>
      </c>
      <c r="O2120" s="7" t="str">
        <f>IF(Datos_Limpios!$L2120="True",Datos_Limpios!$F2120,Datos_Limpios!$H2120)</f>
        <v>Team Spirit</v>
      </c>
      <c r="P2120" s="7"/>
      <c r="Q2120" s="7">
        <v>15728</v>
      </c>
      <c r="R2120" s="7" t="s">
        <v>204</v>
      </c>
    </row>
    <row r="2121" spans="1:18" x14ac:dyDescent="0.3">
      <c r="A2121" s="9">
        <v>7391149823</v>
      </c>
      <c r="B2121" s="9">
        <v>2005</v>
      </c>
      <c r="C2121" s="10">
        <f>Datos_Limpios!$B2121/(24*60*60)</f>
        <v>2.3206018518518518E-2</v>
      </c>
      <c r="D2121" s="8" t="str">
        <f t="shared" si="66"/>
        <v>Early Game</v>
      </c>
      <c r="E2121" s="9">
        <v>8724984</v>
      </c>
      <c r="F2121" s="9" t="s">
        <v>61</v>
      </c>
      <c r="G2121" s="9">
        <v>7119388</v>
      </c>
      <c r="H2121" s="9" t="s">
        <v>136</v>
      </c>
      <c r="I2121" s="9">
        <v>32</v>
      </c>
      <c r="J2121" s="9">
        <v>10</v>
      </c>
      <c r="K2121" s="9" t="str">
        <f t="shared" si="67"/>
        <v>Radiant</v>
      </c>
      <c r="L2121" s="9" t="s">
        <v>18</v>
      </c>
      <c r="M2121" s="9">
        <f>Datos_Limpios!$I2121+Datos_Limpios!$J2121</f>
        <v>42</v>
      </c>
      <c r="N2121" s="9" t="str">
        <f>IF(Datos_Limpios!$M2121&lt;35,"Menor a 35",IF(Datos_Limpios!$M2121&lt;=48,"Menor a 48",IF(Datos_Limpios!$M2121&lt;=60,"Menor a 60","Mayor a 60")))</f>
        <v>Menor a 48</v>
      </c>
      <c r="O2121" s="9" t="str">
        <f>IF(Datos_Limpios!$L2121="True",Datos_Limpios!$F2121,Datos_Limpios!$H2121)</f>
        <v>Virtus.pro</v>
      </c>
      <c r="P2121" s="9"/>
      <c r="Q2121" s="9">
        <v>15728</v>
      </c>
      <c r="R2121" s="9" t="s">
        <v>204</v>
      </c>
    </row>
    <row r="2122" spans="1:18" x14ac:dyDescent="0.3">
      <c r="A2122" s="7">
        <v>7378930433</v>
      </c>
      <c r="B2122" s="7">
        <v>2761</v>
      </c>
      <c r="C2122" s="8">
        <f>Datos_Limpios!$B2122/(24*60*60)</f>
        <v>3.1956018518518516E-2</v>
      </c>
      <c r="D2122" s="8" t="str">
        <f t="shared" si="66"/>
        <v>Mid Game</v>
      </c>
      <c r="E2122" s="7">
        <v>8605863</v>
      </c>
      <c r="F2122" s="7" t="s">
        <v>202</v>
      </c>
      <c r="G2122" s="7">
        <v>7119388</v>
      </c>
      <c r="H2122" s="7" t="s">
        <v>136</v>
      </c>
      <c r="I2122" s="7">
        <v>25</v>
      </c>
      <c r="J2122" s="7">
        <v>46</v>
      </c>
      <c r="K2122" s="7" t="str">
        <f t="shared" si="67"/>
        <v>Dire</v>
      </c>
      <c r="L2122" s="7" t="s">
        <v>14</v>
      </c>
      <c r="M2122" s="7">
        <f>Datos_Limpios!$I2122+Datos_Limpios!$J2122</f>
        <v>71</v>
      </c>
      <c r="N2122" s="7" t="str">
        <f>IF(Datos_Limpios!$M2122&lt;35,"Menor a 35",IF(Datos_Limpios!$M2122&lt;=48,"Menor a 48",IF(Datos_Limpios!$M2122&lt;=60,"Menor a 60","Mayor a 60")))</f>
        <v>Mayor a 60</v>
      </c>
      <c r="O2122" s="7" t="str">
        <f>IF(Datos_Limpios!$L2122="True",Datos_Limpios!$F2122,Datos_Limpios!$H2122)</f>
        <v>Team Spirit</v>
      </c>
      <c r="P2122" s="7"/>
      <c r="Q2122" s="7">
        <v>15728</v>
      </c>
      <c r="R2122" s="7" t="s">
        <v>204</v>
      </c>
    </row>
    <row r="2123" spans="1:18" x14ac:dyDescent="0.3">
      <c r="A2123" s="9">
        <v>7378901250</v>
      </c>
      <c r="B2123" s="9">
        <v>2593</v>
      </c>
      <c r="C2123" s="10">
        <f>Datos_Limpios!$B2123/(24*60*60)</f>
        <v>3.0011574074074072E-2</v>
      </c>
      <c r="D2123" s="8" t="str">
        <f t="shared" si="66"/>
        <v>Mid Game</v>
      </c>
      <c r="E2123" s="9">
        <v>8605863</v>
      </c>
      <c r="F2123" s="9" t="s">
        <v>202</v>
      </c>
      <c r="G2123" s="9">
        <v>7119388</v>
      </c>
      <c r="H2123" s="9" t="s">
        <v>136</v>
      </c>
      <c r="I2123" s="9">
        <v>31</v>
      </c>
      <c r="J2123" s="9">
        <v>26</v>
      </c>
      <c r="K2123" s="9" t="str">
        <f t="shared" si="67"/>
        <v>Dire</v>
      </c>
      <c r="L2123" s="9" t="s">
        <v>14</v>
      </c>
      <c r="M2123" s="9">
        <f>Datos_Limpios!$I2123+Datos_Limpios!$J2123</f>
        <v>57</v>
      </c>
      <c r="N2123" s="9" t="str">
        <f>IF(Datos_Limpios!$M2123&lt;35,"Menor a 35",IF(Datos_Limpios!$M2123&lt;=48,"Menor a 48",IF(Datos_Limpios!$M2123&lt;=60,"Menor a 60","Mayor a 60")))</f>
        <v>Menor a 60</v>
      </c>
      <c r="O2123" s="9" t="str">
        <f>IF(Datos_Limpios!$L2123="True",Datos_Limpios!$F2123,Datos_Limpios!$H2123)</f>
        <v>Team Spirit</v>
      </c>
      <c r="P2123" s="9"/>
      <c r="Q2123" s="9">
        <v>15728</v>
      </c>
      <c r="R2123" s="9" t="s">
        <v>204</v>
      </c>
    </row>
    <row r="2124" spans="1:18" x14ac:dyDescent="0.3">
      <c r="A2124" s="7">
        <v>7378710682</v>
      </c>
      <c r="B2124" s="7">
        <v>1913</v>
      </c>
      <c r="C2124" s="8">
        <f>Datos_Limpios!$B2124/(24*60*60)</f>
        <v>2.2141203703703705E-2</v>
      </c>
      <c r="D2124" s="8" t="str">
        <f t="shared" si="66"/>
        <v>Early Game</v>
      </c>
      <c r="E2124" s="7">
        <v>8244493</v>
      </c>
      <c r="F2124" s="7" t="s">
        <v>154</v>
      </c>
      <c r="G2124" s="7">
        <v>7119388</v>
      </c>
      <c r="H2124" s="7" t="s">
        <v>136</v>
      </c>
      <c r="I2124" s="7">
        <v>11</v>
      </c>
      <c r="J2124" s="7">
        <v>28</v>
      </c>
      <c r="K2124" s="7" t="str">
        <f t="shared" si="67"/>
        <v>Dire</v>
      </c>
      <c r="L2124" s="7" t="s">
        <v>14</v>
      </c>
      <c r="M2124" s="7">
        <f>Datos_Limpios!$I2124+Datos_Limpios!$J2124</f>
        <v>39</v>
      </c>
      <c r="N2124" s="7" t="str">
        <f>IF(Datos_Limpios!$M2124&lt;35,"Menor a 35",IF(Datos_Limpios!$M2124&lt;=48,"Menor a 48",IF(Datos_Limpios!$M2124&lt;=60,"Menor a 60","Mayor a 60")))</f>
        <v>Menor a 48</v>
      </c>
      <c r="O2124" s="7" t="str">
        <f>IF(Datos_Limpios!$L2124="True",Datos_Limpios!$F2124,Datos_Limpios!$H2124)</f>
        <v>Team Spirit</v>
      </c>
      <c r="P2124" s="7"/>
      <c r="Q2124" s="7">
        <v>15728</v>
      </c>
      <c r="R2124" s="7" t="s">
        <v>204</v>
      </c>
    </row>
    <row r="2125" spans="1:18" x14ac:dyDescent="0.3">
      <c r="A2125" s="9">
        <v>7378785114</v>
      </c>
      <c r="B2125" s="9">
        <v>3758</v>
      </c>
      <c r="C2125" s="10">
        <f>Datos_Limpios!$B2125/(24*60*60)</f>
        <v>4.3495370370370372E-2</v>
      </c>
      <c r="D2125" s="8" t="str">
        <f t="shared" si="66"/>
        <v>Late Game</v>
      </c>
      <c r="E2125" s="9">
        <v>39</v>
      </c>
      <c r="F2125" s="9" t="s">
        <v>60</v>
      </c>
      <c r="G2125" s="9">
        <v>7391077</v>
      </c>
      <c r="H2125" s="9" t="s">
        <v>149</v>
      </c>
      <c r="I2125" s="9">
        <v>38</v>
      </c>
      <c r="J2125" s="9">
        <v>33</v>
      </c>
      <c r="K2125" s="9" t="str">
        <f t="shared" si="67"/>
        <v>Radiant</v>
      </c>
      <c r="L2125" s="9" t="s">
        <v>18</v>
      </c>
      <c r="M2125" s="9">
        <f>Datos_Limpios!$I2125+Datos_Limpios!$J2125</f>
        <v>71</v>
      </c>
      <c r="N2125" s="9" t="str">
        <f>IF(Datos_Limpios!$M2125&lt;35,"Menor a 35",IF(Datos_Limpios!$M2125&lt;=48,"Menor a 48",IF(Datos_Limpios!$M2125&lt;=60,"Menor a 60","Mayor a 60")))</f>
        <v>Mayor a 60</v>
      </c>
      <c r="O2125" s="9" t="str">
        <f>IF(Datos_Limpios!$L2125="True",Datos_Limpios!$F2125,Datos_Limpios!$H2125)</f>
        <v>Shopify Rebellion</v>
      </c>
      <c r="P2125" s="9"/>
      <c r="Q2125" s="9">
        <v>15728</v>
      </c>
      <c r="R2125" s="9" t="s">
        <v>204</v>
      </c>
    </row>
    <row r="2126" spans="1:18" x14ac:dyDescent="0.3">
      <c r="A2126" s="7">
        <v>7404577536</v>
      </c>
      <c r="B2126" s="7">
        <v>3521</v>
      </c>
      <c r="C2126" s="8">
        <f>Datos_Limpios!$B2126/(24*60*60)</f>
        <v>4.0752314814814818E-2</v>
      </c>
      <c r="D2126" s="8" t="str">
        <f t="shared" si="66"/>
        <v>Mid Game</v>
      </c>
      <c r="E2126" s="7">
        <v>8574561</v>
      </c>
      <c r="F2126" s="7" t="s">
        <v>205</v>
      </c>
      <c r="G2126" s="7">
        <v>8255888</v>
      </c>
      <c r="H2126" s="7" t="s">
        <v>170</v>
      </c>
      <c r="I2126" s="7">
        <v>31</v>
      </c>
      <c r="J2126" s="7">
        <v>35</v>
      </c>
      <c r="K2126" s="7" t="str">
        <f t="shared" si="67"/>
        <v>Radiant</v>
      </c>
      <c r="L2126" s="7" t="s">
        <v>18</v>
      </c>
      <c r="M2126" s="7">
        <f>Datos_Limpios!$I2126+Datos_Limpios!$J2126</f>
        <v>66</v>
      </c>
      <c r="N2126" s="7" t="str">
        <f>IF(Datos_Limpios!$M2126&lt;35,"Menor a 35",IF(Datos_Limpios!$M2126&lt;=48,"Menor a 48",IF(Datos_Limpios!$M2126&lt;=60,"Menor a 60","Mayor a 60")))</f>
        <v>Mayor a 60</v>
      </c>
      <c r="O2126" s="7" t="str">
        <f>IF(Datos_Limpios!$L2126="True",Datos_Limpios!$F2126,Datos_Limpios!$H2126)</f>
        <v>Azure Ray</v>
      </c>
      <c r="P2126" s="7"/>
      <c r="Q2126" s="7">
        <v>15728</v>
      </c>
      <c r="R2126" s="7" t="s">
        <v>204</v>
      </c>
    </row>
    <row r="2127" spans="1:18" x14ac:dyDescent="0.3">
      <c r="A2127" s="9">
        <v>7378693411</v>
      </c>
      <c r="B2127" s="9">
        <v>2469</v>
      </c>
      <c r="C2127" s="10">
        <f>Datos_Limpios!$B2127/(24*60*60)</f>
        <v>2.8576388888888887E-2</v>
      </c>
      <c r="D2127" s="8" t="str">
        <f t="shared" si="66"/>
        <v>Mid Game</v>
      </c>
      <c r="E2127" s="9">
        <v>8597976</v>
      </c>
      <c r="F2127" s="9" t="s">
        <v>203</v>
      </c>
      <c r="G2127" s="9">
        <v>8291895</v>
      </c>
      <c r="H2127" s="9" t="s">
        <v>182</v>
      </c>
      <c r="I2127" s="9">
        <v>21</v>
      </c>
      <c r="J2127" s="9">
        <v>27</v>
      </c>
      <c r="K2127" s="9" t="str">
        <f t="shared" si="67"/>
        <v>Dire</v>
      </c>
      <c r="L2127" s="9" t="s">
        <v>14</v>
      </c>
      <c r="M2127" s="9">
        <f>Datos_Limpios!$I2127+Datos_Limpios!$J2127</f>
        <v>48</v>
      </c>
      <c r="N2127" s="9" t="str">
        <f>IF(Datos_Limpios!$M2127&lt;35,"Menor a 35",IF(Datos_Limpios!$M2127&lt;=48,"Menor a 48",IF(Datos_Limpios!$M2127&lt;=60,"Menor a 60","Mayor a 60")))</f>
        <v>Menor a 48</v>
      </c>
      <c r="O2127" s="9" t="str">
        <f>IF(Datos_Limpios!$L2127="True",Datos_Limpios!$F2127,Datos_Limpios!$H2127)</f>
        <v>Tundra Esports</v>
      </c>
      <c r="P2127" s="9"/>
      <c r="Q2127" s="9">
        <v>15728</v>
      </c>
      <c r="R2127" s="9" t="s">
        <v>204</v>
      </c>
    </row>
    <row r="2128" spans="1:18" x14ac:dyDescent="0.3">
      <c r="A2128" s="7">
        <v>7381789226</v>
      </c>
      <c r="B2128" s="7">
        <v>2401</v>
      </c>
      <c r="C2128" s="8">
        <f>Datos_Limpios!$B2128/(24*60*60)</f>
        <v>2.7789351851851853E-2</v>
      </c>
      <c r="D2128" s="8" t="str">
        <f t="shared" si="66"/>
        <v>Mid Game</v>
      </c>
      <c r="E2128" s="7">
        <v>39</v>
      </c>
      <c r="F2128" s="7" t="s">
        <v>60</v>
      </c>
      <c r="G2128" s="7">
        <v>7119388</v>
      </c>
      <c r="H2128" s="7" t="s">
        <v>136</v>
      </c>
      <c r="I2128" s="7">
        <v>23</v>
      </c>
      <c r="J2128" s="7">
        <v>22</v>
      </c>
      <c r="K2128" s="7" t="str">
        <f t="shared" si="67"/>
        <v>Dire</v>
      </c>
      <c r="L2128" s="7" t="s">
        <v>14</v>
      </c>
      <c r="M2128" s="7">
        <f>Datos_Limpios!$I2128+Datos_Limpios!$J2128</f>
        <v>45</v>
      </c>
      <c r="N2128" s="7" t="str">
        <f>IF(Datos_Limpios!$M2128&lt;35,"Menor a 35",IF(Datos_Limpios!$M2128&lt;=48,"Menor a 48",IF(Datos_Limpios!$M2128&lt;=60,"Menor a 60","Mayor a 60")))</f>
        <v>Menor a 48</v>
      </c>
      <c r="O2128" s="7" t="str">
        <f>IF(Datos_Limpios!$L2128="True",Datos_Limpios!$F2128,Datos_Limpios!$H2128)</f>
        <v>Team Spirit</v>
      </c>
      <c r="P2128" s="7"/>
      <c r="Q2128" s="7">
        <v>15728</v>
      </c>
      <c r="R2128" s="7" t="s">
        <v>204</v>
      </c>
    </row>
    <row r="2129" spans="1:18" x14ac:dyDescent="0.3">
      <c r="A2129" s="9">
        <v>7404828649</v>
      </c>
      <c r="B2129" s="9">
        <v>2833</v>
      </c>
      <c r="C2129" s="10">
        <f>Datos_Limpios!$B2129/(24*60*60)</f>
        <v>3.2789351851851854E-2</v>
      </c>
      <c r="D2129" s="8" t="str">
        <f t="shared" si="66"/>
        <v>Mid Game</v>
      </c>
      <c r="E2129" s="9">
        <v>15</v>
      </c>
      <c r="F2129" s="9" t="s">
        <v>12</v>
      </c>
      <c r="G2129" s="9">
        <v>7119388</v>
      </c>
      <c r="H2129" s="9" t="s">
        <v>136</v>
      </c>
      <c r="I2129" s="9">
        <v>22</v>
      </c>
      <c r="J2129" s="9">
        <v>33</v>
      </c>
      <c r="K2129" s="9" t="str">
        <f t="shared" si="67"/>
        <v>Dire</v>
      </c>
      <c r="L2129" s="9" t="s">
        <v>14</v>
      </c>
      <c r="M2129" s="9">
        <f>Datos_Limpios!$I2129+Datos_Limpios!$J2129</f>
        <v>55</v>
      </c>
      <c r="N2129" s="9" t="str">
        <f>IF(Datos_Limpios!$M2129&lt;35,"Menor a 35",IF(Datos_Limpios!$M2129&lt;=48,"Menor a 48",IF(Datos_Limpios!$M2129&lt;=60,"Menor a 60","Mayor a 60")))</f>
        <v>Menor a 60</v>
      </c>
      <c r="O2129" s="9" t="str">
        <f>IF(Datos_Limpios!$L2129="True",Datos_Limpios!$F2129,Datos_Limpios!$H2129)</f>
        <v>Team Spirit</v>
      </c>
      <c r="P2129" s="9"/>
      <c r="Q2129" s="9">
        <v>15728</v>
      </c>
      <c r="R2129" s="9" t="s">
        <v>204</v>
      </c>
    </row>
    <row r="2130" spans="1:18" x14ac:dyDescent="0.3">
      <c r="A2130" s="7">
        <v>7391247517</v>
      </c>
      <c r="B2130" s="7">
        <v>3571</v>
      </c>
      <c r="C2130" s="8">
        <f>Datos_Limpios!$B2130/(24*60*60)</f>
        <v>4.1331018518518517E-2</v>
      </c>
      <c r="D2130" s="8" t="str">
        <f t="shared" si="66"/>
        <v>Mid Game</v>
      </c>
      <c r="E2130" s="7">
        <v>7119388</v>
      </c>
      <c r="F2130" s="7" t="s">
        <v>136</v>
      </c>
      <c r="G2130" s="7">
        <v>8724984</v>
      </c>
      <c r="H2130" s="7" t="s">
        <v>61</v>
      </c>
      <c r="I2130" s="7">
        <v>47</v>
      </c>
      <c r="J2130" s="7">
        <v>35</v>
      </c>
      <c r="K2130" s="7" t="str">
        <f t="shared" si="67"/>
        <v>Radiant</v>
      </c>
      <c r="L2130" s="7" t="s">
        <v>18</v>
      </c>
      <c r="M2130" s="7">
        <f>Datos_Limpios!$I2130+Datos_Limpios!$J2130</f>
        <v>82</v>
      </c>
      <c r="N2130" s="7" t="str">
        <f>IF(Datos_Limpios!$M2130&lt;35,"Menor a 35",IF(Datos_Limpios!$M2130&lt;=48,"Menor a 48",IF(Datos_Limpios!$M2130&lt;=60,"Menor a 60","Mayor a 60")))</f>
        <v>Mayor a 60</v>
      </c>
      <c r="O2130" s="7" t="str">
        <f>IF(Datos_Limpios!$L2130="True",Datos_Limpios!$F2130,Datos_Limpios!$H2130)</f>
        <v>Team Spirit</v>
      </c>
      <c r="P2130" s="7"/>
      <c r="Q2130" s="7">
        <v>15728</v>
      </c>
      <c r="R2130" s="7" t="s">
        <v>204</v>
      </c>
    </row>
    <row r="2131" spans="1:18" x14ac:dyDescent="0.3">
      <c r="A2131" s="9">
        <v>7391367511</v>
      </c>
      <c r="B2131" s="9">
        <v>2811</v>
      </c>
      <c r="C2131" s="10">
        <f>Datos_Limpios!$B2131/(24*60*60)</f>
        <v>3.2534722222222222E-2</v>
      </c>
      <c r="D2131" s="8" t="str">
        <f t="shared" si="66"/>
        <v>Mid Game</v>
      </c>
      <c r="E2131" s="9">
        <v>8724984</v>
      </c>
      <c r="F2131" s="9" t="s">
        <v>61</v>
      </c>
      <c r="G2131" s="9">
        <v>7119388</v>
      </c>
      <c r="H2131" s="9" t="s">
        <v>136</v>
      </c>
      <c r="I2131" s="9">
        <v>19</v>
      </c>
      <c r="J2131" s="9">
        <v>29</v>
      </c>
      <c r="K2131" s="9" t="str">
        <f t="shared" si="67"/>
        <v>Dire</v>
      </c>
      <c r="L2131" s="9" t="s">
        <v>14</v>
      </c>
      <c r="M2131" s="9">
        <f>Datos_Limpios!$I2131+Datos_Limpios!$J2131</f>
        <v>48</v>
      </c>
      <c r="N2131" s="9" t="str">
        <f>IF(Datos_Limpios!$M2131&lt;35,"Menor a 35",IF(Datos_Limpios!$M2131&lt;=48,"Menor a 48",IF(Datos_Limpios!$M2131&lt;=60,"Menor a 60","Mayor a 60")))</f>
        <v>Menor a 48</v>
      </c>
      <c r="O2131" s="9" t="str">
        <f>IF(Datos_Limpios!$L2131="True",Datos_Limpios!$F2131,Datos_Limpios!$H2131)</f>
        <v>Team Spirit</v>
      </c>
      <c r="P2131" s="9"/>
      <c r="Q2131" s="9">
        <v>15728</v>
      </c>
      <c r="R2131" s="9" t="s">
        <v>204</v>
      </c>
    </row>
    <row r="2132" spans="1:18" x14ac:dyDescent="0.3">
      <c r="A2132" s="7">
        <v>7378776322</v>
      </c>
      <c r="B2132" s="7">
        <v>2363</v>
      </c>
      <c r="C2132" s="8">
        <f>Datos_Limpios!$B2132/(24*60*60)</f>
        <v>2.7349537037037037E-2</v>
      </c>
      <c r="D2132" s="8" t="str">
        <f t="shared" si="66"/>
        <v>Early Game</v>
      </c>
      <c r="E2132" s="7">
        <v>8244493</v>
      </c>
      <c r="F2132" s="7" t="s">
        <v>154</v>
      </c>
      <c r="G2132" s="7">
        <v>7119388</v>
      </c>
      <c r="H2132" s="7" t="s">
        <v>136</v>
      </c>
      <c r="I2132" s="7">
        <v>29</v>
      </c>
      <c r="J2132" s="7">
        <v>37</v>
      </c>
      <c r="K2132" s="7" t="str">
        <f t="shared" si="67"/>
        <v>Dire</v>
      </c>
      <c r="L2132" s="7" t="s">
        <v>14</v>
      </c>
      <c r="M2132" s="7">
        <f>Datos_Limpios!$I2132+Datos_Limpios!$J2132</f>
        <v>66</v>
      </c>
      <c r="N2132" s="7" t="str">
        <f>IF(Datos_Limpios!$M2132&lt;35,"Menor a 35",IF(Datos_Limpios!$M2132&lt;=48,"Menor a 48",IF(Datos_Limpios!$M2132&lt;=60,"Menor a 60","Mayor a 60")))</f>
        <v>Mayor a 60</v>
      </c>
      <c r="O2132" s="7" t="str">
        <f>IF(Datos_Limpios!$L2132="True",Datos_Limpios!$F2132,Datos_Limpios!$H2132)</f>
        <v>Team Spirit</v>
      </c>
      <c r="P2132" s="7"/>
      <c r="Q2132" s="7">
        <v>15728</v>
      </c>
      <c r="R2132" s="7" t="s">
        <v>204</v>
      </c>
    </row>
    <row r="2133" spans="1:18" x14ac:dyDescent="0.3">
      <c r="A2133" s="9">
        <v>7404938247</v>
      </c>
      <c r="B2133" s="9">
        <v>1423</v>
      </c>
      <c r="C2133" s="10">
        <f>Datos_Limpios!$B2133/(24*60*60)</f>
        <v>1.6469907407407409E-2</v>
      </c>
      <c r="D2133" s="8" t="str">
        <f t="shared" si="66"/>
        <v>Early Game</v>
      </c>
      <c r="E2133" s="9">
        <v>8599101</v>
      </c>
      <c r="F2133" s="9" t="s">
        <v>199</v>
      </c>
      <c r="G2133" s="9">
        <v>8574561</v>
      </c>
      <c r="H2133" s="9" t="s">
        <v>205</v>
      </c>
      <c r="I2133" s="9">
        <v>33</v>
      </c>
      <c r="J2133" s="9">
        <v>5</v>
      </c>
      <c r="K2133" s="9" t="str">
        <f t="shared" si="67"/>
        <v>Radiant</v>
      </c>
      <c r="L2133" s="9" t="s">
        <v>18</v>
      </c>
      <c r="M2133" s="9">
        <f>Datos_Limpios!$I2133+Datos_Limpios!$J2133</f>
        <v>38</v>
      </c>
      <c r="N2133" s="9" t="str">
        <f>IF(Datos_Limpios!$M2133&lt;35,"Menor a 35",IF(Datos_Limpios!$M2133&lt;=48,"Menor a 48",IF(Datos_Limpios!$M2133&lt;=60,"Menor a 60","Mayor a 60")))</f>
        <v>Menor a 48</v>
      </c>
      <c r="O2133" s="9" t="str">
        <f>IF(Datos_Limpios!$L2133="True",Datos_Limpios!$F2133,Datos_Limpios!$H2133)</f>
        <v>Gaimin Gladiators</v>
      </c>
      <c r="P2133" s="9"/>
      <c r="Q2133" s="9">
        <v>15728</v>
      </c>
      <c r="R2133" s="9" t="s">
        <v>204</v>
      </c>
    </row>
    <row r="2134" spans="1:18" x14ac:dyDescent="0.3">
      <c r="A2134" s="7">
        <v>7378995240</v>
      </c>
      <c r="B2134" s="7">
        <v>2158</v>
      </c>
      <c r="C2134" s="8">
        <f>Datos_Limpios!$B2134/(24*60*60)</f>
        <v>2.4976851851851851E-2</v>
      </c>
      <c r="D2134" s="8" t="str">
        <f t="shared" si="66"/>
        <v>Early Game</v>
      </c>
      <c r="E2134" s="7">
        <v>8244493</v>
      </c>
      <c r="F2134" s="7" t="s">
        <v>154</v>
      </c>
      <c r="G2134" s="7">
        <v>7422789</v>
      </c>
      <c r="H2134" s="7" t="s">
        <v>174</v>
      </c>
      <c r="I2134" s="7">
        <v>23</v>
      </c>
      <c r="J2134" s="7">
        <v>39</v>
      </c>
      <c r="K2134" s="7" t="str">
        <f t="shared" si="67"/>
        <v>Dire</v>
      </c>
      <c r="L2134" s="7" t="s">
        <v>14</v>
      </c>
      <c r="M2134" s="7">
        <f>Datos_Limpios!$I2134+Datos_Limpios!$J2134</f>
        <v>62</v>
      </c>
      <c r="N2134" s="7" t="str">
        <f>IF(Datos_Limpios!$M2134&lt;35,"Menor a 35",IF(Datos_Limpios!$M2134&lt;=48,"Menor a 48",IF(Datos_Limpios!$M2134&lt;=60,"Menor a 60","Mayor a 60")))</f>
        <v>Mayor a 60</v>
      </c>
      <c r="O2134" s="7" t="str">
        <f>IF(Datos_Limpios!$L2134="True",Datos_Limpios!$F2134,Datos_Limpios!$H2134)</f>
        <v>9Pandas</v>
      </c>
      <c r="P2134" s="7"/>
      <c r="Q2134" s="7">
        <v>15728</v>
      </c>
      <c r="R2134" s="7" t="s">
        <v>204</v>
      </c>
    </row>
    <row r="2135" spans="1:18" x14ac:dyDescent="0.3">
      <c r="A2135" s="9">
        <v>7406129687</v>
      </c>
      <c r="B2135" s="9">
        <v>3031</v>
      </c>
      <c r="C2135" s="10">
        <f>Datos_Limpios!$B2135/(24*60*60)</f>
        <v>3.5081018518518518E-2</v>
      </c>
      <c r="D2135" s="8" t="str">
        <f t="shared" si="66"/>
        <v>Mid Game</v>
      </c>
      <c r="E2135" s="9">
        <v>15</v>
      </c>
      <c r="F2135" s="9" t="s">
        <v>12</v>
      </c>
      <c r="G2135" s="9">
        <v>8599101</v>
      </c>
      <c r="H2135" s="9" t="s">
        <v>199</v>
      </c>
      <c r="I2135" s="9">
        <v>23</v>
      </c>
      <c r="J2135" s="9">
        <v>27</v>
      </c>
      <c r="K2135" s="9" t="str">
        <f t="shared" si="67"/>
        <v>Dire</v>
      </c>
      <c r="L2135" s="9" t="s">
        <v>14</v>
      </c>
      <c r="M2135" s="9">
        <f>Datos_Limpios!$I2135+Datos_Limpios!$J2135</f>
        <v>50</v>
      </c>
      <c r="N2135" s="9" t="str">
        <f>IF(Datos_Limpios!$M2135&lt;35,"Menor a 35",IF(Datos_Limpios!$M2135&lt;=48,"Menor a 48",IF(Datos_Limpios!$M2135&lt;=60,"Menor a 60","Mayor a 60")))</f>
        <v>Menor a 60</v>
      </c>
      <c r="O2135" s="9" t="str">
        <f>IF(Datos_Limpios!$L2135="True",Datos_Limpios!$F2135,Datos_Limpios!$H2135)</f>
        <v>Gaimin Gladiators</v>
      </c>
      <c r="P2135" s="9"/>
      <c r="Q2135" s="9">
        <v>15728</v>
      </c>
      <c r="R2135" s="9" t="s">
        <v>204</v>
      </c>
    </row>
    <row r="2136" spans="1:18" x14ac:dyDescent="0.3">
      <c r="A2136" s="7">
        <v>7378605383</v>
      </c>
      <c r="B2136" s="7">
        <v>1773</v>
      </c>
      <c r="C2136" s="8">
        <f>Datos_Limpios!$B2136/(24*60*60)</f>
        <v>2.0520833333333332E-2</v>
      </c>
      <c r="D2136" s="8" t="str">
        <f t="shared" si="66"/>
        <v>Early Game</v>
      </c>
      <c r="E2136" s="7">
        <v>8605863</v>
      </c>
      <c r="F2136" s="7" t="s">
        <v>202</v>
      </c>
      <c r="G2136" s="7">
        <v>8255756</v>
      </c>
      <c r="H2136" s="7" t="s">
        <v>148</v>
      </c>
      <c r="I2136" s="7">
        <v>38</v>
      </c>
      <c r="J2136" s="7">
        <v>9</v>
      </c>
      <c r="K2136" s="7" t="str">
        <f t="shared" si="67"/>
        <v>Radiant</v>
      </c>
      <c r="L2136" s="7" t="s">
        <v>18</v>
      </c>
      <c r="M2136" s="7">
        <f>Datos_Limpios!$I2136+Datos_Limpios!$J2136</f>
        <v>47</v>
      </c>
      <c r="N2136" s="7" t="str">
        <f>IF(Datos_Limpios!$M2136&lt;35,"Menor a 35",IF(Datos_Limpios!$M2136&lt;=48,"Menor a 48",IF(Datos_Limpios!$M2136&lt;=60,"Menor a 60","Mayor a 60")))</f>
        <v>Menor a 48</v>
      </c>
      <c r="O2136" s="7" t="str">
        <f>IF(Datos_Limpios!$L2136="True",Datos_Limpios!$F2136,Datos_Limpios!$H2136)</f>
        <v>Cloud9</v>
      </c>
      <c r="P2136" s="7"/>
      <c r="Q2136" s="7">
        <v>15728</v>
      </c>
      <c r="R2136" s="7" t="s">
        <v>204</v>
      </c>
    </row>
    <row r="2137" spans="1:18" x14ac:dyDescent="0.3">
      <c r="A2137" s="9">
        <v>7382234341</v>
      </c>
      <c r="B2137" s="9">
        <v>2164</v>
      </c>
      <c r="C2137" s="10">
        <f>Datos_Limpios!$B2137/(24*60*60)</f>
        <v>2.5046296296296296E-2</v>
      </c>
      <c r="D2137" s="8" t="str">
        <f t="shared" si="66"/>
        <v>Early Game</v>
      </c>
      <c r="E2137" s="9">
        <v>8255756</v>
      </c>
      <c r="F2137" s="9" t="s">
        <v>148</v>
      </c>
      <c r="G2137" s="9">
        <v>2163</v>
      </c>
      <c r="H2137" s="9" t="s">
        <v>66</v>
      </c>
      <c r="I2137" s="9">
        <v>21</v>
      </c>
      <c r="J2137" s="9">
        <v>40</v>
      </c>
      <c r="K2137" s="9" t="str">
        <f t="shared" si="67"/>
        <v>Dire</v>
      </c>
      <c r="L2137" s="9" t="s">
        <v>14</v>
      </c>
      <c r="M2137" s="9">
        <f>Datos_Limpios!$I2137+Datos_Limpios!$J2137</f>
        <v>61</v>
      </c>
      <c r="N2137" s="9" t="str">
        <f>IF(Datos_Limpios!$M2137&lt;35,"Menor a 35",IF(Datos_Limpios!$M2137&lt;=48,"Menor a 48",IF(Datos_Limpios!$M2137&lt;=60,"Menor a 60","Mayor a 60")))</f>
        <v>Mayor a 60</v>
      </c>
      <c r="O2137" s="9" t="str">
        <f>IF(Datos_Limpios!$L2137="True",Datos_Limpios!$F2137,Datos_Limpios!$H2137)</f>
        <v>Team Liquid</v>
      </c>
      <c r="P2137" s="9"/>
      <c r="Q2137" s="9">
        <v>15728</v>
      </c>
      <c r="R2137" s="9" t="s">
        <v>204</v>
      </c>
    </row>
    <row r="2138" spans="1:18" x14ac:dyDescent="0.3">
      <c r="A2138" s="7">
        <v>7406482053</v>
      </c>
      <c r="B2138" s="7">
        <v>2579</v>
      </c>
      <c r="C2138" s="8">
        <f>Datos_Limpios!$B2138/(24*60*60)</f>
        <v>2.9849537037037036E-2</v>
      </c>
      <c r="D2138" s="8" t="str">
        <f t="shared" si="66"/>
        <v>Mid Game</v>
      </c>
      <c r="E2138" s="7">
        <v>7119388</v>
      </c>
      <c r="F2138" s="7" t="s">
        <v>136</v>
      </c>
      <c r="G2138" s="7">
        <v>8599101</v>
      </c>
      <c r="H2138" s="7" t="s">
        <v>199</v>
      </c>
      <c r="I2138" s="7">
        <v>33</v>
      </c>
      <c r="J2138" s="7">
        <v>22</v>
      </c>
      <c r="K2138" s="7" t="str">
        <f t="shared" si="67"/>
        <v>Radiant</v>
      </c>
      <c r="L2138" s="7" t="s">
        <v>18</v>
      </c>
      <c r="M2138" s="7">
        <f>Datos_Limpios!$I2138+Datos_Limpios!$J2138</f>
        <v>55</v>
      </c>
      <c r="N2138" s="7" t="str">
        <f>IF(Datos_Limpios!$M2138&lt;35,"Menor a 35",IF(Datos_Limpios!$M2138&lt;=48,"Menor a 48",IF(Datos_Limpios!$M2138&lt;=60,"Menor a 60","Mayor a 60")))</f>
        <v>Menor a 60</v>
      </c>
      <c r="O2138" s="7" t="str">
        <f>IF(Datos_Limpios!$L2138="True",Datos_Limpios!$F2138,Datos_Limpios!$H2138)</f>
        <v>Team Spirit</v>
      </c>
      <c r="P2138" s="7"/>
      <c r="Q2138" s="7">
        <v>15728</v>
      </c>
      <c r="R2138" s="7" t="s">
        <v>204</v>
      </c>
    </row>
    <row r="2139" spans="1:18" x14ac:dyDescent="0.3">
      <c r="A2139" s="9">
        <v>7404713057</v>
      </c>
      <c r="B2139" s="9">
        <v>2569</v>
      </c>
      <c r="C2139" s="10">
        <f>Datos_Limpios!$B2139/(24*60*60)</f>
        <v>2.9733796296296296E-2</v>
      </c>
      <c r="D2139" s="8" t="str">
        <f t="shared" si="66"/>
        <v>Mid Game</v>
      </c>
      <c r="E2139" s="9">
        <v>8255888</v>
      </c>
      <c r="F2139" s="9" t="s">
        <v>170</v>
      </c>
      <c r="G2139" s="9">
        <v>8574561</v>
      </c>
      <c r="H2139" s="9" t="s">
        <v>205</v>
      </c>
      <c r="I2139" s="9">
        <v>17</v>
      </c>
      <c r="J2139" s="9">
        <v>20</v>
      </c>
      <c r="K2139" s="9" t="str">
        <f t="shared" si="67"/>
        <v>Dire</v>
      </c>
      <c r="L2139" s="9" t="s">
        <v>14</v>
      </c>
      <c r="M2139" s="9">
        <f>Datos_Limpios!$I2139+Datos_Limpios!$J2139</f>
        <v>37</v>
      </c>
      <c r="N2139" s="9" t="str">
        <f>IF(Datos_Limpios!$M2139&lt;35,"Menor a 35",IF(Datos_Limpios!$M2139&lt;=48,"Menor a 48",IF(Datos_Limpios!$M2139&lt;=60,"Menor a 60","Mayor a 60")))</f>
        <v>Menor a 48</v>
      </c>
      <c r="O2139" s="9" t="str">
        <f>IF(Datos_Limpios!$L2139="True",Datos_Limpios!$F2139,Datos_Limpios!$H2139)</f>
        <v>Azure Ray</v>
      </c>
      <c r="P2139" s="9"/>
      <c r="Q2139" s="9">
        <v>15728</v>
      </c>
      <c r="R2139" s="9" t="s">
        <v>204</v>
      </c>
    </row>
    <row r="2140" spans="1:18" x14ac:dyDescent="0.3">
      <c r="A2140" s="7">
        <v>7378693331</v>
      </c>
      <c r="B2140" s="7">
        <v>2093</v>
      </c>
      <c r="C2140" s="8">
        <f>Datos_Limpios!$B2140/(24*60*60)</f>
        <v>2.4224537037037037E-2</v>
      </c>
      <c r="D2140" s="8" t="str">
        <f t="shared" si="66"/>
        <v>Early Game</v>
      </c>
      <c r="E2140" s="7">
        <v>8728920</v>
      </c>
      <c r="F2140" s="7" t="s">
        <v>206</v>
      </c>
      <c r="G2140" s="7">
        <v>8254400</v>
      </c>
      <c r="H2140" s="7" t="s">
        <v>135</v>
      </c>
      <c r="I2140" s="7">
        <v>16</v>
      </c>
      <c r="J2140" s="7">
        <v>29</v>
      </c>
      <c r="K2140" s="7" t="str">
        <f t="shared" si="67"/>
        <v>Dire</v>
      </c>
      <c r="L2140" s="7" t="s">
        <v>14</v>
      </c>
      <c r="M2140" s="7">
        <f>Datos_Limpios!$I2140+Datos_Limpios!$J2140</f>
        <v>45</v>
      </c>
      <c r="N2140" s="7" t="str">
        <f>IF(Datos_Limpios!$M2140&lt;35,"Menor a 35",IF(Datos_Limpios!$M2140&lt;=48,"Menor a 48",IF(Datos_Limpios!$M2140&lt;=60,"Menor a 60","Mayor a 60")))</f>
        <v>Menor a 48</v>
      </c>
      <c r="O2140" s="7" t="str">
        <f>IF(Datos_Limpios!$L2140="True",Datos_Limpios!$F2140,Datos_Limpios!$H2140)</f>
        <v>beastcoast</v>
      </c>
      <c r="P2140" s="7"/>
      <c r="Q2140" s="7">
        <v>15728</v>
      </c>
      <c r="R2140" s="7" t="s">
        <v>204</v>
      </c>
    </row>
    <row r="2141" spans="1:18" x14ac:dyDescent="0.3">
      <c r="A2141" s="9">
        <v>7392908789</v>
      </c>
      <c r="B2141" s="9">
        <v>2873</v>
      </c>
      <c r="C2141" s="10">
        <f>Datos_Limpios!$B2141/(24*60*60)</f>
        <v>3.3252314814814818E-2</v>
      </c>
      <c r="D2141" s="8" t="str">
        <f t="shared" si="66"/>
        <v>Mid Game</v>
      </c>
      <c r="E2141" s="9">
        <v>8260983</v>
      </c>
      <c r="F2141" s="9" t="s">
        <v>147</v>
      </c>
      <c r="G2141" s="9">
        <v>39</v>
      </c>
      <c r="H2141" s="9" t="s">
        <v>60</v>
      </c>
      <c r="I2141" s="9">
        <v>30</v>
      </c>
      <c r="J2141" s="9">
        <v>16</v>
      </c>
      <c r="K2141" s="9" t="str">
        <f t="shared" si="67"/>
        <v>Radiant</v>
      </c>
      <c r="L2141" s="9" t="s">
        <v>18</v>
      </c>
      <c r="M2141" s="9">
        <f>Datos_Limpios!$I2141+Datos_Limpios!$J2141</f>
        <v>46</v>
      </c>
      <c r="N2141" s="9" t="str">
        <f>IF(Datos_Limpios!$M2141&lt;35,"Menor a 35",IF(Datos_Limpios!$M2141&lt;=48,"Menor a 48",IF(Datos_Limpios!$M2141&lt;=60,"Menor a 60","Mayor a 60")))</f>
        <v>Menor a 48</v>
      </c>
      <c r="O2141" s="9" t="str">
        <f>IF(Datos_Limpios!$L2141="True",Datos_Limpios!$F2141,Datos_Limpios!$H2141)</f>
        <v>TSM</v>
      </c>
      <c r="P2141" s="9"/>
      <c r="Q2141" s="9">
        <v>15728</v>
      </c>
      <c r="R2141" s="9" t="s">
        <v>204</v>
      </c>
    </row>
    <row r="2142" spans="1:18" x14ac:dyDescent="0.3">
      <c r="A2142" s="7">
        <v>7378970387</v>
      </c>
      <c r="B2142" s="7">
        <v>2800</v>
      </c>
      <c r="C2142" s="8">
        <f>Datos_Limpios!$B2142/(24*60*60)</f>
        <v>3.2407407407407406E-2</v>
      </c>
      <c r="D2142" s="8" t="str">
        <f t="shared" si="66"/>
        <v>Mid Game</v>
      </c>
      <c r="E2142" s="7">
        <v>8894818</v>
      </c>
      <c r="F2142" s="7" t="s">
        <v>208</v>
      </c>
      <c r="G2142" s="7">
        <v>8260983</v>
      </c>
      <c r="H2142" s="7" t="s">
        <v>147</v>
      </c>
      <c r="I2142" s="7">
        <v>19</v>
      </c>
      <c r="J2142" s="7">
        <v>25</v>
      </c>
      <c r="K2142" s="7" t="str">
        <f t="shared" si="67"/>
        <v>Dire</v>
      </c>
      <c r="L2142" s="7" t="s">
        <v>14</v>
      </c>
      <c r="M2142" s="7">
        <f>Datos_Limpios!$I2142+Datos_Limpios!$J2142</f>
        <v>44</v>
      </c>
      <c r="N2142" s="7" t="str">
        <f>IF(Datos_Limpios!$M2142&lt;35,"Menor a 35",IF(Datos_Limpios!$M2142&lt;=48,"Menor a 48",IF(Datos_Limpios!$M2142&lt;=60,"Menor a 60","Mayor a 60")))</f>
        <v>Menor a 48</v>
      </c>
      <c r="O2142" s="7" t="str">
        <f>IF(Datos_Limpios!$L2142="True",Datos_Limpios!$F2142,Datos_Limpios!$H2142)</f>
        <v>TSM</v>
      </c>
      <c r="P2142" s="7"/>
      <c r="Q2142" s="7">
        <v>15728</v>
      </c>
      <c r="R2142" s="7" t="s">
        <v>204</v>
      </c>
    </row>
    <row r="2143" spans="1:18" x14ac:dyDescent="0.3">
      <c r="A2143" s="9">
        <v>7406424070</v>
      </c>
      <c r="B2143" s="9">
        <v>2007</v>
      </c>
      <c r="C2143" s="10">
        <f>Datos_Limpios!$B2143/(24*60*60)</f>
        <v>2.3229166666666665E-2</v>
      </c>
      <c r="D2143" s="8" t="str">
        <f t="shared" si="66"/>
        <v>Early Game</v>
      </c>
      <c r="E2143" s="9">
        <v>8599101</v>
      </c>
      <c r="F2143" s="9" t="s">
        <v>199</v>
      </c>
      <c r="G2143" s="9">
        <v>7119388</v>
      </c>
      <c r="H2143" s="9" t="s">
        <v>136</v>
      </c>
      <c r="I2143" s="9">
        <v>12</v>
      </c>
      <c r="J2143" s="9">
        <v>32</v>
      </c>
      <c r="K2143" s="9" t="str">
        <f t="shared" si="67"/>
        <v>Dire</v>
      </c>
      <c r="L2143" s="9" t="s">
        <v>14</v>
      </c>
      <c r="M2143" s="9">
        <f>Datos_Limpios!$I2143+Datos_Limpios!$J2143</f>
        <v>44</v>
      </c>
      <c r="N2143" s="9" t="str">
        <f>IF(Datos_Limpios!$M2143&lt;35,"Menor a 35",IF(Datos_Limpios!$M2143&lt;=48,"Menor a 48",IF(Datos_Limpios!$M2143&lt;=60,"Menor a 60","Mayor a 60")))</f>
        <v>Menor a 48</v>
      </c>
      <c r="O2143" s="9" t="str">
        <f>IF(Datos_Limpios!$L2143="True",Datos_Limpios!$F2143,Datos_Limpios!$H2143)</f>
        <v>Team Spirit</v>
      </c>
      <c r="P2143" s="9"/>
      <c r="Q2143" s="9">
        <v>15728</v>
      </c>
      <c r="R2143" s="9" t="s">
        <v>204</v>
      </c>
    </row>
    <row r="2144" spans="1:18" x14ac:dyDescent="0.3">
      <c r="A2144" s="7">
        <v>7406531302</v>
      </c>
      <c r="B2144" s="7">
        <v>2525</v>
      </c>
      <c r="C2144" s="8">
        <f>Datos_Limpios!$B2144/(24*60*60)</f>
        <v>2.9224537037037038E-2</v>
      </c>
      <c r="D2144" s="8" t="str">
        <f t="shared" si="66"/>
        <v>Mid Game</v>
      </c>
      <c r="E2144" s="7">
        <v>8599101</v>
      </c>
      <c r="F2144" s="7" t="s">
        <v>199</v>
      </c>
      <c r="G2144" s="7">
        <v>7119388</v>
      </c>
      <c r="H2144" s="7" t="s">
        <v>136</v>
      </c>
      <c r="I2144" s="7">
        <v>32</v>
      </c>
      <c r="J2144" s="7">
        <v>36</v>
      </c>
      <c r="K2144" s="7" t="str">
        <f t="shared" si="67"/>
        <v>Dire</v>
      </c>
      <c r="L2144" s="7" t="s">
        <v>14</v>
      </c>
      <c r="M2144" s="7">
        <f>Datos_Limpios!$I2144+Datos_Limpios!$J2144</f>
        <v>68</v>
      </c>
      <c r="N2144" s="7" t="str">
        <f>IF(Datos_Limpios!$M2144&lt;35,"Menor a 35",IF(Datos_Limpios!$M2144&lt;=48,"Menor a 48",IF(Datos_Limpios!$M2144&lt;=60,"Menor a 60","Mayor a 60")))</f>
        <v>Mayor a 60</v>
      </c>
      <c r="O2144" s="7" t="str">
        <f>IF(Datos_Limpios!$L2144="True",Datos_Limpios!$F2144,Datos_Limpios!$H2144)</f>
        <v>Team Spirit</v>
      </c>
      <c r="P2144" s="7"/>
      <c r="Q2144" s="7">
        <v>15728</v>
      </c>
      <c r="R2144" s="7" t="s">
        <v>204</v>
      </c>
    </row>
    <row r="2145" spans="1:18" x14ac:dyDescent="0.3">
      <c r="A2145" s="9">
        <v>7393331922</v>
      </c>
      <c r="B2145" s="9">
        <v>3437</v>
      </c>
      <c r="C2145" s="10">
        <f>Datos_Limpios!$B2145/(24*60*60)</f>
        <v>3.9780092592592596E-2</v>
      </c>
      <c r="D2145" s="8" t="str">
        <f t="shared" si="66"/>
        <v>Mid Game</v>
      </c>
      <c r="E2145" s="9">
        <v>8728920</v>
      </c>
      <c r="F2145" s="9" t="s">
        <v>206</v>
      </c>
      <c r="G2145" s="9">
        <v>8260983</v>
      </c>
      <c r="H2145" s="9" t="s">
        <v>147</v>
      </c>
      <c r="I2145" s="9">
        <v>34</v>
      </c>
      <c r="J2145" s="9">
        <v>13</v>
      </c>
      <c r="K2145" s="9" t="str">
        <f t="shared" si="67"/>
        <v>Radiant</v>
      </c>
      <c r="L2145" s="9" t="s">
        <v>18</v>
      </c>
      <c r="M2145" s="9">
        <f>Datos_Limpios!$I2145+Datos_Limpios!$J2145</f>
        <v>47</v>
      </c>
      <c r="N2145" s="9" t="str">
        <f>IF(Datos_Limpios!$M2145&lt;35,"Menor a 35",IF(Datos_Limpios!$M2145&lt;=48,"Menor a 48",IF(Datos_Limpios!$M2145&lt;=60,"Menor a 60","Mayor a 60")))</f>
        <v>Menor a 48</v>
      </c>
      <c r="O2145" s="9" t="str">
        <f>IF(Datos_Limpios!$L2145="True",Datos_Limpios!$F2145,Datos_Limpios!$H2145)</f>
        <v>nouns</v>
      </c>
      <c r="P2145" s="9"/>
      <c r="Q2145" s="9">
        <v>15728</v>
      </c>
      <c r="R2145" s="9" t="s">
        <v>204</v>
      </c>
    </row>
    <row r="2146" spans="1:18" x14ac:dyDescent="0.3">
      <c r="A2146" s="7">
        <v>7404488494</v>
      </c>
      <c r="B2146" s="7">
        <v>1649</v>
      </c>
      <c r="C2146" s="8">
        <f>Datos_Limpios!$B2146/(24*60*60)</f>
        <v>1.9085648148148147E-2</v>
      </c>
      <c r="D2146" s="8" t="str">
        <f t="shared" si="66"/>
        <v>Early Game</v>
      </c>
      <c r="E2146" s="7">
        <v>8599101</v>
      </c>
      <c r="F2146" s="7" t="s">
        <v>199</v>
      </c>
      <c r="G2146" s="7">
        <v>2163</v>
      </c>
      <c r="H2146" s="7" t="s">
        <v>66</v>
      </c>
      <c r="I2146" s="7">
        <v>33</v>
      </c>
      <c r="J2146" s="7">
        <v>8</v>
      </c>
      <c r="K2146" s="7" t="str">
        <f t="shared" si="67"/>
        <v>Radiant</v>
      </c>
      <c r="L2146" s="7" t="s">
        <v>18</v>
      </c>
      <c r="M2146" s="7">
        <f>Datos_Limpios!$I2146+Datos_Limpios!$J2146</f>
        <v>41</v>
      </c>
      <c r="N2146" s="7" t="str">
        <f>IF(Datos_Limpios!$M2146&lt;35,"Menor a 35",IF(Datos_Limpios!$M2146&lt;=48,"Menor a 48",IF(Datos_Limpios!$M2146&lt;=60,"Menor a 60","Mayor a 60")))</f>
        <v>Menor a 48</v>
      </c>
      <c r="O2146" s="7" t="str">
        <f>IF(Datos_Limpios!$L2146="True",Datos_Limpios!$F2146,Datos_Limpios!$H2146)</f>
        <v>Gaimin Gladiators</v>
      </c>
      <c r="P2146" s="7"/>
      <c r="Q2146" s="7">
        <v>15728</v>
      </c>
      <c r="R2146" s="7" t="s">
        <v>204</v>
      </c>
    </row>
    <row r="2147" spans="1:18" x14ac:dyDescent="0.3">
      <c r="A2147" s="9">
        <v>7404381764</v>
      </c>
      <c r="B2147" s="9">
        <v>2485</v>
      </c>
      <c r="C2147" s="10">
        <f>Datos_Limpios!$B2147/(24*60*60)</f>
        <v>2.8761574074074075E-2</v>
      </c>
      <c r="D2147" s="8" t="str">
        <f t="shared" si="66"/>
        <v>Mid Game</v>
      </c>
      <c r="E2147" s="9">
        <v>8599101</v>
      </c>
      <c r="F2147" s="9" t="s">
        <v>199</v>
      </c>
      <c r="G2147" s="9">
        <v>2163</v>
      </c>
      <c r="H2147" s="9" t="s">
        <v>66</v>
      </c>
      <c r="I2147" s="9">
        <v>26</v>
      </c>
      <c r="J2147" s="9">
        <v>14</v>
      </c>
      <c r="K2147" s="9" t="str">
        <f t="shared" si="67"/>
        <v>Radiant</v>
      </c>
      <c r="L2147" s="9" t="s">
        <v>18</v>
      </c>
      <c r="M2147" s="9">
        <f>Datos_Limpios!$I2147+Datos_Limpios!$J2147</f>
        <v>40</v>
      </c>
      <c r="N2147" s="9" t="str">
        <f>IF(Datos_Limpios!$M2147&lt;35,"Menor a 35",IF(Datos_Limpios!$M2147&lt;=48,"Menor a 48",IF(Datos_Limpios!$M2147&lt;=60,"Menor a 60","Mayor a 60")))</f>
        <v>Menor a 48</v>
      </c>
      <c r="O2147" s="9" t="str">
        <f>IF(Datos_Limpios!$L2147="True",Datos_Limpios!$F2147,Datos_Limpios!$H2147)</f>
        <v>Gaimin Gladiators</v>
      </c>
      <c r="P2147" s="9"/>
      <c r="Q2147" s="9">
        <v>15728</v>
      </c>
      <c r="R2147" s="9" t="s">
        <v>204</v>
      </c>
    </row>
    <row r="2148" spans="1:18" x14ac:dyDescent="0.3">
      <c r="A2148" s="7">
        <v>7391585748</v>
      </c>
      <c r="B2148" s="7">
        <v>3881</v>
      </c>
      <c r="C2148" s="8">
        <f>Datos_Limpios!$B2148/(24*60*60)</f>
        <v>4.4918981481481483E-2</v>
      </c>
      <c r="D2148" s="8" t="str">
        <f t="shared" si="66"/>
        <v>Late Game</v>
      </c>
      <c r="E2148" s="7">
        <v>15</v>
      </c>
      <c r="F2148" s="7" t="s">
        <v>12</v>
      </c>
      <c r="G2148" s="7">
        <v>7422789</v>
      </c>
      <c r="H2148" s="7" t="s">
        <v>174</v>
      </c>
      <c r="I2148" s="7">
        <v>30</v>
      </c>
      <c r="J2148" s="7">
        <v>20</v>
      </c>
      <c r="K2148" s="7" t="str">
        <f t="shared" si="67"/>
        <v>Radiant</v>
      </c>
      <c r="L2148" s="7" t="s">
        <v>18</v>
      </c>
      <c r="M2148" s="7">
        <f>Datos_Limpios!$I2148+Datos_Limpios!$J2148</f>
        <v>50</v>
      </c>
      <c r="N2148" s="7" t="str">
        <f>IF(Datos_Limpios!$M2148&lt;35,"Menor a 35",IF(Datos_Limpios!$M2148&lt;=48,"Menor a 48",IF(Datos_Limpios!$M2148&lt;=60,"Menor a 60","Mayor a 60")))</f>
        <v>Menor a 60</v>
      </c>
      <c r="O2148" s="7" t="str">
        <f>IF(Datos_Limpios!$L2148="True",Datos_Limpios!$F2148,Datos_Limpios!$H2148)</f>
        <v>LGD Gaming</v>
      </c>
      <c r="P2148" s="7"/>
      <c r="Q2148" s="7">
        <v>15728</v>
      </c>
      <c r="R2148" s="7" t="s">
        <v>204</v>
      </c>
    </row>
    <row r="2149" spans="1:18" x14ac:dyDescent="0.3">
      <c r="A2149" s="9">
        <v>7381903769</v>
      </c>
      <c r="B2149" s="9">
        <v>3319</v>
      </c>
      <c r="C2149" s="10">
        <f>Datos_Limpios!$B2149/(24*60*60)</f>
        <v>3.8414351851851852E-2</v>
      </c>
      <c r="D2149" s="8" t="str">
        <f t="shared" si="66"/>
        <v>Mid Game</v>
      </c>
      <c r="E2149" s="9">
        <v>39</v>
      </c>
      <c r="F2149" s="9" t="s">
        <v>60</v>
      </c>
      <c r="G2149" s="9">
        <v>7119388</v>
      </c>
      <c r="H2149" s="9" t="s">
        <v>136</v>
      </c>
      <c r="I2149" s="9">
        <v>37</v>
      </c>
      <c r="J2149" s="9">
        <v>45</v>
      </c>
      <c r="K2149" s="9" t="str">
        <f t="shared" si="67"/>
        <v>Dire</v>
      </c>
      <c r="L2149" s="9" t="s">
        <v>14</v>
      </c>
      <c r="M2149" s="9">
        <f>Datos_Limpios!$I2149+Datos_Limpios!$J2149</f>
        <v>82</v>
      </c>
      <c r="N2149" s="9" t="str">
        <f>IF(Datos_Limpios!$M2149&lt;35,"Menor a 35",IF(Datos_Limpios!$M2149&lt;=48,"Menor a 48",IF(Datos_Limpios!$M2149&lt;=60,"Menor a 60","Mayor a 60")))</f>
        <v>Mayor a 60</v>
      </c>
      <c r="O2149" s="9" t="str">
        <f>IF(Datos_Limpios!$L2149="True",Datos_Limpios!$F2149,Datos_Limpios!$H2149)</f>
        <v>Team Spirit</v>
      </c>
      <c r="P2149" s="9"/>
      <c r="Q2149" s="9">
        <v>15728</v>
      </c>
      <c r="R2149" s="9" t="s">
        <v>204</v>
      </c>
    </row>
    <row r="2150" spans="1:18" x14ac:dyDescent="0.3">
      <c r="A2150" s="7">
        <v>7393035065</v>
      </c>
      <c r="B2150" s="7">
        <v>1625</v>
      </c>
      <c r="C2150" s="8">
        <f>Datos_Limpios!$B2150/(24*60*60)</f>
        <v>1.8807870370370371E-2</v>
      </c>
      <c r="D2150" s="8" t="str">
        <f t="shared" si="66"/>
        <v>Early Game</v>
      </c>
      <c r="E2150" s="7">
        <v>8260983</v>
      </c>
      <c r="F2150" s="7" t="s">
        <v>147</v>
      </c>
      <c r="G2150" s="7">
        <v>39</v>
      </c>
      <c r="H2150" s="7" t="s">
        <v>60</v>
      </c>
      <c r="I2150" s="7">
        <v>14</v>
      </c>
      <c r="J2150" s="7">
        <v>8</v>
      </c>
      <c r="K2150" s="7" t="str">
        <f t="shared" si="67"/>
        <v>Radiant</v>
      </c>
      <c r="L2150" s="7" t="s">
        <v>18</v>
      </c>
      <c r="M2150" s="7">
        <f>Datos_Limpios!$I2150+Datos_Limpios!$J2150</f>
        <v>22</v>
      </c>
      <c r="N2150" s="7" t="str">
        <f>IF(Datos_Limpios!$M2150&lt;35,"Menor a 35",IF(Datos_Limpios!$M2150&lt;=48,"Menor a 48",IF(Datos_Limpios!$M2150&lt;=60,"Menor a 60","Mayor a 60")))</f>
        <v>Menor a 35</v>
      </c>
      <c r="O2150" s="7" t="str">
        <f>IF(Datos_Limpios!$L2150="True",Datos_Limpios!$F2150,Datos_Limpios!$H2150)</f>
        <v>TSM</v>
      </c>
      <c r="P2150" s="7"/>
      <c r="Q2150" s="7">
        <v>15728</v>
      </c>
      <c r="R2150" s="7" t="s">
        <v>204</v>
      </c>
    </row>
    <row r="2151" spans="1:18" x14ac:dyDescent="0.3">
      <c r="A2151" s="9">
        <v>7393258586</v>
      </c>
      <c r="B2151" s="9">
        <v>2576</v>
      </c>
      <c r="C2151" s="10">
        <f>Datos_Limpios!$B2151/(24*60*60)</f>
        <v>2.9814814814814815E-2</v>
      </c>
      <c r="D2151" s="8" t="str">
        <f t="shared" si="66"/>
        <v>Mid Game</v>
      </c>
      <c r="E2151" s="9">
        <v>8599101</v>
      </c>
      <c r="F2151" s="9" t="s">
        <v>199</v>
      </c>
      <c r="G2151" s="9">
        <v>8255756</v>
      </c>
      <c r="H2151" s="9" t="s">
        <v>148</v>
      </c>
      <c r="I2151" s="9">
        <v>33</v>
      </c>
      <c r="J2151" s="9">
        <v>13</v>
      </c>
      <c r="K2151" s="9" t="str">
        <f t="shared" si="67"/>
        <v>Radiant</v>
      </c>
      <c r="L2151" s="9" t="s">
        <v>18</v>
      </c>
      <c r="M2151" s="9">
        <f>Datos_Limpios!$I2151+Datos_Limpios!$J2151</f>
        <v>46</v>
      </c>
      <c r="N2151" s="9" t="str">
        <f>IF(Datos_Limpios!$M2151&lt;35,"Menor a 35",IF(Datos_Limpios!$M2151&lt;=48,"Menor a 48",IF(Datos_Limpios!$M2151&lt;=60,"Menor a 60","Mayor a 60")))</f>
        <v>Menor a 48</v>
      </c>
      <c r="O2151" s="9" t="str">
        <f>IF(Datos_Limpios!$L2151="True",Datos_Limpios!$F2151,Datos_Limpios!$H2151)</f>
        <v>Gaimin Gladiators</v>
      </c>
      <c r="P2151" s="9"/>
      <c r="Q2151" s="9">
        <v>15728</v>
      </c>
      <c r="R2151" s="9" t="s">
        <v>204</v>
      </c>
    </row>
    <row r="2152" spans="1:18" x14ac:dyDescent="0.3">
      <c r="A2152" s="7">
        <v>7383689600</v>
      </c>
      <c r="B2152" s="7">
        <v>1961</v>
      </c>
      <c r="C2152" s="8">
        <f>Datos_Limpios!$B2152/(24*60*60)</f>
        <v>2.269675925925926E-2</v>
      </c>
      <c r="D2152" s="8" t="str">
        <f t="shared" si="66"/>
        <v>Early Game</v>
      </c>
      <c r="E2152" s="7">
        <v>1061269</v>
      </c>
      <c r="F2152" s="7" t="s">
        <v>207</v>
      </c>
      <c r="G2152" s="7">
        <v>15</v>
      </c>
      <c r="H2152" s="7" t="s">
        <v>12</v>
      </c>
      <c r="I2152" s="7">
        <v>9</v>
      </c>
      <c r="J2152" s="7">
        <v>40</v>
      </c>
      <c r="K2152" s="7" t="str">
        <f t="shared" si="67"/>
        <v>Dire</v>
      </c>
      <c r="L2152" s="7" t="s">
        <v>14</v>
      </c>
      <c r="M2152" s="7">
        <f>Datos_Limpios!$I2152+Datos_Limpios!$J2152</f>
        <v>49</v>
      </c>
      <c r="N2152" s="7" t="str">
        <f>IF(Datos_Limpios!$M2152&lt;35,"Menor a 35",IF(Datos_Limpios!$M2152&lt;=48,"Menor a 48",IF(Datos_Limpios!$M2152&lt;=60,"Menor a 60","Mayor a 60")))</f>
        <v>Menor a 60</v>
      </c>
      <c r="O2152" s="7" t="str">
        <f>IF(Datos_Limpios!$L2152="True",Datos_Limpios!$F2152,Datos_Limpios!$H2152)</f>
        <v>LGD Gaming</v>
      </c>
      <c r="P2152" s="7"/>
      <c r="Q2152" s="7">
        <v>15728</v>
      </c>
      <c r="R2152" s="7" t="s">
        <v>204</v>
      </c>
    </row>
    <row r="2153" spans="1:18" x14ac:dyDescent="0.3">
      <c r="A2153" s="9">
        <v>7382176499</v>
      </c>
      <c r="B2153" s="9">
        <v>2264</v>
      </c>
      <c r="C2153" s="10">
        <f>Datos_Limpios!$B2153/(24*60*60)</f>
        <v>2.6203703703703705E-2</v>
      </c>
      <c r="D2153" s="8" t="str">
        <f t="shared" si="66"/>
        <v>Early Game</v>
      </c>
      <c r="E2153" s="9">
        <v>8255756</v>
      </c>
      <c r="F2153" s="9" t="s">
        <v>148</v>
      </c>
      <c r="G2153" s="9">
        <v>2163</v>
      </c>
      <c r="H2153" s="9" t="s">
        <v>66</v>
      </c>
      <c r="I2153" s="9">
        <v>15</v>
      </c>
      <c r="J2153" s="9">
        <v>31</v>
      </c>
      <c r="K2153" s="9" t="str">
        <f t="shared" si="67"/>
        <v>Dire</v>
      </c>
      <c r="L2153" s="9" t="s">
        <v>14</v>
      </c>
      <c r="M2153" s="9">
        <f>Datos_Limpios!$I2153+Datos_Limpios!$J2153</f>
        <v>46</v>
      </c>
      <c r="N2153" s="9" t="str">
        <f>IF(Datos_Limpios!$M2153&lt;35,"Menor a 35",IF(Datos_Limpios!$M2153&lt;=48,"Menor a 48",IF(Datos_Limpios!$M2153&lt;=60,"Menor a 60","Mayor a 60")))</f>
        <v>Menor a 48</v>
      </c>
      <c r="O2153" s="9" t="str">
        <f>IF(Datos_Limpios!$L2153="True",Datos_Limpios!$F2153,Datos_Limpios!$H2153)</f>
        <v>Team Liquid</v>
      </c>
      <c r="P2153" s="9"/>
      <c r="Q2153" s="9">
        <v>15728</v>
      </c>
      <c r="R2153" s="9" t="s">
        <v>204</v>
      </c>
    </row>
    <row r="2154" spans="1:18" x14ac:dyDescent="0.3">
      <c r="A2154" s="7">
        <v>7944311818</v>
      </c>
      <c r="B2154" s="7">
        <v>2068</v>
      </c>
      <c r="C2154" s="8">
        <f>Datos_Limpios!$B2154/(24*60*60)</f>
        <v>2.3935185185185184E-2</v>
      </c>
      <c r="D2154" s="8" t="str">
        <f t="shared" si="66"/>
        <v>Early Game</v>
      </c>
      <c r="E2154" s="7">
        <v>8599101</v>
      </c>
      <c r="F2154" s="7" t="s">
        <v>199</v>
      </c>
      <c r="G2154" s="7">
        <v>2163</v>
      </c>
      <c r="H2154" s="7" t="s">
        <v>66</v>
      </c>
      <c r="I2154" s="7">
        <v>17</v>
      </c>
      <c r="J2154" s="7">
        <v>34</v>
      </c>
      <c r="K2154" s="7" t="str">
        <f t="shared" si="67"/>
        <v>Dire</v>
      </c>
      <c r="L2154" s="7" t="s">
        <v>14</v>
      </c>
      <c r="M2154" s="7">
        <f>Datos_Limpios!$I2154+Datos_Limpios!$J2154</f>
        <v>51</v>
      </c>
      <c r="N2154" s="7" t="str">
        <f>IF(Datos_Limpios!$M2154&lt;35,"Menor a 35",IF(Datos_Limpios!$M2154&lt;=48,"Menor a 48",IF(Datos_Limpios!$M2154&lt;=60,"Menor a 60","Mayor a 60")))</f>
        <v>Menor a 60</v>
      </c>
      <c r="O2154" s="7" t="str">
        <f>IF(Datos_Limpios!$L2154="True",Datos_Limpios!$F2154,Datos_Limpios!$H2154)</f>
        <v>Team Liquid</v>
      </c>
      <c r="P2154" s="7"/>
      <c r="Q2154" s="7">
        <v>16935</v>
      </c>
      <c r="R2154" s="7" t="s">
        <v>209</v>
      </c>
    </row>
    <row r="2155" spans="1:18" x14ac:dyDescent="0.3">
      <c r="A2155" s="9">
        <v>7944174632</v>
      </c>
      <c r="B2155" s="9">
        <v>2649</v>
      </c>
      <c r="C2155" s="10">
        <f>Datos_Limpios!$B2155/(24*60*60)</f>
        <v>3.0659722222222224E-2</v>
      </c>
      <c r="D2155" s="8" t="str">
        <f t="shared" si="66"/>
        <v>Mid Game</v>
      </c>
      <c r="E2155" s="9">
        <v>2163</v>
      </c>
      <c r="F2155" s="9" t="s">
        <v>66</v>
      </c>
      <c r="G2155" s="9">
        <v>8599101</v>
      </c>
      <c r="H2155" s="9" t="s">
        <v>199</v>
      </c>
      <c r="I2155" s="9">
        <v>22</v>
      </c>
      <c r="J2155" s="9">
        <v>12</v>
      </c>
      <c r="K2155" s="9" t="str">
        <f t="shared" si="67"/>
        <v>Radiant</v>
      </c>
      <c r="L2155" s="9" t="s">
        <v>18</v>
      </c>
      <c r="M2155" s="9">
        <f>Datos_Limpios!$I2155+Datos_Limpios!$J2155</f>
        <v>34</v>
      </c>
      <c r="N2155" s="9" t="str">
        <f>IF(Datos_Limpios!$M2155&lt;35,"Menor a 35",IF(Datos_Limpios!$M2155&lt;=48,"Menor a 48",IF(Datos_Limpios!$M2155&lt;=60,"Menor a 60","Mayor a 60")))</f>
        <v>Menor a 35</v>
      </c>
      <c r="O2155" s="9" t="str">
        <f>IF(Datos_Limpios!$L2155="True",Datos_Limpios!$F2155,Datos_Limpios!$H2155)</f>
        <v>Team Liquid</v>
      </c>
      <c r="P2155" s="9"/>
      <c r="Q2155" s="9">
        <v>16935</v>
      </c>
      <c r="R2155" s="9" t="s">
        <v>209</v>
      </c>
    </row>
    <row r="2156" spans="1:18" x14ac:dyDescent="0.3">
      <c r="A2156" s="7">
        <v>7944065089</v>
      </c>
      <c r="B2156" s="7">
        <v>1767</v>
      </c>
      <c r="C2156" s="8">
        <f>Datos_Limpios!$B2156/(24*60*60)</f>
        <v>2.045138888888889E-2</v>
      </c>
      <c r="D2156" s="8" t="str">
        <f t="shared" si="66"/>
        <v>Early Game</v>
      </c>
      <c r="E2156" s="7">
        <v>8599101</v>
      </c>
      <c r="F2156" s="7" t="s">
        <v>199</v>
      </c>
      <c r="G2156" s="7">
        <v>2163</v>
      </c>
      <c r="H2156" s="7" t="s">
        <v>66</v>
      </c>
      <c r="I2156" s="7">
        <v>15</v>
      </c>
      <c r="J2156" s="7">
        <v>24</v>
      </c>
      <c r="K2156" s="7" t="str">
        <f t="shared" si="67"/>
        <v>Dire</v>
      </c>
      <c r="L2156" s="7" t="s">
        <v>14</v>
      </c>
      <c r="M2156" s="7">
        <f>Datos_Limpios!$I2156+Datos_Limpios!$J2156</f>
        <v>39</v>
      </c>
      <c r="N2156" s="7" t="str">
        <f>IF(Datos_Limpios!$M2156&lt;35,"Menor a 35",IF(Datos_Limpios!$M2156&lt;=48,"Menor a 48",IF(Datos_Limpios!$M2156&lt;=60,"Menor a 60","Mayor a 60")))</f>
        <v>Menor a 48</v>
      </c>
      <c r="O2156" s="7" t="str">
        <f>IF(Datos_Limpios!$L2156="True",Datos_Limpios!$F2156,Datos_Limpios!$H2156)</f>
        <v>Team Liquid</v>
      </c>
      <c r="P2156" s="7"/>
      <c r="Q2156" s="7">
        <v>16935</v>
      </c>
      <c r="R2156" s="7" t="s">
        <v>209</v>
      </c>
    </row>
    <row r="2157" spans="1:18" x14ac:dyDescent="0.3">
      <c r="A2157" s="9">
        <v>7943810234</v>
      </c>
      <c r="B2157" s="9">
        <v>4145</v>
      </c>
      <c r="C2157" s="10">
        <f>Datos_Limpios!$B2157/(24*60*60)</f>
        <v>4.7974537037037038E-2</v>
      </c>
      <c r="D2157" s="8" t="str">
        <f t="shared" si="66"/>
        <v>Late Game</v>
      </c>
      <c r="E2157" s="9">
        <v>8599101</v>
      </c>
      <c r="F2157" s="9" t="s">
        <v>199</v>
      </c>
      <c r="G2157" s="9">
        <v>8291895</v>
      </c>
      <c r="H2157" s="9" t="s">
        <v>182</v>
      </c>
      <c r="I2157" s="9">
        <v>47</v>
      </c>
      <c r="J2157" s="9">
        <v>30</v>
      </c>
      <c r="K2157" s="9" t="str">
        <f t="shared" si="67"/>
        <v>Radiant</v>
      </c>
      <c r="L2157" s="9" t="s">
        <v>18</v>
      </c>
      <c r="M2157" s="9">
        <f>Datos_Limpios!$I2157+Datos_Limpios!$J2157</f>
        <v>77</v>
      </c>
      <c r="N2157" s="9" t="str">
        <f>IF(Datos_Limpios!$M2157&lt;35,"Menor a 35",IF(Datos_Limpios!$M2157&lt;=48,"Menor a 48",IF(Datos_Limpios!$M2157&lt;=60,"Menor a 60","Mayor a 60")))</f>
        <v>Mayor a 60</v>
      </c>
      <c r="O2157" s="9" t="str">
        <f>IF(Datos_Limpios!$L2157="True",Datos_Limpios!$F2157,Datos_Limpios!$H2157)</f>
        <v>Gaimin Gladiators</v>
      </c>
      <c r="P2157" s="9"/>
      <c r="Q2157" s="9">
        <v>16935</v>
      </c>
      <c r="R2157" s="9" t="s">
        <v>209</v>
      </c>
    </row>
    <row r="2158" spans="1:18" x14ac:dyDescent="0.3">
      <c r="A2158" s="7">
        <v>7943704335</v>
      </c>
      <c r="B2158" s="7">
        <v>1818</v>
      </c>
      <c r="C2158" s="8">
        <f>Datos_Limpios!$B2158/(24*60*60)</f>
        <v>2.1041666666666667E-2</v>
      </c>
      <c r="D2158" s="8" t="str">
        <f t="shared" si="66"/>
        <v>Early Game</v>
      </c>
      <c r="E2158" s="7">
        <v>8291895</v>
      </c>
      <c r="F2158" s="7" t="s">
        <v>182</v>
      </c>
      <c r="G2158" s="7">
        <v>8599101</v>
      </c>
      <c r="H2158" s="7" t="s">
        <v>199</v>
      </c>
      <c r="I2158" s="7">
        <v>13</v>
      </c>
      <c r="J2158" s="7">
        <v>29</v>
      </c>
      <c r="K2158" s="7" t="str">
        <f t="shared" si="67"/>
        <v>Dire</v>
      </c>
      <c r="L2158" s="7" t="s">
        <v>14</v>
      </c>
      <c r="M2158" s="7">
        <f>Datos_Limpios!$I2158+Datos_Limpios!$J2158</f>
        <v>42</v>
      </c>
      <c r="N2158" s="7" t="str">
        <f>IF(Datos_Limpios!$M2158&lt;35,"Menor a 35",IF(Datos_Limpios!$M2158&lt;=48,"Menor a 48",IF(Datos_Limpios!$M2158&lt;=60,"Menor a 60","Mayor a 60")))</f>
        <v>Menor a 48</v>
      </c>
      <c r="O2158" s="7" t="str">
        <f>IF(Datos_Limpios!$L2158="True",Datos_Limpios!$F2158,Datos_Limpios!$H2158)</f>
        <v>Gaimin Gladiators</v>
      </c>
      <c r="P2158" s="7"/>
      <c r="Q2158" s="7">
        <v>16935</v>
      </c>
      <c r="R2158" s="7" t="s">
        <v>209</v>
      </c>
    </row>
    <row r="2159" spans="1:18" x14ac:dyDescent="0.3">
      <c r="A2159" s="9">
        <v>7943623713</v>
      </c>
      <c r="B2159" s="9">
        <v>2280</v>
      </c>
      <c r="C2159" s="10">
        <f>Datos_Limpios!$B2159/(24*60*60)</f>
        <v>2.6388888888888889E-2</v>
      </c>
      <c r="D2159" s="8" t="str">
        <f t="shared" si="66"/>
        <v>Early Game</v>
      </c>
      <c r="E2159" s="9">
        <v>8599101</v>
      </c>
      <c r="F2159" s="9" t="s">
        <v>199</v>
      </c>
      <c r="G2159" s="9">
        <v>8291895</v>
      </c>
      <c r="H2159" s="9" t="s">
        <v>182</v>
      </c>
      <c r="I2159" s="9">
        <v>17</v>
      </c>
      <c r="J2159" s="9">
        <v>31</v>
      </c>
      <c r="K2159" s="9" t="str">
        <f t="shared" si="67"/>
        <v>Dire</v>
      </c>
      <c r="L2159" s="9" t="s">
        <v>14</v>
      </c>
      <c r="M2159" s="9">
        <f>Datos_Limpios!$I2159+Datos_Limpios!$J2159</f>
        <v>48</v>
      </c>
      <c r="N2159" s="9" t="str">
        <f>IF(Datos_Limpios!$M2159&lt;35,"Menor a 35",IF(Datos_Limpios!$M2159&lt;=48,"Menor a 48",IF(Datos_Limpios!$M2159&lt;=60,"Menor a 60","Mayor a 60")))</f>
        <v>Menor a 48</v>
      </c>
      <c r="O2159" s="9" t="str">
        <f>IF(Datos_Limpios!$L2159="True",Datos_Limpios!$F2159,Datos_Limpios!$H2159)</f>
        <v>Tundra Esports</v>
      </c>
      <c r="P2159" s="9"/>
      <c r="Q2159" s="9">
        <v>16935</v>
      </c>
      <c r="R2159" s="9" t="s">
        <v>209</v>
      </c>
    </row>
    <row r="2160" spans="1:18" x14ac:dyDescent="0.3">
      <c r="A2160" s="7">
        <v>7942767036</v>
      </c>
      <c r="B2160" s="7">
        <v>2416</v>
      </c>
      <c r="C2160" s="8">
        <f>Datos_Limpios!$B2160/(24*60*60)</f>
        <v>2.7962962962962964E-2</v>
      </c>
      <c r="D2160" s="8" t="str">
        <f t="shared" si="66"/>
        <v>Mid Game</v>
      </c>
      <c r="E2160" s="7">
        <v>9247354</v>
      </c>
      <c r="F2160" s="7" t="s">
        <v>210</v>
      </c>
      <c r="G2160" s="7">
        <v>8291895</v>
      </c>
      <c r="H2160" s="7" t="s">
        <v>182</v>
      </c>
      <c r="I2160" s="7">
        <v>21</v>
      </c>
      <c r="J2160" s="7">
        <v>28</v>
      </c>
      <c r="K2160" s="7" t="str">
        <f t="shared" si="67"/>
        <v>Dire</v>
      </c>
      <c r="L2160" s="7" t="s">
        <v>14</v>
      </c>
      <c r="M2160" s="7">
        <f>Datos_Limpios!$I2160+Datos_Limpios!$J2160</f>
        <v>49</v>
      </c>
      <c r="N2160" s="7" t="str">
        <f>IF(Datos_Limpios!$M2160&lt;35,"Menor a 35",IF(Datos_Limpios!$M2160&lt;=48,"Menor a 48",IF(Datos_Limpios!$M2160&lt;=60,"Menor a 60","Mayor a 60")))</f>
        <v>Menor a 60</v>
      </c>
      <c r="O2160" s="7" t="str">
        <f>IF(Datos_Limpios!$L2160="True",Datos_Limpios!$F2160,Datos_Limpios!$H2160)</f>
        <v>Tundra Esports</v>
      </c>
      <c r="P2160" s="7"/>
      <c r="Q2160" s="7">
        <v>16935</v>
      </c>
      <c r="R2160" s="7" t="s">
        <v>209</v>
      </c>
    </row>
    <row r="2161" spans="1:18" x14ac:dyDescent="0.3">
      <c r="A2161" s="9">
        <v>7942638105</v>
      </c>
      <c r="B2161" s="9">
        <v>2569</v>
      </c>
      <c r="C2161" s="10">
        <f>Datos_Limpios!$B2161/(24*60*60)</f>
        <v>2.9733796296296296E-2</v>
      </c>
      <c r="D2161" s="8" t="str">
        <f t="shared" si="66"/>
        <v>Mid Game</v>
      </c>
      <c r="E2161" s="9">
        <v>8291895</v>
      </c>
      <c r="F2161" s="9" t="s">
        <v>182</v>
      </c>
      <c r="G2161" s="9">
        <v>9247354</v>
      </c>
      <c r="H2161" s="9" t="s">
        <v>210</v>
      </c>
      <c r="I2161" s="9">
        <v>35</v>
      </c>
      <c r="J2161" s="9">
        <v>23</v>
      </c>
      <c r="K2161" s="9" t="str">
        <f t="shared" si="67"/>
        <v>Radiant</v>
      </c>
      <c r="L2161" s="9" t="s">
        <v>18</v>
      </c>
      <c r="M2161" s="9">
        <f>Datos_Limpios!$I2161+Datos_Limpios!$J2161</f>
        <v>58</v>
      </c>
      <c r="N2161" s="9" t="str">
        <f>IF(Datos_Limpios!$M2161&lt;35,"Menor a 35",IF(Datos_Limpios!$M2161&lt;=48,"Menor a 48",IF(Datos_Limpios!$M2161&lt;=60,"Menor a 60","Mayor a 60")))</f>
        <v>Menor a 60</v>
      </c>
      <c r="O2161" s="9" t="str">
        <f>IF(Datos_Limpios!$L2161="True",Datos_Limpios!$F2161,Datos_Limpios!$H2161)</f>
        <v>Tundra Esports</v>
      </c>
      <c r="P2161" s="9"/>
      <c r="Q2161" s="9">
        <v>16935</v>
      </c>
      <c r="R2161" s="9" t="s">
        <v>209</v>
      </c>
    </row>
    <row r="2162" spans="1:18" x14ac:dyDescent="0.3">
      <c r="A2162" s="7">
        <v>7942490677</v>
      </c>
      <c r="B2162" s="7">
        <v>1899</v>
      </c>
      <c r="C2162" s="8">
        <f>Datos_Limpios!$B2162/(24*60*60)</f>
        <v>2.1979166666666668E-2</v>
      </c>
      <c r="D2162" s="8" t="str">
        <f t="shared" si="66"/>
        <v>Early Game</v>
      </c>
      <c r="E2162" s="7">
        <v>8599101</v>
      </c>
      <c r="F2162" s="7" t="s">
        <v>199</v>
      </c>
      <c r="G2162" s="7">
        <v>2163</v>
      </c>
      <c r="H2162" s="7" t="s">
        <v>66</v>
      </c>
      <c r="I2162" s="7">
        <v>9</v>
      </c>
      <c r="J2162" s="7">
        <v>21</v>
      </c>
      <c r="K2162" s="7" t="str">
        <f t="shared" si="67"/>
        <v>Dire</v>
      </c>
      <c r="L2162" s="7" t="s">
        <v>14</v>
      </c>
      <c r="M2162" s="7">
        <f>Datos_Limpios!$I2162+Datos_Limpios!$J2162</f>
        <v>30</v>
      </c>
      <c r="N2162" s="7" t="str">
        <f>IF(Datos_Limpios!$M2162&lt;35,"Menor a 35",IF(Datos_Limpios!$M2162&lt;=48,"Menor a 48",IF(Datos_Limpios!$M2162&lt;=60,"Menor a 60","Mayor a 60")))</f>
        <v>Menor a 35</v>
      </c>
      <c r="O2162" s="7" t="str">
        <f>IF(Datos_Limpios!$L2162="True",Datos_Limpios!$F2162,Datos_Limpios!$H2162)</f>
        <v>Team Liquid</v>
      </c>
      <c r="P2162" s="7"/>
      <c r="Q2162" s="7">
        <v>16935</v>
      </c>
      <c r="R2162" s="7" t="s">
        <v>209</v>
      </c>
    </row>
    <row r="2163" spans="1:18" x14ac:dyDescent="0.3">
      <c r="A2163" s="9">
        <v>7942358571</v>
      </c>
      <c r="B2163" s="9">
        <v>2806</v>
      </c>
      <c r="C2163" s="10">
        <f>Datos_Limpios!$B2163/(24*60*60)</f>
        <v>3.2476851851851854E-2</v>
      </c>
      <c r="D2163" s="8" t="str">
        <f t="shared" si="66"/>
        <v>Mid Game</v>
      </c>
      <c r="E2163" s="9">
        <v>2163</v>
      </c>
      <c r="F2163" s="9" t="s">
        <v>66</v>
      </c>
      <c r="G2163" s="9">
        <v>8599101</v>
      </c>
      <c r="H2163" s="9" t="s">
        <v>199</v>
      </c>
      <c r="I2163" s="9">
        <v>39</v>
      </c>
      <c r="J2163" s="9">
        <v>20</v>
      </c>
      <c r="K2163" s="9" t="str">
        <f t="shared" si="67"/>
        <v>Radiant</v>
      </c>
      <c r="L2163" s="9" t="s">
        <v>18</v>
      </c>
      <c r="M2163" s="9">
        <f>Datos_Limpios!$I2163+Datos_Limpios!$J2163</f>
        <v>59</v>
      </c>
      <c r="N2163" s="9" t="str">
        <f>IF(Datos_Limpios!$M2163&lt;35,"Menor a 35",IF(Datos_Limpios!$M2163&lt;=48,"Menor a 48",IF(Datos_Limpios!$M2163&lt;=60,"Menor a 60","Mayor a 60")))</f>
        <v>Menor a 60</v>
      </c>
      <c r="O2163" s="9" t="str">
        <f>IF(Datos_Limpios!$L2163="True",Datos_Limpios!$F2163,Datos_Limpios!$H2163)</f>
        <v>Team Liquid</v>
      </c>
      <c r="P2163" s="9"/>
      <c r="Q2163" s="9">
        <v>16935</v>
      </c>
      <c r="R2163" s="9" t="s">
        <v>209</v>
      </c>
    </row>
    <row r="2164" spans="1:18" x14ac:dyDescent="0.3">
      <c r="A2164" s="7">
        <v>7942208056</v>
      </c>
      <c r="B2164" s="7">
        <v>2842</v>
      </c>
      <c r="C2164" s="8">
        <f>Datos_Limpios!$B2164/(24*60*60)</f>
        <v>3.2893518518518516E-2</v>
      </c>
      <c r="D2164" s="8" t="str">
        <f t="shared" si="66"/>
        <v>Mid Game</v>
      </c>
      <c r="E2164" s="7">
        <v>8261500</v>
      </c>
      <c r="F2164" s="7" t="s">
        <v>195</v>
      </c>
      <c r="G2164" s="7">
        <v>8291895</v>
      </c>
      <c r="H2164" s="7" t="s">
        <v>182</v>
      </c>
      <c r="I2164" s="7">
        <v>23</v>
      </c>
      <c r="J2164" s="7">
        <v>35</v>
      </c>
      <c r="K2164" s="7" t="str">
        <f t="shared" si="67"/>
        <v>Dire</v>
      </c>
      <c r="L2164" s="7" t="s">
        <v>14</v>
      </c>
      <c r="M2164" s="7">
        <f>Datos_Limpios!$I2164+Datos_Limpios!$J2164</f>
        <v>58</v>
      </c>
      <c r="N2164" s="7" t="str">
        <f>IF(Datos_Limpios!$M2164&lt;35,"Menor a 35",IF(Datos_Limpios!$M2164&lt;=48,"Menor a 48",IF(Datos_Limpios!$M2164&lt;=60,"Menor a 60","Mayor a 60")))</f>
        <v>Menor a 60</v>
      </c>
      <c r="O2164" s="7" t="str">
        <f>IF(Datos_Limpios!$L2164="True",Datos_Limpios!$F2164,Datos_Limpios!$H2164)</f>
        <v>Tundra Esports</v>
      </c>
      <c r="P2164" s="7"/>
      <c r="Q2164" s="7">
        <v>16935</v>
      </c>
      <c r="R2164" s="7" t="s">
        <v>209</v>
      </c>
    </row>
    <row r="2165" spans="1:18" x14ac:dyDescent="0.3">
      <c r="A2165" s="9">
        <v>7942136774</v>
      </c>
      <c r="B2165" s="9">
        <v>1827</v>
      </c>
      <c r="C2165" s="10">
        <f>Datos_Limpios!$B2165/(24*60*60)</f>
        <v>2.1145833333333332E-2</v>
      </c>
      <c r="D2165" s="8" t="str">
        <f t="shared" si="66"/>
        <v>Early Game</v>
      </c>
      <c r="E2165" s="9">
        <v>8291895</v>
      </c>
      <c r="F2165" s="9" t="s">
        <v>182</v>
      </c>
      <c r="G2165" s="9">
        <v>8261500</v>
      </c>
      <c r="H2165" s="9" t="s">
        <v>195</v>
      </c>
      <c r="I2165" s="9">
        <v>20</v>
      </c>
      <c r="J2165" s="9">
        <v>3</v>
      </c>
      <c r="K2165" s="9" t="str">
        <f t="shared" si="67"/>
        <v>Radiant</v>
      </c>
      <c r="L2165" s="9" t="s">
        <v>18</v>
      </c>
      <c r="M2165" s="9">
        <f>Datos_Limpios!$I2165+Datos_Limpios!$J2165</f>
        <v>23</v>
      </c>
      <c r="N2165" s="9" t="str">
        <f>IF(Datos_Limpios!$M2165&lt;35,"Menor a 35",IF(Datos_Limpios!$M2165&lt;=48,"Menor a 48",IF(Datos_Limpios!$M2165&lt;=60,"Menor a 60","Mayor a 60")))</f>
        <v>Menor a 35</v>
      </c>
      <c r="O2165" s="9" t="str">
        <f>IF(Datos_Limpios!$L2165="True",Datos_Limpios!$F2165,Datos_Limpios!$H2165)</f>
        <v>Tundra Esports</v>
      </c>
      <c r="P2165" s="9"/>
      <c r="Q2165" s="9">
        <v>16935</v>
      </c>
      <c r="R2165" s="9" t="s">
        <v>209</v>
      </c>
    </row>
    <row r="2166" spans="1:18" x14ac:dyDescent="0.3">
      <c r="A2166" s="7">
        <v>7942030630</v>
      </c>
      <c r="B2166" s="7">
        <v>2517</v>
      </c>
      <c r="C2166" s="8">
        <f>Datos_Limpios!$B2166/(24*60*60)</f>
        <v>2.9131944444444443E-2</v>
      </c>
      <c r="D2166" s="8" t="str">
        <f t="shared" si="66"/>
        <v>Mid Game</v>
      </c>
      <c r="E2166" s="7">
        <v>9247354</v>
      </c>
      <c r="F2166" s="7" t="s">
        <v>210</v>
      </c>
      <c r="G2166" s="7">
        <v>8605863</v>
      </c>
      <c r="H2166" s="7" t="s">
        <v>202</v>
      </c>
      <c r="I2166" s="7">
        <v>36</v>
      </c>
      <c r="J2166" s="7">
        <v>16</v>
      </c>
      <c r="K2166" s="7" t="str">
        <f t="shared" si="67"/>
        <v>Radiant</v>
      </c>
      <c r="L2166" s="7" t="s">
        <v>18</v>
      </c>
      <c r="M2166" s="7">
        <f>Datos_Limpios!$I2166+Datos_Limpios!$J2166</f>
        <v>52</v>
      </c>
      <c r="N2166" s="7" t="str">
        <f>IF(Datos_Limpios!$M2166&lt;35,"Menor a 35",IF(Datos_Limpios!$M2166&lt;=48,"Menor a 48",IF(Datos_Limpios!$M2166&lt;=60,"Menor a 60","Mayor a 60")))</f>
        <v>Menor a 60</v>
      </c>
      <c r="O2166" s="7" t="str">
        <f>IF(Datos_Limpios!$L2166="True",Datos_Limpios!$F2166,Datos_Limpios!$H2166)</f>
        <v>Team Falcons</v>
      </c>
      <c r="P2166" s="7"/>
      <c r="Q2166" s="7">
        <v>16935</v>
      </c>
      <c r="R2166" s="7" t="s">
        <v>209</v>
      </c>
    </row>
    <row r="2167" spans="1:18" x14ac:dyDescent="0.3">
      <c r="A2167" s="9">
        <v>7941965902</v>
      </c>
      <c r="B2167" s="9">
        <v>2029</v>
      </c>
      <c r="C2167" s="10">
        <f>Datos_Limpios!$B2167/(24*60*60)</f>
        <v>2.3483796296296298E-2</v>
      </c>
      <c r="D2167" s="8" t="str">
        <f t="shared" si="66"/>
        <v>Early Game</v>
      </c>
      <c r="E2167" s="9">
        <v>8605863</v>
      </c>
      <c r="F2167" s="9" t="s">
        <v>202</v>
      </c>
      <c r="G2167" s="9">
        <v>9247354</v>
      </c>
      <c r="H2167" s="9" t="s">
        <v>210</v>
      </c>
      <c r="I2167" s="9">
        <v>9</v>
      </c>
      <c r="J2167" s="9">
        <v>24</v>
      </c>
      <c r="K2167" s="9" t="str">
        <f t="shared" si="67"/>
        <v>Dire</v>
      </c>
      <c r="L2167" s="9" t="s">
        <v>14</v>
      </c>
      <c r="M2167" s="9">
        <f>Datos_Limpios!$I2167+Datos_Limpios!$J2167</f>
        <v>33</v>
      </c>
      <c r="N2167" s="9" t="str">
        <f>IF(Datos_Limpios!$M2167&lt;35,"Menor a 35",IF(Datos_Limpios!$M2167&lt;=48,"Menor a 48",IF(Datos_Limpios!$M2167&lt;=60,"Menor a 60","Mayor a 60")))</f>
        <v>Menor a 35</v>
      </c>
      <c r="O2167" s="9" t="str">
        <f>IF(Datos_Limpios!$L2167="True",Datos_Limpios!$F2167,Datos_Limpios!$H2167)</f>
        <v>Team Falcons</v>
      </c>
      <c r="P2167" s="9"/>
      <c r="Q2167" s="9">
        <v>16935</v>
      </c>
      <c r="R2167" s="9" t="s">
        <v>209</v>
      </c>
    </row>
    <row r="2168" spans="1:18" x14ac:dyDescent="0.3">
      <c r="A2168" s="7">
        <v>7941236956</v>
      </c>
      <c r="B2168" s="7">
        <v>1444</v>
      </c>
      <c r="C2168" s="8">
        <f>Datos_Limpios!$B2168/(24*60*60)</f>
        <v>1.6712962962962964E-2</v>
      </c>
      <c r="D2168" s="8" t="str">
        <f t="shared" si="66"/>
        <v>Early Game</v>
      </c>
      <c r="E2168" s="7">
        <v>8291895</v>
      </c>
      <c r="F2168" s="7" t="s">
        <v>182</v>
      </c>
      <c r="G2168" s="7">
        <v>8599101</v>
      </c>
      <c r="H2168" s="7" t="s">
        <v>199</v>
      </c>
      <c r="I2168" s="7">
        <v>3</v>
      </c>
      <c r="J2168" s="7">
        <v>27</v>
      </c>
      <c r="K2168" s="7" t="str">
        <f t="shared" si="67"/>
        <v>Dire</v>
      </c>
      <c r="L2168" s="7" t="s">
        <v>14</v>
      </c>
      <c r="M2168" s="7">
        <f>Datos_Limpios!$I2168+Datos_Limpios!$J2168</f>
        <v>30</v>
      </c>
      <c r="N2168" s="7" t="str">
        <f>IF(Datos_Limpios!$M2168&lt;35,"Menor a 35",IF(Datos_Limpios!$M2168&lt;=48,"Menor a 48",IF(Datos_Limpios!$M2168&lt;=60,"Menor a 60","Mayor a 60")))</f>
        <v>Menor a 35</v>
      </c>
      <c r="O2168" s="7" t="str">
        <f>IF(Datos_Limpios!$L2168="True",Datos_Limpios!$F2168,Datos_Limpios!$H2168)</f>
        <v>Gaimin Gladiators</v>
      </c>
      <c r="P2168" s="7"/>
      <c r="Q2168" s="7">
        <v>16935</v>
      </c>
      <c r="R2168" s="7" t="s">
        <v>209</v>
      </c>
    </row>
    <row r="2169" spans="1:18" x14ac:dyDescent="0.3">
      <c r="A2169" s="9">
        <v>7941137970</v>
      </c>
      <c r="B2169" s="9">
        <v>1977</v>
      </c>
      <c r="C2169" s="10">
        <f>Datos_Limpios!$B2169/(24*60*60)</f>
        <v>2.2881944444444444E-2</v>
      </c>
      <c r="D2169" s="8" t="str">
        <f t="shared" si="66"/>
        <v>Early Game</v>
      </c>
      <c r="E2169" s="9">
        <v>8599101</v>
      </c>
      <c r="F2169" s="9" t="s">
        <v>199</v>
      </c>
      <c r="G2169" s="9">
        <v>8291895</v>
      </c>
      <c r="H2169" s="9" t="s">
        <v>182</v>
      </c>
      <c r="I2169" s="9">
        <v>28</v>
      </c>
      <c r="J2169" s="9">
        <v>8</v>
      </c>
      <c r="K2169" s="9" t="str">
        <f t="shared" si="67"/>
        <v>Radiant</v>
      </c>
      <c r="L2169" s="9" t="s">
        <v>18</v>
      </c>
      <c r="M2169" s="9">
        <f>Datos_Limpios!$I2169+Datos_Limpios!$J2169</f>
        <v>36</v>
      </c>
      <c r="N2169" s="9" t="str">
        <f>IF(Datos_Limpios!$M2169&lt;35,"Menor a 35",IF(Datos_Limpios!$M2169&lt;=48,"Menor a 48",IF(Datos_Limpios!$M2169&lt;=60,"Menor a 60","Mayor a 60")))</f>
        <v>Menor a 48</v>
      </c>
      <c r="O2169" s="9" t="str">
        <f>IF(Datos_Limpios!$L2169="True",Datos_Limpios!$F2169,Datos_Limpios!$H2169)</f>
        <v>Gaimin Gladiators</v>
      </c>
      <c r="P2169" s="9"/>
      <c r="Q2169" s="9">
        <v>16935</v>
      </c>
      <c r="R2169" s="9" t="s">
        <v>209</v>
      </c>
    </row>
    <row r="2170" spans="1:18" x14ac:dyDescent="0.3">
      <c r="A2170" s="7">
        <v>7940981142</v>
      </c>
      <c r="B2170" s="7">
        <v>2974</v>
      </c>
      <c r="C2170" s="8">
        <f>Datos_Limpios!$B2170/(24*60*60)</f>
        <v>3.4421296296296297E-2</v>
      </c>
      <c r="D2170" s="8" t="str">
        <f t="shared" si="66"/>
        <v>Mid Game</v>
      </c>
      <c r="E2170" s="7">
        <v>8605863</v>
      </c>
      <c r="F2170" s="7" t="s">
        <v>202</v>
      </c>
      <c r="G2170" s="7">
        <v>2163</v>
      </c>
      <c r="H2170" s="7" t="s">
        <v>66</v>
      </c>
      <c r="I2170" s="7">
        <v>21</v>
      </c>
      <c r="J2170" s="7">
        <v>26</v>
      </c>
      <c r="K2170" s="7" t="str">
        <f t="shared" si="67"/>
        <v>Dire</v>
      </c>
      <c r="L2170" s="7" t="s">
        <v>14</v>
      </c>
      <c r="M2170" s="7">
        <f>Datos_Limpios!$I2170+Datos_Limpios!$J2170</f>
        <v>47</v>
      </c>
      <c r="N2170" s="7" t="str">
        <f>IF(Datos_Limpios!$M2170&lt;35,"Menor a 35",IF(Datos_Limpios!$M2170&lt;=48,"Menor a 48",IF(Datos_Limpios!$M2170&lt;=60,"Menor a 60","Mayor a 60")))</f>
        <v>Menor a 48</v>
      </c>
      <c r="O2170" s="7" t="str">
        <f>IF(Datos_Limpios!$L2170="True",Datos_Limpios!$F2170,Datos_Limpios!$H2170)</f>
        <v>Team Liquid</v>
      </c>
      <c r="P2170" s="7"/>
      <c r="Q2170" s="7">
        <v>16935</v>
      </c>
      <c r="R2170" s="7" t="s">
        <v>209</v>
      </c>
    </row>
    <row r="2171" spans="1:18" x14ac:dyDescent="0.3">
      <c r="A2171" s="9">
        <v>7940884177</v>
      </c>
      <c r="B2171" s="9">
        <v>2219</v>
      </c>
      <c r="C2171" s="10">
        <f>Datos_Limpios!$B2171/(24*60*60)</f>
        <v>2.568287037037037E-2</v>
      </c>
      <c r="D2171" s="8" t="str">
        <f t="shared" si="66"/>
        <v>Early Game</v>
      </c>
      <c r="E2171" s="9">
        <v>8605863</v>
      </c>
      <c r="F2171" s="9" t="s">
        <v>202</v>
      </c>
      <c r="G2171" s="9">
        <v>2163</v>
      </c>
      <c r="H2171" s="9" t="s">
        <v>66</v>
      </c>
      <c r="I2171" s="9">
        <v>14</v>
      </c>
      <c r="J2171" s="9">
        <v>27</v>
      </c>
      <c r="K2171" s="9" t="str">
        <f t="shared" si="67"/>
        <v>Dire</v>
      </c>
      <c r="L2171" s="9" t="s">
        <v>14</v>
      </c>
      <c r="M2171" s="9">
        <f>Datos_Limpios!$I2171+Datos_Limpios!$J2171</f>
        <v>41</v>
      </c>
      <c r="N2171" s="9" t="str">
        <f>IF(Datos_Limpios!$M2171&lt;35,"Menor a 35",IF(Datos_Limpios!$M2171&lt;=48,"Menor a 48",IF(Datos_Limpios!$M2171&lt;=60,"Menor a 60","Mayor a 60")))</f>
        <v>Menor a 48</v>
      </c>
      <c r="O2171" s="9" t="str">
        <f>IF(Datos_Limpios!$L2171="True",Datos_Limpios!$F2171,Datos_Limpios!$H2171)</f>
        <v>Team Liquid</v>
      </c>
      <c r="P2171" s="9"/>
      <c r="Q2171" s="9">
        <v>16935</v>
      </c>
      <c r="R2171" s="9" t="s">
        <v>209</v>
      </c>
    </row>
    <row r="2172" spans="1:18" x14ac:dyDescent="0.3">
      <c r="A2172" s="7">
        <v>7940718744</v>
      </c>
      <c r="B2172" s="7">
        <v>3397</v>
      </c>
      <c r="C2172" s="8">
        <f>Datos_Limpios!$B2172/(24*60*60)</f>
        <v>3.9317129629629632E-2</v>
      </c>
      <c r="D2172" s="8" t="str">
        <f t="shared" si="66"/>
        <v>Mid Game</v>
      </c>
      <c r="E2172" s="7">
        <v>9467224</v>
      </c>
      <c r="F2172" s="7" t="s">
        <v>211</v>
      </c>
      <c r="G2172" s="7">
        <v>8261500</v>
      </c>
      <c r="H2172" s="7" t="s">
        <v>195</v>
      </c>
      <c r="I2172" s="7">
        <v>22</v>
      </c>
      <c r="J2172" s="7">
        <v>30</v>
      </c>
      <c r="K2172" s="7" t="str">
        <f t="shared" si="67"/>
        <v>Dire</v>
      </c>
      <c r="L2172" s="7" t="s">
        <v>14</v>
      </c>
      <c r="M2172" s="7">
        <f>Datos_Limpios!$I2172+Datos_Limpios!$J2172</f>
        <v>52</v>
      </c>
      <c r="N2172" s="7" t="str">
        <f>IF(Datos_Limpios!$M2172&lt;35,"Menor a 35",IF(Datos_Limpios!$M2172&lt;=48,"Menor a 48",IF(Datos_Limpios!$M2172&lt;=60,"Menor a 60","Mayor a 60")))</f>
        <v>Menor a 60</v>
      </c>
      <c r="O2172" s="7" t="str">
        <f>IF(Datos_Limpios!$L2172="True",Datos_Limpios!$F2172,Datos_Limpios!$H2172)</f>
        <v>Xtreme Gaming</v>
      </c>
      <c r="P2172" s="7"/>
      <c r="Q2172" s="7">
        <v>16935</v>
      </c>
      <c r="R2172" s="7" t="s">
        <v>209</v>
      </c>
    </row>
    <row r="2173" spans="1:18" x14ac:dyDescent="0.3">
      <c r="A2173" s="9">
        <v>7940653890</v>
      </c>
      <c r="B2173" s="9">
        <v>2302</v>
      </c>
      <c r="C2173" s="10">
        <f>Datos_Limpios!$B2173/(24*60*60)</f>
        <v>2.6643518518518518E-2</v>
      </c>
      <c r="D2173" s="8" t="str">
        <f t="shared" si="66"/>
        <v>Early Game</v>
      </c>
      <c r="E2173" s="9">
        <v>8261500</v>
      </c>
      <c r="F2173" s="9" t="s">
        <v>195</v>
      </c>
      <c r="G2173" s="9">
        <v>9467224</v>
      </c>
      <c r="H2173" s="9" t="s">
        <v>211</v>
      </c>
      <c r="I2173" s="9">
        <v>17</v>
      </c>
      <c r="J2173" s="9">
        <v>7</v>
      </c>
      <c r="K2173" s="9" t="str">
        <f t="shared" si="67"/>
        <v>Radiant</v>
      </c>
      <c r="L2173" s="9" t="s">
        <v>18</v>
      </c>
      <c r="M2173" s="9">
        <f>Datos_Limpios!$I2173+Datos_Limpios!$J2173</f>
        <v>24</v>
      </c>
      <c r="N2173" s="9" t="str">
        <f>IF(Datos_Limpios!$M2173&lt;35,"Menor a 35",IF(Datos_Limpios!$M2173&lt;=48,"Menor a 48",IF(Datos_Limpios!$M2173&lt;=60,"Menor a 60","Mayor a 60")))</f>
        <v>Menor a 35</v>
      </c>
      <c r="O2173" s="9" t="str">
        <f>IF(Datos_Limpios!$L2173="True",Datos_Limpios!$F2173,Datos_Limpios!$H2173)</f>
        <v>Xtreme Gaming</v>
      </c>
      <c r="P2173" s="9"/>
      <c r="Q2173" s="9">
        <v>16935</v>
      </c>
      <c r="R2173" s="9" t="s">
        <v>209</v>
      </c>
    </row>
    <row r="2174" spans="1:18" x14ac:dyDescent="0.3">
      <c r="A2174" s="7">
        <v>7940546722</v>
      </c>
      <c r="B2174" s="7">
        <v>3570</v>
      </c>
      <c r="C2174" s="8">
        <f>Datos_Limpios!$B2174/(24*60*60)</f>
        <v>4.1319444444444443E-2</v>
      </c>
      <c r="D2174" s="8" t="str">
        <f t="shared" si="66"/>
        <v>Mid Game</v>
      </c>
      <c r="E2174" s="7">
        <v>9247354</v>
      </c>
      <c r="F2174" s="7" t="s">
        <v>210</v>
      </c>
      <c r="G2174" s="7">
        <v>8255888</v>
      </c>
      <c r="H2174" s="7" t="s">
        <v>170</v>
      </c>
      <c r="I2174" s="7">
        <v>37</v>
      </c>
      <c r="J2174" s="7">
        <v>20</v>
      </c>
      <c r="K2174" s="7" t="str">
        <f t="shared" si="67"/>
        <v>Radiant</v>
      </c>
      <c r="L2174" s="7" t="s">
        <v>18</v>
      </c>
      <c r="M2174" s="7">
        <f>Datos_Limpios!$I2174+Datos_Limpios!$J2174</f>
        <v>57</v>
      </c>
      <c r="N2174" s="7" t="str">
        <f>IF(Datos_Limpios!$M2174&lt;35,"Menor a 35",IF(Datos_Limpios!$M2174&lt;=48,"Menor a 48",IF(Datos_Limpios!$M2174&lt;=60,"Menor a 60","Mayor a 60")))</f>
        <v>Menor a 60</v>
      </c>
      <c r="O2174" s="7" t="str">
        <f>IF(Datos_Limpios!$L2174="True",Datos_Limpios!$F2174,Datos_Limpios!$H2174)</f>
        <v>Team Falcons</v>
      </c>
      <c r="P2174" s="7"/>
      <c r="Q2174" s="7">
        <v>16935</v>
      </c>
      <c r="R2174" s="7" t="s">
        <v>209</v>
      </c>
    </row>
    <row r="2175" spans="1:18" x14ac:dyDescent="0.3">
      <c r="A2175" s="9">
        <v>7940501580</v>
      </c>
      <c r="B2175" s="9">
        <v>1511</v>
      </c>
      <c r="C2175" s="10">
        <f>Datos_Limpios!$B2175/(24*60*60)</f>
        <v>1.7488425925925925E-2</v>
      </c>
      <c r="D2175" s="8" t="str">
        <f t="shared" si="66"/>
        <v>Early Game</v>
      </c>
      <c r="E2175" s="9">
        <v>8255888</v>
      </c>
      <c r="F2175" s="9" t="s">
        <v>170</v>
      </c>
      <c r="G2175" s="9">
        <v>9247354</v>
      </c>
      <c r="H2175" s="9" t="s">
        <v>210</v>
      </c>
      <c r="I2175" s="9">
        <v>4</v>
      </c>
      <c r="J2175" s="9">
        <v>26</v>
      </c>
      <c r="K2175" s="9" t="str">
        <f t="shared" si="67"/>
        <v>Dire</v>
      </c>
      <c r="L2175" s="9" t="s">
        <v>14</v>
      </c>
      <c r="M2175" s="9">
        <f>Datos_Limpios!$I2175+Datos_Limpios!$J2175</f>
        <v>30</v>
      </c>
      <c r="N2175" s="9" t="str">
        <f>IF(Datos_Limpios!$M2175&lt;35,"Menor a 35",IF(Datos_Limpios!$M2175&lt;=48,"Menor a 48",IF(Datos_Limpios!$M2175&lt;=60,"Menor a 60","Mayor a 60")))</f>
        <v>Menor a 35</v>
      </c>
      <c r="O2175" s="9" t="str">
        <f>IF(Datos_Limpios!$L2175="True",Datos_Limpios!$F2175,Datos_Limpios!$H2175)</f>
        <v>Team Falcons</v>
      </c>
      <c r="P2175" s="9"/>
      <c r="Q2175" s="9">
        <v>16935</v>
      </c>
      <c r="R2175" s="9" t="s">
        <v>209</v>
      </c>
    </row>
    <row r="2176" spans="1:18" x14ac:dyDescent="0.3">
      <c r="A2176" s="7">
        <v>7937293101</v>
      </c>
      <c r="B2176" s="7">
        <v>1767</v>
      </c>
      <c r="C2176" s="8">
        <f>Datos_Limpios!$B2176/(24*60*60)</f>
        <v>2.045138888888889E-2</v>
      </c>
      <c r="D2176" s="8" t="str">
        <f t="shared" si="66"/>
        <v>Early Game</v>
      </c>
      <c r="E2176" s="7">
        <v>7119388</v>
      </c>
      <c r="F2176" s="7" t="s">
        <v>136</v>
      </c>
      <c r="G2176" s="7">
        <v>8261500</v>
      </c>
      <c r="H2176" s="7" t="s">
        <v>195</v>
      </c>
      <c r="I2176" s="7">
        <v>4</v>
      </c>
      <c r="J2176" s="7">
        <v>26</v>
      </c>
      <c r="K2176" s="7" t="str">
        <f t="shared" si="67"/>
        <v>Dire</v>
      </c>
      <c r="L2176" s="7" t="s">
        <v>14</v>
      </c>
      <c r="M2176" s="7">
        <f>Datos_Limpios!$I2176+Datos_Limpios!$J2176</f>
        <v>30</v>
      </c>
      <c r="N2176" s="7" t="str">
        <f>IF(Datos_Limpios!$M2176&lt;35,"Menor a 35",IF(Datos_Limpios!$M2176&lt;=48,"Menor a 48",IF(Datos_Limpios!$M2176&lt;=60,"Menor a 60","Mayor a 60")))</f>
        <v>Menor a 35</v>
      </c>
      <c r="O2176" s="7" t="str">
        <f>IF(Datos_Limpios!$L2176="True",Datos_Limpios!$F2176,Datos_Limpios!$H2176)</f>
        <v>Xtreme Gaming</v>
      </c>
      <c r="P2176" s="7"/>
      <c r="Q2176" s="7">
        <v>16935</v>
      </c>
      <c r="R2176" s="7" t="s">
        <v>209</v>
      </c>
    </row>
    <row r="2177" spans="1:18" x14ac:dyDescent="0.3">
      <c r="A2177" s="9">
        <v>7937235680</v>
      </c>
      <c r="B2177" s="9">
        <v>1565</v>
      </c>
      <c r="C2177" s="10">
        <f>Datos_Limpios!$B2177/(24*60*60)</f>
        <v>1.8113425925925925E-2</v>
      </c>
      <c r="D2177" s="8" t="str">
        <f t="shared" si="66"/>
        <v>Early Game</v>
      </c>
      <c r="E2177" s="9">
        <v>7119388</v>
      </c>
      <c r="F2177" s="9" t="s">
        <v>136</v>
      </c>
      <c r="G2177" s="9">
        <v>8261500</v>
      </c>
      <c r="H2177" s="9" t="s">
        <v>195</v>
      </c>
      <c r="I2177" s="9">
        <v>9</v>
      </c>
      <c r="J2177" s="9">
        <v>16</v>
      </c>
      <c r="K2177" s="9" t="str">
        <f t="shared" si="67"/>
        <v>Dire</v>
      </c>
      <c r="L2177" s="9" t="s">
        <v>14</v>
      </c>
      <c r="M2177" s="9">
        <f>Datos_Limpios!$I2177+Datos_Limpios!$J2177</f>
        <v>25</v>
      </c>
      <c r="N2177" s="9" t="str">
        <f>IF(Datos_Limpios!$M2177&lt;35,"Menor a 35",IF(Datos_Limpios!$M2177&lt;=48,"Menor a 48",IF(Datos_Limpios!$M2177&lt;=60,"Menor a 60","Mayor a 60")))</f>
        <v>Menor a 35</v>
      </c>
      <c r="O2177" s="9" t="str">
        <f>IF(Datos_Limpios!$L2177="True",Datos_Limpios!$F2177,Datos_Limpios!$H2177)</f>
        <v>Xtreme Gaming</v>
      </c>
      <c r="P2177" s="9"/>
      <c r="Q2177" s="9">
        <v>16935</v>
      </c>
      <c r="R2177" s="9" t="s">
        <v>209</v>
      </c>
    </row>
    <row r="2178" spans="1:18" x14ac:dyDescent="0.3">
      <c r="A2178" s="7">
        <v>7937136410</v>
      </c>
      <c r="B2178" s="7">
        <v>2650</v>
      </c>
      <c r="C2178" s="8">
        <f>Datos_Limpios!$B2178/(24*60*60)</f>
        <v>3.0671296296296297E-2</v>
      </c>
      <c r="D2178" s="8" t="str">
        <f t="shared" ref="D2178:D2241" si="68">IF(B2178/60&lt;20,"Turbo Game",IF((20&lt;=B2178/60)*AND(B2178/60&lt;=40),"Early Game",IF((40&lt;B2178/60)*AND(B2178/60&lt;=60),"Mid Game","Late Game")))</f>
        <v>Mid Game</v>
      </c>
      <c r="E2178" s="7">
        <v>8261500</v>
      </c>
      <c r="F2178" s="7" t="s">
        <v>195</v>
      </c>
      <c r="G2178" s="7">
        <v>7119388</v>
      </c>
      <c r="H2178" s="7" t="s">
        <v>136</v>
      </c>
      <c r="I2178" s="7">
        <v>19</v>
      </c>
      <c r="J2178" s="7">
        <v>22</v>
      </c>
      <c r="K2178" s="7" t="str">
        <f t="shared" ref="K2178:K2241" si="69">IF(L2178="True","Radiant","Dire")</f>
        <v>Dire</v>
      </c>
      <c r="L2178" s="7" t="s">
        <v>14</v>
      </c>
      <c r="M2178" s="7">
        <f>Datos_Limpios!$I2178+Datos_Limpios!$J2178</f>
        <v>41</v>
      </c>
      <c r="N2178" s="7" t="str">
        <f>IF(Datos_Limpios!$M2178&lt;35,"Menor a 35",IF(Datos_Limpios!$M2178&lt;=48,"Menor a 48",IF(Datos_Limpios!$M2178&lt;=60,"Menor a 60","Mayor a 60")))</f>
        <v>Menor a 48</v>
      </c>
      <c r="O2178" s="7" t="str">
        <f>IF(Datos_Limpios!$L2178="True",Datos_Limpios!$F2178,Datos_Limpios!$H2178)</f>
        <v>Team Spirit</v>
      </c>
      <c r="P2178" s="7"/>
      <c r="Q2178" s="7">
        <v>16935</v>
      </c>
      <c r="R2178" s="7" t="s">
        <v>209</v>
      </c>
    </row>
    <row r="2179" spans="1:18" x14ac:dyDescent="0.3">
      <c r="A2179" s="9">
        <v>7937026070</v>
      </c>
      <c r="B2179" s="9">
        <v>2699</v>
      </c>
      <c r="C2179" s="10">
        <f>Datos_Limpios!$B2179/(24*60*60)</f>
        <v>3.1238425925925926E-2</v>
      </c>
      <c r="D2179" s="8" t="str">
        <f t="shared" si="68"/>
        <v>Mid Game</v>
      </c>
      <c r="E2179" s="9">
        <v>9467224</v>
      </c>
      <c r="F2179" s="9" t="s">
        <v>211</v>
      </c>
      <c r="G2179" s="9">
        <v>9303484</v>
      </c>
      <c r="H2179" s="9" t="s">
        <v>212</v>
      </c>
      <c r="I2179" s="9">
        <v>18</v>
      </c>
      <c r="J2179" s="9">
        <v>10</v>
      </c>
      <c r="K2179" s="9" t="str">
        <f t="shared" si="69"/>
        <v>Radiant</v>
      </c>
      <c r="L2179" s="9" t="s">
        <v>18</v>
      </c>
      <c r="M2179" s="9">
        <f>Datos_Limpios!$I2179+Datos_Limpios!$J2179</f>
        <v>28</v>
      </c>
      <c r="N2179" s="9" t="str">
        <f>IF(Datos_Limpios!$M2179&lt;35,"Menor a 35",IF(Datos_Limpios!$M2179&lt;=48,"Menor a 48",IF(Datos_Limpios!$M2179&lt;=60,"Menor a 60","Mayor a 60")))</f>
        <v>Menor a 35</v>
      </c>
      <c r="O2179" s="9" t="str">
        <f>IF(Datos_Limpios!$L2179="True",Datos_Limpios!$F2179,Datos_Limpios!$H2179)</f>
        <v>Aurora Gaming</v>
      </c>
      <c r="P2179" s="9"/>
      <c r="Q2179" s="9">
        <v>16935</v>
      </c>
      <c r="R2179" s="9" t="s">
        <v>209</v>
      </c>
    </row>
    <row r="2180" spans="1:18" x14ac:dyDescent="0.3">
      <c r="A2180" s="7">
        <v>7936911418</v>
      </c>
      <c r="B2180" s="7">
        <v>2749</v>
      </c>
      <c r="C2180" s="8">
        <f>Datos_Limpios!$B2180/(24*60*60)</f>
        <v>3.1817129629629633E-2</v>
      </c>
      <c r="D2180" s="8" t="str">
        <f t="shared" si="68"/>
        <v>Mid Game</v>
      </c>
      <c r="E2180" s="7">
        <v>9303484</v>
      </c>
      <c r="F2180" s="7" t="s">
        <v>212</v>
      </c>
      <c r="G2180" s="7">
        <v>9467224</v>
      </c>
      <c r="H2180" s="7" t="s">
        <v>211</v>
      </c>
      <c r="I2180" s="7">
        <v>18</v>
      </c>
      <c r="J2180" s="7">
        <v>30</v>
      </c>
      <c r="K2180" s="7" t="str">
        <f t="shared" si="69"/>
        <v>Dire</v>
      </c>
      <c r="L2180" s="7" t="s">
        <v>14</v>
      </c>
      <c r="M2180" s="7">
        <f>Datos_Limpios!$I2180+Datos_Limpios!$J2180</f>
        <v>48</v>
      </c>
      <c r="N2180" s="7" t="str">
        <f>IF(Datos_Limpios!$M2180&lt;35,"Menor a 35",IF(Datos_Limpios!$M2180&lt;=48,"Menor a 48",IF(Datos_Limpios!$M2180&lt;=60,"Menor a 60","Mayor a 60")))</f>
        <v>Menor a 48</v>
      </c>
      <c r="O2180" s="7" t="str">
        <f>IF(Datos_Limpios!$L2180="True",Datos_Limpios!$F2180,Datos_Limpios!$H2180)</f>
        <v>Aurora Gaming</v>
      </c>
      <c r="P2180" s="7"/>
      <c r="Q2180" s="7">
        <v>16935</v>
      </c>
      <c r="R2180" s="7" t="s">
        <v>209</v>
      </c>
    </row>
    <row r="2181" spans="1:18" x14ac:dyDescent="0.3">
      <c r="A2181" s="9">
        <v>7936796980</v>
      </c>
      <c r="B2181" s="9">
        <v>1843</v>
      </c>
      <c r="C2181" s="10">
        <f>Datos_Limpios!$B2181/(24*60*60)</f>
        <v>2.133101851851852E-2</v>
      </c>
      <c r="D2181" s="8" t="str">
        <f t="shared" si="68"/>
        <v>Early Game</v>
      </c>
      <c r="E2181" s="9">
        <v>9467224</v>
      </c>
      <c r="F2181" s="9" t="s">
        <v>211</v>
      </c>
      <c r="G2181" s="9">
        <v>9303484</v>
      </c>
      <c r="H2181" s="9" t="s">
        <v>212</v>
      </c>
      <c r="I2181" s="9">
        <v>4</v>
      </c>
      <c r="J2181" s="9">
        <v>18</v>
      </c>
      <c r="K2181" s="9" t="str">
        <f t="shared" si="69"/>
        <v>Dire</v>
      </c>
      <c r="L2181" s="9" t="s">
        <v>14</v>
      </c>
      <c r="M2181" s="9">
        <f>Datos_Limpios!$I2181+Datos_Limpios!$J2181</f>
        <v>22</v>
      </c>
      <c r="N2181" s="9" t="str">
        <f>IF(Datos_Limpios!$M2181&lt;35,"Menor a 35",IF(Datos_Limpios!$M2181&lt;=48,"Menor a 48",IF(Datos_Limpios!$M2181&lt;=60,"Menor a 60","Mayor a 60")))</f>
        <v>Menor a 35</v>
      </c>
      <c r="O2181" s="9" t="str">
        <f>IF(Datos_Limpios!$L2181="True",Datos_Limpios!$F2181,Datos_Limpios!$H2181)</f>
        <v>HEROIC</v>
      </c>
      <c r="P2181" s="9"/>
      <c r="Q2181" s="9">
        <v>16935</v>
      </c>
      <c r="R2181" s="9" t="s">
        <v>209</v>
      </c>
    </row>
    <row r="2182" spans="1:18" x14ac:dyDescent="0.3">
      <c r="A2182" s="7">
        <v>7936701967</v>
      </c>
      <c r="B2182" s="7">
        <v>1873</v>
      </c>
      <c r="C2182" s="8">
        <f>Datos_Limpios!$B2182/(24*60*60)</f>
        <v>2.1678240740740741E-2</v>
      </c>
      <c r="D2182" s="8" t="str">
        <f t="shared" si="68"/>
        <v>Early Game</v>
      </c>
      <c r="E2182" s="7">
        <v>5</v>
      </c>
      <c r="F2182" s="7" t="s">
        <v>62</v>
      </c>
      <c r="G2182" s="7">
        <v>7119388</v>
      </c>
      <c r="H2182" s="7" t="s">
        <v>136</v>
      </c>
      <c r="I2182" s="7">
        <v>8</v>
      </c>
      <c r="J2182" s="7">
        <v>29</v>
      </c>
      <c r="K2182" s="7" t="str">
        <f t="shared" si="69"/>
        <v>Dire</v>
      </c>
      <c r="L2182" s="7" t="s">
        <v>14</v>
      </c>
      <c r="M2182" s="7">
        <f>Datos_Limpios!$I2182+Datos_Limpios!$J2182</f>
        <v>37</v>
      </c>
      <c r="N2182" s="7" t="str">
        <f>IF(Datos_Limpios!$M2182&lt;35,"Menor a 35",IF(Datos_Limpios!$M2182&lt;=48,"Menor a 48",IF(Datos_Limpios!$M2182&lt;=60,"Menor a 60","Mayor a 60")))</f>
        <v>Menor a 48</v>
      </c>
      <c r="O2182" s="7" t="str">
        <f>IF(Datos_Limpios!$L2182="True",Datos_Limpios!$F2182,Datos_Limpios!$H2182)</f>
        <v>Team Spirit</v>
      </c>
      <c r="P2182" s="7"/>
      <c r="Q2182" s="7">
        <v>16935</v>
      </c>
      <c r="R2182" s="7" t="s">
        <v>209</v>
      </c>
    </row>
    <row r="2183" spans="1:18" x14ac:dyDescent="0.3">
      <c r="A2183" s="9">
        <v>7936609569</v>
      </c>
      <c r="B2183" s="9">
        <v>2075</v>
      </c>
      <c r="C2183" s="10">
        <f>Datos_Limpios!$B2183/(24*60*60)</f>
        <v>2.4016203703703703E-2</v>
      </c>
      <c r="D2183" s="8" t="str">
        <f t="shared" si="68"/>
        <v>Early Game</v>
      </c>
      <c r="E2183" s="9">
        <v>7119388</v>
      </c>
      <c r="F2183" s="9" t="s">
        <v>136</v>
      </c>
      <c r="G2183" s="9">
        <v>5</v>
      </c>
      <c r="H2183" s="9" t="s">
        <v>62</v>
      </c>
      <c r="I2183" s="9">
        <v>25</v>
      </c>
      <c r="J2183" s="9">
        <v>5</v>
      </c>
      <c r="K2183" s="9" t="str">
        <f t="shared" si="69"/>
        <v>Radiant</v>
      </c>
      <c r="L2183" s="9" t="s">
        <v>18</v>
      </c>
      <c r="M2183" s="9">
        <f>Datos_Limpios!$I2183+Datos_Limpios!$J2183</f>
        <v>30</v>
      </c>
      <c r="N2183" s="9" t="str">
        <f>IF(Datos_Limpios!$M2183&lt;35,"Menor a 35",IF(Datos_Limpios!$M2183&lt;=48,"Menor a 48",IF(Datos_Limpios!$M2183&lt;=60,"Menor a 60","Mayor a 60")))</f>
        <v>Menor a 35</v>
      </c>
      <c r="O2183" s="9" t="str">
        <f>IF(Datos_Limpios!$L2183="True",Datos_Limpios!$F2183,Datos_Limpios!$H2183)</f>
        <v>Team Spirit</v>
      </c>
      <c r="P2183" s="9"/>
      <c r="Q2183" s="9">
        <v>16935</v>
      </c>
      <c r="R2183" s="9" t="s">
        <v>209</v>
      </c>
    </row>
    <row r="2184" spans="1:18" x14ac:dyDescent="0.3">
      <c r="A2184" s="7">
        <v>7936520519</v>
      </c>
      <c r="B2184" s="7">
        <v>3291</v>
      </c>
      <c r="C2184" s="8">
        <f>Datos_Limpios!$B2184/(24*60*60)</f>
        <v>3.8090277777777778E-2</v>
      </c>
      <c r="D2184" s="8" t="str">
        <f t="shared" si="68"/>
        <v>Mid Game</v>
      </c>
      <c r="E2184" s="7">
        <v>9303484</v>
      </c>
      <c r="F2184" s="7" t="s">
        <v>212</v>
      </c>
      <c r="G2184" s="7">
        <v>8254400</v>
      </c>
      <c r="H2184" s="7" t="s">
        <v>135</v>
      </c>
      <c r="I2184" s="7">
        <v>39</v>
      </c>
      <c r="J2184" s="7">
        <v>22</v>
      </c>
      <c r="K2184" s="7" t="str">
        <f t="shared" si="69"/>
        <v>Radiant</v>
      </c>
      <c r="L2184" s="7" t="s">
        <v>18</v>
      </c>
      <c r="M2184" s="7">
        <f>Datos_Limpios!$I2184+Datos_Limpios!$J2184</f>
        <v>61</v>
      </c>
      <c r="N2184" s="7" t="str">
        <f>IF(Datos_Limpios!$M2184&lt;35,"Menor a 35",IF(Datos_Limpios!$M2184&lt;=48,"Menor a 48",IF(Datos_Limpios!$M2184&lt;=60,"Menor a 60","Mayor a 60")))</f>
        <v>Mayor a 60</v>
      </c>
      <c r="O2184" s="7" t="str">
        <f>IF(Datos_Limpios!$L2184="True",Datos_Limpios!$F2184,Datos_Limpios!$H2184)</f>
        <v>HEROIC</v>
      </c>
      <c r="P2184" s="7"/>
      <c r="Q2184" s="7">
        <v>16935</v>
      </c>
      <c r="R2184" s="7" t="s">
        <v>209</v>
      </c>
    </row>
    <row r="2185" spans="1:18" x14ac:dyDescent="0.3">
      <c r="A2185" s="9">
        <v>7936468334</v>
      </c>
      <c r="B2185" s="9">
        <v>1997</v>
      </c>
      <c r="C2185" s="10">
        <f>Datos_Limpios!$B2185/(24*60*60)</f>
        <v>2.3113425925925926E-2</v>
      </c>
      <c r="D2185" s="8" t="str">
        <f t="shared" si="68"/>
        <v>Early Game</v>
      </c>
      <c r="E2185" s="9">
        <v>9303484</v>
      </c>
      <c r="F2185" s="9" t="s">
        <v>212</v>
      </c>
      <c r="G2185" s="9">
        <v>8254400</v>
      </c>
      <c r="H2185" s="9" t="s">
        <v>135</v>
      </c>
      <c r="I2185" s="9">
        <v>24</v>
      </c>
      <c r="J2185" s="9">
        <v>5</v>
      </c>
      <c r="K2185" s="9" t="str">
        <f t="shared" si="69"/>
        <v>Radiant</v>
      </c>
      <c r="L2185" s="9" t="s">
        <v>18</v>
      </c>
      <c r="M2185" s="9">
        <f>Datos_Limpios!$I2185+Datos_Limpios!$J2185</f>
        <v>29</v>
      </c>
      <c r="N2185" s="9" t="str">
        <f>IF(Datos_Limpios!$M2185&lt;35,"Menor a 35",IF(Datos_Limpios!$M2185&lt;=48,"Menor a 48",IF(Datos_Limpios!$M2185&lt;=60,"Menor a 60","Mayor a 60")))</f>
        <v>Menor a 35</v>
      </c>
      <c r="O2185" s="9" t="str">
        <f>IF(Datos_Limpios!$L2185="True",Datos_Limpios!$F2185,Datos_Limpios!$H2185)</f>
        <v>HEROIC</v>
      </c>
      <c r="P2185" s="9"/>
      <c r="Q2185" s="9">
        <v>16935</v>
      </c>
      <c r="R2185" s="9" t="s">
        <v>209</v>
      </c>
    </row>
    <row r="2186" spans="1:18" x14ac:dyDescent="0.3">
      <c r="A2186" s="7">
        <v>7936398486</v>
      </c>
      <c r="B2186" s="7">
        <v>3268</v>
      </c>
      <c r="C2186" s="8">
        <f>Datos_Limpios!$B2186/(24*60*60)</f>
        <v>3.7824074074074072E-2</v>
      </c>
      <c r="D2186" s="8" t="str">
        <f t="shared" si="68"/>
        <v>Mid Game</v>
      </c>
      <c r="E2186" s="7">
        <v>9303484</v>
      </c>
      <c r="F2186" s="7" t="s">
        <v>212</v>
      </c>
      <c r="G2186" s="7">
        <v>8254400</v>
      </c>
      <c r="H2186" s="7" t="s">
        <v>135</v>
      </c>
      <c r="I2186" s="7">
        <v>23</v>
      </c>
      <c r="J2186" s="7">
        <v>35</v>
      </c>
      <c r="K2186" s="7" t="str">
        <f t="shared" si="69"/>
        <v>Dire</v>
      </c>
      <c r="L2186" s="7" t="s">
        <v>14</v>
      </c>
      <c r="M2186" s="7">
        <f>Datos_Limpios!$I2186+Datos_Limpios!$J2186</f>
        <v>58</v>
      </c>
      <c r="N2186" s="7" t="str">
        <f>IF(Datos_Limpios!$M2186&lt;35,"Menor a 35",IF(Datos_Limpios!$M2186&lt;=48,"Menor a 48",IF(Datos_Limpios!$M2186&lt;=60,"Menor a 60","Mayor a 60")))</f>
        <v>Menor a 60</v>
      </c>
      <c r="O2186" s="7" t="str">
        <f>IF(Datos_Limpios!$L2186="True",Datos_Limpios!$F2186,Datos_Limpios!$H2186)</f>
        <v>beastcoast</v>
      </c>
      <c r="P2186" s="7"/>
      <c r="Q2186" s="7">
        <v>16935</v>
      </c>
      <c r="R2186" s="7" t="s">
        <v>209</v>
      </c>
    </row>
    <row r="2187" spans="1:18" x14ac:dyDescent="0.3">
      <c r="A2187" s="9">
        <v>7935724693</v>
      </c>
      <c r="B2187" s="9">
        <v>1781</v>
      </c>
      <c r="C2187" s="10">
        <f>Datos_Limpios!$B2187/(24*60*60)</f>
        <v>2.0613425925925927E-2</v>
      </c>
      <c r="D2187" s="8" t="str">
        <f t="shared" si="68"/>
        <v>Early Game</v>
      </c>
      <c r="E2187" s="9">
        <v>9247354</v>
      </c>
      <c r="F2187" s="9" t="s">
        <v>210</v>
      </c>
      <c r="G2187" s="9">
        <v>9255039</v>
      </c>
      <c r="H2187" s="9" t="s">
        <v>213</v>
      </c>
      <c r="I2187" s="9">
        <v>30</v>
      </c>
      <c r="J2187" s="9">
        <v>11</v>
      </c>
      <c r="K2187" s="9" t="str">
        <f t="shared" si="69"/>
        <v>Radiant</v>
      </c>
      <c r="L2187" s="9" t="s">
        <v>18</v>
      </c>
      <c r="M2187" s="9">
        <f>Datos_Limpios!$I2187+Datos_Limpios!$J2187</f>
        <v>41</v>
      </c>
      <c r="N2187" s="9" t="str">
        <f>IF(Datos_Limpios!$M2187&lt;35,"Menor a 35",IF(Datos_Limpios!$M2187&lt;=48,"Menor a 48",IF(Datos_Limpios!$M2187&lt;=60,"Menor a 60","Mayor a 60")))</f>
        <v>Menor a 48</v>
      </c>
      <c r="O2187" s="9" t="str">
        <f>IF(Datos_Limpios!$L2187="True",Datos_Limpios!$F2187,Datos_Limpios!$H2187)</f>
        <v>Team Falcons</v>
      </c>
      <c r="P2187" s="9"/>
      <c r="Q2187" s="9">
        <v>16935</v>
      </c>
      <c r="R2187" s="9" t="s">
        <v>209</v>
      </c>
    </row>
    <row r="2188" spans="1:18" x14ac:dyDescent="0.3">
      <c r="A2188" s="7">
        <v>7935628244</v>
      </c>
      <c r="B2188" s="7">
        <v>1939</v>
      </c>
      <c r="C2188" s="8">
        <f>Datos_Limpios!$B2188/(24*60*60)</f>
        <v>2.2442129629629631E-2</v>
      </c>
      <c r="D2188" s="8" t="str">
        <f t="shared" si="68"/>
        <v>Early Game</v>
      </c>
      <c r="E2188" s="7">
        <v>9255039</v>
      </c>
      <c r="F2188" s="7" t="s">
        <v>213</v>
      </c>
      <c r="G2188" s="7">
        <v>9247354</v>
      </c>
      <c r="H2188" s="7" t="s">
        <v>210</v>
      </c>
      <c r="I2188" s="7">
        <v>11</v>
      </c>
      <c r="J2188" s="7">
        <v>23</v>
      </c>
      <c r="K2188" s="7" t="str">
        <f t="shared" si="69"/>
        <v>Dire</v>
      </c>
      <c r="L2188" s="7" t="s">
        <v>14</v>
      </c>
      <c r="M2188" s="7">
        <f>Datos_Limpios!$I2188+Datos_Limpios!$J2188</f>
        <v>34</v>
      </c>
      <c r="N2188" s="7" t="str">
        <f>IF(Datos_Limpios!$M2188&lt;35,"Menor a 35",IF(Datos_Limpios!$M2188&lt;=48,"Menor a 48",IF(Datos_Limpios!$M2188&lt;=60,"Menor a 60","Mayor a 60")))</f>
        <v>Menor a 35</v>
      </c>
      <c r="O2188" s="7" t="str">
        <f>IF(Datos_Limpios!$L2188="True",Datos_Limpios!$F2188,Datos_Limpios!$H2188)</f>
        <v>Team Falcons</v>
      </c>
      <c r="P2188" s="7"/>
      <c r="Q2188" s="7">
        <v>16935</v>
      </c>
      <c r="R2188" s="7" t="s">
        <v>209</v>
      </c>
    </row>
    <row r="2189" spans="1:18" x14ac:dyDescent="0.3">
      <c r="A2189" s="9">
        <v>7935519998</v>
      </c>
      <c r="B2189" s="9">
        <v>2323</v>
      </c>
      <c r="C2189" s="10">
        <f>Datos_Limpios!$B2189/(24*60*60)</f>
        <v>2.6886574074074073E-2</v>
      </c>
      <c r="D2189" s="8" t="str">
        <f t="shared" si="68"/>
        <v>Early Game</v>
      </c>
      <c r="E2189" s="9">
        <v>8255888</v>
      </c>
      <c r="F2189" s="9" t="s">
        <v>170</v>
      </c>
      <c r="G2189" s="9">
        <v>8728920</v>
      </c>
      <c r="H2189" s="9" t="s">
        <v>206</v>
      </c>
      <c r="I2189" s="9">
        <v>42</v>
      </c>
      <c r="J2189" s="9">
        <v>5</v>
      </c>
      <c r="K2189" s="9" t="str">
        <f t="shared" si="69"/>
        <v>Radiant</v>
      </c>
      <c r="L2189" s="9" t="s">
        <v>18</v>
      </c>
      <c r="M2189" s="9">
        <f>Datos_Limpios!$I2189+Datos_Limpios!$J2189</f>
        <v>47</v>
      </c>
      <c r="N2189" s="9" t="str">
        <f>IF(Datos_Limpios!$M2189&lt;35,"Menor a 35",IF(Datos_Limpios!$M2189&lt;=48,"Menor a 48",IF(Datos_Limpios!$M2189&lt;=60,"Menor a 60","Mayor a 60")))</f>
        <v>Menor a 48</v>
      </c>
      <c r="O2189" s="9" t="str">
        <f>IF(Datos_Limpios!$L2189="True",Datos_Limpios!$F2189,Datos_Limpios!$H2189)</f>
        <v>BetBoom Team</v>
      </c>
      <c r="P2189" s="9"/>
      <c r="Q2189" s="9">
        <v>16935</v>
      </c>
      <c r="R2189" s="9" t="s">
        <v>209</v>
      </c>
    </row>
    <row r="2190" spans="1:18" x14ac:dyDescent="0.3">
      <c r="A2190" s="7">
        <v>7935409271</v>
      </c>
      <c r="B2190" s="7">
        <v>1904</v>
      </c>
      <c r="C2190" s="8">
        <f>Datos_Limpios!$B2190/(24*60*60)</f>
        <v>2.2037037037037036E-2</v>
      </c>
      <c r="D2190" s="8" t="str">
        <f t="shared" si="68"/>
        <v>Early Game</v>
      </c>
      <c r="E2190" s="7">
        <v>8728920</v>
      </c>
      <c r="F2190" s="7" t="s">
        <v>206</v>
      </c>
      <c r="G2190" s="7">
        <v>8255888</v>
      </c>
      <c r="H2190" s="7" t="s">
        <v>170</v>
      </c>
      <c r="I2190" s="7">
        <v>10</v>
      </c>
      <c r="J2190" s="7">
        <v>24</v>
      </c>
      <c r="K2190" s="7" t="str">
        <f t="shared" si="69"/>
        <v>Dire</v>
      </c>
      <c r="L2190" s="7" t="s">
        <v>14</v>
      </c>
      <c r="M2190" s="7">
        <f>Datos_Limpios!$I2190+Datos_Limpios!$J2190</f>
        <v>34</v>
      </c>
      <c r="N2190" s="7" t="str">
        <f>IF(Datos_Limpios!$M2190&lt;35,"Menor a 35",IF(Datos_Limpios!$M2190&lt;=48,"Menor a 48",IF(Datos_Limpios!$M2190&lt;=60,"Menor a 60","Mayor a 60")))</f>
        <v>Menor a 35</v>
      </c>
      <c r="O2190" s="7" t="str">
        <f>IF(Datos_Limpios!$L2190="True",Datos_Limpios!$F2190,Datos_Limpios!$H2190)</f>
        <v>BetBoom Team</v>
      </c>
      <c r="P2190" s="7"/>
      <c r="Q2190" s="7">
        <v>16935</v>
      </c>
      <c r="R2190" s="7" t="s">
        <v>209</v>
      </c>
    </row>
    <row r="2191" spans="1:18" x14ac:dyDescent="0.3">
      <c r="A2191" s="9">
        <v>7935308931</v>
      </c>
      <c r="B2191" s="9">
        <v>2199</v>
      </c>
      <c r="C2191" s="10">
        <f>Datos_Limpios!$B2191/(24*60*60)</f>
        <v>2.5451388888888888E-2</v>
      </c>
      <c r="D2191" s="8" t="str">
        <f t="shared" si="68"/>
        <v>Early Game</v>
      </c>
      <c r="E2191" s="9">
        <v>9080405</v>
      </c>
      <c r="F2191" s="9" t="s">
        <v>214</v>
      </c>
      <c r="G2191" s="9">
        <v>9255039</v>
      </c>
      <c r="H2191" s="9" t="s">
        <v>213</v>
      </c>
      <c r="I2191" s="9">
        <v>3</v>
      </c>
      <c r="J2191" s="9">
        <v>22</v>
      </c>
      <c r="K2191" s="9" t="str">
        <f t="shared" si="69"/>
        <v>Dire</v>
      </c>
      <c r="L2191" s="9" t="s">
        <v>14</v>
      </c>
      <c r="M2191" s="9">
        <f>Datos_Limpios!$I2191+Datos_Limpios!$J2191</f>
        <v>25</v>
      </c>
      <c r="N2191" s="9" t="str">
        <f>IF(Datos_Limpios!$M2191&lt;35,"Menor a 35",IF(Datos_Limpios!$M2191&lt;=48,"Menor a 48",IF(Datos_Limpios!$M2191&lt;=60,"Menor a 60","Mayor a 60")))</f>
        <v>Menor a 35</v>
      </c>
      <c r="O2191" s="9" t="str">
        <f>IF(Datos_Limpios!$L2191="True",Datos_Limpios!$F2191,Datos_Limpios!$H2191)</f>
        <v>1w Team</v>
      </c>
      <c r="P2191" s="9"/>
      <c r="Q2191" s="9">
        <v>16935</v>
      </c>
      <c r="R2191" s="9" t="s">
        <v>209</v>
      </c>
    </row>
    <row r="2192" spans="1:18" x14ac:dyDescent="0.3">
      <c r="A2192" s="7">
        <v>7935234871</v>
      </c>
      <c r="B2192" s="7">
        <v>2005</v>
      </c>
      <c r="C2192" s="8">
        <f>Datos_Limpios!$B2192/(24*60*60)</f>
        <v>2.3206018518518518E-2</v>
      </c>
      <c r="D2192" s="8" t="str">
        <f t="shared" si="68"/>
        <v>Early Game</v>
      </c>
      <c r="E2192" s="7">
        <v>9080405</v>
      </c>
      <c r="F2192" s="7" t="s">
        <v>214</v>
      </c>
      <c r="G2192" s="7">
        <v>9255039</v>
      </c>
      <c r="H2192" s="7" t="s">
        <v>213</v>
      </c>
      <c r="I2192" s="7">
        <v>10</v>
      </c>
      <c r="J2192" s="7">
        <v>20</v>
      </c>
      <c r="K2192" s="7" t="str">
        <f t="shared" si="69"/>
        <v>Dire</v>
      </c>
      <c r="L2192" s="7" t="s">
        <v>14</v>
      </c>
      <c r="M2192" s="7">
        <f>Datos_Limpios!$I2192+Datos_Limpios!$J2192</f>
        <v>30</v>
      </c>
      <c r="N2192" s="7" t="str">
        <f>IF(Datos_Limpios!$M2192&lt;35,"Menor a 35",IF(Datos_Limpios!$M2192&lt;=48,"Menor a 48",IF(Datos_Limpios!$M2192&lt;=60,"Menor a 60","Mayor a 60")))</f>
        <v>Menor a 35</v>
      </c>
      <c r="O2192" s="7" t="str">
        <f>IF(Datos_Limpios!$L2192="True",Datos_Limpios!$F2192,Datos_Limpios!$H2192)</f>
        <v>1w Team</v>
      </c>
      <c r="P2192" s="7"/>
      <c r="Q2192" s="7">
        <v>16935</v>
      </c>
      <c r="R2192" s="7" t="s">
        <v>209</v>
      </c>
    </row>
    <row r="2193" spans="1:18" x14ac:dyDescent="0.3">
      <c r="A2193" s="9">
        <v>7935152091</v>
      </c>
      <c r="B2193" s="9">
        <v>3014</v>
      </c>
      <c r="C2193" s="10">
        <f>Datos_Limpios!$B2193/(24*60*60)</f>
        <v>3.4884259259259261E-2</v>
      </c>
      <c r="D2193" s="8" t="str">
        <f t="shared" si="68"/>
        <v>Mid Game</v>
      </c>
      <c r="E2193" s="9">
        <v>8255888</v>
      </c>
      <c r="F2193" s="9" t="s">
        <v>170</v>
      </c>
      <c r="G2193" s="9">
        <v>8597976</v>
      </c>
      <c r="H2193" s="9" t="s">
        <v>203</v>
      </c>
      <c r="I2193" s="9">
        <v>35</v>
      </c>
      <c r="J2193" s="9">
        <v>16</v>
      </c>
      <c r="K2193" s="9" t="str">
        <f t="shared" si="69"/>
        <v>Radiant</v>
      </c>
      <c r="L2193" s="9" t="s">
        <v>18</v>
      </c>
      <c r="M2193" s="9">
        <f>Datos_Limpios!$I2193+Datos_Limpios!$J2193</f>
        <v>51</v>
      </c>
      <c r="N2193" s="9" t="str">
        <f>IF(Datos_Limpios!$M2193&lt;35,"Menor a 35",IF(Datos_Limpios!$M2193&lt;=48,"Menor a 48",IF(Datos_Limpios!$M2193&lt;=60,"Menor a 60","Mayor a 60")))</f>
        <v>Menor a 60</v>
      </c>
      <c r="O2193" s="9" t="str">
        <f>IF(Datos_Limpios!$L2193="True",Datos_Limpios!$F2193,Datos_Limpios!$H2193)</f>
        <v>BetBoom Team</v>
      </c>
      <c r="P2193" s="9"/>
      <c r="Q2193" s="9">
        <v>16935</v>
      </c>
      <c r="R2193" s="9" t="s">
        <v>209</v>
      </c>
    </row>
    <row r="2194" spans="1:18" x14ac:dyDescent="0.3">
      <c r="A2194" s="7">
        <v>7935087384</v>
      </c>
      <c r="B2194" s="7">
        <v>3026</v>
      </c>
      <c r="C2194" s="8">
        <f>Datos_Limpios!$B2194/(24*60*60)</f>
        <v>3.502314814814815E-2</v>
      </c>
      <c r="D2194" s="8" t="str">
        <f t="shared" si="68"/>
        <v>Mid Game</v>
      </c>
      <c r="E2194" s="7">
        <v>8597976</v>
      </c>
      <c r="F2194" s="7" t="s">
        <v>203</v>
      </c>
      <c r="G2194" s="7">
        <v>8255888</v>
      </c>
      <c r="H2194" s="7" t="s">
        <v>170</v>
      </c>
      <c r="I2194" s="7">
        <v>19</v>
      </c>
      <c r="J2194" s="7">
        <v>23</v>
      </c>
      <c r="K2194" s="7" t="str">
        <f t="shared" si="69"/>
        <v>Radiant</v>
      </c>
      <c r="L2194" s="7" t="s">
        <v>18</v>
      </c>
      <c r="M2194" s="7">
        <f>Datos_Limpios!$I2194+Datos_Limpios!$J2194</f>
        <v>42</v>
      </c>
      <c r="N2194" s="7" t="str">
        <f>IF(Datos_Limpios!$M2194&lt;35,"Menor a 35",IF(Datos_Limpios!$M2194&lt;=48,"Menor a 48",IF(Datos_Limpios!$M2194&lt;=60,"Menor a 60","Mayor a 60")))</f>
        <v>Menor a 48</v>
      </c>
      <c r="O2194" s="7" t="str">
        <f>IF(Datos_Limpios!$L2194="True",Datos_Limpios!$F2194,Datos_Limpios!$H2194)</f>
        <v>Talon</v>
      </c>
      <c r="P2194" s="7"/>
      <c r="Q2194" s="7">
        <v>16935</v>
      </c>
      <c r="R2194" s="7" t="s">
        <v>209</v>
      </c>
    </row>
    <row r="2195" spans="1:18" x14ac:dyDescent="0.3">
      <c r="A2195" s="9">
        <v>7935041049</v>
      </c>
      <c r="B2195" s="9">
        <v>2092</v>
      </c>
      <c r="C2195" s="10">
        <f>Datos_Limpios!$B2195/(24*60*60)</f>
        <v>2.4212962962962964E-2</v>
      </c>
      <c r="D2195" s="8" t="str">
        <f t="shared" si="68"/>
        <v>Early Game</v>
      </c>
      <c r="E2195" s="9">
        <v>8255888</v>
      </c>
      <c r="F2195" s="9" t="s">
        <v>170</v>
      </c>
      <c r="G2195" s="9">
        <v>8597976</v>
      </c>
      <c r="H2195" s="9" t="s">
        <v>203</v>
      </c>
      <c r="I2195" s="9">
        <v>24</v>
      </c>
      <c r="J2195" s="9">
        <v>8</v>
      </c>
      <c r="K2195" s="9" t="str">
        <f t="shared" si="69"/>
        <v>Radiant</v>
      </c>
      <c r="L2195" s="9" t="s">
        <v>18</v>
      </c>
      <c r="M2195" s="9">
        <f>Datos_Limpios!$I2195+Datos_Limpios!$J2195</f>
        <v>32</v>
      </c>
      <c r="N2195" s="9" t="str">
        <f>IF(Datos_Limpios!$M2195&lt;35,"Menor a 35",IF(Datos_Limpios!$M2195&lt;=48,"Menor a 48",IF(Datos_Limpios!$M2195&lt;=60,"Menor a 60","Mayor a 60")))</f>
        <v>Menor a 35</v>
      </c>
      <c r="O2195" s="9" t="str">
        <f>IF(Datos_Limpios!$L2195="True",Datos_Limpios!$F2195,Datos_Limpios!$H2195)</f>
        <v>BetBoom Team</v>
      </c>
      <c r="P2195" s="9"/>
      <c r="Q2195" s="9">
        <v>16935</v>
      </c>
      <c r="R2195" s="9" t="s">
        <v>209</v>
      </c>
    </row>
    <row r="2196" spans="1:18" x14ac:dyDescent="0.3">
      <c r="A2196" s="7">
        <v>7934359821</v>
      </c>
      <c r="B2196" s="7">
        <v>1641</v>
      </c>
      <c r="C2196" s="8">
        <f>Datos_Limpios!$B2196/(24*60*60)</f>
        <v>1.8993055555555555E-2</v>
      </c>
      <c r="D2196" s="8" t="str">
        <f t="shared" si="68"/>
        <v>Early Game</v>
      </c>
      <c r="E2196" s="7">
        <v>8599101</v>
      </c>
      <c r="F2196" s="7" t="s">
        <v>199</v>
      </c>
      <c r="G2196" s="7">
        <v>8728920</v>
      </c>
      <c r="H2196" s="7" t="s">
        <v>206</v>
      </c>
      <c r="I2196" s="7">
        <v>30</v>
      </c>
      <c r="J2196" s="7">
        <v>7</v>
      </c>
      <c r="K2196" s="7" t="str">
        <f t="shared" si="69"/>
        <v>Radiant</v>
      </c>
      <c r="L2196" s="7" t="s">
        <v>18</v>
      </c>
      <c r="M2196" s="7">
        <f>Datos_Limpios!$I2196+Datos_Limpios!$J2196</f>
        <v>37</v>
      </c>
      <c r="N2196" s="7" t="str">
        <f>IF(Datos_Limpios!$M2196&lt;35,"Menor a 35",IF(Datos_Limpios!$M2196&lt;=48,"Menor a 48",IF(Datos_Limpios!$M2196&lt;=60,"Menor a 60","Mayor a 60")))</f>
        <v>Menor a 48</v>
      </c>
      <c r="O2196" s="7" t="str">
        <f>IF(Datos_Limpios!$L2196="True",Datos_Limpios!$F2196,Datos_Limpios!$H2196)</f>
        <v>Gaimin Gladiators</v>
      </c>
      <c r="P2196" s="7"/>
      <c r="Q2196" s="7">
        <v>16935</v>
      </c>
      <c r="R2196" s="7" t="s">
        <v>209</v>
      </c>
    </row>
    <row r="2197" spans="1:18" x14ac:dyDescent="0.3">
      <c r="A2197" s="9">
        <v>7934252472</v>
      </c>
      <c r="B2197" s="9">
        <v>2162</v>
      </c>
      <c r="C2197" s="10">
        <f>Datos_Limpios!$B2197/(24*60*60)</f>
        <v>2.5023148148148149E-2</v>
      </c>
      <c r="D2197" s="8" t="str">
        <f t="shared" si="68"/>
        <v>Early Game</v>
      </c>
      <c r="E2197" s="9">
        <v>8599101</v>
      </c>
      <c r="F2197" s="9" t="s">
        <v>199</v>
      </c>
      <c r="G2197" s="9">
        <v>8728920</v>
      </c>
      <c r="H2197" s="9" t="s">
        <v>206</v>
      </c>
      <c r="I2197" s="9">
        <v>19</v>
      </c>
      <c r="J2197" s="9">
        <v>10</v>
      </c>
      <c r="K2197" s="9" t="str">
        <f t="shared" si="69"/>
        <v>Radiant</v>
      </c>
      <c r="L2197" s="9" t="s">
        <v>18</v>
      </c>
      <c r="M2197" s="9">
        <f>Datos_Limpios!$I2197+Datos_Limpios!$J2197</f>
        <v>29</v>
      </c>
      <c r="N2197" s="9" t="str">
        <f>IF(Datos_Limpios!$M2197&lt;35,"Menor a 35",IF(Datos_Limpios!$M2197&lt;=48,"Menor a 48",IF(Datos_Limpios!$M2197&lt;=60,"Menor a 60","Mayor a 60")))</f>
        <v>Menor a 35</v>
      </c>
      <c r="O2197" s="9" t="str">
        <f>IF(Datos_Limpios!$L2197="True",Datos_Limpios!$F2197,Datos_Limpios!$H2197)</f>
        <v>Gaimin Gladiators</v>
      </c>
      <c r="P2197" s="9"/>
      <c r="Q2197" s="9">
        <v>16935</v>
      </c>
      <c r="R2197" s="9" t="s">
        <v>209</v>
      </c>
    </row>
    <row r="2198" spans="1:18" x14ac:dyDescent="0.3">
      <c r="A2198" s="7">
        <v>7934129660</v>
      </c>
      <c r="B2198" s="7">
        <v>2142</v>
      </c>
      <c r="C2198" s="8">
        <f>Datos_Limpios!$B2198/(24*60*60)</f>
        <v>2.4791666666666667E-2</v>
      </c>
      <c r="D2198" s="8" t="str">
        <f t="shared" si="68"/>
        <v>Early Game</v>
      </c>
      <c r="E2198" s="7">
        <v>8728920</v>
      </c>
      <c r="F2198" s="7" t="s">
        <v>206</v>
      </c>
      <c r="G2198" s="7">
        <v>8599101</v>
      </c>
      <c r="H2198" s="7" t="s">
        <v>199</v>
      </c>
      <c r="I2198" s="7">
        <v>27</v>
      </c>
      <c r="J2198" s="7">
        <v>6</v>
      </c>
      <c r="K2198" s="7" t="str">
        <f t="shared" si="69"/>
        <v>Radiant</v>
      </c>
      <c r="L2198" s="7" t="s">
        <v>18</v>
      </c>
      <c r="M2198" s="7">
        <f>Datos_Limpios!$I2198+Datos_Limpios!$J2198</f>
        <v>33</v>
      </c>
      <c r="N2198" s="7" t="str">
        <f>IF(Datos_Limpios!$M2198&lt;35,"Menor a 35",IF(Datos_Limpios!$M2198&lt;=48,"Menor a 48",IF(Datos_Limpios!$M2198&lt;=60,"Menor a 60","Mayor a 60")))</f>
        <v>Menor a 35</v>
      </c>
      <c r="O2198" s="7" t="str">
        <f>IF(Datos_Limpios!$L2198="True",Datos_Limpios!$F2198,Datos_Limpios!$H2198)</f>
        <v>nouns</v>
      </c>
      <c r="P2198" s="7"/>
      <c r="Q2198" s="7">
        <v>16935</v>
      </c>
      <c r="R2198" s="7" t="s">
        <v>209</v>
      </c>
    </row>
    <row r="2199" spans="1:18" x14ac:dyDescent="0.3">
      <c r="A2199" s="9">
        <v>7933944690</v>
      </c>
      <c r="B2199" s="9">
        <v>4069</v>
      </c>
      <c r="C2199" s="10">
        <f>Datos_Limpios!$B2199/(24*60*60)</f>
        <v>4.7094907407407405E-2</v>
      </c>
      <c r="D2199" s="8" t="str">
        <f t="shared" si="68"/>
        <v>Late Game</v>
      </c>
      <c r="E2199" s="9">
        <v>9247354</v>
      </c>
      <c r="F2199" s="9" t="s">
        <v>210</v>
      </c>
      <c r="G2199" s="9">
        <v>8291895</v>
      </c>
      <c r="H2199" s="9" t="s">
        <v>182</v>
      </c>
      <c r="I2199" s="9">
        <v>28</v>
      </c>
      <c r="J2199" s="9">
        <v>24</v>
      </c>
      <c r="K2199" s="9" t="str">
        <f t="shared" si="69"/>
        <v>Dire</v>
      </c>
      <c r="L2199" s="9" t="s">
        <v>14</v>
      </c>
      <c r="M2199" s="9">
        <f>Datos_Limpios!$I2199+Datos_Limpios!$J2199</f>
        <v>52</v>
      </c>
      <c r="N2199" s="9" t="str">
        <f>IF(Datos_Limpios!$M2199&lt;35,"Menor a 35",IF(Datos_Limpios!$M2199&lt;=48,"Menor a 48",IF(Datos_Limpios!$M2199&lt;=60,"Menor a 60","Mayor a 60")))</f>
        <v>Menor a 60</v>
      </c>
      <c r="O2199" s="9" t="str">
        <f>IF(Datos_Limpios!$L2199="True",Datos_Limpios!$F2199,Datos_Limpios!$H2199)</f>
        <v>Tundra Esports</v>
      </c>
      <c r="P2199" s="9"/>
      <c r="Q2199" s="9">
        <v>16935</v>
      </c>
      <c r="R2199" s="9" t="s">
        <v>209</v>
      </c>
    </row>
    <row r="2200" spans="1:18" x14ac:dyDescent="0.3">
      <c r="A2200" s="7">
        <v>7933833565</v>
      </c>
      <c r="B2200" s="7">
        <v>2170</v>
      </c>
      <c r="C2200" s="8">
        <f>Datos_Limpios!$B2200/(24*60*60)</f>
        <v>2.5115740740740741E-2</v>
      </c>
      <c r="D2200" s="8" t="str">
        <f t="shared" si="68"/>
        <v>Early Game</v>
      </c>
      <c r="E2200" s="7">
        <v>8291895</v>
      </c>
      <c r="F2200" s="7" t="s">
        <v>182</v>
      </c>
      <c r="G2200" s="7">
        <v>9247354</v>
      </c>
      <c r="H2200" s="7" t="s">
        <v>210</v>
      </c>
      <c r="I2200" s="7">
        <v>24</v>
      </c>
      <c r="J2200" s="7">
        <v>24</v>
      </c>
      <c r="K2200" s="7" t="str">
        <f t="shared" si="69"/>
        <v>Radiant</v>
      </c>
      <c r="L2200" s="7" t="s">
        <v>18</v>
      </c>
      <c r="M2200" s="7">
        <f>Datos_Limpios!$I2200+Datos_Limpios!$J2200</f>
        <v>48</v>
      </c>
      <c r="N2200" s="7" t="str">
        <f>IF(Datos_Limpios!$M2200&lt;35,"Menor a 35",IF(Datos_Limpios!$M2200&lt;=48,"Menor a 48",IF(Datos_Limpios!$M2200&lt;=60,"Menor a 60","Mayor a 60")))</f>
        <v>Menor a 48</v>
      </c>
      <c r="O2200" s="7" t="str">
        <f>IF(Datos_Limpios!$L2200="True",Datos_Limpios!$F2200,Datos_Limpios!$H2200)</f>
        <v>Tundra Esports</v>
      </c>
      <c r="P2200" s="7"/>
      <c r="Q2200" s="7">
        <v>16935</v>
      </c>
      <c r="R2200" s="7" t="s">
        <v>209</v>
      </c>
    </row>
    <row r="2201" spans="1:18" x14ac:dyDescent="0.3">
      <c r="A2201" s="9">
        <v>7933710437</v>
      </c>
      <c r="B2201" s="9">
        <v>2311</v>
      </c>
      <c r="C2201" s="10">
        <f>Datos_Limpios!$B2201/(24*60*60)</f>
        <v>2.6747685185185187E-2</v>
      </c>
      <c r="D2201" s="8" t="str">
        <f t="shared" si="68"/>
        <v>Early Game</v>
      </c>
      <c r="E2201" s="9">
        <v>9467224</v>
      </c>
      <c r="F2201" s="9" t="s">
        <v>211</v>
      </c>
      <c r="G2201" s="9">
        <v>8605863</v>
      </c>
      <c r="H2201" s="9" t="s">
        <v>202</v>
      </c>
      <c r="I2201" s="9">
        <v>8</v>
      </c>
      <c r="J2201" s="9">
        <v>19</v>
      </c>
      <c r="K2201" s="9" t="str">
        <f t="shared" si="69"/>
        <v>Dire</v>
      </c>
      <c r="L2201" s="9" t="s">
        <v>14</v>
      </c>
      <c r="M2201" s="9">
        <f>Datos_Limpios!$I2201+Datos_Limpios!$J2201</f>
        <v>27</v>
      </c>
      <c r="N2201" s="9" t="str">
        <f>IF(Datos_Limpios!$M2201&lt;35,"Menor a 35",IF(Datos_Limpios!$M2201&lt;=48,"Menor a 48",IF(Datos_Limpios!$M2201&lt;=60,"Menor a 60","Mayor a 60")))</f>
        <v>Menor a 35</v>
      </c>
      <c r="O2201" s="9" t="str">
        <f>IF(Datos_Limpios!$L2201="True",Datos_Limpios!$F2201,Datos_Limpios!$H2201)</f>
        <v>Cloud9</v>
      </c>
      <c r="P2201" s="9"/>
      <c r="Q2201" s="9">
        <v>16935</v>
      </c>
      <c r="R2201" s="9" t="s">
        <v>209</v>
      </c>
    </row>
    <row r="2202" spans="1:18" x14ac:dyDescent="0.3">
      <c r="A2202" s="7">
        <v>7933607087</v>
      </c>
      <c r="B2202" s="7">
        <v>2123</v>
      </c>
      <c r="C2202" s="8">
        <f>Datos_Limpios!$B2202/(24*60*60)</f>
        <v>2.4571759259259258E-2</v>
      </c>
      <c r="D2202" s="8" t="str">
        <f t="shared" si="68"/>
        <v>Early Game</v>
      </c>
      <c r="E2202" s="7">
        <v>8605863</v>
      </c>
      <c r="F2202" s="7" t="s">
        <v>202</v>
      </c>
      <c r="G2202" s="7">
        <v>9467224</v>
      </c>
      <c r="H2202" s="7" t="s">
        <v>211</v>
      </c>
      <c r="I2202" s="7">
        <v>22</v>
      </c>
      <c r="J2202" s="7">
        <v>12</v>
      </c>
      <c r="K2202" s="7" t="str">
        <f t="shared" si="69"/>
        <v>Radiant</v>
      </c>
      <c r="L2202" s="7" t="s">
        <v>18</v>
      </c>
      <c r="M2202" s="7">
        <f>Datos_Limpios!$I2202+Datos_Limpios!$J2202</f>
        <v>34</v>
      </c>
      <c r="N2202" s="7" t="str">
        <f>IF(Datos_Limpios!$M2202&lt;35,"Menor a 35",IF(Datos_Limpios!$M2202&lt;=48,"Menor a 48",IF(Datos_Limpios!$M2202&lt;=60,"Menor a 60","Mayor a 60")))</f>
        <v>Menor a 35</v>
      </c>
      <c r="O2202" s="7" t="str">
        <f>IF(Datos_Limpios!$L2202="True",Datos_Limpios!$F2202,Datos_Limpios!$H2202)</f>
        <v>Cloud9</v>
      </c>
      <c r="P2202" s="7"/>
      <c r="Q2202" s="7">
        <v>16935</v>
      </c>
      <c r="R2202" s="7" t="s">
        <v>209</v>
      </c>
    </row>
    <row r="2203" spans="1:18" x14ac:dyDescent="0.3">
      <c r="A2203" s="9">
        <v>7933540966</v>
      </c>
      <c r="B2203" s="9">
        <v>1142</v>
      </c>
      <c r="C2203" s="10">
        <f>Datos_Limpios!$B2203/(24*60*60)</f>
        <v>1.3217592592592593E-2</v>
      </c>
      <c r="D2203" s="8" t="str">
        <f t="shared" si="68"/>
        <v>Turbo Game</v>
      </c>
      <c r="E2203" s="9">
        <v>2163</v>
      </c>
      <c r="F2203" s="9" t="s">
        <v>66</v>
      </c>
      <c r="G2203" s="9">
        <v>8261500</v>
      </c>
      <c r="H2203" s="9" t="s">
        <v>195</v>
      </c>
      <c r="I2203" s="9">
        <v>19</v>
      </c>
      <c r="J2203" s="9">
        <v>1</v>
      </c>
      <c r="K2203" s="9" t="str">
        <f t="shared" si="69"/>
        <v>Radiant</v>
      </c>
      <c r="L2203" s="9" t="s">
        <v>18</v>
      </c>
      <c r="M2203" s="9">
        <f>Datos_Limpios!$I2203+Datos_Limpios!$J2203</f>
        <v>20</v>
      </c>
      <c r="N2203" s="9" t="str">
        <f>IF(Datos_Limpios!$M2203&lt;35,"Menor a 35",IF(Datos_Limpios!$M2203&lt;=48,"Menor a 48",IF(Datos_Limpios!$M2203&lt;=60,"Menor a 60","Mayor a 60")))</f>
        <v>Menor a 35</v>
      </c>
      <c r="O2203" s="9" t="str">
        <f>IF(Datos_Limpios!$L2203="True",Datos_Limpios!$F2203,Datos_Limpios!$H2203)</f>
        <v>Team Liquid</v>
      </c>
      <c r="P2203" s="9"/>
      <c r="Q2203" s="9">
        <v>16935</v>
      </c>
      <c r="R2203" s="9" t="s">
        <v>209</v>
      </c>
    </row>
    <row r="2204" spans="1:18" x14ac:dyDescent="0.3">
      <c r="A2204" s="7">
        <v>7933465064</v>
      </c>
      <c r="B2204" s="7">
        <v>2326</v>
      </c>
      <c r="C2204" s="8">
        <f>Datos_Limpios!$B2204/(24*60*60)</f>
        <v>2.6921296296296297E-2</v>
      </c>
      <c r="D2204" s="8" t="str">
        <f t="shared" si="68"/>
        <v>Early Game</v>
      </c>
      <c r="E2204" s="7">
        <v>8261500</v>
      </c>
      <c r="F2204" s="7" t="s">
        <v>195</v>
      </c>
      <c r="G2204" s="7">
        <v>2163</v>
      </c>
      <c r="H2204" s="7" t="s">
        <v>66</v>
      </c>
      <c r="I2204" s="7">
        <v>12</v>
      </c>
      <c r="J2204" s="7">
        <v>24</v>
      </c>
      <c r="K2204" s="7" t="str">
        <f t="shared" si="69"/>
        <v>Dire</v>
      </c>
      <c r="L2204" s="7" t="s">
        <v>14</v>
      </c>
      <c r="M2204" s="7">
        <f>Datos_Limpios!$I2204+Datos_Limpios!$J2204</f>
        <v>36</v>
      </c>
      <c r="N2204" s="7" t="str">
        <f>IF(Datos_Limpios!$M2204&lt;35,"Menor a 35",IF(Datos_Limpios!$M2204&lt;=48,"Menor a 48",IF(Datos_Limpios!$M2204&lt;=60,"Menor a 60","Mayor a 60")))</f>
        <v>Menor a 48</v>
      </c>
      <c r="O2204" s="7" t="str">
        <f>IF(Datos_Limpios!$L2204="True",Datos_Limpios!$F2204,Datos_Limpios!$H2204)</f>
        <v>Team Liquid</v>
      </c>
      <c r="P2204" s="7"/>
      <c r="Q2204" s="7">
        <v>16935</v>
      </c>
      <c r="R2204" s="7" t="s">
        <v>209</v>
      </c>
    </row>
    <row r="2205" spans="1:18" x14ac:dyDescent="0.3">
      <c r="A2205" s="9">
        <v>7932744081</v>
      </c>
      <c r="B2205" s="9">
        <v>2170</v>
      </c>
      <c r="C2205" s="10">
        <f>Datos_Limpios!$B2205/(24*60*60)</f>
        <v>2.5115740740740741E-2</v>
      </c>
      <c r="D2205" s="8" t="str">
        <f t="shared" si="68"/>
        <v>Early Game</v>
      </c>
      <c r="E2205" s="9">
        <v>5</v>
      </c>
      <c r="F2205" s="9" t="s">
        <v>62</v>
      </c>
      <c r="G2205" s="9">
        <v>8599101</v>
      </c>
      <c r="H2205" s="9" t="s">
        <v>199</v>
      </c>
      <c r="I2205" s="9">
        <v>8</v>
      </c>
      <c r="J2205" s="9">
        <v>26</v>
      </c>
      <c r="K2205" s="9" t="str">
        <f t="shared" si="69"/>
        <v>Dire</v>
      </c>
      <c r="L2205" s="9" t="s">
        <v>14</v>
      </c>
      <c r="M2205" s="9">
        <f>Datos_Limpios!$I2205+Datos_Limpios!$J2205</f>
        <v>34</v>
      </c>
      <c r="N2205" s="9" t="str">
        <f>IF(Datos_Limpios!$M2205&lt;35,"Menor a 35",IF(Datos_Limpios!$M2205&lt;=48,"Menor a 48",IF(Datos_Limpios!$M2205&lt;=60,"Menor a 60","Mayor a 60")))</f>
        <v>Menor a 35</v>
      </c>
      <c r="O2205" s="9" t="str">
        <f>IF(Datos_Limpios!$L2205="True",Datos_Limpios!$F2205,Datos_Limpios!$H2205)</f>
        <v>Gaimin Gladiators</v>
      </c>
      <c r="P2205" s="9"/>
      <c r="Q2205" s="9">
        <v>16935</v>
      </c>
      <c r="R2205" s="9" t="s">
        <v>209</v>
      </c>
    </row>
    <row r="2206" spans="1:18" x14ac:dyDescent="0.3">
      <c r="A2206" s="7">
        <v>7932637495</v>
      </c>
      <c r="B2206" s="7">
        <v>2400</v>
      </c>
      <c r="C2206" s="8">
        <f>Datos_Limpios!$B2206/(24*60*60)</f>
        <v>2.7777777777777776E-2</v>
      </c>
      <c r="D2206" s="8" t="str">
        <f t="shared" si="68"/>
        <v>Early Game</v>
      </c>
      <c r="E2206" s="7">
        <v>8599101</v>
      </c>
      <c r="F2206" s="7" t="s">
        <v>199</v>
      </c>
      <c r="G2206" s="7">
        <v>5</v>
      </c>
      <c r="H2206" s="7" t="s">
        <v>62</v>
      </c>
      <c r="I2206" s="7">
        <v>14</v>
      </c>
      <c r="J2206" s="7">
        <v>15</v>
      </c>
      <c r="K2206" s="7" t="str">
        <f t="shared" si="69"/>
        <v>Dire</v>
      </c>
      <c r="L2206" s="7" t="s">
        <v>14</v>
      </c>
      <c r="M2206" s="7">
        <f>Datos_Limpios!$I2206+Datos_Limpios!$J2206</f>
        <v>29</v>
      </c>
      <c r="N2206" s="7" t="str">
        <f>IF(Datos_Limpios!$M2206&lt;35,"Menor a 35",IF(Datos_Limpios!$M2206&lt;=48,"Menor a 48",IF(Datos_Limpios!$M2206&lt;=60,"Menor a 60","Mayor a 60")))</f>
        <v>Menor a 35</v>
      </c>
      <c r="O2206" s="7" t="str">
        <f>IF(Datos_Limpios!$L2206="True",Datos_Limpios!$F2206,Datos_Limpios!$H2206)</f>
        <v>Invictus Gaming</v>
      </c>
      <c r="P2206" s="7"/>
      <c r="Q2206" s="7">
        <v>16935</v>
      </c>
      <c r="R2206" s="7" t="s">
        <v>209</v>
      </c>
    </row>
    <row r="2207" spans="1:18" x14ac:dyDescent="0.3">
      <c r="A2207" s="9">
        <v>7932554733</v>
      </c>
      <c r="B2207" s="9">
        <v>1500</v>
      </c>
      <c r="C2207" s="10">
        <f>Datos_Limpios!$B2207/(24*60*60)</f>
        <v>1.7361111111111112E-2</v>
      </c>
      <c r="D2207" s="8" t="str">
        <f t="shared" si="68"/>
        <v>Early Game</v>
      </c>
      <c r="E2207" s="9">
        <v>5</v>
      </c>
      <c r="F2207" s="9" t="s">
        <v>62</v>
      </c>
      <c r="G2207" s="9">
        <v>8599101</v>
      </c>
      <c r="H2207" s="9" t="s">
        <v>199</v>
      </c>
      <c r="I2207" s="9">
        <v>6</v>
      </c>
      <c r="J2207" s="9">
        <v>22</v>
      </c>
      <c r="K2207" s="9" t="str">
        <f t="shared" si="69"/>
        <v>Dire</v>
      </c>
      <c r="L2207" s="9" t="s">
        <v>14</v>
      </c>
      <c r="M2207" s="9">
        <f>Datos_Limpios!$I2207+Datos_Limpios!$J2207</f>
        <v>28</v>
      </c>
      <c r="N2207" s="9" t="str">
        <f>IF(Datos_Limpios!$M2207&lt;35,"Menor a 35",IF(Datos_Limpios!$M2207&lt;=48,"Menor a 48",IF(Datos_Limpios!$M2207&lt;=60,"Menor a 60","Mayor a 60")))</f>
        <v>Menor a 35</v>
      </c>
      <c r="O2207" s="9" t="str">
        <f>IF(Datos_Limpios!$L2207="True",Datos_Limpios!$F2207,Datos_Limpios!$H2207)</f>
        <v>Gaimin Gladiators</v>
      </c>
      <c r="P2207" s="9"/>
      <c r="Q2207" s="9">
        <v>16935</v>
      </c>
      <c r="R2207" s="9" t="s">
        <v>209</v>
      </c>
    </row>
    <row r="2208" spans="1:18" x14ac:dyDescent="0.3">
      <c r="A2208" s="7">
        <v>7932411449</v>
      </c>
      <c r="B2208" s="7">
        <v>2895</v>
      </c>
      <c r="C2208" s="8">
        <f>Datos_Limpios!$B2208/(24*60*60)</f>
        <v>3.3506944444444443E-2</v>
      </c>
      <c r="D2208" s="8" t="str">
        <f t="shared" si="68"/>
        <v>Mid Game</v>
      </c>
      <c r="E2208" s="7">
        <v>7119388</v>
      </c>
      <c r="F2208" s="7" t="s">
        <v>136</v>
      </c>
      <c r="G2208" s="7">
        <v>8728920</v>
      </c>
      <c r="H2208" s="7" t="s">
        <v>206</v>
      </c>
      <c r="I2208" s="7">
        <v>15</v>
      </c>
      <c r="J2208" s="7">
        <v>31</v>
      </c>
      <c r="K2208" s="7" t="str">
        <f t="shared" si="69"/>
        <v>Dire</v>
      </c>
      <c r="L2208" s="7" t="s">
        <v>14</v>
      </c>
      <c r="M2208" s="7">
        <f>Datos_Limpios!$I2208+Datos_Limpios!$J2208</f>
        <v>46</v>
      </c>
      <c r="N2208" s="7" t="str">
        <f>IF(Datos_Limpios!$M2208&lt;35,"Menor a 35",IF(Datos_Limpios!$M2208&lt;=48,"Menor a 48",IF(Datos_Limpios!$M2208&lt;=60,"Menor a 60","Mayor a 60")))</f>
        <v>Menor a 48</v>
      </c>
      <c r="O2208" s="7" t="str">
        <f>IF(Datos_Limpios!$L2208="True",Datos_Limpios!$F2208,Datos_Limpios!$H2208)</f>
        <v>nouns</v>
      </c>
      <c r="P2208" s="7"/>
      <c r="Q2208" s="7">
        <v>16935</v>
      </c>
      <c r="R2208" s="7" t="s">
        <v>209</v>
      </c>
    </row>
    <row r="2209" spans="1:18" x14ac:dyDescent="0.3">
      <c r="A2209" s="9">
        <v>7932276041</v>
      </c>
      <c r="B2209" s="9">
        <v>2723</v>
      </c>
      <c r="C2209" s="10">
        <f>Datos_Limpios!$B2209/(24*60*60)</f>
        <v>3.1516203703703706E-2</v>
      </c>
      <c r="D2209" s="8" t="str">
        <f t="shared" si="68"/>
        <v>Mid Game</v>
      </c>
      <c r="E2209" s="9">
        <v>8728920</v>
      </c>
      <c r="F2209" s="9" t="s">
        <v>206</v>
      </c>
      <c r="G2209" s="9">
        <v>7119388</v>
      </c>
      <c r="H2209" s="9" t="s">
        <v>136</v>
      </c>
      <c r="I2209" s="9">
        <v>24</v>
      </c>
      <c r="J2209" s="9">
        <v>17</v>
      </c>
      <c r="K2209" s="9" t="str">
        <f t="shared" si="69"/>
        <v>Radiant</v>
      </c>
      <c r="L2209" s="9" t="s">
        <v>18</v>
      </c>
      <c r="M2209" s="9">
        <f>Datos_Limpios!$I2209+Datos_Limpios!$J2209</f>
        <v>41</v>
      </c>
      <c r="N2209" s="9" t="str">
        <f>IF(Datos_Limpios!$M2209&lt;35,"Menor a 35",IF(Datos_Limpios!$M2209&lt;=48,"Menor a 48",IF(Datos_Limpios!$M2209&lt;=60,"Menor a 60","Mayor a 60")))</f>
        <v>Menor a 48</v>
      </c>
      <c r="O2209" s="9" t="str">
        <f>IF(Datos_Limpios!$L2209="True",Datos_Limpios!$F2209,Datos_Limpios!$H2209)</f>
        <v>nouns</v>
      </c>
      <c r="P2209" s="9"/>
      <c r="Q2209" s="9">
        <v>16935</v>
      </c>
      <c r="R2209" s="9" t="s">
        <v>209</v>
      </c>
    </row>
    <row r="2210" spans="1:18" x14ac:dyDescent="0.3">
      <c r="A2210" s="7">
        <v>7932133662</v>
      </c>
      <c r="B2210" s="7">
        <v>2443</v>
      </c>
      <c r="C2210" s="8">
        <f>Datos_Limpios!$B2210/(24*60*60)</f>
        <v>2.8275462962962964E-2</v>
      </c>
      <c r="D2210" s="8" t="str">
        <f t="shared" si="68"/>
        <v>Mid Game</v>
      </c>
      <c r="E2210" s="7">
        <v>8291895</v>
      </c>
      <c r="F2210" s="7" t="s">
        <v>182</v>
      </c>
      <c r="G2210" s="7">
        <v>9303484</v>
      </c>
      <c r="H2210" s="7" t="s">
        <v>212</v>
      </c>
      <c r="I2210" s="7">
        <v>28</v>
      </c>
      <c r="J2210" s="7">
        <v>23</v>
      </c>
      <c r="K2210" s="7" t="str">
        <f t="shared" si="69"/>
        <v>Radiant</v>
      </c>
      <c r="L2210" s="7" t="s">
        <v>18</v>
      </c>
      <c r="M2210" s="7">
        <f>Datos_Limpios!$I2210+Datos_Limpios!$J2210</f>
        <v>51</v>
      </c>
      <c r="N2210" s="7" t="str">
        <f>IF(Datos_Limpios!$M2210&lt;35,"Menor a 35",IF(Datos_Limpios!$M2210&lt;=48,"Menor a 48",IF(Datos_Limpios!$M2210&lt;=60,"Menor a 60","Mayor a 60")))</f>
        <v>Menor a 60</v>
      </c>
      <c r="O2210" s="7" t="str">
        <f>IF(Datos_Limpios!$L2210="True",Datos_Limpios!$F2210,Datos_Limpios!$H2210)</f>
        <v>Tundra Esports</v>
      </c>
      <c r="P2210" s="7"/>
      <c r="Q2210" s="7">
        <v>16935</v>
      </c>
      <c r="R2210" s="7" t="s">
        <v>209</v>
      </c>
    </row>
    <row r="2211" spans="1:18" x14ac:dyDescent="0.3">
      <c r="A2211" s="9">
        <v>7932026809</v>
      </c>
      <c r="B2211" s="9">
        <v>2759</v>
      </c>
      <c r="C2211" s="10">
        <f>Datos_Limpios!$B2211/(24*60*60)</f>
        <v>3.1932870370370368E-2</v>
      </c>
      <c r="D2211" s="8" t="str">
        <f t="shared" si="68"/>
        <v>Mid Game</v>
      </c>
      <c r="E2211" s="9">
        <v>9303484</v>
      </c>
      <c r="F2211" s="9" t="s">
        <v>212</v>
      </c>
      <c r="G2211" s="9">
        <v>8291895</v>
      </c>
      <c r="H2211" s="9" t="s">
        <v>182</v>
      </c>
      <c r="I2211" s="9">
        <v>9</v>
      </c>
      <c r="J2211" s="9">
        <v>31</v>
      </c>
      <c r="K2211" s="9" t="str">
        <f t="shared" si="69"/>
        <v>Dire</v>
      </c>
      <c r="L2211" s="9" t="s">
        <v>14</v>
      </c>
      <c r="M2211" s="9">
        <f>Datos_Limpios!$I2211+Datos_Limpios!$J2211</f>
        <v>40</v>
      </c>
      <c r="N2211" s="9" t="str">
        <f>IF(Datos_Limpios!$M2211&lt;35,"Menor a 35",IF(Datos_Limpios!$M2211&lt;=48,"Menor a 48",IF(Datos_Limpios!$M2211&lt;=60,"Menor a 60","Mayor a 60")))</f>
        <v>Menor a 48</v>
      </c>
      <c r="O2211" s="9" t="str">
        <f>IF(Datos_Limpios!$L2211="True",Datos_Limpios!$F2211,Datos_Limpios!$H2211)</f>
        <v>Tundra Esports</v>
      </c>
      <c r="P2211" s="9"/>
      <c r="Q2211" s="9">
        <v>16935</v>
      </c>
      <c r="R2211" s="9" t="s">
        <v>209</v>
      </c>
    </row>
    <row r="2212" spans="1:18" x14ac:dyDescent="0.3">
      <c r="A2212" s="7">
        <v>7931926847</v>
      </c>
      <c r="B2212" s="7">
        <v>2422</v>
      </c>
      <c r="C2212" s="8">
        <f>Datos_Limpios!$B2212/(24*60*60)</f>
        <v>2.8032407407407409E-2</v>
      </c>
      <c r="D2212" s="8" t="str">
        <f t="shared" si="68"/>
        <v>Mid Game</v>
      </c>
      <c r="E2212" s="7">
        <v>8254400</v>
      </c>
      <c r="F2212" s="7" t="s">
        <v>135</v>
      </c>
      <c r="G2212" s="7">
        <v>9247354</v>
      </c>
      <c r="H2212" s="7" t="s">
        <v>210</v>
      </c>
      <c r="I2212" s="7">
        <v>12</v>
      </c>
      <c r="J2212" s="7">
        <v>35</v>
      </c>
      <c r="K2212" s="7" t="str">
        <f t="shared" si="69"/>
        <v>Dire</v>
      </c>
      <c r="L2212" s="7" t="s">
        <v>14</v>
      </c>
      <c r="M2212" s="7">
        <f>Datos_Limpios!$I2212+Datos_Limpios!$J2212</f>
        <v>47</v>
      </c>
      <c r="N2212" s="7" t="str">
        <f>IF(Datos_Limpios!$M2212&lt;35,"Menor a 35",IF(Datos_Limpios!$M2212&lt;=48,"Menor a 48",IF(Datos_Limpios!$M2212&lt;=60,"Menor a 60","Mayor a 60")))</f>
        <v>Menor a 48</v>
      </c>
      <c r="O2212" s="7" t="str">
        <f>IF(Datos_Limpios!$L2212="True",Datos_Limpios!$F2212,Datos_Limpios!$H2212)</f>
        <v>Team Falcons</v>
      </c>
      <c r="P2212" s="7"/>
      <c r="Q2212" s="7">
        <v>16935</v>
      </c>
      <c r="R2212" s="7" t="s">
        <v>209</v>
      </c>
    </row>
    <row r="2213" spans="1:18" x14ac:dyDescent="0.3">
      <c r="A2213" s="9">
        <v>7931849156</v>
      </c>
      <c r="B2213" s="9">
        <v>1912</v>
      </c>
      <c r="C2213" s="10">
        <f>Datos_Limpios!$B2213/(24*60*60)</f>
        <v>2.2129629629629631E-2</v>
      </c>
      <c r="D2213" s="8" t="str">
        <f t="shared" si="68"/>
        <v>Early Game</v>
      </c>
      <c r="E2213" s="9">
        <v>9247354</v>
      </c>
      <c r="F2213" s="9" t="s">
        <v>210</v>
      </c>
      <c r="G2213" s="9">
        <v>8254400</v>
      </c>
      <c r="H2213" s="9" t="s">
        <v>135</v>
      </c>
      <c r="I2213" s="9">
        <v>39</v>
      </c>
      <c r="J2213" s="9">
        <v>6</v>
      </c>
      <c r="K2213" s="9" t="str">
        <f t="shared" si="69"/>
        <v>Radiant</v>
      </c>
      <c r="L2213" s="9" t="s">
        <v>18</v>
      </c>
      <c r="M2213" s="9">
        <f>Datos_Limpios!$I2213+Datos_Limpios!$J2213</f>
        <v>45</v>
      </c>
      <c r="N2213" s="9" t="str">
        <f>IF(Datos_Limpios!$M2213&lt;35,"Menor a 35",IF(Datos_Limpios!$M2213&lt;=48,"Menor a 48",IF(Datos_Limpios!$M2213&lt;=60,"Menor a 60","Mayor a 60")))</f>
        <v>Menor a 48</v>
      </c>
      <c r="O2213" s="9" t="str">
        <f>IF(Datos_Limpios!$L2213="True",Datos_Limpios!$F2213,Datos_Limpios!$H2213)</f>
        <v>Team Falcons</v>
      </c>
      <c r="P2213" s="9"/>
      <c r="Q2213" s="9">
        <v>16935</v>
      </c>
      <c r="R2213" s="9" t="s">
        <v>209</v>
      </c>
    </row>
    <row r="2214" spans="1:18" x14ac:dyDescent="0.3">
      <c r="A2214" s="7">
        <v>7931106306</v>
      </c>
      <c r="B2214" s="7">
        <v>3736</v>
      </c>
      <c r="C2214" s="8">
        <f>Datos_Limpios!$B2214/(24*60*60)</f>
        <v>4.3240740740740739E-2</v>
      </c>
      <c r="D2214" s="8" t="str">
        <f t="shared" si="68"/>
        <v>Late Game</v>
      </c>
      <c r="E2214" s="7">
        <v>9467224</v>
      </c>
      <c r="F2214" s="7" t="s">
        <v>211</v>
      </c>
      <c r="G2214" s="7">
        <v>9080405</v>
      </c>
      <c r="H2214" s="7" t="s">
        <v>214</v>
      </c>
      <c r="I2214" s="7">
        <v>35</v>
      </c>
      <c r="J2214" s="7">
        <v>25</v>
      </c>
      <c r="K2214" s="7" t="str">
        <f t="shared" si="69"/>
        <v>Radiant</v>
      </c>
      <c r="L2214" s="7" t="s">
        <v>18</v>
      </c>
      <c r="M2214" s="7">
        <f>Datos_Limpios!$I2214+Datos_Limpios!$J2214</f>
        <v>60</v>
      </c>
      <c r="N2214" s="7" t="str">
        <f>IF(Datos_Limpios!$M2214&lt;35,"Menor a 35",IF(Datos_Limpios!$M2214&lt;=48,"Menor a 48",IF(Datos_Limpios!$M2214&lt;=60,"Menor a 60","Mayor a 60")))</f>
        <v>Menor a 60</v>
      </c>
      <c r="O2214" s="7" t="str">
        <f>IF(Datos_Limpios!$L2214="True",Datos_Limpios!$F2214,Datos_Limpios!$H2214)</f>
        <v>Aurora Gaming</v>
      </c>
      <c r="P2214" s="7"/>
      <c r="Q2214" s="7">
        <v>16935</v>
      </c>
      <c r="R2214" s="7" t="s">
        <v>209</v>
      </c>
    </row>
    <row r="2215" spans="1:18" x14ac:dyDescent="0.3">
      <c r="A2215" s="9">
        <v>7930995251</v>
      </c>
      <c r="B2215" s="9">
        <v>2885</v>
      </c>
      <c r="C2215" s="10">
        <f>Datos_Limpios!$B2215/(24*60*60)</f>
        <v>3.3391203703703701E-2</v>
      </c>
      <c r="D2215" s="8" t="str">
        <f t="shared" si="68"/>
        <v>Mid Game</v>
      </c>
      <c r="E2215" s="9">
        <v>9080405</v>
      </c>
      <c r="F2215" s="9" t="s">
        <v>214</v>
      </c>
      <c r="G2215" s="9">
        <v>9467224</v>
      </c>
      <c r="H2215" s="9" t="s">
        <v>211</v>
      </c>
      <c r="I2215" s="9">
        <v>25</v>
      </c>
      <c r="J2215" s="9">
        <v>9</v>
      </c>
      <c r="K2215" s="9" t="str">
        <f t="shared" si="69"/>
        <v>Radiant</v>
      </c>
      <c r="L2215" s="9" t="s">
        <v>18</v>
      </c>
      <c r="M2215" s="9">
        <f>Datos_Limpios!$I2215+Datos_Limpios!$J2215</f>
        <v>34</v>
      </c>
      <c r="N2215" s="9" t="str">
        <f>IF(Datos_Limpios!$M2215&lt;35,"Menor a 35",IF(Datos_Limpios!$M2215&lt;=48,"Menor a 48",IF(Datos_Limpios!$M2215&lt;=60,"Menor a 60","Mayor a 60")))</f>
        <v>Menor a 35</v>
      </c>
      <c r="O2215" s="9" t="str">
        <f>IF(Datos_Limpios!$L2215="True",Datos_Limpios!$F2215,Datos_Limpios!$H2215)</f>
        <v>Team Zero</v>
      </c>
      <c r="P2215" s="9"/>
      <c r="Q2215" s="9">
        <v>16935</v>
      </c>
      <c r="R2215" s="9" t="s">
        <v>209</v>
      </c>
    </row>
    <row r="2216" spans="1:18" x14ac:dyDescent="0.3">
      <c r="A2216" s="7">
        <v>7930893265</v>
      </c>
      <c r="B2216" s="7">
        <v>2457</v>
      </c>
      <c r="C2216" s="8">
        <f>Datos_Limpios!$B2216/(24*60*60)</f>
        <v>2.8437500000000001E-2</v>
      </c>
      <c r="D2216" s="8" t="str">
        <f t="shared" si="68"/>
        <v>Mid Game</v>
      </c>
      <c r="E2216" s="7">
        <v>9467224</v>
      </c>
      <c r="F2216" s="7" t="s">
        <v>211</v>
      </c>
      <c r="G2216" s="7">
        <v>9080405</v>
      </c>
      <c r="H2216" s="7" t="s">
        <v>214</v>
      </c>
      <c r="I2216" s="7">
        <v>31</v>
      </c>
      <c r="J2216" s="7">
        <v>3</v>
      </c>
      <c r="K2216" s="7" t="str">
        <f t="shared" si="69"/>
        <v>Radiant</v>
      </c>
      <c r="L2216" s="7" t="s">
        <v>18</v>
      </c>
      <c r="M2216" s="7">
        <f>Datos_Limpios!$I2216+Datos_Limpios!$J2216</f>
        <v>34</v>
      </c>
      <c r="N2216" s="7" t="str">
        <f>IF(Datos_Limpios!$M2216&lt;35,"Menor a 35",IF(Datos_Limpios!$M2216&lt;=48,"Menor a 48",IF(Datos_Limpios!$M2216&lt;=60,"Menor a 60","Mayor a 60")))</f>
        <v>Menor a 35</v>
      </c>
      <c r="O2216" s="7" t="str">
        <f>IF(Datos_Limpios!$L2216="True",Datos_Limpios!$F2216,Datos_Limpios!$H2216)</f>
        <v>Aurora Gaming</v>
      </c>
      <c r="P2216" s="7"/>
      <c r="Q2216" s="7">
        <v>16935</v>
      </c>
      <c r="R2216" s="7" t="s">
        <v>209</v>
      </c>
    </row>
    <row r="2217" spans="1:18" x14ac:dyDescent="0.3">
      <c r="A2217" s="9">
        <v>7930776393</v>
      </c>
      <c r="B2217" s="9">
        <v>2206</v>
      </c>
      <c r="C2217" s="10">
        <f>Datos_Limpios!$B2217/(24*60*60)</f>
        <v>2.5532407407407406E-2</v>
      </c>
      <c r="D2217" s="8" t="str">
        <f t="shared" si="68"/>
        <v>Early Game</v>
      </c>
      <c r="E2217" s="9">
        <v>8605863</v>
      </c>
      <c r="F2217" s="9" t="s">
        <v>202</v>
      </c>
      <c r="G2217" s="9">
        <v>9255039</v>
      </c>
      <c r="H2217" s="9" t="s">
        <v>213</v>
      </c>
      <c r="I2217" s="9">
        <v>36</v>
      </c>
      <c r="J2217" s="9">
        <v>10</v>
      </c>
      <c r="K2217" s="9" t="str">
        <f t="shared" si="69"/>
        <v>Radiant</v>
      </c>
      <c r="L2217" s="9" t="s">
        <v>18</v>
      </c>
      <c r="M2217" s="9">
        <f>Datos_Limpios!$I2217+Datos_Limpios!$J2217</f>
        <v>46</v>
      </c>
      <c r="N2217" s="9" t="str">
        <f>IF(Datos_Limpios!$M2217&lt;35,"Menor a 35",IF(Datos_Limpios!$M2217&lt;=48,"Menor a 48",IF(Datos_Limpios!$M2217&lt;=60,"Menor a 60","Mayor a 60")))</f>
        <v>Menor a 48</v>
      </c>
      <c r="O2217" s="9" t="str">
        <f>IF(Datos_Limpios!$L2217="True",Datos_Limpios!$F2217,Datos_Limpios!$H2217)</f>
        <v>Cloud9</v>
      </c>
      <c r="P2217" s="9"/>
      <c r="Q2217" s="9">
        <v>16935</v>
      </c>
      <c r="R2217" s="9" t="s">
        <v>209</v>
      </c>
    </row>
    <row r="2218" spans="1:18" x14ac:dyDescent="0.3">
      <c r="A2218" s="7">
        <v>7930666447</v>
      </c>
      <c r="B2218" s="7">
        <v>2311</v>
      </c>
      <c r="C2218" s="8">
        <f>Datos_Limpios!$B2218/(24*60*60)</f>
        <v>2.6747685185185187E-2</v>
      </c>
      <c r="D2218" s="8" t="str">
        <f t="shared" si="68"/>
        <v>Early Game</v>
      </c>
      <c r="E2218" s="7">
        <v>8605863</v>
      </c>
      <c r="F2218" s="7" t="s">
        <v>202</v>
      </c>
      <c r="G2218" s="7">
        <v>9255039</v>
      </c>
      <c r="H2218" s="7" t="s">
        <v>213</v>
      </c>
      <c r="I2218" s="7">
        <v>24</v>
      </c>
      <c r="J2218" s="7">
        <v>10</v>
      </c>
      <c r="K2218" s="7" t="str">
        <f t="shared" si="69"/>
        <v>Radiant</v>
      </c>
      <c r="L2218" s="7" t="s">
        <v>18</v>
      </c>
      <c r="M2218" s="7">
        <f>Datos_Limpios!$I2218+Datos_Limpios!$J2218</f>
        <v>34</v>
      </c>
      <c r="N2218" s="7" t="str">
        <f>IF(Datos_Limpios!$M2218&lt;35,"Menor a 35",IF(Datos_Limpios!$M2218&lt;=48,"Menor a 48",IF(Datos_Limpios!$M2218&lt;=60,"Menor a 60","Mayor a 60")))</f>
        <v>Menor a 35</v>
      </c>
      <c r="O2218" s="7" t="str">
        <f>IF(Datos_Limpios!$L2218="True",Datos_Limpios!$F2218,Datos_Limpios!$H2218)</f>
        <v>Cloud9</v>
      </c>
      <c r="P2218" s="7"/>
      <c r="Q2218" s="7">
        <v>16935</v>
      </c>
      <c r="R2218" s="7" t="s">
        <v>209</v>
      </c>
    </row>
    <row r="2219" spans="1:18" x14ac:dyDescent="0.3">
      <c r="A2219" s="9">
        <v>7930529022</v>
      </c>
      <c r="B2219" s="9">
        <v>2564</v>
      </c>
      <c r="C2219" s="10">
        <f>Datos_Limpios!$B2219/(24*60*60)</f>
        <v>2.9675925925925925E-2</v>
      </c>
      <c r="D2219" s="8" t="str">
        <f t="shared" si="68"/>
        <v>Mid Game</v>
      </c>
      <c r="E2219" s="9">
        <v>8255888</v>
      </c>
      <c r="F2219" s="9" t="s">
        <v>170</v>
      </c>
      <c r="G2219" s="9">
        <v>2163</v>
      </c>
      <c r="H2219" s="9" t="s">
        <v>66</v>
      </c>
      <c r="I2219" s="9">
        <v>11</v>
      </c>
      <c r="J2219" s="9">
        <v>28</v>
      </c>
      <c r="K2219" s="9" t="str">
        <f t="shared" si="69"/>
        <v>Dire</v>
      </c>
      <c r="L2219" s="9" t="s">
        <v>14</v>
      </c>
      <c r="M2219" s="9">
        <f>Datos_Limpios!$I2219+Datos_Limpios!$J2219</f>
        <v>39</v>
      </c>
      <c r="N2219" s="9" t="str">
        <f>IF(Datos_Limpios!$M2219&lt;35,"Menor a 35",IF(Datos_Limpios!$M2219&lt;=48,"Menor a 48",IF(Datos_Limpios!$M2219&lt;=60,"Menor a 60","Mayor a 60")))</f>
        <v>Menor a 48</v>
      </c>
      <c r="O2219" s="9" t="str">
        <f>IF(Datos_Limpios!$L2219="True",Datos_Limpios!$F2219,Datos_Limpios!$H2219)</f>
        <v>Team Liquid</v>
      </c>
      <c r="P2219" s="9"/>
      <c r="Q2219" s="9">
        <v>16935</v>
      </c>
      <c r="R2219" s="9" t="s">
        <v>209</v>
      </c>
    </row>
    <row r="2220" spans="1:18" x14ac:dyDescent="0.3">
      <c r="A2220" s="7">
        <v>7930461959</v>
      </c>
      <c r="B2220" s="7">
        <v>1372</v>
      </c>
      <c r="C2220" s="8">
        <f>Datos_Limpios!$B2220/(24*60*60)</f>
        <v>1.5879629629629629E-2</v>
      </c>
      <c r="D2220" s="8" t="str">
        <f t="shared" si="68"/>
        <v>Early Game</v>
      </c>
      <c r="E2220" s="7">
        <v>2163</v>
      </c>
      <c r="F2220" s="7" t="s">
        <v>66</v>
      </c>
      <c r="G2220" s="7">
        <v>8255888</v>
      </c>
      <c r="H2220" s="7" t="s">
        <v>170</v>
      </c>
      <c r="I2220" s="7">
        <v>12</v>
      </c>
      <c r="J2220" s="7">
        <v>27</v>
      </c>
      <c r="K2220" s="7" t="str">
        <f t="shared" si="69"/>
        <v>Dire</v>
      </c>
      <c r="L2220" s="7" t="s">
        <v>14</v>
      </c>
      <c r="M2220" s="7">
        <f>Datos_Limpios!$I2220+Datos_Limpios!$J2220</f>
        <v>39</v>
      </c>
      <c r="N2220" s="7" t="str">
        <f>IF(Datos_Limpios!$M2220&lt;35,"Menor a 35",IF(Datos_Limpios!$M2220&lt;=48,"Menor a 48",IF(Datos_Limpios!$M2220&lt;=60,"Menor a 60","Mayor a 60")))</f>
        <v>Menor a 48</v>
      </c>
      <c r="O2220" s="7" t="str">
        <f>IF(Datos_Limpios!$L2220="True",Datos_Limpios!$F2220,Datos_Limpios!$H2220)</f>
        <v>BetBoom Team</v>
      </c>
      <c r="P2220" s="7"/>
      <c r="Q2220" s="7">
        <v>16935</v>
      </c>
      <c r="R2220" s="7" t="s">
        <v>209</v>
      </c>
    </row>
    <row r="2221" spans="1:18" x14ac:dyDescent="0.3">
      <c r="A2221" s="9">
        <v>7930378771</v>
      </c>
      <c r="B2221" s="9">
        <v>2904</v>
      </c>
      <c r="C2221" s="10">
        <f>Datos_Limpios!$B2221/(24*60*60)</f>
        <v>3.3611111111111112E-2</v>
      </c>
      <c r="D2221" s="8" t="str">
        <f t="shared" si="68"/>
        <v>Mid Game</v>
      </c>
      <c r="E2221" s="9">
        <v>8255888</v>
      </c>
      <c r="F2221" s="9" t="s">
        <v>170</v>
      </c>
      <c r="G2221" s="9">
        <v>2163</v>
      </c>
      <c r="H2221" s="9" t="s">
        <v>66</v>
      </c>
      <c r="I2221" s="9">
        <v>26</v>
      </c>
      <c r="J2221" s="9">
        <v>30</v>
      </c>
      <c r="K2221" s="9" t="str">
        <f t="shared" si="69"/>
        <v>Dire</v>
      </c>
      <c r="L2221" s="9" t="s">
        <v>14</v>
      </c>
      <c r="M2221" s="9">
        <f>Datos_Limpios!$I2221+Datos_Limpios!$J2221</f>
        <v>56</v>
      </c>
      <c r="N2221" s="9" t="str">
        <f>IF(Datos_Limpios!$M2221&lt;35,"Menor a 35",IF(Datos_Limpios!$M2221&lt;=48,"Menor a 48",IF(Datos_Limpios!$M2221&lt;=60,"Menor a 60","Mayor a 60")))</f>
        <v>Menor a 60</v>
      </c>
      <c r="O2221" s="9" t="str">
        <f>IF(Datos_Limpios!$L2221="True",Datos_Limpios!$F2221,Datos_Limpios!$H2221)</f>
        <v>Team Liquid</v>
      </c>
      <c r="P2221" s="9"/>
      <c r="Q2221" s="9">
        <v>16935</v>
      </c>
      <c r="R2221" s="9" t="s">
        <v>209</v>
      </c>
    </row>
    <row r="2222" spans="1:18" x14ac:dyDescent="0.3">
      <c r="A2222" s="7">
        <v>7930304864</v>
      </c>
      <c r="B2222" s="7">
        <v>3090</v>
      </c>
      <c r="C2222" s="8">
        <f>Datos_Limpios!$B2222/(24*60*60)</f>
        <v>3.5763888888888887E-2</v>
      </c>
      <c r="D2222" s="8" t="str">
        <f t="shared" si="68"/>
        <v>Mid Game</v>
      </c>
      <c r="E2222" s="7">
        <v>8261500</v>
      </c>
      <c r="F2222" s="7" t="s">
        <v>195</v>
      </c>
      <c r="G2222" s="7">
        <v>8597976</v>
      </c>
      <c r="H2222" s="7" t="s">
        <v>203</v>
      </c>
      <c r="I2222" s="7">
        <v>26</v>
      </c>
      <c r="J2222" s="7">
        <v>19</v>
      </c>
      <c r="K2222" s="7" t="str">
        <f t="shared" si="69"/>
        <v>Radiant</v>
      </c>
      <c r="L2222" s="7" t="s">
        <v>18</v>
      </c>
      <c r="M2222" s="7">
        <f>Datos_Limpios!$I2222+Datos_Limpios!$J2222</f>
        <v>45</v>
      </c>
      <c r="N2222" s="7" t="str">
        <f>IF(Datos_Limpios!$M2222&lt;35,"Menor a 35",IF(Datos_Limpios!$M2222&lt;=48,"Menor a 48",IF(Datos_Limpios!$M2222&lt;=60,"Menor a 60","Mayor a 60")))</f>
        <v>Menor a 48</v>
      </c>
      <c r="O2222" s="7" t="str">
        <f>IF(Datos_Limpios!$L2222="True",Datos_Limpios!$F2222,Datos_Limpios!$H2222)</f>
        <v>Xtreme Gaming</v>
      </c>
      <c r="P2222" s="7"/>
      <c r="Q2222" s="7">
        <v>16935</v>
      </c>
      <c r="R2222" s="7" t="s">
        <v>209</v>
      </c>
    </row>
    <row r="2223" spans="1:18" x14ac:dyDescent="0.3">
      <c r="A2223" s="9">
        <v>7929598163</v>
      </c>
      <c r="B2223" s="9">
        <v>927</v>
      </c>
      <c r="C2223" s="10">
        <f>Datos_Limpios!$B2223/(24*60*60)</f>
        <v>1.0729166666666666E-2</v>
      </c>
      <c r="D2223" s="8" t="str">
        <f t="shared" si="68"/>
        <v>Turbo Game</v>
      </c>
      <c r="E2223" s="9">
        <v>5</v>
      </c>
      <c r="F2223" s="9" t="s">
        <v>62</v>
      </c>
      <c r="G2223" s="9">
        <v>8291895</v>
      </c>
      <c r="H2223" s="9" t="s">
        <v>182</v>
      </c>
      <c r="I2223" s="9">
        <v>2</v>
      </c>
      <c r="J2223" s="9">
        <v>15</v>
      </c>
      <c r="K2223" s="9" t="str">
        <f t="shared" si="69"/>
        <v>Dire</v>
      </c>
      <c r="L2223" s="9" t="s">
        <v>14</v>
      </c>
      <c r="M2223" s="9">
        <f>Datos_Limpios!$I2223+Datos_Limpios!$J2223</f>
        <v>17</v>
      </c>
      <c r="N2223" s="9" t="str">
        <f>IF(Datos_Limpios!$M2223&lt;35,"Menor a 35",IF(Datos_Limpios!$M2223&lt;=48,"Menor a 48",IF(Datos_Limpios!$M2223&lt;=60,"Menor a 60","Mayor a 60")))</f>
        <v>Menor a 35</v>
      </c>
      <c r="O2223" s="9" t="str">
        <f>IF(Datos_Limpios!$L2223="True",Datos_Limpios!$F2223,Datos_Limpios!$H2223)</f>
        <v>Tundra Esports</v>
      </c>
      <c r="P2223" s="9"/>
      <c r="Q2223" s="9">
        <v>16935</v>
      </c>
      <c r="R2223" s="9" t="s">
        <v>209</v>
      </c>
    </row>
    <row r="2224" spans="1:18" x14ac:dyDescent="0.3">
      <c r="A2224" s="7">
        <v>7929556224</v>
      </c>
      <c r="B2224" s="7">
        <v>1305</v>
      </c>
      <c r="C2224" s="8">
        <f>Datos_Limpios!$B2224/(24*60*60)</f>
        <v>1.5104166666666667E-2</v>
      </c>
      <c r="D2224" s="8" t="str">
        <f t="shared" si="68"/>
        <v>Early Game</v>
      </c>
      <c r="E2224" s="7">
        <v>5</v>
      </c>
      <c r="F2224" s="7" t="s">
        <v>62</v>
      </c>
      <c r="G2224" s="7">
        <v>8291895</v>
      </c>
      <c r="H2224" s="7" t="s">
        <v>182</v>
      </c>
      <c r="I2224" s="7">
        <v>17</v>
      </c>
      <c r="J2224" s="7">
        <v>26</v>
      </c>
      <c r="K2224" s="7" t="str">
        <f t="shared" si="69"/>
        <v>Dire</v>
      </c>
      <c r="L2224" s="7" t="s">
        <v>14</v>
      </c>
      <c r="M2224" s="7">
        <f>Datos_Limpios!$I2224+Datos_Limpios!$J2224</f>
        <v>43</v>
      </c>
      <c r="N2224" s="7" t="str">
        <f>IF(Datos_Limpios!$M2224&lt;35,"Menor a 35",IF(Datos_Limpios!$M2224&lt;=48,"Menor a 48",IF(Datos_Limpios!$M2224&lt;=60,"Menor a 60","Mayor a 60")))</f>
        <v>Menor a 48</v>
      </c>
      <c r="O2224" s="7" t="str">
        <f>IF(Datos_Limpios!$L2224="True",Datos_Limpios!$F2224,Datos_Limpios!$H2224)</f>
        <v>Tundra Esports</v>
      </c>
      <c r="P2224" s="7"/>
      <c r="Q2224" s="7">
        <v>16935</v>
      </c>
      <c r="R2224" s="7" t="s">
        <v>209</v>
      </c>
    </row>
    <row r="2225" spans="1:18" x14ac:dyDescent="0.3">
      <c r="A2225" s="9">
        <v>7929545363</v>
      </c>
      <c r="B2225" s="9">
        <v>569</v>
      </c>
      <c r="C2225" s="10">
        <f>Datos_Limpios!$B2225/(24*60*60)</f>
        <v>6.5856481481481478E-3</v>
      </c>
      <c r="D2225" s="8" t="str">
        <f t="shared" si="68"/>
        <v>Turbo Game</v>
      </c>
      <c r="E2225" s="9">
        <v>5</v>
      </c>
      <c r="F2225" s="9" t="s">
        <v>62</v>
      </c>
      <c r="G2225" s="9">
        <v>8291895</v>
      </c>
      <c r="H2225" s="9" t="s">
        <v>182</v>
      </c>
      <c r="I2225" s="9">
        <v>16</v>
      </c>
      <c r="J2225" s="9">
        <v>18</v>
      </c>
      <c r="K2225" s="9" t="str">
        <f t="shared" si="69"/>
        <v>Dire</v>
      </c>
      <c r="L2225" s="9" t="s">
        <v>14</v>
      </c>
      <c r="M2225" s="9">
        <f>Datos_Limpios!$I2225+Datos_Limpios!$J2225</f>
        <v>34</v>
      </c>
      <c r="N2225" s="9" t="str">
        <f>IF(Datos_Limpios!$M2225&lt;35,"Menor a 35",IF(Datos_Limpios!$M2225&lt;=48,"Menor a 48",IF(Datos_Limpios!$M2225&lt;=60,"Menor a 60","Mayor a 60")))</f>
        <v>Menor a 35</v>
      </c>
      <c r="O2225" s="9" t="str">
        <f>IF(Datos_Limpios!$L2225="True",Datos_Limpios!$F2225,Datos_Limpios!$H2225)</f>
        <v>Tundra Esports</v>
      </c>
      <c r="P2225" s="9"/>
      <c r="Q2225" s="9">
        <v>16935</v>
      </c>
      <c r="R2225" s="9" t="s">
        <v>209</v>
      </c>
    </row>
    <row r="2226" spans="1:18" x14ac:dyDescent="0.3">
      <c r="A2226" s="7">
        <v>7929405044</v>
      </c>
      <c r="B2226" s="7">
        <v>1808</v>
      </c>
      <c r="C2226" s="8">
        <f>Datos_Limpios!$B2226/(24*60*60)</f>
        <v>2.0925925925925924E-2</v>
      </c>
      <c r="D2226" s="8" t="str">
        <f t="shared" si="68"/>
        <v>Early Game</v>
      </c>
      <c r="E2226" s="7">
        <v>9080405</v>
      </c>
      <c r="F2226" s="7" t="s">
        <v>214</v>
      </c>
      <c r="G2226" s="7">
        <v>9247354</v>
      </c>
      <c r="H2226" s="7" t="s">
        <v>210</v>
      </c>
      <c r="I2226" s="7">
        <v>9</v>
      </c>
      <c r="J2226" s="7">
        <v>32</v>
      </c>
      <c r="K2226" s="7" t="str">
        <f t="shared" si="69"/>
        <v>Dire</v>
      </c>
      <c r="L2226" s="7" t="s">
        <v>14</v>
      </c>
      <c r="M2226" s="7">
        <f>Datos_Limpios!$I2226+Datos_Limpios!$J2226</f>
        <v>41</v>
      </c>
      <c r="N2226" s="7" t="str">
        <f>IF(Datos_Limpios!$M2226&lt;35,"Menor a 35",IF(Datos_Limpios!$M2226&lt;=48,"Menor a 48",IF(Datos_Limpios!$M2226&lt;=60,"Menor a 60","Mayor a 60")))</f>
        <v>Menor a 48</v>
      </c>
      <c r="O2226" s="7" t="str">
        <f>IF(Datos_Limpios!$L2226="True",Datos_Limpios!$F2226,Datos_Limpios!$H2226)</f>
        <v>Team Falcons</v>
      </c>
      <c r="P2226" s="7"/>
      <c r="Q2226" s="7">
        <v>16935</v>
      </c>
      <c r="R2226" s="7" t="s">
        <v>209</v>
      </c>
    </row>
    <row r="2227" spans="1:18" x14ac:dyDescent="0.3">
      <c r="A2227" s="9">
        <v>7929314904</v>
      </c>
      <c r="B2227" s="9">
        <v>2507</v>
      </c>
      <c r="C2227" s="10">
        <f>Datos_Limpios!$B2227/(24*60*60)</f>
        <v>2.9016203703703704E-2</v>
      </c>
      <c r="D2227" s="8" t="str">
        <f t="shared" si="68"/>
        <v>Mid Game</v>
      </c>
      <c r="E2227" s="9">
        <v>7119388</v>
      </c>
      <c r="F2227" s="9" t="s">
        <v>136</v>
      </c>
      <c r="G2227" s="9">
        <v>2163</v>
      </c>
      <c r="H2227" s="9" t="s">
        <v>66</v>
      </c>
      <c r="I2227" s="9">
        <v>40</v>
      </c>
      <c r="J2227" s="9">
        <v>22</v>
      </c>
      <c r="K2227" s="9" t="str">
        <f t="shared" si="69"/>
        <v>Radiant</v>
      </c>
      <c r="L2227" s="9" t="s">
        <v>18</v>
      </c>
      <c r="M2227" s="9">
        <f>Datos_Limpios!$I2227+Datos_Limpios!$J2227</f>
        <v>62</v>
      </c>
      <c r="N2227" s="9" t="str">
        <f>IF(Datos_Limpios!$M2227&lt;35,"Menor a 35",IF(Datos_Limpios!$M2227&lt;=48,"Menor a 48",IF(Datos_Limpios!$M2227&lt;=60,"Menor a 60","Mayor a 60")))</f>
        <v>Mayor a 60</v>
      </c>
      <c r="O2227" s="9" t="str">
        <f>IF(Datos_Limpios!$L2227="True",Datos_Limpios!$F2227,Datos_Limpios!$H2227)</f>
        <v>Team Spirit</v>
      </c>
      <c r="P2227" s="9"/>
      <c r="Q2227" s="9">
        <v>16935</v>
      </c>
      <c r="R2227" s="9" t="s">
        <v>209</v>
      </c>
    </row>
    <row r="2228" spans="1:18" x14ac:dyDescent="0.3">
      <c r="A2228" s="7">
        <v>7929316152</v>
      </c>
      <c r="B2228" s="7">
        <v>1779</v>
      </c>
      <c r="C2228" s="8">
        <f>Datos_Limpios!$B2228/(24*60*60)</f>
        <v>2.0590277777777777E-2</v>
      </c>
      <c r="D2228" s="8" t="str">
        <f t="shared" si="68"/>
        <v>Early Game</v>
      </c>
      <c r="E2228" s="7">
        <v>9247354</v>
      </c>
      <c r="F2228" s="7" t="s">
        <v>210</v>
      </c>
      <c r="G2228" s="7">
        <v>9080405</v>
      </c>
      <c r="H2228" s="7" t="s">
        <v>214</v>
      </c>
      <c r="I2228" s="7">
        <v>31</v>
      </c>
      <c r="J2228" s="7">
        <v>11</v>
      </c>
      <c r="K2228" s="7" t="str">
        <f t="shared" si="69"/>
        <v>Radiant</v>
      </c>
      <c r="L2228" s="7" t="s">
        <v>18</v>
      </c>
      <c r="M2228" s="7">
        <f>Datos_Limpios!$I2228+Datos_Limpios!$J2228</f>
        <v>42</v>
      </c>
      <c r="N2228" s="7" t="str">
        <f>IF(Datos_Limpios!$M2228&lt;35,"Menor a 35",IF(Datos_Limpios!$M2228&lt;=48,"Menor a 48",IF(Datos_Limpios!$M2228&lt;=60,"Menor a 60","Mayor a 60")))</f>
        <v>Menor a 48</v>
      </c>
      <c r="O2228" s="7" t="str">
        <f>IF(Datos_Limpios!$L2228="True",Datos_Limpios!$F2228,Datos_Limpios!$H2228)</f>
        <v>Team Falcons</v>
      </c>
      <c r="P2228" s="7"/>
      <c r="Q2228" s="7">
        <v>16935</v>
      </c>
      <c r="R2228" s="7" t="s">
        <v>209</v>
      </c>
    </row>
    <row r="2229" spans="1:18" x14ac:dyDescent="0.3">
      <c r="A2229" s="9">
        <v>7929250556</v>
      </c>
      <c r="B2229" s="9">
        <v>2868</v>
      </c>
      <c r="C2229" s="10">
        <f>Datos_Limpios!$B2229/(24*60*60)</f>
        <v>3.3194444444444443E-2</v>
      </c>
      <c r="D2229" s="8" t="str">
        <f t="shared" si="68"/>
        <v>Mid Game</v>
      </c>
      <c r="E2229" s="9">
        <v>8605863</v>
      </c>
      <c r="F2229" s="9" t="s">
        <v>202</v>
      </c>
      <c r="G2229" s="9">
        <v>8597976</v>
      </c>
      <c r="H2229" s="9" t="s">
        <v>203</v>
      </c>
      <c r="I2229" s="9">
        <v>30</v>
      </c>
      <c r="J2229" s="9">
        <v>27</v>
      </c>
      <c r="K2229" s="9" t="str">
        <f t="shared" si="69"/>
        <v>Radiant</v>
      </c>
      <c r="L2229" s="9" t="s">
        <v>18</v>
      </c>
      <c r="M2229" s="9">
        <f>Datos_Limpios!$I2229+Datos_Limpios!$J2229</f>
        <v>57</v>
      </c>
      <c r="N2229" s="9" t="str">
        <f>IF(Datos_Limpios!$M2229&lt;35,"Menor a 35",IF(Datos_Limpios!$M2229&lt;=48,"Menor a 48",IF(Datos_Limpios!$M2229&lt;=60,"Menor a 60","Mayor a 60")))</f>
        <v>Menor a 60</v>
      </c>
      <c r="O2229" s="9" t="str">
        <f>IF(Datos_Limpios!$L2229="True",Datos_Limpios!$F2229,Datos_Limpios!$H2229)</f>
        <v>Cloud9</v>
      </c>
      <c r="P2229" s="9"/>
      <c r="Q2229" s="9">
        <v>16935</v>
      </c>
      <c r="R2229" s="9" t="s">
        <v>209</v>
      </c>
    </row>
    <row r="2230" spans="1:18" x14ac:dyDescent="0.3">
      <c r="A2230" s="7">
        <v>7929188090</v>
      </c>
      <c r="B2230" s="7">
        <v>3180</v>
      </c>
      <c r="C2230" s="8">
        <f>Datos_Limpios!$B2230/(24*60*60)</f>
        <v>3.6805555555555557E-2</v>
      </c>
      <c r="D2230" s="8" t="str">
        <f t="shared" si="68"/>
        <v>Mid Game</v>
      </c>
      <c r="E2230" s="7">
        <v>2163</v>
      </c>
      <c r="F2230" s="7" t="s">
        <v>66</v>
      </c>
      <c r="G2230" s="7">
        <v>7119388</v>
      </c>
      <c r="H2230" s="7" t="s">
        <v>136</v>
      </c>
      <c r="I2230" s="7">
        <v>16</v>
      </c>
      <c r="J2230" s="7">
        <v>26</v>
      </c>
      <c r="K2230" s="7" t="str">
        <f t="shared" si="69"/>
        <v>Dire</v>
      </c>
      <c r="L2230" s="7" t="s">
        <v>14</v>
      </c>
      <c r="M2230" s="7">
        <f>Datos_Limpios!$I2230+Datos_Limpios!$J2230</f>
        <v>42</v>
      </c>
      <c r="N2230" s="7" t="str">
        <f>IF(Datos_Limpios!$M2230&lt;35,"Menor a 35",IF(Datos_Limpios!$M2230&lt;=48,"Menor a 48",IF(Datos_Limpios!$M2230&lt;=60,"Menor a 60","Mayor a 60")))</f>
        <v>Menor a 48</v>
      </c>
      <c r="O2230" s="7" t="str">
        <f>IF(Datos_Limpios!$L2230="True",Datos_Limpios!$F2230,Datos_Limpios!$H2230)</f>
        <v>Team Spirit</v>
      </c>
      <c r="P2230" s="7"/>
      <c r="Q2230" s="7">
        <v>16935</v>
      </c>
      <c r="R2230" s="7" t="s">
        <v>209</v>
      </c>
    </row>
    <row r="2231" spans="1:18" x14ac:dyDescent="0.3">
      <c r="A2231" s="9">
        <v>7929199194</v>
      </c>
      <c r="B2231" s="9">
        <v>2582</v>
      </c>
      <c r="C2231" s="10">
        <f>Datos_Limpios!$B2231/(24*60*60)</f>
        <v>2.988425925925926E-2</v>
      </c>
      <c r="D2231" s="8" t="str">
        <f t="shared" si="68"/>
        <v>Mid Game</v>
      </c>
      <c r="E2231" s="9">
        <v>5</v>
      </c>
      <c r="F2231" s="9" t="s">
        <v>62</v>
      </c>
      <c r="G2231" s="9">
        <v>8291895</v>
      </c>
      <c r="H2231" s="9" t="s">
        <v>182</v>
      </c>
      <c r="I2231" s="9">
        <v>26</v>
      </c>
      <c r="J2231" s="9">
        <v>12</v>
      </c>
      <c r="K2231" s="9" t="str">
        <f t="shared" si="69"/>
        <v>Radiant</v>
      </c>
      <c r="L2231" s="9" t="s">
        <v>18</v>
      </c>
      <c r="M2231" s="9">
        <f>Datos_Limpios!$I2231+Datos_Limpios!$J2231</f>
        <v>38</v>
      </c>
      <c r="N2231" s="9" t="str">
        <f>IF(Datos_Limpios!$M2231&lt;35,"Menor a 35",IF(Datos_Limpios!$M2231&lt;=48,"Menor a 48",IF(Datos_Limpios!$M2231&lt;=60,"Menor a 60","Mayor a 60")))</f>
        <v>Menor a 48</v>
      </c>
      <c r="O2231" s="9" t="str">
        <f>IF(Datos_Limpios!$L2231="True",Datos_Limpios!$F2231,Datos_Limpios!$H2231)</f>
        <v>Invictus Gaming</v>
      </c>
      <c r="P2231" s="9"/>
      <c r="Q2231" s="9">
        <v>16935</v>
      </c>
      <c r="R2231" s="9" t="s">
        <v>209</v>
      </c>
    </row>
    <row r="2232" spans="1:18" x14ac:dyDescent="0.3">
      <c r="A2232" s="7">
        <v>7929170690</v>
      </c>
      <c r="B2232" s="7">
        <v>1484</v>
      </c>
      <c r="C2232" s="8">
        <f>Datos_Limpios!$B2232/(24*60*60)</f>
        <v>1.7175925925925924E-2</v>
      </c>
      <c r="D2232" s="8" t="str">
        <f t="shared" si="68"/>
        <v>Early Game</v>
      </c>
      <c r="E2232" s="7">
        <v>8605863</v>
      </c>
      <c r="F2232" s="7" t="s">
        <v>202</v>
      </c>
      <c r="G2232" s="7">
        <v>8597976</v>
      </c>
      <c r="H2232" s="7" t="s">
        <v>203</v>
      </c>
      <c r="I2232" s="7">
        <v>22</v>
      </c>
      <c r="J2232" s="7">
        <v>2</v>
      </c>
      <c r="K2232" s="7" t="str">
        <f t="shared" si="69"/>
        <v>Radiant</v>
      </c>
      <c r="L2232" s="7" t="s">
        <v>18</v>
      </c>
      <c r="M2232" s="7">
        <f>Datos_Limpios!$I2232+Datos_Limpios!$J2232</f>
        <v>24</v>
      </c>
      <c r="N2232" s="7" t="str">
        <f>IF(Datos_Limpios!$M2232&lt;35,"Menor a 35",IF(Datos_Limpios!$M2232&lt;=48,"Menor a 48",IF(Datos_Limpios!$M2232&lt;=60,"Menor a 60","Mayor a 60")))</f>
        <v>Menor a 35</v>
      </c>
      <c r="O2232" s="7" t="str">
        <f>IF(Datos_Limpios!$L2232="True",Datos_Limpios!$F2232,Datos_Limpios!$H2232)</f>
        <v>Cloud9</v>
      </c>
      <c r="P2232" s="7"/>
      <c r="Q2232" s="7">
        <v>16935</v>
      </c>
      <c r="R2232" s="7" t="s">
        <v>209</v>
      </c>
    </row>
    <row r="2233" spans="1:18" x14ac:dyDescent="0.3">
      <c r="A2233" s="9">
        <v>7929126875</v>
      </c>
      <c r="B2233" s="9">
        <v>1707</v>
      </c>
      <c r="C2233" s="10">
        <f>Datos_Limpios!$B2233/(24*60*60)</f>
        <v>1.9756944444444445E-2</v>
      </c>
      <c r="D2233" s="8" t="str">
        <f t="shared" si="68"/>
        <v>Early Game</v>
      </c>
      <c r="E2233" s="9">
        <v>8291895</v>
      </c>
      <c r="F2233" s="9" t="s">
        <v>182</v>
      </c>
      <c r="G2233" s="9">
        <v>5</v>
      </c>
      <c r="H2233" s="9" t="s">
        <v>62</v>
      </c>
      <c r="I2233" s="9">
        <v>19</v>
      </c>
      <c r="J2233" s="9">
        <v>10</v>
      </c>
      <c r="K2233" s="9" t="str">
        <f t="shared" si="69"/>
        <v>Radiant</v>
      </c>
      <c r="L2233" s="9" t="s">
        <v>18</v>
      </c>
      <c r="M2233" s="9">
        <f>Datos_Limpios!$I2233+Datos_Limpios!$J2233</f>
        <v>29</v>
      </c>
      <c r="N2233" s="9" t="str">
        <f>IF(Datos_Limpios!$M2233&lt;35,"Menor a 35",IF(Datos_Limpios!$M2233&lt;=48,"Menor a 48",IF(Datos_Limpios!$M2233&lt;=60,"Menor a 60","Mayor a 60")))</f>
        <v>Menor a 35</v>
      </c>
      <c r="O2233" s="9" t="str">
        <f>IF(Datos_Limpios!$L2233="True",Datos_Limpios!$F2233,Datos_Limpios!$H2233)</f>
        <v>Tundra Esports</v>
      </c>
      <c r="P2233" s="9"/>
      <c r="Q2233" s="9">
        <v>16935</v>
      </c>
      <c r="R2233" s="9" t="s">
        <v>209</v>
      </c>
    </row>
    <row r="2234" spans="1:18" x14ac:dyDescent="0.3">
      <c r="A2234" s="7">
        <v>7929087653</v>
      </c>
      <c r="B2234" s="7">
        <v>2722</v>
      </c>
      <c r="C2234" s="8">
        <f>Datos_Limpios!$B2234/(24*60*60)</f>
        <v>3.1504629629629632E-2</v>
      </c>
      <c r="D2234" s="8" t="str">
        <f t="shared" si="68"/>
        <v>Mid Game</v>
      </c>
      <c r="E2234" s="7">
        <v>8255888</v>
      </c>
      <c r="F2234" s="7" t="s">
        <v>170</v>
      </c>
      <c r="G2234" s="7">
        <v>9247354</v>
      </c>
      <c r="H2234" s="7" t="s">
        <v>210</v>
      </c>
      <c r="I2234" s="7">
        <v>31</v>
      </c>
      <c r="J2234" s="7">
        <v>33</v>
      </c>
      <c r="K2234" s="7" t="str">
        <f t="shared" si="69"/>
        <v>Dire</v>
      </c>
      <c r="L2234" s="7" t="s">
        <v>14</v>
      </c>
      <c r="M2234" s="7">
        <f>Datos_Limpios!$I2234+Datos_Limpios!$J2234</f>
        <v>64</v>
      </c>
      <c r="N2234" s="7" t="str">
        <f>IF(Datos_Limpios!$M2234&lt;35,"Menor a 35",IF(Datos_Limpios!$M2234&lt;=48,"Menor a 48",IF(Datos_Limpios!$M2234&lt;=60,"Menor a 60","Mayor a 60")))</f>
        <v>Mayor a 60</v>
      </c>
      <c r="O2234" s="7" t="str">
        <f>IF(Datos_Limpios!$L2234="True",Datos_Limpios!$F2234,Datos_Limpios!$H2234)</f>
        <v>Team Falcons</v>
      </c>
      <c r="P2234" s="7"/>
      <c r="Q2234" s="7">
        <v>16935</v>
      </c>
      <c r="R2234" s="7" t="s">
        <v>209</v>
      </c>
    </row>
    <row r="2235" spans="1:18" x14ac:dyDescent="0.3">
      <c r="A2235" s="9">
        <v>7929080268</v>
      </c>
      <c r="B2235" s="9">
        <v>2634</v>
      </c>
      <c r="C2235" s="10">
        <f>Datos_Limpios!$B2235/(24*60*60)</f>
        <v>3.048611111111111E-2</v>
      </c>
      <c r="D2235" s="8" t="str">
        <f t="shared" si="68"/>
        <v>Mid Game</v>
      </c>
      <c r="E2235" s="9">
        <v>9467224</v>
      </c>
      <c r="F2235" s="9" t="s">
        <v>211</v>
      </c>
      <c r="G2235" s="9">
        <v>8254400</v>
      </c>
      <c r="H2235" s="9" t="s">
        <v>135</v>
      </c>
      <c r="I2235" s="9">
        <v>24</v>
      </c>
      <c r="J2235" s="9">
        <v>15</v>
      </c>
      <c r="K2235" s="9" t="str">
        <f t="shared" si="69"/>
        <v>Radiant</v>
      </c>
      <c r="L2235" s="9" t="s">
        <v>18</v>
      </c>
      <c r="M2235" s="9">
        <f>Datos_Limpios!$I2235+Datos_Limpios!$J2235</f>
        <v>39</v>
      </c>
      <c r="N2235" s="9" t="str">
        <f>IF(Datos_Limpios!$M2235&lt;35,"Menor a 35",IF(Datos_Limpios!$M2235&lt;=48,"Menor a 48",IF(Datos_Limpios!$M2235&lt;=60,"Menor a 60","Mayor a 60")))</f>
        <v>Menor a 48</v>
      </c>
      <c r="O2235" s="9" t="str">
        <f>IF(Datos_Limpios!$L2235="True",Datos_Limpios!$F2235,Datos_Limpios!$H2235)</f>
        <v>Aurora Gaming</v>
      </c>
      <c r="P2235" s="9"/>
      <c r="Q2235" s="9">
        <v>16935</v>
      </c>
      <c r="R2235" s="9" t="s">
        <v>209</v>
      </c>
    </row>
    <row r="2236" spans="1:18" x14ac:dyDescent="0.3">
      <c r="A2236" s="7">
        <v>7929057445</v>
      </c>
      <c r="B2236" s="7">
        <v>2408</v>
      </c>
      <c r="C2236" s="8">
        <f>Datos_Limpios!$B2236/(24*60*60)</f>
        <v>2.7870370370370372E-2</v>
      </c>
      <c r="D2236" s="8" t="str">
        <f t="shared" si="68"/>
        <v>Mid Game</v>
      </c>
      <c r="E2236" s="7">
        <v>8728920</v>
      </c>
      <c r="F2236" s="7" t="s">
        <v>206</v>
      </c>
      <c r="G2236" s="7">
        <v>9080405</v>
      </c>
      <c r="H2236" s="7" t="s">
        <v>214</v>
      </c>
      <c r="I2236" s="7">
        <v>27</v>
      </c>
      <c r="J2236" s="7">
        <v>22</v>
      </c>
      <c r="K2236" s="7" t="str">
        <f t="shared" si="69"/>
        <v>Radiant</v>
      </c>
      <c r="L2236" s="7" t="s">
        <v>18</v>
      </c>
      <c r="M2236" s="7">
        <f>Datos_Limpios!$I2236+Datos_Limpios!$J2236</f>
        <v>49</v>
      </c>
      <c r="N2236" s="7" t="str">
        <f>IF(Datos_Limpios!$M2236&lt;35,"Menor a 35",IF(Datos_Limpios!$M2236&lt;=48,"Menor a 48",IF(Datos_Limpios!$M2236&lt;=60,"Menor a 60","Mayor a 60")))</f>
        <v>Menor a 60</v>
      </c>
      <c r="O2236" s="7" t="str">
        <f>IF(Datos_Limpios!$L2236="True",Datos_Limpios!$F2236,Datos_Limpios!$H2236)</f>
        <v>nouns</v>
      </c>
      <c r="P2236" s="7"/>
      <c r="Q2236" s="7">
        <v>16935</v>
      </c>
      <c r="R2236" s="7" t="s">
        <v>209</v>
      </c>
    </row>
    <row r="2237" spans="1:18" x14ac:dyDescent="0.3">
      <c r="A2237" s="9">
        <v>7929019186</v>
      </c>
      <c r="B2237" s="9">
        <v>2529</v>
      </c>
      <c r="C2237" s="10">
        <f>Datos_Limpios!$B2237/(24*60*60)</f>
        <v>2.9270833333333333E-2</v>
      </c>
      <c r="D2237" s="8" t="str">
        <f t="shared" si="68"/>
        <v>Mid Game</v>
      </c>
      <c r="E2237" s="9">
        <v>9247354</v>
      </c>
      <c r="F2237" s="9" t="s">
        <v>210</v>
      </c>
      <c r="G2237" s="9">
        <v>8255888</v>
      </c>
      <c r="H2237" s="9" t="s">
        <v>170</v>
      </c>
      <c r="I2237" s="9">
        <v>34</v>
      </c>
      <c r="J2237" s="9">
        <v>28</v>
      </c>
      <c r="K2237" s="9" t="str">
        <f t="shared" si="69"/>
        <v>Radiant</v>
      </c>
      <c r="L2237" s="9" t="s">
        <v>18</v>
      </c>
      <c r="M2237" s="9">
        <f>Datos_Limpios!$I2237+Datos_Limpios!$J2237</f>
        <v>62</v>
      </c>
      <c r="N2237" s="9" t="str">
        <f>IF(Datos_Limpios!$M2237&lt;35,"Menor a 35",IF(Datos_Limpios!$M2237&lt;=48,"Menor a 48",IF(Datos_Limpios!$M2237&lt;=60,"Menor a 60","Mayor a 60")))</f>
        <v>Mayor a 60</v>
      </c>
      <c r="O2237" s="9" t="str">
        <f>IF(Datos_Limpios!$L2237="True",Datos_Limpios!$F2237,Datos_Limpios!$H2237)</f>
        <v>Team Falcons</v>
      </c>
      <c r="P2237" s="9"/>
      <c r="Q2237" s="9">
        <v>16935</v>
      </c>
      <c r="R2237" s="9" t="s">
        <v>209</v>
      </c>
    </row>
    <row r="2238" spans="1:18" x14ac:dyDescent="0.3">
      <c r="A2238" s="7">
        <v>7929024760</v>
      </c>
      <c r="B2238" s="7">
        <v>2009</v>
      </c>
      <c r="C2238" s="8">
        <f>Datos_Limpios!$B2238/(24*60*60)</f>
        <v>2.3252314814814816E-2</v>
      </c>
      <c r="D2238" s="8" t="str">
        <f t="shared" si="68"/>
        <v>Early Game</v>
      </c>
      <c r="E2238" s="7">
        <v>9467224</v>
      </c>
      <c r="F2238" s="7" t="s">
        <v>211</v>
      </c>
      <c r="G2238" s="7">
        <v>8254400</v>
      </c>
      <c r="H2238" s="7" t="s">
        <v>135</v>
      </c>
      <c r="I2238" s="7">
        <v>31</v>
      </c>
      <c r="J2238" s="7">
        <v>12</v>
      </c>
      <c r="K2238" s="7" t="str">
        <f t="shared" si="69"/>
        <v>Radiant</v>
      </c>
      <c r="L2238" s="7" t="s">
        <v>18</v>
      </c>
      <c r="M2238" s="7">
        <f>Datos_Limpios!$I2238+Datos_Limpios!$J2238</f>
        <v>43</v>
      </c>
      <c r="N2238" s="7" t="str">
        <f>IF(Datos_Limpios!$M2238&lt;35,"Menor a 35",IF(Datos_Limpios!$M2238&lt;=48,"Menor a 48",IF(Datos_Limpios!$M2238&lt;=60,"Menor a 60","Mayor a 60")))</f>
        <v>Menor a 48</v>
      </c>
      <c r="O2238" s="7" t="str">
        <f>IF(Datos_Limpios!$L2238="True",Datos_Limpios!$F2238,Datos_Limpios!$H2238)</f>
        <v>Aurora Gaming</v>
      </c>
      <c r="P2238" s="7"/>
      <c r="Q2238" s="7">
        <v>16935</v>
      </c>
      <c r="R2238" s="7" t="s">
        <v>209</v>
      </c>
    </row>
    <row r="2239" spans="1:18" x14ac:dyDescent="0.3">
      <c r="A2239" s="9">
        <v>7929005346</v>
      </c>
      <c r="B2239" s="9">
        <v>1628</v>
      </c>
      <c r="C2239" s="10">
        <f>Datos_Limpios!$B2239/(24*60*60)</f>
        <v>1.8842592592592591E-2</v>
      </c>
      <c r="D2239" s="8" t="str">
        <f t="shared" si="68"/>
        <v>Early Game</v>
      </c>
      <c r="E2239" s="9">
        <v>9080405</v>
      </c>
      <c r="F2239" s="9" t="s">
        <v>214</v>
      </c>
      <c r="G2239" s="9">
        <v>8728920</v>
      </c>
      <c r="H2239" s="9" t="s">
        <v>206</v>
      </c>
      <c r="I2239" s="9">
        <v>26</v>
      </c>
      <c r="J2239" s="9">
        <v>2</v>
      </c>
      <c r="K2239" s="9" t="str">
        <f t="shared" si="69"/>
        <v>Radiant</v>
      </c>
      <c r="L2239" s="9" t="s">
        <v>18</v>
      </c>
      <c r="M2239" s="9">
        <f>Datos_Limpios!$I2239+Datos_Limpios!$J2239</f>
        <v>28</v>
      </c>
      <c r="N2239" s="9" t="str">
        <f>IF(Datos_Limpios!$M2239&lt;35,"Menor a 35",IF(Datos_Limpios!$M2239&lt;=48,"Menor a 48",IF(Datos_Limpios!$M2239&lt;=60,"Menor a 60","Mayor a 60")))</f>
        <v>Menor a 35</v>
      </c>
      <c r="O2239" s="9" t="str">
        <f>IF(Datos_Limpios!$L2239="True",Datos_Limpios!$F2239,Datos_Limpios!$H2239)</f>
        <v>Team Zero</v>
      </c>
      <c r="P2239" s="9"/>
      <c r="Q2239" s="9">
        <v>16935</v>
      </c>
      <c r="R2239" s="9" t="s">
        <v>209</v>
      </c>
    </row>
    <row r="2240" spans="1:18" x14ac:dyDescent="0.3">
      <c r="A2240" s="7">
        <v>7928964450</v>
      </c>
      <c r="B2240" s="7">
        <v>2575</v>
      </c>
      <c r="C2240" s="8">
        <f>Datos_Limpios!$B2240/(24*60*60)</f>
        <v>2.9803240740740741E-2</v>
      </c>
      <c r="D2240" s="8" t="str">
        <f t="shared" si="68"/>
        <v>Mid Game</v>
      </c>
      <c r="E2240" s="7">
        <v>8599101</v>
      </c>
      <c r="F2240" s="7" t="s">
        <v>199</v>
      </c>
      <c r="G2240" s="7">
        <v>9303484</v>
      </c>
      <c r="H2240" s="7" t="s">
        <v>212</v>
      </c>
      <c r="I2240" s="7">
        <v>11</v>
      </c>
      <c r="J2240" s="7">
        <v>37</v>
      </c>
      <c r="K2240" s="7" t="str">
        <f t="shared" si="69"/>
        <v>Dire</v>
      </c>
      <c r="L2240" s="7" t="s">
        <v>14</v>
      </c>
      <c r="M2240" s="7">
        <f>Datos_Limpios!$I2240+Datos_Limpios!$J2240</f>
        <v>48</v>
      </c>
      <c r="N2240" s="7" t="str">
        <f>IF(Datos_Limpios!$M2240&lt;35,"Menor a 35",IF(Datos_Limpios!$M2240&lt;=48,"Menor a 48",IF(Datos_Limpios!$M2240&lt;=60,"Menor a 60","Mayor a 60")))</f>
        <v>Menor a 48</v>
      </c>
      <c r="O2240" s="7" t="str">
        <f>IF(Datos_Limpios!$L2240="True",Datos_Limpios!$F2240,Datos_Limpios!$H2240)</f>
        <v>HEROIC</v>
      </c>
      <c r="P2240" s="7"/>
      <c r="Q2240" s="7">
        <v>16935</v>
      </c>
      <c r="R2240" s="7" t="s">
        <v>209</v>
      </c>
    </row>
    <row r="2241" spans="1:18" x14ac:dyDescent="0.3">
      <c r="A2241" s="9">
        <v>7928969814</v>
      </c>
      <c r="B2241" s="9">
        <v>2002</v>
      </c>
      <c r="C2241" s="10">
        <f>Datos_Limpios!$B2241/(24*60*60)</f>
        <v>2.3171296296296297E-2</v>
      </c>
      <c r="D2241" s="8" t="str">
        <f t="shared" si="68"/>
        <v>Early Game</v>
      </c>
      <c r="E2241" s="9">
        <v>8605863</v>
      </c>
      <c r="F2241" s="9" t="s">
        <v>202</v>
      </c>
      <c r="G2241" s="9">
        <v>8291895</v>
      </c>
      <c r="H2241" s="9" t="s">
        <v>182</v>
      </c>
      <c r="I2241" s="9">
        <v>21</v>
      </c>
      <c r="J2241" s="9">
        <v>18</v>
      </c>
      <c r="K2241" s="9" t="str">
        <f t="shared" si="69"/>
        <v>Radiant</v>
      </c>
      <c r="L2241" s="9" t="s">
        <v>18</v>
      </c>
      <c r="M2241" s="9">
        <f>Datos_Limpios!$I2241+Datos_Limpios!$J2241</f>
        <v>39</v>
      </c>
      <c r="N2241" s="9" t="str">
        <f>IF(Datos_Limpios!$M2241&lt;35,"Menor a 35",IF(Datos_Limpios!$M2241&lt;=48,"Menor a 48",IF(Datos_Limpios!$M2241&lt;=60,"Menor a 60","Mayor a 60")))</f>
        <v>Menor a 48</v>
      </c>
      <c r="O2241" s="9" t="str">
        <f>IF(Datos_Limpios!$L2241="True",Datos_Limpios!$F2241,Datos_Limpios!$H2241)</f>
        <v>Cloud9</v>
      </c>
      <c r="P2241" s="9"/>
      <c r="Q2241" s="9">
        <v>16935</v>
      </c>
      <c r="R2241" s="9" t="s">
        <v>209</v>
      </c>
    </row>
    <row r="2242" spans="1:18" x14ac:dyDescent="0.3">
      <c r="A2242" s="7">
        <v>7928957343</v>
      </c>
      <c r="B2242" s="7">
        <v>1933</v>
      </c>
      <c r="C2242" s="8">
        <f>Datos_Limpios!$B2242/(24*60*60)</f>
        <v>2.2372685185185186E-2</v>
      </c>
      <c r="D2242" s="8" t="str">
        <f t="shared" ref="D2242:D2274" si="70">IF(B2242/60&lt;20,"Turbo Game",IF((20&lt;=B2242/60)*AND(B2242/60&lt;=40),"Early Game",IF((40&lt;B2242/60)*AND(B2242/60&lt;=60),"Mid Game","Late Game")))</f>
        <v>Early Game</v>
      </c>
      <c r="E2242" s="7">
        <v>8261500</v>
      </c>
      <c r="F2242" s="7" t="s">
        <v>195</v>
      </c>
      <c r="G2242" s="7">
        <v>9255039</v>
      </c>
      <c r="H2242" s="7" t="s">
        <v>213</v>
      </c>
      <c r="I2242" s="7">
        <v>9</v>
      </c>
      <c r="J2242" s="7">
        <v>35</v>
      </c>
      <c r="K2242" s="7" t="str">
        <f t="shared" ref="K2242:K2305" si="71">IF(L2242="True","Radiant","Dire")</f>
        <v>Dire</v>
      </c>
      <c r="L2242" s="7" t="s">
        <v>14</v>
      </c>
      <c r="M2242" s="7">
        <f>Datos_Limpios!$I2242+Datos_Limpios!$J2242</f>
        <v>44</v>
      </c>
      <c r="N2242" s="7" t="str">
        <f>IF(Datos_Limpios!$M2242&lt;35,"Menor a 35",IF(Datos_Limpios!$M2242&lt;=48,"Menor a 48",IF(Datos_Limpios!$M2242&lt;=60,"Menor a 60","Mayor a 60")))</f>
        <v>Menor a 48</v>
      </c>
      <c r="O2242" s="7" t="str">
        <f>IF(Datos_Limpios!$L2242="True",Datos_Limpios!$F2242,Datos_Limpios!$H2242)</f>
        <v>1w Team</v>
      </c>
      <c r="P2242" s="7"/>
      <c r="Q2242" s="7">
        <v>16935</v>
      </c>
      <c r="R2242" s="7" t="s">
        <v>209</v>
      </c>
    </row>
    <row r="2243" spans="1:18" x14ac:dyDescent="0.3">
      <c r="A2243" s="9">
        <v>7928915377</v>
      </c>
      <c r="B2243" s="9">
        <v>2468</v>
      </c>
      <c r="C2243" s="10">
        <f>Datos_Limpios!$B2243/(24*60*60)</f>
        <v>2.8564814814814814E-2</v>
      </c>
      <c r="D2243" s="8" t="str">
        <f t="shared" si="70"/>
        <v>Mid Game</v>
      </c>
      <c r="E2243" s="9">
        <v>8605863</v>
      </c>
      <c r="F2243" s="9" t="s">
        <v>202</v>
      </c>
      <c r="G2243" s="9">
        <v>8291895</v>
      </c>
      <c r="H2243" s="9" t="s">
        <v>182</v>
      </c>
      <c r="I2243" s="9">
        <v>16</v>
      </c>
      <c r="J2243" s="9">
        <v>28</v>
      </c>
      <c r="K2243" s="9" t="str">
        <f t="shared" si="71"/>
        <v>Dire</v>
      </c>
      <c r="L2243" s="9" t="s">
        <v>14</v>
      </c>
      <c r="M2243" s="9">
        <f>Datos_Limpios!$I2243+Datos_Limpios!$J2243</f>
        <v>44</v>
      </c>
      <c r="N2243" s="9" t="str">
        <f>IF(Datos_Limpios!$M2243&lt;35,"Menor a 35",IF(Datos_Limpios!$M2243&lt;=48,"Menor a 48",IF(Datos_Limpios!$M2243&lt;=60,"Menor a 60","Mayor a 60")))</f>
        <v>Menor a 48</v>
      </c>
      <c r="O2243" s="9" t="str">
        <f>IF(Datos_Limpios!$L2243="True",Datos_Limpios!$F2243,Datos_Limpios!$H2243)</f>
        <v>Tundra Esports</v>
      </c>
      <c r="P2243" s="9"/>
      <c r="Q2243" s="9">
        <v>16935</v>
      </c>
      <c r="R2243" s="9" t="s">
        <v>209</v>
      </c>
    </row>
    <row r="2244" spans="1:18" x14ac:dyDescent="0.3">
      <c r="A2244" s="7">
        <v>7928927852</v>
      </c>
      <c r="B2244" s="7">
        <v>1683</v>
      </c>
      <c r="C2244" s="8">
        <f>Datos_Limpios!$B2244/(24*60*60)</f>
        <v>1.9479166666666665E-2</v>
      </c>
      <c r="D2244" s="8" t="str">
        <f t="shared" si="70"/>
        <v>Early Game</v>
      </c>
      <c r="E2244" s="7">
        <v>9303484</v>
      </c>
      <c r="F2244" s="7" t="s">
        <v>212</v>
      </c>
      <c r="G2244" s="7">
        <v>8599101</v>
      </c>
      <c r="H2244" s="7" t="s">
        <v>199</v>
      </c>
      <c r="I2244" s="7">
        <v>7</v>
      </c>
      <c r="J2244" s="7">
        <v>30</v>
      </c>
      <c r="K2244" s="7" t="str">
        <f t="shared" si="71"/>
        <v>Dire</v>
      </c>
      <c r="L2244" s="7" t="s">
        <v>14</v>
      </c>
      <c r="M2244" s="7">
        <f>Datos_Limpios!$I2244+Datos_Limpios!$J2244</f>
        <v>37</v>
      </c>
      <c r="N2244" s="7" t="str">
        <f>IF(Datos_Limpios!$M2244&lt;35,"Menor a 35",IF(Datos_Limpios!$M2244&lt;=48,"Menor a 48",IF(Datos_Limpios!$M2244&lt;=60,"Menor a 60","Mayor a 60")))</f>
        <v>Menor a 48</v>
      </c>
      <c r="O2244" s="7" t="str">
        <f>IF(Datos_Limpios!$L2244="True",Datos_Limpios!$F2244,Datos_Limpios!$H2244)</f>
        <v>Gaimin Gladiators</v>
      </c>
      <c r="P2244" s="7"/>
      <c r="Q2244" s="7">
        <v>16935</v>
      </c>
      <c r="R2244" s="7" t="s">
        <v>209</v>
      </c>
    </row>
    <row r="2245" spans="1:18" x14ac:dyDescent="0.3">
      <c r="A2245" s="9">
        <v>7928364306</v>
      </c>
      <c r="B2245" s="9">
        <v>3435</v>
      </c>
      <c r="C2245" s="10">
        <f>Datos_Limpios!$B2245/(24*60*60)</f>
        <v>3.9756944444444442E-2</v>
      </c>
      <c r="D2245" s="8" t="str">
        <f t="shared" si="70"/>
        <v>Mid Game</v>
      </c>
      <c r="E2245" s="9">
        <v>9467224</v>
      </c>
      <c r="F2245" s="9" t="s">
        <v>211</v>
      </c>
      <c r="G2245" s="9">
        <v>7119388</v>
      </c>
      <c r="H2245" s="9" t="s">
        <v>136</v>
      </c>
      <c r="I2245" s="9">
        <v>31</v>
      </c>
      <c r="J2245" s="9">
        <v>30</v>
      </c>
      <c r="K2245" s="9" t="str">
        <f t="shared" si="71"/>
        <v>Dire</v>
      </c>
      <c r="L2245" s="9" t="s">
        <v>14</v>
      </c>
      <c r="M2245" s="9">
        <f>Datos_Limpios!$I2245+Datos_Limpios!$J2245</f>
        <v>61</v>
      </c>
      <c r="N2245" s="9" t="str">
        <f>IF(Datos_Limpios!$M2245&lt;35,"Menor a 35",IF(Datos_Limpios!$M2245&lt;=48,"Menor a 48",IF(Datos_Limpios!$M2245&lt;=60,"Menor a 60","Mayor a 60")))</f>
        <v>Mayor a 60</v>
      </c>
      <c r="O2245" s="9" t="str">
        <f>IF(Datos_Limpios!$L2245="True",Datos_Limpios!$F2245,Datos_Limpios!$H2245)</f>
        <v>Team Spirit</v>
      </c>
      <c r="P2245" s="9"/>
      <c r="Q2245" s="9">
        <v>16935</v>
      </c>
      <c r="R2245" s="9" t="s">
        <v>209</v>
      </c>
    </row>
    <row r="2246" spans="1:18" x14ac:dyDescent="0.3">
      <c r="A2246" s="7">
        <v>7928396832</v>
      </c>
      <c r="B2246" s="7">
        <v>1725</v>
      </c>
      <c r="C2246" s="8">
        <f>Datos_Limpios!$B2246/(24*60*60)</f>
        <v>1.9965277777777776E-2</v>
      </c>
      <c r="D2246" s="8" t="str">
        <f t="shared" si="70"/>
        <v>Early Game</v>
      </c>
      <c r="E2246" s="7">
        <v>8254400</v>
      </c>
      <c r="F2246" s="7" t="s">
        <v>135</v>
      </c>
      <c r="G2246" s="7">
        <v>2163</v>
      </c>
      <c r="H2246" s="7" t="s">
        <v>66</v>
      </c>
      <c r="I2246" s="7">
        <v>13</v>
      </c>
      <c r="J2246" s="7">
        <v>33</v>
      </c>
      <c r="K2246" s="7" t="str">
        <f t="shared" si="71"/>
        <v>Dire</v>
      </c>
      <c r="L2246" s="7" t="s">
        <v>14</v>
      </c>
      <c r="M2246" s="7">
        <f>Datos_Limpios!$I2246+Datos_Limpios!$J2246</f>
        <v>46</v>
      </c>
      <c r="N2246" s="7" t="str">
        <f>IF(Datos_Limpios!$M2246&lt;35,"Menor a 35",IF(Datos_Limpios!$M2246&lt;=48,"Menor a 48",IF(Datos_Limpios!$M2246&lt;=60,"Menor a 60","Mayor a 60")))</f>
        <v>Menor a 48</v>
      </c>
      <c r="O2246" s="7" t="str">
        <f>IF(Datos_Limpios!$L2246="True",Datos_Limpios!$F2246,Datos_Limpios!$H2246)</f>
        <v>Team Liquid</v>
      </c>
      <c r="P2246" s="7"/>
      <c r="Q2246" s="7">
        <v>16935</v>
      </c>
      <c r="R2246" s="7" t="s">
        <v>209</v>
      </c>
    </row>
    <row r="2247" spans="1:18" x14ac:dyDescent="0.3">
      <c r="A2247" s="9">
        <v>7928380785</v>
      </c>
      <c r="B2247" s="9">
        <v>1820</v>
      </c>
      <c r="C2247" s="10">
        <f>Datos_Limpios!$B2247/(24*60*60)</f>
        <v>2.1064814814814814E-2</v>
      </c>
      <c r="D2247" s="8" t="str">
        <f t="shared" si="70"/>
        <v>Early Game</v>
      </c>
      <c r="E2247" s="9">
        <v>8255888</v>
      </c>
      <c r="F2247" s="9" t="s">
        <v>170</v>
      </c>
      <c r="G2247" s="9">
        <v>9080405</v>
      </c>
      <c r="H2247" s="9" t="s">
        <v>214</v>
      </c>
      <c r="I2247" s="9">
        <v>14</v>
      </c>
      <c r="J2247" s="9">
        <v>29</v>
      </c>
      <c r="K2247" s="9" t="str">
        <f t="shared" si="71"/>
        <v>Dire</v>
      </c>
      <c r="L2247" s="9" t="s">
        <v>14</v>
      </c>
      <c r="M2247" s="9">
        <f>Datos_Limpios!$I2247+Datos_Limpios!$J2247</f>
        <v>43</v>
      </c>
      <c r="N2247" s="9" t="str">
        <f>IF(Datos_Limpios!$M2247&lt;35,"Menor a 35",IF(Datos_Limpios!$M2247&lt;=48,"Menor a 48",IF(Datos_Limpios!$M2247&lt;=60,"Menor a 60","Mayor a 60")))</f>
        <v>Menor a 48</v>
      </c>
      <c r="O2247" s="9" t="str">
        <f>IF(Datos_Limpios!$L2247="True",Datos_Limpios!$F2247,Datos_Limpios!$H2247)</f>
        <v>Team Zero</v>
      </c>
      <c r="P2247" s="9"/>
      <c r="Q2247" s="9">
        <v>16935</v>
      </c>
      <c r="R2247" s="9" t="s">
        <v>209</v>
      </c>
    </row>
    <row r="2248" spans="1:18" x14ac:dyDescent="0.3">
      <c r="A2248" s="7">
        <v>7928288761</v>
      </c>
      <c r="B2248" s="7">
        <v>2487</v>
      </c>
      <c r="C2248" s="8">
        <f>Datos_Limpios!$B2248/(24*60*60)</f>
        <v>2.8784722222222222E-2</v>
      </c>
      <c r="D2248" s="8" t="str">
        <f t="shared" si="70"/>
        <v>Mid Game</v>
      </c>
      <c r="E2248" s="7">
        <v>2163</v>
      </c>
      <c r="F2248" s="7" t="s">
        <v>66</v>
      </c>
      <c r="G2248" s="7">
        <v>8254400</v>
      </c>
      <c r="H2248" s="7" t="s">
        <v>135</v>
      </c>
      <c r="I2248" s="7">
        <v>31</v>
      </c>
      <c r="J2248" s="7">
        <v>16</v>
      </c>
      <c r="K2248" s="7" t="str">
        <f t="shared" si="71"/>
        <v>Radiant</v>
      </c>
      <c r="L2248" s="7" t="s">
        <v>18</v>
      </c>
      <c r="M2248" s="7">
        <f>Datos_Limpios!$I2248+Datos_Limpios!$J2248</f>
        <v>47</v>
      </c>
      <c r="N2248" s="7" t="str">
        <f>IF(Datos_Limpios!$M2248&lt;35,"Menor a 35",IF(Datos_Limpios!$M2248&lt;=48,"Menor a 48",IF(Datos_Limpios!$M2248&lt;=60,"Menor a 60","Mayor a 60")))</f>
        <v>Menor a 48</v>
      </c>
      <c r="O2248" s="7" t="str">
        <f>IF(Datos_Limpios!$L2248="True",Datos_Limpios!$F2248,Datos_Limpios!$H2248)</f>
        <v>Team Liquid</v>
      </c>
      <c r="P2248" s="7"/>
      <c r="Q2248" s="7">
        <v>16935</v>
      </c>
      <c r="R2248" s="7" t="s">
        <v>209</v>
      </c>
    </row>
    <row r="2249" spans="1:18" x14ac:dyDescent="0.3">
      <c r="A2249" s="9">
        <v>7928291729</v>
      </c>
      <c r="B2249" s="9">
        <v>2537</v>
      </c>
      <c r="C2249" s="10">
        <f>Datos_Limpios!$B2249/(24*60*60)</f>
        <v>2.9363425925925925E-2</v>
      </c>
      <c r="D2249" s="8" t="str">
        <f t="shared" si="70"/>
        <v>Mid Game</v>
      </c>
      <c r="E2249" s="9">
        <v>9080405</v>
      </c>
      <c r="F2249" s="9" t="s">
        <v>214</v>
      </c>
      <c r="G2249" s="9">
        <v>8255888</v>
      </c>
      <c r="H2249" s="9" t="s">
        <v>170</v>
      </c>
      <c r="I2249" s="9">
        <v>36</v>
      </c>
      <c r="J2249" s="9">
        <v>18</v>
      </c>
      <c r="K2249" s="9" t="str">
        <f t="shared" si="71"/>
        <v>Radiant</v>
      </c>
      <c r="L2249" s="9" t="s">
        <v>18</v>
      </c>
      <c r="M2249" s="9">
        <f>Datos_Limpios!$I2249+Datos_Limpios!$J2249</f>
        <v>54</v>
      </c>
      <c r="N2249" s="9" t="str">
        <f>IF(Datos_Limpios!$M2249&lt;35,"Menor a 35",IF(Datos_Limpios!$M2249&lt;=48,"Menor a 48",IF(Datos_Limpios!$M2249&lt;=60,"Menor a 60","Mayor a 60")))</f>
        <v>Menor a 60</v>
      </c>
      <c r="O2249" s="9" t="str">
        <f>IF(Datos_Limpios!$L2249="True",Datos_Limpios!$F2249,Datos_Limpios!$H2249)</f>
        <v>Team Zero</v>
      </c>
      <c r="P2249" s="9"/>
      <c r="Q2249" s="9">
        <v>16935</v>
      </c>
      <c r="R2249" s="9" t="s">
        <v>209</v>
      </c>
    </row>
    <row r="2250" spans="1:18" x14ac:dyDescent="0.3">
      <c r="A2250" s="7">
        <v>7928291791</v>
      </c>
      <c r="B2250" s="7">
        <v>1531</v>
      </c>
      <c r="C2250" s="8">
        <f>Datos_Limpios!$B2250/(24*60*60)</f>
        <v>1.7719907407407406E-2</v>
      </c>
      <c r="D2250" s="8" t="str">
        <f t="shared" si="70"/>
        <v>Early Game</v>
      </c>
      <c r="E2250" s="7">
        <v>7119388</v>
      </c>
      <c r="F2250" s="7" t="s">
        <v>136</v>
      </c>
      <c r="G2250" s="7">
        <v>9467224</v>
      </c>
      <c r="H2250" s="7" t="s">
        <v>211</v>
      </c>
      <c r="I2250" s="7">
        <v>21</v>
      </c>
      <c r="J2250" s="7">
        <v>9</v>
      </c>
      <c r="K2250" s="7" t="str">
        <f t="shared" si="71"/>
        <v>Radiant</v>
      </c>
      <c r="L2250" s="7" t="s">
        <v>18</v>
      </c>
      <c r="M2250" s="7">
        <f>Datos_Limpios!$I2250+Datos_Limpios!$J2250</f>
        <v>30</v>
      </c>
      <c r="N2250" s="7" t="str">
        <f>IF(Datos_Limpios!$M2250&lt;35,"Menor a 35",IF(Datos_Limpios!$M2250&lt;=48,"Menor a 48",IF(Datos_Limpios!$M2250&lt;=60,"Menor a 60","Mayor a 60")))</f>
        <v>Menor a 35</v>
      </c>
      <c r="O2250" s="7" t="str">
        <f>IF(Datos_Limpios!$L2250="True",Datos_Limpios!$F2250,Datos_Limpios!$H2250)</f>
        <v>Team Spirit</v>
      </c>
      <c r="P2250" s="7"/>
      <c r="Q2250" s="7">
        <v>16935</v>
      </c>
      <c r="R2250" s="7" t="s">
        <v>209</v>
      </c>
    </row>
    <row r="2251" spans="1:18" x14ac:dyDescent="0.3">
      <c r="A2251" s="9">
        <v>7928185091</v>
      </c>
      <c r="B2251" s="9">
        <v>2861</v>
      </c>
      <c r="C2251" s="10">
        <f>Datos_Limpios!$B2251/(24*60*60)</f>
        <v>3.3113425925925928E-2</v>
      </c>
      <c r="D2251" s="8" t="str">
        <f t="shared" si="70"/>
        <v>Mid Game</v>
      </c>
      <c r="E2251" s="9">
        <v>8597976</v>
      </c>
      <c r="F2251" s="9" t="s">
        <v>203</v>
      </c>
      <c r="G2251" s="9">
        <v>5</v>
      </c>
      <c r="H2251" s="9" t="s">
        <v>62</v>
      </c>
      <c r="I2251" s="9">
        <v>34</v>
      </c>
      <c r="J2251" s="9">
        <v>30</v>
      </c>
      <c r="K2251" s="9" t="str">
        <f t="shared" si="71"/>
        <v>Dire</v>
      </c>
      <c r="L2251" s="9" t="s">
        <v>14</v>
      </c>
      <c r="M2251" s="9">
        <f>Datos_Limpios!$I2251+Datos_Limpios!$J2251</f>
        <v>64</v>
      </c>
      <c r="N2251" s="9" t="str">
        <f>IF(Datos_Limpios!$M2251&lt;35,"Menor a 35",IF(Datos_Limpios!$M2251&lt;=48,"Menor a 48",IF(Datos_Limpios!$M2251&lt;=60,"Menor a 60","Mayor a 60")))</f>
        <v>Mayor a 60</v>
      </c>
      <c r="O2251" s="9" t="str">
        <f>IF(Datos_Limpios!$L2251="True",Datos_Limpios!$F2251,Datos_Limpios!$H2251)</f>
        <v>Invictus Gaming</v>
      </c>
      <c r="P2251" s="9"/>
      <c r="Q2251" s="9">
        <v>16935</v>
      </c>
      <c r="R2251" s="9" t="s">
        <v>209</v>
      </c>
    </row>
    <row r="2252" spans="1:18" x14ac:dyDescent="0.3">
      <c r="A2252" s="7">
        <v>7928200136</v>
      </c>
      <c r="B2252" s="7">
        <v>2103</v>
      </c>
      <c r="C2252" s="8">
        <f>Datos_Limpios!$B2252/(24*60*60)</f>
        <v>2.4340277777777777E-2</v>
      </c>
      <c r="D2252" s="8" t="str">
        <f t="shared" si="70"/>
        <v>Early Game</v>
      </c>
      <c r="E2252" s="7">
        <v>9247354</v>
      </c>
      <c r="F2252" s="7" t="s">
        <v>210</v>
      </c>
      <c r="G2252" s="7">
        <v>8728920</v>
      </c>
      <c r="H2252" s="7" t="s">
        <v>206</v>
      </c>
      <c r="I2252" s="7">
        <v>15</v>
      </c>
      <c r="J2252" s="7">
        <v>18</v>
      </c>
      <c r="K2252" s="7" t="str">
        <f t="shared" si="71"/>
        <v>Dire</v>
      </c>
      <c r="L2252" s="7" t="s">
        <v>14</v>
      </c>
      <c r="M2252" s="7">
        <f>Datos_Limpios!$I2252+Datos_Limpios!$J2252</f>
        <v>33</v>
      </c>
      <c r="N2252" s="7" t="str">
        <f>IF(Datos_Limpios!$M2252&lt;35,"Menor a 35",IF(Datos_Limpios!$M2252&lt;=48,"Menor a 48",IF(Datos_Limpios!$M2252&lt;=60,"Menor a 60","Mayor a 60")))</f>
        <v>Menor a 35</v>
      </c>
      <c r="O2252" s="7" t="str">
        <f>IF(Datos_Limpios!$L2252="True",Datos_Limpios!$F2252,Datos_Limpios!$H2252)</f>
        <v>nouns</v>
      </c>
      <c r="P2252" s="7"/>
      <c r="Q2252" s="7">
        <v>16935</v>
      </c>
      <c r="R2252" s="7" t="s">
        <v>209</v>
      </c>
    </row>
    <row r="2253" spans="1:18" x14ac:dyDescent="0.3">
      <c r="A2253" s="9">
        <v>7928205327</v>
      </c>
      <c r="B2253" s="9">
        <v>1825</v>
      </c>
      <c r="C2253" s="10">
        <f>Datos_Limpios!$B2253/(24*60*60)</f>
        <v>2.1122685185185185E-2</v>
      </c>
      <c r="D2253" s="8" t="str">
        <f t="shared" si="70"/>
        <v>Early Game</v>
      </c>
      <c r="E2253" s="9">
        <v>8599101</v>
      </c>
      <c r="F2253" s="9" t="s">
        <v>199</v>
      </c>
      <c r="G2253" s="9">
        <v>8261500</v>
      </c>
      <c r="H2253" s="9" t="s">
        <v>195</v>
      </c>
      <c r="I2253" s="9">
        <v>8</v>
      </c>
      <c r="J2253" s="9">
        <v>28</v>
      </c>
      <c r="K2253" s="9" t="str">
        <f t="shared" si="71"/>
        <v>Dire</v>
      </c>
      <c r="L2253" s="9" t="s">
        <v>14</v>
      </c>
      <c r="M2253" s="9">
        <f>Datos_Limpios!$I2253+Datos_Limpios!$J2253</f>
        <v>36</v>
      </c>
      <c r="N2253" s="9" t="str">
        <f>IF(Datos_Limpios!$M2253&lt;35,"Menor a 35",IF(Datos_Limpios!$M2253&lt;=48,"Menor a 48",IF(Datos_Limpios!$M2253&lt;=60,"Menor a 60","Mayor a 60")))</f>
        <v>Menor a 48</v>
      </c>
      <c r="O2253" s="9" t="str">
        <f>IF(Datos_Limpios!$L2253="True",Datos_Limpios!$F2253,Datos_Limpios!$H2253)</f>
        <v>Xtreme Gaming</v>
      </c>
      <c r="P2253" s="9"/>
      <c r="Q2253" s="9">
        <v>16935</v>
      </c>
      <c r="R2253" s="9" t="s">
        <v>209</v>
      </c>
    </row>
    <row r="2254" spans="1:18" x14ac:dyDescent="0.3">
      <c r="A2254" s="7">
        <v>7928115077</v>
      </c>
      <c r="B2254" s="7">
        <v>2088</v>
      </c>
      <c r="C2254" s="8">
        <f>Datos_Limpios!$B2254/(24*60*60)</f>
        <v>2.4166666666666666E-2</v>
      </c>
      <c r="D2254" s="8" t="str">
        <f t="shared" si="70"/>
        <v>Early Game</v>
      </c>
      <c r="E2254" s="7">
        <v>8261500</v>
      </c>
      <c r="F2254" s="7" t="s">
        <v>195</v>
      </c>
      <c r="G2254" s="7">
        <v>8599101</v>
      </c>
      <c r="H2254" s="7" t="s">
        <v>199</v>
      </c>
      <c r="I2254" s="7">
        <v>22</v>
      </c>
      <c r="J2254" s="7">
        <v>9</v>
      </c>
      <c r="K2254" s="7" t="str">
        <f t="shared" si="71"/>
        <v>Radiant</v>
      </c>
      <c r="L2254" s="7" t="s">
        <v>18</v>
      </c>
      <c r="M2254" s="7">
        <f>Datos_Limpios!$I2254+Datos_Limpios!$J2254</f>
        <v>31</v>
      </c>
      <c r="N2254" s="7" t="str">
        <f>IF(Datos_Limpios!$M2254&lt;35,"Menor a 35",IF(Datos_Limpios!$M2254&lt;=48,"Menor a 48",IF(Datos_Limpios!$M2254&lt;=60,"Menor a 60","Mayor a 60")))</f>
        <v>Menor a 35</v>
      </c>
      <c r="O2254" s="7" t="str">
        <f>IF(Datos_Limpios!$L2254="True",Datos_Limpios!$F2254,Datos_Limpios!$H2254)</f>
        <v>Xtreme Gaming</v>
      </c>
      <c r="P2254" s="7"/>
      <c r="Q2254" s="7">
        <v>16935</v>
      </c>
      <c r="R2254" s="7" t="s">
        <v>209</v>
      </c>
    </row>
    <row r="2255" spans="1:18" x14ac:dyDescent="0.3">
      <c r="A2255" s="9">
        <v>7928100793</v>
      </c>
      <c r="B2255" s="9">
        <v>2121</v>
      </c>
      <c r="C2255" s="10">
        <f>Datos_Limpios!$B2255/(24*60*60)</f>
        <v>2.4548611111111111E-2</v>
      </c>
      <c r="D2255" s="8" t="str">
        <f t="shared" si="70"/>
        <v>Early Game</v>
      </c>
      <c r="E2255" s="9">
        <v>9247354</v>
      </c>
      <c r="F2255" s="9" t="s">
        <v>210</v>
      </c>
      <c r="G2255" s="9">
        <v>8728920</v>
      </c>
      <c r="H2255" s="9" t="s">
        <v>206</v>
      </c>
      <c r="I2255" s="9">
        <v>34</v>
      </c>
      <c r="J2255" s="9">
        <v>7</v>
      </c>
      <c r="K2255" s="9" t="str">
        <f t="shared" si="71"/>
        <v>Radiant</v>
      </c>
      <c r="L2255" s="9" t="s">
        <v>18</v>
      </c>
      <c r="M2255" s="9">
        <f>Datos_Limpios!$I2255+Datos_Limpios!$J2255</f>
        <v>41</v>
      </c>
      <c r="N2255" s="9" t="str">
        <f>IF(Datos_Limpios!$M2255&lt;35,"Menor a 35",IF(Datos_Limpios!$M2255&lt;=48,"Menor a 48",IF(Datos_Limpios!$M2255&lt;=60,"Menor a 60","Mayor a 60")))</f>
        <v>Menor a 48</v>
      </c>
      <c r="O2255" s="9" t="str">
        <f>IF(Datos_Limpios!$L2255="True",Datos_Limpios!$F2255,Datos_Limpios!$H2255)</f>
        <v>Team Falcons</v>
      </c>
      <c r="P2255" s="9"/>
      <c r="Q2255" s="9">
        <v>16935</v>
      </c>
      <c r="R2255" s="9" t="s">
        <v>209</v>
      </c>
    </row>
    <row r="2256" spans="1:18" x14ac:dyDescent="0.3">
      <c r="A2256" s="7">
        <v>7928077736</v>
      </c>
      <c r="B2256" s="7">
        <v>2547</v>
      </c>
      <c r="C2256" s="8">
        <f>Datos_Limpios!$B2256/(24*60*60)</f>
        <v>2.9479166666666667E-2</v>
      </c>
      <c r="D2256" s="8" t="str">
        <f t="shared" si="70"/>
        <v>Mid Game</v>
      </c>
      <c r="E2256" s="7">
        <v>5</v>
      </c>
      <c r="F2256" s="7" t="s">
        <v>62</v>
      </c>
      <c r="G2256" s="7">
        <v>8597976</v>
      </c>
      <c r="H2256" s="7" t="s">
        <v>203</v>
      </c>
      <c r="I2256" s="7">
        <v>23</v>
      </c>
      <c r="J2256" s="7">
        <v>13</v>
      </c>
      <c r="K2256" s="7" t="str">
        <f t="shared" si="71"/>
        <v>Radiant</v>
      </c>
      <c r="L2256" s="7" t="s">
        <v>18</v>
      </c>
      <c r="M2256" s="7">
        <f>Datos_Limpios!$I2256+Datos_Limpios!$J2256</f>
        <v>36</v>
      </c>
      <c r="N2256" s="7" t="str">
        <f>IF(Datos_Limpios!$M2256&lt;35,"Menor a 35",IF(Datos_Limpios!$M2256&lt;=48,"Menor a 48",IF(Datos_Limpios!$M2256&lt;=60,"Menor a 60","Mayor a 60")))</f>
        <v>Menor a 48</v>
      </c>
      <c r="O2256" s="7" t="str">
        <f>IF(Datos_Limpios!$L2256="True",Datos_Limpios!$F2256,Datos_Limpios!$H2256)</f>
        <v>Invictus Gaming</v>
      </c>
      <c r="P2256" s="7"/>
      <c r="Q2256" s="7">
        <v>16935</v>
      </c>
      <c r="R2256" s="7" t="s">
        <v>209</v>
      </c>
    </row>
    <row r="2257" spans="1:18" x14ac:dyDescent="0.3">
      <c r="A2257" s="9">
        <v>7928006446</v>
      </c>
      <c r="B2257" s="9">
        <v>2610</v>
      </c>
      <c r="C2257" s="10">
        <f>Datos_Limpios!$B2257/(24*60*60)</f>
        <v>3.0208333333333334E-2</v>
      </c>
      <c r="D2257" s="8" t="str">
        <f t="shared" si="70"/>
        <v>Mid Game</v>
      </c>
      <c r="E2257" s="9">
        <v>2163</v>
      </c>
      <c r="F2257" s="9" t="s">
        <v>66</v>
      </c>
      <c r="G2257" s="9">
        <v>9467224</v>
      </c>
      <c r="H2257" s="9" t="s">
        <v>211</v>
      </c>
      <c r="I2257" s="9">
        <v>27</v>
      </c>
      <c r="J2257" s="9">
        <v>17</v>
      </c>
      <c r="K2257" s="9" t="str">
        <f t="shared" si="71"/>
        <v>Radiant</v>
      </c>
      <c r="L2257" s="9" t="s">
        <v>18</v>
      </c>
      <c r="M2257" s="9">
        <f>Datos_Limpios!$I2257+Datos_Limpios!$J2257</f>
        <v>44</v>
      </c>
      <c r="N2257" s="9" t="str">
        <f>IF(Datos_Limpios!$M2257&lt;35,"Menor a 35",IF(Datos_Limpios!$M2257&lt;=48,"Menor a 48",IF(Datos_Limpios!$M2257&lt;=60,"Menor a 60","Mayor a 60")))</f>
        <v>Menor a 48</v>
      </c>
      <c r="O2257" s="9" t="str">
        <f>IF(Datos_Limpios!$L2257="True",Datos_Limpios!$F2257,Datos_Limpios!$H2257)</f>
        <v>Team Liquid</v>
      </c>
      <c r="P2257" s="9"/>
      <c r="Q2257" s="9">
        <v>16935</v>
      </c>
      <c r="R2257" s="9" t="s">
        <v>209</v>
      </c>
    </row>
    <row r="2258" spans="1:18" x14ac:dyDescent="0.3">
      <c r="A2258" s="7">
        <v>7928009336</v>
      </c>
      <c r="B2258" s="7">
        <v>1999</v>
      </c>
      <c r="C2258" s="8">
        <f>Datos_Limpios!$B2258/(24*60*60)</f>
        <v>2.3136574074074073E-2</v>
      </c>
      <c r="D2258" s="8" t="str">
        <f t="shared" si="70"/>
        <v>Early Game</v>
      </c>
      <c r="E2258" s="7">
        <v>9255039</v>
      </c>
      <c r="F2258" s="7" t="s">
        <v>213</v>
      </c>
      <c r="G2258" s="7">
        <v>9303484</v>
      </c>
      <c r="H2258" s="7" t="s">
        <v>212</v>
      </c>
      <c r="I2258" s="7">
        <v>23</v>
      </c>
      <c r="J2258" s="7">
        <v>11</v>
      </c>
      <c r="K2258" s="7" t="str">
        <f t="shared" si="71"/>
        <v>Radiant</v>
      </c>
      <c r="L2258" s="7" t="s">
        <v>18</v>
      </c>
      <c r="M2258" s="7">
        <f>Datos_Limpios!$I2258+Datos_Limpios!$J2258</f>
        <v>34</v>
      </c>
      <c r="N2258" s="7" t="str">
        <f>IF(Datos_Limpios!$M2258&lt;35,"Menor a 35",IF(Datos_Limpios!$M2258&lt;=48,"Menor a 48",IF(Datos_Limpios!$M2258&lt;=60,"Menor a 60","Mayor a 60")))</f>
        <v>Menor a 35</v>
      </c>
      <c r="O2258" s="7" t="str">
        <f>IF(Datos_Limpios!$L2258="True",Datos_Limpios!$F2258,Datos_Limpios!$H2258)</f>
        <v>1w Team</v>
      </c>
      <c r="P2258" s="7"/>
      <c r="Q2258" s="7">
        <v>16935</v>
      </c>
      <c r="R2258" s="7" t="s">
        <v>209</v>
      </c>
    </row>
    <row r="2259" spans="1:18" x14ac:dyDescent="0.3">
      <c r="A2259" s="9">
        <v>7927995323</v>
      </c>
      <c r="B2259" s="9">
        <v>1784</v>
      </c>
      <c r="C2259" s="10">
        <f>Datos_Limpios!$B2259/(24*60*60)</f>
        <v>2.0648148148148148E-2</v>
      </c>
      <c r="D2259" s="8" t="str">
        <f t="shared" si="70"/>
        <v>Early Game</v>
      </c>
      <c r="E2259" s="9">
        <v>7119388</v>
      </c>
      <c r="F2259" s="9" t="s">
        <v>136</v>
      </c>
      <c r="G2259" s="9">
        <v>8254400</v>
      </c>
      <c r="H2259" s="9" t="s">
        <v>135</v>
      </c>
      <c r="I2259" s="9">
        <v>30</v>
      </c>
      <c r="J2259" s="9">
        <v>10</v>
      </c>
      <c r="K2259" s="9" t="str">
        <f t="shared" si="71"/>
        <v>Radiant</v>
      </c>
      <c r="L2259" s="9" t="s">
        <v>18</v>
      </c>
      <c r="M2259" s="9">
        <f>Datos_Limpios!$I2259+Datos_Limpios!$J2259</f>
        <v>40</v>
      </c>
      <c r="N2259" s="9" t="str">
        <f>IF(Datos_Limpios!$M2259&lt;35,"Menor a 35",IF(Datos_Limpios!$M2259&lt;=48,"Menor a 48",IF(Datos_Limpios!$M2259&lt;=60,"Menor a 60","Mayor a 60")))</f>
        <v>Menor a 48</v>
      </c>
      <c r="O2259" s="9" t="str">
        <f>IF(Datos_Limpios!$L2259="True",Datos_Limpios!$F2259,Datos_Limpios!$H2259)</f>
        <v>Team Spirit</v>
      </c>
      <c r="P2259" s="9"/>
      <c r="Q2259" s="9">
        <v>16935</v>
      </c>
      <c r="R2259" s="9" t="s">
        <v>209</v>
      </c>
    </row>
    <row r="2260" spans="1:18" x14ac:dyDescent="0.3">
      <c r="A2260" s="7">
        <v>7927906150</v>
      </c>
      <c r="B2260" s="7">
        <v>2274</v>
      </c>
      <c r="C2260" s="8">
        <f>Datos_Limpios!$B2260/(24*60*60)</f>
        <v>2.6319444444444444E-2</v>
      </c>
      <c r="D2260" s="8" t="str">
        <f t="shared" si="70"/>
        <v>Early Game</v>
      </c>
      <c r="E2260" s="7">
        <v>9255039</v>
      </c>
      <c r="F2260" s="7" t="s">
        <v>213</v>
      </c>
      <c r="G2260" s="7">
        <v>9303484</v>
      </c>
      <c r="H2260" s="7" t="s">
        <v>212</v>
      </c>
      <c r="I2260" s="7">
        <v>9</v>
      </c>
      <c r="J2260" s="7">
        <v>27</v>
      </c>
      <c r="K2260" s="7" t="str">
        <f t="shared" si="71"/>
        <v>Dire</v>
      </c>
      <c r="L2260" s="7" t="s">
        <v>14</v>
      </c>
      <c r="M2260" s="7">
        <f>Datos_Limpios!$I2260+Datos_Limpios!$J2260</f>
        <v>36</v>
      </c>
      <c r="N2260" s="7" t="str">
        <f>IF(Datos_Limpios!$M2260&lt;35,"Menor a 35",IF(Datos_Limpios!$M2260&lt;=48,"Menor a 48",IF(Datos_Limpios!$M2260&lt;=60,"Menor a 60","Mayor a 60")))</f>
        <v>Menor a 48</v>
      </c>
      <c r="O2260" s="7" t="str">
        <f>IF(Datos_Limpios!$L2260="True",Datos_Limpios!$F2260,Datos_Limpios!$H2260)</f>
        <v>HEROIC</v>
      </c>
      <c r="P2260" s="7"/>
      <c r="Q2260" s="7">
        <v>16935</v>
      </c>
      <c r="R2260" s="7" t="s">
        <v>209</v>
      </c>
    </row>
    <row r="2261" spans="1:18" x14ac:dyDescent="0.3">
      <c r="A2261" s="9">
        <v>7927914488</v>
      </c>
      <c r="B2261" s="9">
        <v>1994</v>
      </c>
      <c r="C2261" s="10">
        <f>Datos_Limpios!$B2261/(24*60*60)</f>
        <v>2.3078703703703702E-2</v>
      </c>
      <c r="D2261" s="8" t="str">
        <f t="shared" si="70"/>
        <v>Early Game</v>
      </c>
      <c r="E2261" s="9">
        <v>9467224</v>
      </c>
      <c r="F2261" s="9" t="s">
        <v>211</v>
      </c>
      <c r="G2261" s="9">
        <v>2163</v>
      </c>
      <c r="H2261" s="9" t="s">
        <v>66</v>
      </c>
      <c r="I2261" s="9">
        <v>6</v>
      </c>
      <c r="J2261" s="9">
        <v>19</v>
      </c>
      <c r="K2261" s="9" t="str">
        <f t="shared" si="71"/>
        <v>Dire</v>
      </c>
      <c r="L2261" s="9" t="s">
        <v>14</v>
      </c>
      <c r="M2261" s="9">
        <f>Datos_Limpios!$I2261+Datos_Limpios!$J2261</f>
        <v>25</v>
      </c>
      <c r="N2261" s="9" t="str">
        <f>IF(Datos_Limpios!$M2261&lt;35,"Menor a 35",IF(Datos_Limpios!$M2261&lt;=48,"Menor a 48",IF(Datos_Limpios!$M2261&lt;=60,"Menor a 60","Mayor a 60")))</f>
        <v>Menor a 35</v>
      </c>
      <c r="O2261" s="9" t="str">
        <f>IF(Datos_Limpios!$L2261="True",Datos_Limpios!$F2261,Datos_Limpios!$H2261)</f>
        <v>Team Liquid</v>
      </c>
      <c r="P2261" s="9"/>
      <c r="Q2261" s="9">
        <v>16935</v>
      </c>
      <c r="R2261" s="9" t="s">
        <v>209</v>
      </c>
    </row>
    <row r="2262" spans="1:18" x14ac:dyDescent="0.3">
      <c r="A2262" s="7">
        <v>7927895267</v>
      </c>
      <c r="B2262" s="7">
        <v>2261</v>
      </c>
      <c r="C2262" s="8">
        <f>Datos_Limpios!$B2262/(24*60*60)</f>
        <v>2.6168981481481481E-2</v>
      </c>
      <c r="D2262" s="8" t="str">
        <f t="shared" si="70"/>
        <v>Early Game</v>
      </c>
      <c r="E2262" s="7">
        <v>7119388</v>
      </c>
      <c r="F2262" s="7" t="s">
        <v>136</v>
      </c>
      <c r="G2262" s="7">
        <v>8254400</v>
      </c>
      <c r="H2262" s="7" t="s">
        <v>135</v>
      </c>
      <c r="I2262" s="7">
        <v>20</v>
      </c>
      <c r="J2262" s="7">
        <v>15</v>
      </c>
      <c r="K2262" s="7" t="str">
        <f t="shared" si="71"/>
        <v>Radiant</v>
      </c>
      <c r="L2262" s="7" t="s">
        <v>18</v>
      </c>
      <c r="M2262" s="7">
        <f>Datos_Limpios!$I2262+Datos_Limpios!$J2262</f>
        <v>35</v>
      </c>
      <c r="N2262" s="7" t="str">
        <f>IF(Datos_Limpios!$M2262&lt;35,"Menor a 35",IF(Datos_Limpios!$M2262&lt;=48,"Menor a 48",IF(Datos_Limpios!$M2262&lt;=60,"Menor a 60","Mayor a 60")))</f>
        <v>Menor a 48</v>
      </c>
      <c r="O2262" s="7" t="str">
        <f>IF(Datos_Limpios!$L2262="True",Datos_Limpios!$F2262,Datos_Limpios!$H2262)</f>
        <v>Team Spirit</v>
      </c>
      <c r="P2262" s="7"/>
      <c r="Q2262" s="7">
        <v>16935</v>
      </c>
      <c r="R2262" s="7" t="s">
        <v>209</v>
      </c>
    </row>
    <row r="2263" spans="1:18" x14ac:dyDescent="0.3">
      <c r="A2263" s="9">
        <v>7927826080</v>
      </c>
      <c r="B2263" s="9">
        <v>2594</v>
      </c>
      <c r="C2263" s="10">
        <f>Datos_Limpios!$B2263/(24*60*60)</f>
        <v>3.0023148148148149E-2</v>
      </c>
      <c r="D2263" s="8" t="str">
        <f t="shared" si="70"/>
        <v>Mid Game</v>
      </c>
      <c r="E2263" s="9">
        <v>8728920</v>
      </c>
      <c r="F2263" s="9" t="s">
        <v>206</v>
      </c>
      <c r="G2263" s="9">
        <v>8255888</v>
      </c>
      <c r="H2263" s="9" t="s">
        <v>170</v>
      </c>
      <c r="I2263" s="9">
        <v>11</v>
      </c>
      <c r="J2263" s="9">
        <v>25</v>
      </c>
      <c r="K2263" s="9" t="str">
        <f t="shared" si="71"/>
        <v>Dire</v>
      </c>
      <c r="L2263" s="9" t="s">
        <v>14</v>
      </c>
      <c r="M2263" s="9">
        <f>Datos_Limpios!$I2263+Datos_Limpios!$J2263</f>
        <v>36</v>
      </c>
      <c r="N2263" s="9" t="str">
        <f>IF(Datos_Limpios!$M2263&lt;35,"Menor a 35",IF(Datos_Limpios!$M2263&lt;=48,"Menor a 48",IF(Datos_Limpios!$M2263&lt;=60,"Menor a 60","Mayor a 60")))</f>
        <v>Menor a 48</v>
      </c>
      <c r="O2263" s="9" t="str">
        <f>IF(Datos_Limpios!$L2263="True",Datos_Limpios!$F2263,Datos_Limpios!$H2263)</f>
        <v>BetBoom Team</v>
      </c>
      <c r="P2263" s="9"/>
      <c r="Q2263" s="9">
        <v>16935</v>
      </c>
      <c r="R2263" s="9" t="s">
        <v>209</v>
      </c>
    </row>
    <row r="2264" spans="1:18" x14ac:dyDescent="0.3">
      <c r="A2264" s="7">
        <v>7927835333</v>
      </c>
      <c r="B2264" s="7">
        <v>2207</v>
      </c>
      <c r="C2264" s="8">
        <f>Datos_Limpios!$B2264/(24*60*60)</f>
        <v>2.554398148148148E-2</v>
      </c>
      <c r="D2264" s="8" t="str">
        <f t="shared" si="70"/>
        <v>Early Game</v>
      </c>
      <c r="E2264" s="7">
        <v>9247354</v>
      </c>
      <c r="F2264" s="7" t="s">
        <v>210</v>
      </c>
      <c r="G2264" s="7">
        <v>9080405</v>
      </c>
      <c r="H2264" s="7" t="s">
        <v>214</v>
      </c>
      <c r="I2264" s="7">
        <v>29</v>
      </c>
      <c r="J2264" s="7">
        <v>23</v>
      </c>
      <c r="K2264" s="7" t="str">
        <f t="shared" si="71"/>
        <v>Radiant</v>
      </c>
      <c r="L2264" s="7" t="s">
        <v>18</v>
      </c>
      <c r="M2264" s="7">
        <f>Datos_Limpios!$I2264+Datos_Limpios!$J2264</f>
        <v>52</v>
      </c>
      <c r="N2264" s="7" t="str">
        <f>IF(Datos_Limpios!$M2264&lt;35,"Menor a 35",IF(Datos_Limpios!$M2264&lt;=48,"Menor a 48",IF(Datos_Limpios!$M2264&lt;=60,"Menor a 60","Mayor a 60")))</f>
        <v>Menor a 60</v>
      </c>
      <c r="O2264" s="7" t="str">
        <f>IF(Datos_Limpios!$L2264="True",Datos_Limpios!$F2264,Datos_Limpios!$H2264)</f>
        <v>Team Falcons</v>
      </c>
      <c r="P2264" s="7"/>
      <c r="Q2264" s="7">
        <v>16935</v>
      </c>
      <c r="R2264" s="7" t="s">
        <v>209</v>
      </c>
    </row>
    <row r="2265" spans="1:18" x14ac:dyDescent="0.3">
      <c r="A2265" s="9">
        <v>7927814402</v>
      </c>
      <c r="B2265" s="9">
        <v>2617</v>
      </c>
      <c r="C2265" s="10">
        <f>Datos_Limpios!$B2265/(24*60*60)</f>
        <v>3.0289351851851852E-2</v>
      </c>
      <c r="D2265" s="8" t="str">
        <f t="shared" si="70"/>
        <v>Mid Game</v>
      </c>
      <c r="E2265" s="9">
        <v>8605863</v>
      </c>
      <c r="F2265" s="9" t="s">
        <v>202</v>
      </c>
      <c r="G2265" s="9">
        <v>5</v>
      </c>
      <c r="H2265" s="9" t="s">
        <v>62</v>
      </c>
      <c r="I2265" s="9">
        <v>27</v>
      </c>
      <c r="J2265" s="9">
        <v>17</v>
      </c>
      <c r="K2265" s="9" t="str">
        <f t="shared" si="71"/>
        <v>Radiant</v>
      </c>
      <c r="L2265" s="9" t="s">
        <v>18</v>
      </c>
      <c r="M2265" s="9">
        <f>Datos_Limpios!$I2265+Datos_Limpios!$J2265</f>
        <v>44</v>
      </c>
      <c r="N2265" s="9" t="str">
        <f>IF(Datos_Limpios!$M2265&lt;35,"Menor a 35",IF(Datos_Limpios!$M2265&lt;=48,"Menor a 48",IF(Datos_Limpios!$M2265&lt;=60,"Menor a 60","Mayor a 60")))</f>
        <v>Menor a 48</v>
      </c>
      <c r="O2265" s="9" t="str">
        <f>IF(Datos_Limpios!$L2265="True",Datos_Limpios!$F2265,Datos_Limpios!$H2265)</f>
        <v>Cloud9</v>
      </c>
      <c r="P2265" s="9"/>
      <c r="Q2265" s="9">
        <v>16935</v>
      </c>
      <c r="R2265" s="9" t="s">
        <v>209</v>
      </c>
    </row>
    <row r="2266" spans="1:18" x14ac:dyDescent="0.3">
      <c r="A2266" s="7">
        <v>7927766744</v>
      </c>
      <c r="B2266" s="7">
        <v>1977</v>
      </c>
      <c r="C2266" s="8">
        <f>Datos_Limpios!$B2266/(24*60*60)</f>
        <v>2.2881944444444444E-2</v>
      </c>
      <c r="D2266" s="8" t="str">
        <f t="shared" si="70"/>
        <v>Early Game</v>
      </c>
      <c r="E2266" s="7">
        <v>9080405</v>
      </c>
      <c r="F2266" s="7" t="s">
        <v>214</v>
      </c>
      <c r="G2266" s="7">
        <v>9247354</v>
      </c>
      <c r="H2266" s="7" t="s">
        <v>210</v>
      </c>
      <c r="I2266" s="7">
        <v>25</v>
      </c>
      <c r="J2266" s="7">
        <v>17</v>
      </c>
      <c r="K2266" s="7" t="str">
        <f t="shared" si="71"/>
        <v>Radiant</v>
      </c>
      <c r="L2266" s="7" t="s">
        <v>18</v>
      </c>
      <c r="M2266" s="7">
        <f>Datos_Limpios!$I2266+Datos_Limpios!$J2266</f>
        <v>42</v>
      </c>
      <c r="N2266" s="7" t="str">
        <f>IF(Datos_Limpios!$M2266&lt;35,"Menor a 35",IF(Datos_Limpios!$M2266&lt;=48,"Menor a 48",IF(Datos_Limpios!$M2266&lt;=60,"Menor a 60","Mayor a 60")))</f>
        <v>Menor a 48</v>
      </c>
      <c r="O2266" s="7" t="str">
        <f>IF(Datos_Limpios!$L2266="True",Datos_Limpios!$F2266,Datos_Limpios!$H2266)</f>
        <v>Team Zero</v>
      </c>
      <c r="P2266" s="7"/>
      <c r="Q2266" s="7">
        <v>16935</v>
      </c>
      <c r="R2266" s="7" t="s">
        <v>209</v>
      </c>
    </row>
    <row r="2267" spans="1:18" x14ac:dyDescent="0.3">
      <c r="A2267" s="9">
        <v>7927758213</v>
      </c>
      <c r="B2267" s="9">
        <v>1586</v>
      </c>
      <c r="C2267" s="10">
        <f>Datos_Limpios!$B2267/(24*60*60)</f>
        <v>1.8356481481481481E-2</v>
      </c>
      <c r="D2267" s="8" t="str">
        <f t="shared" si="70"/>
        <v>Early Game</v>
      </c>
      <c r="E2267" s="9">
        <v>8255888</v>
      </c>
      <c r="F2267" s="9" t="s">
        <v>170</v>
      </c>
      <c r="G2267" s="9">
        <v>8728920</v>
      </c>
      <c r="H2267" s="9" t="s">
        <v>206</v>
      </c>
      <c r="I2267" s="9">
        <v>24</v>
      </c>
      <c r="J2267" s="9">
        <v>1</v>
      </c>
      <c r="K2267" s="9" t="str">
        <f t="shared" si="71"/>
        <v>Radiant</v>
      </c>
      <c r="L2267" s="9" t="s">
        <v>18</v>
      </c>
      <c r="M2267" s="9">
        <f>Datos_Limpios!$I2267+Datos_Limpios!$J2267</f>
        <v>25</v>
      </c>
      <c r="N2267" s="9" t="str">
        <f>IF(Datos_Limpios!$M2267&lt;35,"Menor a 35",IF(Datos_Limpios!$M2267&lt;=48,"Menor a 48",IF(Datos_Limpios!$M2267&lt;=60,"Menor a 60","Mayor a 60")))</f>
        <v>Menor a 35</v>
      </c>
      <c r="O2267" s="9" t="str">
        <f>IF(Datos_Limpios!$L2267="True",Datos_Limpios!$F2267,Datos_Limpios!$H2267)</f>
        <v>BetBoom Team</v>
      </c>
      <c r="P2267" s="9"/>
      <c r="Q2267" s="9">
        <v>16935</v>
      </c>
      <c r="R2267" s="9" t="s">
        <v>209</v>
      </c>
    </row>
    <row r="2268" spans="1:18" x14ac:dyDescent="0.3">
      <c r="A2268" s="7">
        <v>7927758752</v>
      </c>
      <c r="B2268" s="7">
        <v>2123</v>
      </c>
      <c r="C2268" s="8">
        <f>Datos_Limpios!$B2268/(24*60*60)</f>
        <v>2.4571759259259258E-2</v>
      </c>
      <c r="D2268" s="8" t="str">
        <f t="shared" si="70"/>
        <v>Early Game</v>
      </c>
      <c r="E2268" s="7">
        <v>5</v>
      </c>
      <c r="F2268" s="7" t="s">
        <v>62</v>
      </c>
      <c r="G2268" s="7">
        <v>8605863</v>
      </c>
      <c r="H2268" s="7" t="s">
        <v>202</v>
      </c>
      <c r="I2268" s="7">
        <v>9</v>
      </c>
      <c r="J2268" s="7">
        <v>31</v>
      </c>
      <c r="K2268" s="7" t="str">
        <f t="shared" si="71"/>
        <v>Dire</v>
      </c>
      <c r="L2268" s="7" t="s">
        <v>14</v>
      </c>
      <c r="M2268" s="7">
        <f>Datos_Limpios!$I2268+Datos_Limpios!$J2268</f>
        <v>40</v>
      </c>
      <c r="N2268" s="7" t="str">
        <f>IF(Datos_Limpios!$M2268&lt;35,"Menor a 35",IF(Datos_Limpios!$M2268&lt;=48,"Menor a 48",IF(Datos_Limpios!$M2268&lt;=60,"Menor a 60","Mayor a 60")))</f>
        <v>Menor a 48</v>
      </c>
      <c r="O2268" s="7" t="str">
        <f>IF(Datos_Limpios!$L2268="True",Datos_Limpios!$F2268,Datos_Limpios!$H2268)</f>
        <v>Cloud9</v>
      </c>
      <c r="P2268" s="7"/>
      <c r="Q2268" s="7">
        <v>16935</v>
      </c>
      <c r="R2268" s="7" t="s">
        <v>209</v>
      </c>
    </row>
    <row r="2269" spans="1:18" x14ac:dyDescent="0.3">
      <c r="A2269" s="9">
        <v>7927715273</v>
      </c>
      <c r="B2269" s="9">
        <v>2113</v>
      </c>
      <c r="C2269" s="10">
        <f>Datos_Limpios!$B2269/(24*60*60)</f>
        <v>2.4456018518518519E-2</v>
      </c>
      <c r="D2269" s="8" t="str">
        <f t="shared" si="70"/>
        <v>Early Game</v>
      </c>
      <c r="E2269" s="9">
        <v>8261500</v>
      </c>
      <c r="F2269" s="9" t="s">
        <v>195</v>
      </c>
      <c r="G2269" s="9">
        <v>9303484</v>
      </c>
      <c r="H2269" s="9" t="s">
        <v>212</v>
      </c>
      <c r="I2269" s="9">
        <v>25</v>
      </c>
      <c r="J2269" s="9">
        <v>28</v>
      </c>
      <c r="K2269" s="9" t="str">
        <f t="shared" si="71"/>
        <v>Radiant</v>
      </c>
      <c r="L2269" s="9" t="s">
        <v>18</v>
      </c>
      <c r="M2269" s="9">
        <f>Datos_Limpios!$I2269+Datos_Limpios!$J2269</f>
        <v>53</v>
      </c>
      <c r="N2269" s="9" t="str">
        <f>IF(Datos_Limpios!$M2269&lt;35,"Menor a 35",IF(Datos_Limpios!$M2269&lt;=48,"Menor a 48",IF(Datos_Limpios!$M2269&lt;=60,"Menor a 60","Mayor a 60")))</f>
        <v>Menor a 60</v>
      </c>
      <c r="O2269" s="9" t="str">
        <f>IF(Datos_Limpios!$L2269="True",Datos_Limpios!$F2269,Datos_Limpios!$H2269)</f>
        <v>Xtreme Gaming</v>
      </c>
      <c r="P2269" s="9"/>
      <c r="Q2269" s="9">
        <v>16935</v>
      </c>
      <c r="R2269" s="9" t="s">
        <v>209</v>
      </c>
    </row>
    <row r="2270" spans="1:18" x14ac:dyDescent="0.3">
      <c r="A2270" s="7">
        <v>7927711289</v>
      </c>
      <c r="B2270" s="7">
        <v>1716</v>
      </c>
      <c r="C2270" s="8">
        <f>Datos_Limpios!$B2270/(24*60*60)</f>
        <v>1.9861111111111111E-2</v>
      </c>
      <c r="D2270" s="8" t="str">
        <f t="shared" si="70"/>
        <v>Early Game</v>
      </c>
      <c r="E2270" s="7">
        <v>8599101</v>
      </c>
      <c r="F2270" s="7" t="s">
        <v>199</v>
      </c>
      <c r="G2270" s="7">
        <v>9255039</v>
      </c>
      <c r="H2270" s="7" t="s">
        <v>213</v>
      </c>
      <c r="I2270" s="7">
        <v>35</v>
      </c>
      <c r="J2270" s="7">
        <v>11</v>
      </c>
      <c r="K2270" s="7" t="str">
        <f t="shared" si="71"/>
        <v>Radiant</v>
      </c>
      <c r="L2270" s="7" t="s">
        <v>18</v>
      </c>
      <c r="M2270" s="7">
        <f>Datos_Limpios!$I2270+Datos_Limpios!$J2270</f>
        <v>46</v>
      </c>
      <c r="N2270" s="7" t="str">
        <f>IF(Datos_Limpios!$M2270&lt;35,"Menor a 35",IF(Datos_Limpios!$M2270&lt;=48,"Menor a 48",IF(Datos_Limpios!$M2270&lt;=60,"Menor a 60","Mayor a 60")))</f>
        <v>Menor a 48</v>
      </c>
      <c r="O2270" s="7" t="str">
        <f>IF(Datos_Limpios!$L2270="True",Datos_Limpios!$F2270,Datos_Limpios!$H2270)</f>
        <v>Gaimin Gladiators</v>
      </c>
      <c r="P2270" s="7"/>
      <c r="Q2270" s="7">
        <v>16935</v>
      </c>
      <c r="R2270" s="7" t="s">
        <v>209</v>
      </c>
    </row>
    <row r="2271" spans="1:18" x14ac:dyDescent="0.3">
      <c r="A2271" s="9">
        <v>7927718184</v>
      </c>
      <c r="B2271" s="9">
        <v>1446</v>
      </c>
      <c r="C2271" s="10">
        <f>Datos_Limpios!$B2271/(24*60*60)</f>
        <v>1.6736111111111111E-2</v>
      </c>
      <c r="D2271" s="8" t="str">
        <f t="shared" si="70"/>
        <v>Early Game</v>
      </c>
      <c r="E2271" s="9">
        <v>8597976</v>
      </c>
      <c r="F2271" s="9" t="s">
        <v>203</v>
      </c>
      <c r="G2271" s="9">
        <v>8291895</v>
      </c>
      <c r="H2271" s="9" t="s">
        <v>182</v>
      </c>
      <c r="I2271" s="9">
        <v>34</v>
      </c>
      <c r="J2271" s="9">
        <v>13</v>
      </c>
      <c r="K2271" s="9" t="str">
        <f t="shared" si="71"/>
        <v>Radiant</v>
      </c>
      <c r="L2271" s="9" t="s">
        <v>18</v>
      </c>
      <c r="M2271" s="9">
        <f>Datos_Limpios!$I2271+Datos_Limpios!$J2271</f>
        <v>47</v>
      </c>
      <c r="N2271" s="9" t="str">
        <f>IF(Datos_Limpios!$M2271&lt;35,"Menor a 35",IF(Datos_Limpios!$M2271&lt;=48,"Menor a 48",IF(Datos_Limpios!$M2271&lt;=60,"Menor a 60","Mayor a 60")))</f>
        <v>Menor a 48</v>
      </c>
      <c r="O2271" s="9" t="str">
        <f>IF(Datos_Limpios!$L2271="True",Datos_Limpios!$F2271,Datos_Limpios!$H2271)</f>
        <v>Talon</v>
      </c>
      <c r="P2271" s="9"/>
      <c r="Q2271" s="9">
        <v>16935</v>
      </c>
      <c r="R2271" s="9" t="s">
        <v>209</v>
      </c>
    </row>
    <row r="2272" spans="1:18" x14ac:dyDescent="0.3">
      <c r="A2272" s="7">
        <v>7927665226</v>
      </c>
      <c r="B2272" s="7">
        <v>2475</v>
      </c>
      <c r="C2272" s="8">
        <f>Datos_Limpios!$B2272/(24*60*60)</f>
        <v>2.8645833333333332E-2</v>
      </c>
      <c r="D2272" s="8" t="str">
        <f t="shared" si="70"/>
        <v>Mid Game</v>
      </c>
      <c r="E2272" s="7">
        <v>8597976</v>
      </c>
      <c r="F2272" s="7" t="s">
        <v>203</v>
      </c>
      <c r="G2272" s="7">
        <v>8291895</v>
      </c>
      <c r="H2272" s="7" t="s">
        <v>182</v>
      </c>
      <c r="I2272" s="7">
        <v>33</v>
      </c>
      <c r="J2272" s="7">
        <v>33</v>
      </c>
      <c r="K2272" s="7" t="str">
        <f t="shared" si="71"/>
        <v>Dire</v>
      </c>
      <c r="L2272" s="7" t="s">
        <v>14</v>
      </c>
      <c r="M2272" s="7">
        <f>Datos_Limpios!$I2272+Datos_Limpios!$J2272</f>
        <v>66</v>
      </c>
      <c r="N2272" s="7" t="str">
        <f>IF(Datos_Limpios!$M2272&lt;35,"Menor a 35",IF(Datos_Limpios!$M2272&lt;=48,"Menor a 48",IF(Datos_Limpios!$M2272&lt;=60,"Menor a 60","Mayor a 60")))</f>
        <v>Mayor a 60</v>
      </c>
      <c r="O2272" s="7" t="str">
        <f>IF(Datos_Limpios!$L2272="True",Datos_Limpios!$F2272,Datos_Limpios!$H2272)</f>
        <v>Tundra Esports</v>
      </c>
      <c r="P2272" s="7"/>
      <c r="Q2272" s="7">
        <v>16935</v>
      </c>
      <c r="R2272" s="7" t="s">
        <v>209</v>
      </c>
    </row>
    <row r="2273" spans="1:18" x14ac:dyDescent="0.3">
      <c r="A2273" s="9">
        <v>7927665254</v>
      </c>
      <c r="B2273" s="9">
        <v>2379</v>
      </c>
      <c r="C2273" s="10">
        <f>Datos_Limpios!$B2273/(24*60*60)</f>
        <v>2.7534722222222221E-2</v>
      </c>
      <c r="D2273" s="8" t="str">
        <f t="shared" si="70"/>
        <v>Early Game</v>
      </c>
      <c r="E2273" s="9">
        <v>9255039</v>
      </c>
      <c r="F2273" s="9" t="s">
        <v>213</v>
      </c>
      <c r="G2273" s="9">
        <v>8599101</v>
      </c>
      <c r="H2273" s="9" t="s">
        <v>199</v>
      </c>
      <c r="I2273" s="9">
        <v>21</v>
      </c>
      <c r="J2273" s="9">
        <v>22</v>
      </c>
      <c r="K2273" s="9" t="str">
        <f t="shared" si="71"/>
        <v>Dire</v>
      </c>
      <c r="L2273" s="9" t="s">
        <v>14</v>
      </c>
      <c r="M2273" s="9">
        <f>Datos_Limpios!$I2273+Datos_Limpios!$J2273</f>
        <v>43</v>
      </c>
      <c r="N2273" s="9" t="str">
        <f>IF(Datos_Limpios!$M2273&lt;35,"Menor a 35",IF(Datos_Limpios!$M2273&lt;=48,"Menor a 48",IF(Datos_Limpios!$M2273&lt;=60,"Menor a 60","Mayor a 60")))</f>
        <v>Menor a 48</v>
      </c>
      <c r="O2273" s="9" t="str">
        <f>IF(Datos_Limpios!$L2273="True",Datos_Limpios!$F2273,Datos_Limpios!$H2273)</f>
        <v>Gaimin Gladiators</v>
      </c>
      <c r="P2273" s="9"/>
      <c r="Q2273" s="9">
        <v>16935</v>
      </c>
      <c r="R2273" s="9" t="s">
        <v>209</v>
      </c>
    </row>
    <row r="2274" spans="1:18" x14ac:dyDescent="0.3">
      <c r="A2274" s="7">
        <v>7927665228</v>
      </c>
      <c r="B2274" s="7">
        <v>2438</v>
      </c>
      <c r="C2274" s="8">
        <f>Datos_Limpios!$B2274/(24*60*60)</f>
        <v>2.8217592592592593E-2</v>
      </c>
      <c r="D2274" s="8" t="str">
        <f t="shared" si="70"/>
        <v>Mid Game</v>
      </c>
      <c r="E2274" s="7">
        <v>8261500</v>
      </c>
      <c r="F2274" s="7" t="s">
        <v>195</v>
      </c>
      <c r="G2274" s="7">
        <v>9303484</v>
      </c>
      <c r="H2274" s="7" t="s">
        <v>212</v>
      </c>
      <c r="I2274" s="7">
        <v>15</v>
      </c>
      <c r="J2274" s="7">
        <v>16</v>
      </c>
      <c r="K2274" s="7" t="str">
        <f t="shared" si="71"/>
        <v>Radiant</v>
      </c>
      <c r="L2274" s="7" t="s">
        <v>18</v>
      </c>
      <c r="M2274" s="7">
        <f>Datos_Limpios!$I2274+Datos_Limpios!$J2274</f>
        <v>31</v>
      </c>
      <c r="N2274" s="7" t="str">
        <f>IF(Datos_Limpios!$M2274&lt;35,"Menor a 35",IF(Datos_Limpios!$M2274&lt;=48,"Menor a 48",IF(Datos_Limpios!$M2274&lt;=60,"Menor a 60","Mayor a 60")))</f>
        <v>Menor a 35</v>
      </c>
      <c r="O2274" s="7" t="str">
        <f>IF(Datos_Limpios!$L2274="True",Datos_Limpios!$F2274,Datos_Limpios!$H2274)</f>
        <v>Xtreme Gaming</v>
      </c>
      <c r="P2274" s="7"/>
      <c r="Q2274" s="7">
        <v>16935</v>
      </c>
      <c r="R2274" s="7" t="s">
        <v>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EEA4-E734-4199-861D-C2DBF2C3B9BB}">
  <dimension ref="A1:P100"/>
  <sheetViews>
    <sheetView showGridLines="0" tabSelected="1" zoomScale="70" zoomScaleNormal="70" workbookViewId="0">
      <selection activeCell="S5" sqref="S5"/>
    </sheetView>
  </sheetViews>
  <sheetFormatPr baseColWidth="10" defaultRowHeight="14.4" x14ac:dyDescent="0.3"/>
  <sheetData>
    <row r="1" spans="1:16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8" x14ac:dyDescent="0.35">
      <c r="A39" s="5"/>
      <c r="B39" s="5"/>
      <c r="C39" s="5"/>
      <c r="D39" s="5"/>
      <c r="E39" s="5"/>
      <c r="F39" s="13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5748-8F49-40EC-8EFA-C64557E328A9}">
  <dimension ref="C8:V184"/>
  <sheetViews>
    <sheetView topLeftCell="P1" workbookViewId="0">
      <selection activeCell="V9" sqref="V9"/>
    </sheetView>
  </sheetViews>
  <sheetFormatPr baseColWidth="10" defaultRowHeight="14.4" x14ac:dyDescent="0.3"/>
  <cols>
    <col min="3" max="3" width="17.5546875" bestFit="1" customWidth="1"/>
    <col min="5" max="5" width="15.109375" bestFit="1" customWidth="1"/>
    <col min="6" max="6" width="17.21875" bestFit="1" customWidth="1"/>
    <col min="7" max="7" width="14.77734375" bestFit="1" customWidth="1"/>
    <col min="9" max="9" width="16.5546875" bestFit="1" customWidth="1"/>
    <col min="10" max="10" width="16.88671875" bestFit="1" customWidth="1"/>
    <col min="12" max="12" width="18.77734375" bestFit="1" customWidth="1"/>
    <col min="13" max="13" width="19.44140625" bestFit="1" customWidth="1"/>
    <col min="15" max="15" width="25.44140625" bestFit="1" customWidth="1"/>
    <col min="16" max="16" width="17.88671875" bestFit="1" customWidth="1"/>
    <col min="21" max="21" width="16.5546875" bestFit="1" customWidth="1"/>
    <col min="22" max="22" width="20.5546875" bestFit="1" customWidth="1"/>
    <col min="23" max="23" width="16.5546875" bestFit="1" customWidth="1"/>
    <col min="24" max="24" width="20.5546875" bestFit="1" customWidth="1"/>
  </cols>
  <sheetData>
    <row r="8" spans="3:22" x14ac:dyDescent="0.3">
      <c r="C8" t="s">
        <v>216</v>
      </c>
      <c r="E8" t="s">
        <v>223</v>
      </c>
      <c r="G8" t="s">
        <v>224</v>
      </c>
      <c r="I8" s="2" t="s">
        <v>219</v>
      </c>
      <c r="J8" t="s">
        <v>228</v>
      </c>
      <c r="L8" s="2" t="s">
        <v>219</v>
      </c>
      <c r="M8" t="s">
        <v>231</v>
      </c>
      <c r="O8" s="2" t="s">
        <v>219</v>
      </c>
      <c r="P8" t="s">
        <v>242</v>
      </c>
      <c r="R8" t="s">
        <v>244</v>
      </c>
      <c r="S8" t="s">
        <v>243</v>
      </c>
      <c r="U8" s="2" t="s">
        <v>219</v>
      </c>
      <c r="V8" t="s">
        <v>249</v>
      </c>
    </row>
    <row r="9" spans="3:22" x14ac:dyDescent="0.3">
      <c r="C9" s="1">
        <v>2273</v>
      </c>
      <c r="E9" s="6">
        <v>9.7569444444444445E-2</v>
      </c>
      <c r="G9" s="6">
        <v>6.5856481481481478E-3</v>
      </c>
      <c r="I9" s="3" t="s">
        <v>217</v>
      </c>
      <c r="J9" s="1">
        <v>1098</v>
      </c>
      <c r="L9" s="3" t="s">
        <v>15</v>
      </c>
      <c r="M9" s="6">
        <v>2.8363185975609766E-2</v>
      </c>
      <c r="O9" s="3" t="s">
        <v>12</v>
      </c>
      <c r="P9" s="1">
        <v>118</v>
      </c>
      <c r="R9" t="str">
        <f>O9</f>
        <v>LGD Gaming</v>
      </c>
      <c r="S9">
        <f>P9</f>
        <v>118</v>
      </c>
      <c r="U9" s="3" t="s">
        <v>248</v>
      </c>
      <c r="V9" s="1">
        <v>33</v>
      </c>
    </row>
    <row r="10" spans="3:22" x14ac:dyDescent="0.3">
      <c r="I10" s="3" t="s">
        <v>218</v>
      </c>
      <c r="J10" s="1">
        <v>1175</v>
      </c>
      <c r="L10" s="3" t="s">
        <v>80</v>
      </c>
      <c r="M10" s="6">
        <v>2.7395800169797282E-2</v>
      </c>
      <c r="O10" s="3" t="s">
        <v>66</v>
      </c>
      <c r="P10" s="1">
        <v>115</v>
      </c>
      <c r="R10" t="str">
        <f t="shared" ref="R10:R14" si="0">O10</f>
        <v>Team Liquid</v>
      </c>
      <c r="S10">
        <f t="shared" ref="S10:S14" si="1">P10</f>
        <v>115</v>
      </c>
      <c r="U10" s="3" t="s">
        <v>245</v>
      </c>
      <c r="V10" s="1">
        <v>1222</v>
      </c>
    </row>
    <row r="11" spans="3:22" x14ac:dyDescent="0.3">
      <c r="C11">
        <f>GETPIVOTDATA("match_id",$C$8)</f>
        <v>2273</v>
      </c>
      <c r="E11" s="6">
        <f>GETPIVOTDATA("Duracion",$E$8)</f>
        <v>9.7569444444444445E-2</v>
      </c>
      <c r="F11" s="6"/>
      <c r="G11" s="6">
        <f>GETPIVOTDATA("Duracion",$G$8)</f>
        <v>6.5856481481481478E-3</v>
      </c>
      <c r="I11" s="3" t="s">
        <v>220</v>
      </c>
      <c r="J11" s="1">
        <v>2273</v>
      </c>
      <c r="L11" s="3" t="s">
        <v>106</v>
      </c>
      <c r="M11" s="6">
        <v>2.7643235713088653E-2</v>
      </c>
      <c r="O11" s="3" t="s">
        <v>64</v>
      </c>
      <c r="P11" s="1">
        <v>98</v>
      </c>
      <c r="R11" t="str">
        <f t="shared" si="0"/>
        <v>OG</v>
      </c>
      <c r="S11">
        <f t="shared" si="1"/>
        <v>98</v>
      </c>
      <c r="U11" s="3" t="s">
        <v>247</v>
      </c>
      <c r="V11" s="1">
        <v>891</v>
      </c>
    </row>
    <row r="12" spans="3:22" x14ac:dyDescent="0.3">
      <c r="L12" s="3" t="s">
        <v>139</v>
      </c>
      <c r="M12" s="6">
        <v>2.7781746710776472E-2</v>
      </c>
      <c r="O12" s="3" t="s">
        <v>21</v>
      </c>
      <c r="P12" s="1">
        <v>81</v>
      </c>
      <c r="R12" t="str">
        <f t="shared" si="0"/>
        <v>Team Secret</v>
      </c>
      <c r="S12">
        <f t="shared" si="1"/>
        <v>81</v>
      </c>
      <c r="U12" s="3" t="s">
        <v>246</v>
      </c>
      <c r="V12" s="1">
        <v>127</v>
      </c>
    </row>
    <row r="13" spans="3:22" x14ac:dyDescent="0.3">
      <c r="L13" s="3" t="s">
        <v>201</v>
      </c>
      <c r="M13" s="6">
        <v>2.7833593875260545E-2</v>
      </c>
      <c r="O13" s="3" t="s">
        <v>60</v>
      </c>
      <c r="P13" s="1">
        <v>78</v>
      </c>
      <c r="R13" t="str">
        <f t="shared" si="0"/>
        <v>Shopify Rebellion</v>
      </c>
      <c r="S13">
        <f t="shared" si="1"/>
        <v>78</v>
      </c>
      <c r="U13" s="3" t="s">
        <v>220</v>
      </c>
      <c r="V13" s="1">
        <v>2273</v>
      </c>
    </row>
    <row r="14" spans="3:22" x14ac:dyDescent="0.3">
      <c r="I14" s="4" t="s">
        <v>230</v>
      </c>
      <c r="J14" s="4" t="s">
        <v>229</v>
      </c>
      <c r="L14" s="3" t="s">
        <v>204</v>
      </c>
      <c r="M14" s="6">
        <v>2.9515038631346587E-2</v>
      </c>
      <c r="O14" s="3" t="s">
        <v>136</v>
      </c>
      <c r="P14" s="1">
        <v>71</v>
      </c>
      <c r="R14" t="str">
        <f t="shared" si="0"/>
        <v>Team Spirit</v>
      </c>
      <c r="S14">
        <f t="shared" si="1"/>
        <v>71</v>
      </c>
    </row>
    <row r="15" spans="3:22" x14ac:dyDescent="0.3">
      <c r="I15" s="4" t="s">
        <v>217</v>
      </c>
      <c r="J15" s="12">
        <f>GETPIVOTDATA("Ganador",$I$8,"Ganador","Dire")/GETPIVOTDATA("Ganador",$I$8)</f>
        <v>0.48306203255609326</v>
      </c>
      <c r="L15" s="3" t="s">
        <v>209</v>
      </c>
      <c r="M15" s="6">
        <v>2.6295244107744122E-2</v>
      </c>
      <c r="O15" s="3" t="s">
        <v>16</v>
      </c>
      <c r="P15" s="1">
        <v>59</v>
      </c>
    </row>
    <row r="16" spans="3:22" x14ac:dyDescent="0.3">
      <c r="I16" s="4" t="s">
        <v>218</v>
      </c>
      <c r="J16" s="12">
        <f>GETPIVOTDATA("Ganador",$I$8,"Ganador","Radiant")/GETPIVOTDATA("Ganador",$I$8)</f>
        <v>0.51693796744390674</v>
      </c>
      <c r="L16" s="3" t="s">
        <v>220</v>
      </c>
      <c r="M16" s="6">
        <v>2.7862691662185739E-2</v>
      </c>
      <c r="O16" s="3" t="s">
        <v>182</v>
      </c>
      <c r="P16" s="1">
        <v>53</v>
      </c>
      <c r="U16" s="3" t="s">
        <v>250</v>
      </c>
      <c r="V16" t="s">
        <v>243</v>
      </c>
    </row>
    <row r="17" spans="12:22" x14ac:dyDescent="0.3">
      <c r="O17" s="3" t="s">
        <v>61</v>
      </c>
      <c r="P17" s="1">
        <v>52</v>
      </c>
      <c r="U17" s="3" t="s">
        <v>251</v>
      </c>
      <c r="V17">
        <f>GETPIVOTDATA("Tipo de juego",$U$8,"Tipo de juego","Turbo Game")</f>
        <v>33</v>
      </c>
    </row>
    <row r="18" spans="12:22" x14ac:dyDescent="0.3">
      <c r="O18" s="3" t="s">
        <v>63</v>
      </c>
      <c r="P18" s="1">
        <v>50</v>
      </c>
      <c r="U18" t="s">
        <v>252</v>
      </c>
      <c r="V18">
        <f>GETPIVOTDATA("Tipo de juego",$U$8,"Tipo de juego","Early Game")</f>
        <v>1222</v>
      </c>
    </row>
    <row r="19" spans="12:22" x14ac:dyDescent="0.3">
      <c r="L19" s="3" t="s">
        <v>232</v>
      </c>
      <c r="M19" t="s">
        <v>233</v>
      </c>
      <c r="O19" s="3" t="s">
        <v>34</v>
      </c>
      <c r="P19" s="1">
        <v>49</v>
      </c>
      <c r="U19" t="s">
        <v>253</v>
      </c>
      <c r="V19">
        <f>GETPIVOTDATA("Tipo de juego",$U$8,"Tipo de juego","Mid Game")</f>
        <v>891</v>
      </c>
    </row>
    <row r="20" spans="12:22" x14ac:dyDescent="0.3">
      <c r="L20" t="s">
        <v>234</v>
      </c>
      <c r="M20" s="6">
        <f>M9</f>
        <v>2.8363185975609766E-2</v>
      </c>
      <c r="O20" s="3" t="s">
        <v>62</v>
      </c>
      <c r="P20" s="1">
        <v>48</v>
      </c>
      <c r="U20" t="s">
        <v>254</v>
      </c>
      <c r="V20">
        <f>GETPIVOTDATA("Tipo de juego",$U$8,"Tipo de juego","Late Game")</f>
        <v>127</v>
      </c>
    </row>
    <row r="21" spans="12:22" x14ac:dyDescent="0.3">
      <c r="L21" t="s">
        <v>235</v>
      </c>
      <c r="M21" s="6">
        <f t="shared" ref="M21:M27" si="2">M10</f>
        <v>2.7395800169797282E-2</v>
      </c>
      <c r="O21" s="3" t="s">
        <v>26</v>
      </c>
      <c r="P21" s="1">
        <v>46</v>
      </c>
    </row>
    <row r="22" spans="12:22" x14ac:dyDescent="0.3">
      <c r="L22" t="s">
        <v>236</v>
      </c>
      <c r="M22" s="6">
        <f t="shared" si="2"/>
        <v>2.7643235713088653E-2</v>
      </c>
      <c r="O22" s="3" t="s">
        <v>55</v>
      </c>
      <c r="P22" s="1">
        <v>43</v>
      </c>
    </row>
    <row r="23" spans="12:22" x14ac:dyDescent="0.3">
      <c r="L23" t="s">
        <v>237</v>
      </c>
      <c r="M23" s="6">
        <f t="shared" si="2"/>
        <v>2.7781746710776472E-2</v>
      </c>
      <c r="O23" s="3" t="s">
        <v>199</v>
      </c>
      <c r="P23" s="1">
        <v>39</v>
      </c>
    </row>
    <row r="24" spans="12:22" x14ac:dyDescent="0.3">
      <c r="L24" t="s">
        <v>238</v>
      </c>
      <c r="M24" s="6">
        <f t="shared" si="2"/>
        <v>2.7833593875260545E-2</v>
      </c>
      <c r="O24" s="3" t="s">
        <v>59</v>
      </c>
      <c r="P24" s="1">
        <v>37</v>
      </c>
    </row>
    <row r="25" spans="12:22" x14ac:dyDescent="0.3">
      <c r="L25" t="s">
        <v>239</v>
      </c>
      <c r="M25" s="6">
        <f t="shared" si="2"/>
        <v>2.9515038631346587E-2</v>
      </c>
      <c r="O25" s="3" t="s">
        <v>109</v>
      </c>
      <c r="P25" s="1">
        <v>36</v>
      </c>
    </row>
    <row r="26" spans="12:22" x14ac:dyDescent="0.3">
      <c r="L26" t="s">
        <v>240</v>
      </c>
      <c r="M26" s="6">
        <f t="shared" si="2"/>
        <v>2.6295244107744122E-2</v>
      </c>
      <c r="O26" s="3" t="s">
        <v>35</v>
      </c>
      <c r="P26" s="1">
        <v>34</v>
      </c>
    </row>
    <row r="27" spans="12:22" x14ac:dyDescent="0.3">
      <c r="L27" t="s">
        <v>241</v>
      </c>
      <c r="M27" s="6">
        <f t="shared" si="2"/>
        <v>2.7862691662185739E-2</v>
      </c>
      <c r="O27" s="3" t="s">
        <v>31</v>
      </c>
      <c r="P27" s="1">
        <v>31</v>
      </c>
    </row>
    <row r="28" spans="12:22" x14ac:dyDescent="0.3">
      <c r="O28" s="3" t="s">
        <v>147</v>
      </c>
      <c r="P28" s="1">
        <v>29</v>
      </c>
    </row>
    <row r="29" spans="12:22" x14ac:dyDescent="0.3">
      <c r="O29" s="3" t="s">
        <v>135</v>
      </c>
      <c r="P29" s="1">
        <v>29</v>
      </c>
    </row>
    <row r="30" spans="12:22" x14ac:dyDescent="0.3">
      <c r="O30" s="3" t="s">
        <v>37</v>
      </c>
      <c r="P30" s="1">
        <v>27</v>
      </c>
    </row>
    <row r="31" spans="12:22" x14ac:dyDescent="0.3">
      <c r="O31" s="3" t="s">
        <v>202</v>
      </c>
      <c r="P31" s="1">
        <v>25</v>
      </c>
    </row>
    <row r="32" spans="12:22" x14ac:dyDescent="0.3">
      <c r="O32" s="3" t="s">
        <v>170</v>
      </c>
      <c r="P32" s="1">
        <v>24</v>
      </c>
    </row>
    <row r="33" spans="15:16" x14ac:dyDescent="0.3">
      <c r="O33" s="3" t="s">
        <v>122</v>
      </c>
      <c r="P33" s="1">
        <v>24</v>
      </c>
    </row>
    <row r="34" spans="15:16" x14ac:dyDescent="0.3">
      <c r="O34" s="3" t="s">
        <v>29</v>
      </c>
      <c r="P34" s="1">
        <v>23</v>
      </c>
    </row>
    <row r="35" spans="15:16" x14ac:dyDescent="0.3">
      <c r="O35" s="3" t="s">
        <v>84</v>
      </c>
      <c r="P35" s="1">
        <v>23</v>
      </c>
    </row>
    <row r="36" spans="15:16" x14ac:dyDescent="0.3">
      <c r="O36" s="3">
        <v>123</v>
      </c>
      <c r="P36" s="1">
        <v>22</v>
      </c>
    </row>
    <row r="37" spans="15:16" x14ac:dyDescent="0.3">
      <c r="O37" s="3" t="s">
        <v>153</v>
      </c>
      <c r="P37" s="1">
        <v>20</v>
      </c>
    </row>
    <row r="38" spans="15:16" x14ac:dyDescent="0.3">
      <c r="O38" s="3" t="s">
        <v>101</v>
      </c>
      <c r="P38" s="1">
        <v>19</v>
      </c>
    </row>
    <row r="39" spans="15:16" x14ac:dyDescent="0.3">
      <c r="O39" s="3" t="s">
        <v>20</v>
      </c>
      <c r="P39" s="1">
        <v>19</v>
      </c>
    </row>
    <row r="40" spans="15:16" x14ac:dyDescent="0.3">
      <c r="O40" s="3" t="s">
        <v>72</v>
      </c>
      <c r="P40" s="1">
        <v>19</v>
      </c>
    </row>
    <row r="41" spans="15:16" x14ac:dyDescent="0.3">
      <c r="O41" s="3" t="s">
        <v>39</v>
      </c>
      <c r="P41" s="1">
        <v>17</v>
      </c>
    </row>
    <row r="42" spans="15:16" x14ac:dyDescent="0.3">
      <c r="O42" s="3" t="s">
        <v>155</v>
      </c>
      <c r="P42" s="1">
        <v>16</v>
      </c>
    </row>
    <row r="43" spans="15:16" x14ac:dyDescent="0.3">
      <c r="O43" s="3" t="s">
        <v>36</v>
      </c>
      <c r="P43" s="1">
        <v>16</v>
      </c>
    </row>
    <row r="44" spans="15:16" x14ac:dyDescent="0.3">
      <c r="O44" s="3" t="s">
        <v>146</v>
      </c>
      <c r="P44" s="1">
        <v>16</v>
      </c>
    </row>
    <row r="45" spans="15:16" x14ac:dyDescent="0.3">
      <c r="O45" s="3" t="s">
        <v>50</v>
      </c>
      <c r="P45" s="1">
        <v>16</v>
      </c>
    </row>
    <row r="46" spans="15:16" x14ac:dyDescent="0.3">
      <c r="O46" s="3" t="s">
        <v>148</v>
      </c>
      <c r="P46" s="1">
        <v>15</v>
      </c>
    </row>
    <row r="47" spans="15:16" x14ac:dyDescent="0.3">
      <c r="O47" s="3" t="s">
        <v>203</v>
      </c>
      <c r="P47" s="1">
        <v>15</v>
      </c>
    </row>
    <row r="48" spans="15:16" x14ac:dyDescent="0.3">
      <c r="O48" s="3" t="s">
        <v>83</v>
      </c>
      <c r="P48" s="1">
        <v>14</v>
      </c>
    </row>
    <row r="49" spans="15:16" x14ac:dyDescent="0.3">
      <c r="O49" s="3" t="s">
        <v>30</v>
      </c>
      <c r="P49" s="1">
        <v>14</v>
      </c>
    </row>
    <row r="50" spans="15:16" x14ac:dyDescent="0.3">
      <c r="O50" s="3" t="s">
        <v>57</v>
      </c>
      <c r="P50" s="1">
        <v>14</v>
      </c>
    </row>
    <row r="51" spans="15:16" x14ac:dyDescent="0.3">
      <c r="O51" s="3" t="s">
        <v>13</v>
      </c>
      <c r="P51" s="1">
        <v>14</v>
      </c>
    </row>
    <row r="52" spans="15:16" x14ac:dyDescent="0.3">
      <c r="O52" s="3" t="s">
        <v>149</v>
      </c>
      <c r="P52" s="1">
        <v>14</v>
      </c>
    </row>
    <row r="53" spans="15:16" x14ac:dyDescent="0.3">
      <c r="O53" s="3" t="s">
        <v>210</v>
      </c>
      <c r="P53" s="1">
        <v>14</v>
      </c>
    </row>
    <row r="54" spans="15:16" x14ac:dyDescent="0.3">
      <c r="O54" s="3" t="s">
        <v>45</v>
      </c>
      <c r="P54" s="1">
        <v>14</v>
      </c>
    </row>
    <row r="55" spans="15:16" x14ac:dyDescent="0.3">
      <c r="O55" s="3" t="s">
        <v>82</v>
      </c>
      <c r="P55" s="1">
        <v>14</v>
      </c>
    </row>
    <row r="56" spans="15:16" x14ac:dyDescent="0.3">
      <c r="O56" s="3" t="s">
        <v>42</v>
      </c>
      <c r="P56" s="1">
        <v>14</v>
      </c>
    </row>
    <row r="57" spans="15:16" x14ac:dyDescent="0.3">
      <c r="O57" s="3" t="s">
        <v>144</v>
      </c>
      <c r="P57" s="1">
        <v>14</v>
      </c>
    </row>
    <row r="58" spans="15:16" x14ac:dyDescent="0.3">
      <c r="O58" s="3" t="s">
        <v>145</v>
      </c>
      <c r="P58" s="1">
        <v>12</v>
      </c>
    </row>
    <row r="59" spans="15:16" x14ac:dyDescent="0.3">
      <c r="O59" s="3" t="s">
        <v>87</v>
      </c>
      <c r="P59" s="1">
        <v>12</v>
      </c>
    </row>
    <row r="60" spans="15:16" x14ac:dyDescent="0.3">
      <c r="O60" s="3" t="s">
        <v>117</v>
      </c>
      <c r="P60" s="1">
        <v>12</v>
      </c>
    </row>
    <row r="61" spans="15:16" x14ac:dyDescent="0.3">
      <c r="O61" s="3" t="s">
        <v>206</v>
      </c>
      <c r="P61" s="1">
        <v>12</v>
      </c>
    </row>
    <row r="62" spans="15:16" x14ac:dyDescent="0.3">
      <c r="O62" s="3" t="s">
        <v>168</v>
      </c>
      <c r="P62" s="1">
        <v>12</v>
      </c>
    </row>
    <row r="63" spans="15:16" x14ac:dyDescent="0.3">
      <c r="O63" s="3" t="s">
        <v>43</v>
      </c>
      <c r="P63" s="1">
        <v>12</v>
      </c>
    </row>
    <row r="64" spans="15:16" x14ac:dyDescent="0.3">
      <c r="O64" s="3" t="s">
        <v>174</v>
      </c>
      <c r="P64" s="1">
        <v>12</v>
      </c>
    </row>
    <row r="65" spans="15:16" x14ac:dyDescent="0.3">
      <c r="O65" s="3" t="s">
        <v>205</v>
      </c>
      <c r="P65" s="1">
        <v>11</v>
      </c>
    </row>
    <row r="66" spans="15:16" x14ac:dyDescent="0.3">
      <c r="O66" s="3" t="s">
        <v>129</v>
      </c>
      <c r="P66" s="1">
        <v>11</v>
      </c>
    </row>
    <row r="67" spans="15:16" x14ac:dyDescent="0.3">
      <c r="O67" s="3" t="s">
        <v>94</v>
      </c>
      <c r="P67" s="1">
        <v>11</v>
      </c>
    </row>
    <row r="68" spans="15:16" x14ac:dyDescent="0.3">
      <c r="O68" s="3" t="s">
        <v>56</v>
      </c>
      <c r="P68" s="1">
        <v>11</v>
      </c>
    </row>
    <row r="69" spans="15:16" x14ac:dyDescent="0.3">
      <c r="O69" s="3" t="s">
        <v>107</v>
      </c>
      <c r="P69" s="1">
        <v>11</v>
      </c>
    </row>
    <row r="70" spans="15:16" x14ac:dyDescent="0.3">
      <c r="O70" s="3" t="s">
        <v>53</v>
      </c>
      <c r="P70" s="1">
        <v>11</v>
      </c>
    </row>
    <row r="71" spans="15:16" x14ac:dyDescent="0.3">
      <c r="O71" s="3" t="s">
        <v>112</v>
      </c>
      <c r="P71" s="1">
        <v>10</v>
      </c>
    </row>
    <row r="72" spans="15:16" x14ac:dyDescent="0.3">
      <c r="O72" s="3" t="s">
        <v>33</v>
      </c>
      <c r="P72" s="1">
        <v>9</v>
      </c>
    </row>
    <row r="73" spans="15:16" x14ac:dyDescent="0.3">
      <c r="O73" s="3" t="s">
        <v>24</v>
      </c>
      <c r="P73" s="1">
        <v>9</v>
      </c>
    </row>
    <row r="74" spans="15:16" x14ac:dyDescent="0.3">
      <c r="O74" s="3" t="s">
        <v>41</v>
      </c>
      <c r="P74" s="1">
        <v>9</v>
      </c>
    </row>
    <row r="75" spans="15:16" x14ac:dyDescent="0.3">
      <c r="O75" s="3" t="s">
        <v>95</v>
      </c>
      <c r="P75" s="1">
        <v>9</v>
      </c>
    </row>
    <row r="76" spans="15:16" x14ac:dyDescent="0.3">
      <c r="O76" s="3" t="s">
        <v>195</v>
      </c>
      <c r="P76" s="1">
        <v>9</v>
      </c>
    </row>
    <row r="77" spans="15:16" x14ac:dyDescent="0.3">
      <c r="O77" s="3" t="s">
        <v>111</v>
      </c>
      <c r="P77" s="1">
        <v>8</v>
      </c>
    </row>
    <row r="78" spans="15:16" x14ac:dyDescent="0.3">
      <c r="O78" s="3" t="s">
        <v>188</v>
      </c>
      <c r="P78" s="1">
        <v>8</v>
      </c>
    </row>
    <row r="79" spans="15:16" x14ac:dyDescent="0.3">
      <c r="O79" s="3" t="s">
        <v>96</v>
      </c>
      <c r="P79" s="1">
        <v>8</v>
      </c>
    </row>
    <row r="80" spans="15:16" x14ac:dyDescent="0.3">
      <c r="O80" s="3" t="s">
        <v>176</v>
      </c>
      <c r="P80" s="1">
        <v>8</v>
      </c>
    </row>
    <row r="81" spans="15:16" x14ac:dyDescent="0.3">
      <c r="O81" s="3" t="s">
        <v>120</v>
      </c>
      <c r="P81" s="1">
        <v>8</v>
      </c>
    </row>
    <row r="82" spans="15:16" x14ac:dyDescent="0.3">
      <c r="O82" s="3" t="s">
        <v>132</v>
      </c>
      <c r="P82" s="1">
        <v>8</v>
      </c>
    </row>
    <row r="83" spans="15:16" x14ac:dyDescent="0.3">
      <c r="O83" s="3" t="s">
        <v>90</v>
      </c>
      <c r="P83" s="1">
        <v>8</v>
      </c>
    </row>
    <row r="84" spans="15:16" x14ac:dyDescent="0.3">
      <c r="O84" s="3" t="s">
        <v>48</v>
      </c>
      <c r="P84" s="1">
        <v>8</v>
      </c>
    </row>
    <row r="85" spans="15:16" x14ac:dyDescent="0.3">
      <c r="O85" s="3" t="s">
        <v>164</v>
      </c>
      <c r="P85" s="1">
        <v>8</v>
      </c>
    </row>
    <row r="86" spans="15:16" x14ac:dyDescent="0.3">
      <c r="O86" s="3" t="s">
        <v>192</v>
      </c>
      <c r="P86" s="1">
        <v>8</v>
      </c>
    </row>
    <row r="87" spans="15:16" x14ac:dyDescent="0.3">
      <c r="O87" s="3" t="s">
        <v>141</v>
      </c>
      <c r="P87" s="1">
        <v>7</v>
      </c>
    </row>
    <row r="88" spans="15:16" x14ac:dyDescent="0.3">
      <c r="O88" s="3" t="s">
        <v>143</v>
      </c>
      <c r="P88" s="1">
        <v>7</v>
      </c>
    </row>
    <row r="89" spans="15:16" x14ac:dyDescent="0.3">
      <c r="O89" s="3" t="s">
        <v>81</v>
      </c>
      <c r="P89" s="1">
        <v>7</v>
      </c>
    </row>
    <row r="90" spans="15:16" x14ac:dyDescent="0.3">
      <c r="O90" s="3" t="s">
        <v>211</v>
      </c>
      <c r="P90" s="1">
        <v>6</v>
      </c>
    </row>
    <row r="91" spans="15:16" x14ac:dyDescent="0.3">
      <c r="O91" s="3" t="s">
        <v>93</v>
      </c>
      <c r="P91" s="1">
        <v>6</v>
      </c>
    </row>
    <row r="92" spans="15:16" x14ac:dyDescent="0.3">
      <c r="O92" s="3" t="s">
        <v>140</v>
      </c>
      <c r="P92" s="1">
        <v>6</v>
      </c>
    </row>
    <row r="93" spans="15:16" x14ac:dyDescent="0.3">
      <c r="O93" s="3" t="s">
        <v>154</v>
      </c>
      <c r="P93" s="1">
        <v>6</v>
      </c>
    </row>
    <row r="94" spans="15:16" x14ac:dyDescent="0.3">
      <c r="O94" s="3" t="s">
        <v>74</v>
      </c>
      <c r="P94" s="1">
        <v>6</v>
      </c>
    </row>
    <row r="95" spans="15:16" x14ac:dyDescent="0.3">
      <c r="O95" s="3" t="s">
        <v>102</v>
      </c>
      <c r="P95" s="1">
        <v>6</v>
      </c>
    </row>
    <row r="96" spans="15:16" x14ac:dyDescent="0.3">
      <c r="O96" s="3" t="s">
        <v>172</v>
      </c>
      <c r="P96" s="1">
        <v>6</v>
      </c>
    </row>
    <row r="97" spans="15:16" x14ac:dyDescent="0.3">
      <c r="O97" s="3" t="s">
        <v>51</v>
      </c>
      <c r="P97" s="1">
        <v>6</v>
      </c>
    </row>
    <row r="98" spans="15:16" x14ac:dyDescent="0.3">
      <c r="O98" s="3" t="s">
        <v>151</v>
      </c>
      <c r="P98" s="1">
        <v>6</v>
      </c>
    </row>
    <row r="99" spans="15:16" x14ac:dyDescent="0.3">
      <c r="O99" s="3" t="s">
        <v>118</v>
      </c>
      <c r="P99" s="1">
        <v>6</v>
      </c>
    </row>
    <row r="100" spans="15:16" x14ac:dyDescent="0.3">
      <c r="O100" s="3" t="s">
        <v>187</v>
      </c>
      <c r="P100" s="1">
        <v>5</v>
      </c>
    </row>
    <row r="101" spans="15:16" x14ac:dyDescent="0.3">
      <c r="O101" s="3" t="s">
        <v>158</v>
      </c>
      <c r="P101" s="1">
        <v>5</v>
      </c>
    </row>
    <row r="102" spans="15:16" x14ac:dyDescent="0.3">
      <c r="O102" s="3" t="s">
        <v>200</v>
      </c>
      <c r="P102" s="1">
        <v>5</v>
      </c>
    </row>
    <row r="103" spans="15:16" x14ac:dyDescent="0.3">
      <c r="O103" s="3" t="s">
        <v>165</v>
      </c>
      <c r="P103" s="1">
        <v>5</v>
      </c>
    </row>
    <row r="104" spans="15:16" x14ac:dyDescent="0.3">
      <c r="O104" s="3" t="s">
        <v>212</v>
      </c>
      <c r="P104" s="1">
        <v>5</v>
      </c>
    </row>
    <row r="105" spans="15:16" x14ac:dyDescent="0.3">
      <c r="O105" s="3" t="s">
        <v>44</v>
      </c>
      <c r="P105" s="1">
        <v>5</v>
      </c>
    </row>
    <row r="106" spans="15:16" x14ac:dyDescent="0.3">
      <c r="O106" s="3" t="s">
        <v>157</v>
      </c>
      <c r="P106" s="1">
        <v>5</v>
      </c>
    </row>
    <row r="107" spans="15:16" x14ac:dyDescent="0.3">
      <c r="O107" s="3" t="s">
        <v>150</v>
      </c>
      <c r="P107" s="1">
        <v>5</v>
      </c>
    </row>
    <row r="108" spans="15:16" x14ac:dyDescent="0.3">
      <c r="O108" s="3" t="s">
        <v>58</v>
      </c>
      <c r="P108" s="1">
        <v>5</v>
      </c>
    </row>
    <row r="109" spans="15:16" x14ac:dyDescent="0.3">
      <c r="O109" s="3" t="s">
        <v>91</v>
      </c>
      <c r="P109" s="1">
        <v>5</v>
      </c>
    </row>
    <row r="110" spans="15:16" x14ac:dyDescent="0.3">
      <c r="O110" s="3" t="s">
        <v>214</v>
      </c>
      <c r="P110" s="1">
        <v>5</v>
      </c>
    </row>
    <row r="111" spans="15:16" x14ac:dyDescent="0.3">
      <c r="O111" s="3" t="s">
        <v>46</v>
      </c>
      <c r="P111" s="1">
        <v>5</v>
      </c>
    </row>
    <row r="112" spans="15:16" x14ac:dyDescent="0.3">
      <c r="O112" s="3" t="s">
        <v>175</v>
      </c>
      <c r="P112" s="1">
        <v>4</v>
      </c>
    </row>
    <row r="113" spans="15:16" x14ac:dyDescent="0.3">
      <c r="O113" s="3" t="s">
        <v>180</v>
      </c>
      <c r="P113" s="1">
        <v>4</v>
      </c>
    </row>
    <row r="114" spans="15:16" x14ac:dyDescent="0.3">
      <c r="O114" s="3" t="s">
        <v>213</v>
      </c>
      <c r="P114" s="1">
        <v>4</v>
      </c>
    </row>
    <row r="115" spans="15:16" x14ac:dyDescent="0.3">
      <c r="O115" s="3" t="s">
        <v>128</v>
      </c>
      <c r="P115" s="1">
        <v>4</v>
      </c>
    </row>
    <row r="116" spans="15:16" x14ac:dyDescent="0.3">
      <c r="O116" s="3" t="s">
        <v>152</v>
      </c>
      <c r="P116" s="1">
        <v>4</v>
      </c>
    </row>
    <row r="117" spans="15:16" x14ac:dyDescent="0.3">
      <c r="O117" s="3" t="s">
        <v>179</v>
      </c>
      <c r="P117" s="1">
        <v>4</v>
      </c>
    </row>
    <row r="118" spans="15:16" x14ac:dyDescent="0.3">
      <c r="O118" s="3" t="s">
        <v>124</v>
      </c>
      <c r="P118" s="1">
        <v>4</v>
      </c>
    </row>
    <row r="119" spans="15:16" x14ac:dyDescent="0.3">
      <c r="O119" s="3" t="s">
        <v>25</v>
      </c>
      <c r="P119" s="1">
        <v>3</v>
      </c>
    </row>
    <row r="120" spans="15:16" x14ac:dyDescent="0.3">
      <c r="O120" s="3" t="s">
        <v>108</v>
      </c>
      <c r="P120" s="1">
        <v>3</v>
      </c>
    </row>
    <row r="121" spans="15:16" x14ac:dyDescent="0.3">
      <c r="O121" s="3" t="s">
        <v>125</v>
      </c>
      <c r="P121" s="1">
        <v>3</v>
      </c>
    </row>
    <row r="122" spans="15:16" x14ac:dyDescent="0.3">
      <c r="O122" s="3" t="s">
        <v>76</v>
      </c>
      <c r="P122" s="1">
        <v>3</v>
      </c>
    </row>
    <row r="123" spans="15:16" x14ac:dyDescent="0.3">
      <c r="O123" s="3" t="s">
        <v>54</v>
      </c>
      <c r="P123" s="1">
        <v>3</v>
      </c>
    </row>
    <row r="124" spans="15:16" x14ac:dyDescent="0.3">
      <c r="O124" s="3" t="s">
        <v>166</v>
      </c>
      <c r="P124" s="1">
        <v>3</v>
      </c>
    </row>
    <row r="125" spans="15:16" x14ac:dyDescent="0.3">
      <c r="O125" s="3" t="s">
        <v>115</v>
      </c>
      <c r="P125" s="1">
        <v>3</v>
      </c>
    </row>
    <row r="126" spans="15:16" x14ac:dyDescent="0.3">
      <c r="O126" s="3" t="s">
        <v>177</v>
      </c>
      <c r="P126" s="1">
        <v>3</v>
      </c>
    </row>
    <row r="127" spans="15:16" x14ac:dyDescent="0.3">
      <c r="O127" s="3" t="s">
        <v>161</v>
      </c>
      <c r="P127" s="1">
        <v>3</v>
      </c>
    </row>
    <row r="128" spans="15:16" x14ac:dyDescent="0.3">
      <c r="O128" s="3" t="s">
        <v>69</v>
      </c>
      <c r="P128" s="1">
        <v>3</v>
      </c>
    </row>
    <row r="129" spans="15:16" x14ac:dyDescent="0.3">
      <c r="O129" s="3" t="s">
        <v>97</v>
      </c>
      <c r="P129" s="1">
        <v>3</v>
      </c>
    </row>
    <row r="130" spans="15:16" x14ac:dyDescent="0.3">
      <c r="O130" s="3" t="s">
        <v>113</v>
      </c>
      <c r="P130" s="1">
        <v>3</v>
      </c>
    </row>
    <row r="131" spans="15:16" x14ac:dyDescent="0.3">
      <c r="O131" s="3" t="s">
        <v>207</v>
      </c>
      <c r="P131" s="1">
        <v>3</v>
      </c>
    </row>
    <row r="132" spans="15:16" x14ac:dyDescent="0.3">
      <c r="O132" s="3" t="s">
        <v>131</v>
      </c>
      <c r="P132" s="1">
        <v>3</v>
      </c>
    </row>
    <row r="133" spans="15:16" x14ac:dyDescent="0.3">
      <c r="O133" s="3" t="s">
        <v>73</v>
      </c>
      <c r="P133" s="1">
        <v>3</v>
      </c>
    </row>
    <row r="134" spans="15:16" x14ac:dyDescent="0.3">
      <c r="O134" s="3" t="s">
        <v>19</v>
      </c>
      <c r="P134" s="1">
        <v>3</v>
      </c>
    </row>
    <row r="135" spans="15:16" x14ac:dyDescent="0.3">
      <c r="O135" s="3" t="s">
        <v>67</v>
      </c>
      <c r="P135" s="1">
        <v>3</v>
      </c>
    </row>
    <row r="136" spans="15:16" x14ac:dyDescent="0.3">
      <c r="O136" s="3" t="s">
        <v>79</v>
      </c>
      <c r="P136" s="1">
        <v>3</v>
      </c>
    </row>
    <row r="137" spans="15:16" x14ac:dyDescent="0.3">
      <c r="O137" s="3" t="s">
        <v>88</v>
      </c>
      <c r="P137" s="1">
        <v>3</v>
      </c>
    </row>
    <row r="138" spans="15:16" x14ac:dyDescent="0.3">
      <c r="O138" s="3" t="s">
        <v>32</v>
      </c>
      <c r="P138" s="1">
        <v>3</v>
      </c>
    </row>
    <row r="139" spans="15:16" x14ac:dyDescent="0.3">
      <c r="O139" s="3" t="s">
        <v>110</v>
      </c>
      <c r="P139" s="1">
        <v>2</v>
      </c>
    </row>
    <row r="140" spans="15:16" x14ac:dyDescent="0.3">
      <c r="O140" s="3" t="s">
        <v>23</v>
      </c>
      <c r="P140" s="1">
        <v>2</v>
      </c>
    </row>
    <row r="141" spans="15:16" x14ac:dyDescent="0.3">
      <c r="O141" s="3" t="s">
        <v>17</v>
      </c>
      <c r="P141" s="1">
        <v>2</v>
      </c>
    </row>
    <row r="142" spans="15:16" x14ac:dyDescent="0.3">
      <c r="O142" s="3" t="s">
        <v>49</v>
      </c>
      <c r="P142" s="1">
        <v>2</v>
      </c>
    </row>
    <row r="143" spans="15:16" x14ac:dyDescent="0.3">
      <c r="O143" s="3" t="s">
        <v>105</v>
      </c>
      <c r="P143" s="1">
        <v>2</v>
      </c>
    </row>
    <row r="144" spans="15:16" x14ac:dyDescent="0.3">
      <c r="O144" s="3" t="s">
        <v>178</v>
      </c>
      <c r="P144" s="1">
        <v>2</v>
      </c>
    </row>
    <row r="145" spans="15:16" x14ac:dyDescent="0.3">
      <c r="O145" s="3" t="s">
        <v>173</v>
      </c>
      <c r="P145" s="1">
        <v>2</v>
      </c>
    </row>
    <row r="146" spans="15:16" x14ac:dyDescent="0.3">
      <c r="O146" s="3" t="s">
        <v>133</v>
      </c>
      <c r="P146" s="1">
        <v>2</v>
      </c>
    </row>
    <row r="147" spans="15:16" x14ac:dyDescent="0.3">
      <c r="O147" s="3" t="s">
        <v>104</v>
      </c>
      <c r="P147" s="1">
        <v>2</v>
      </c>
    </row>
    <row r="148" spans="15:16" x14ac:dyDescent="0.3">
      <c r="O148" s="3" t="s">
        <v>47</v>
      </c>
      <c r="P148" s="1">
        <v>2</v>
      </c>
    </row>
    <row r="149" spans="15:16" x14ac:dyDescent="0.3">
      <c r="O149" s="3" t="s">
        <v>114</v>
      </c>
      <c r="P149" s="1">
        <v>2</v>
      </c>
    </row>
    <row r="150" spans="15:16" x14ac:dyDescent="0.3">
      <c r="O150" s="3" t="s">
        <v>119</v>
      </c>
      <c r="P150" s="1">
        <v>2</v>
      </c>
    </row>
    <row r="151" spans="15:16" x14ac:dyDescent="0.3">
      <c r="O151" s="3" t="s">
        <v>98</v>
      </c>
      <c r="P151" s="1">
        <v>2</v>
      </c>
    </row>
    <row r="152" spans="15:16" x14ac:dyDescent="0.3">
      <c r="O152" s="3" t="s">
        <v>138</v>
      </c>
      <c r="P152" s="1">
        <v>2</v>
      </c>
    </row>
    <row r="153" spans="15:16" x14ac:dyDescent="0.3">
      <c r="O153" s="3" t="s">
        <v>186</v>
      </c>
      <c r="P153" s="1">
        <v>2</v>
      </c>
    </row>
    <row r="154" spans="15:16" x14ac:dyDescent="0.3">
      <c r="O154" s="3" t="s">
        <v>70</v>
      </c>
      <c r="P154" s="1">
        <v>2</v>
      </c>
    </row>
    <row r="155" spans="15:16" x14ac:dyDescent="0.3">
      <c r="O155" s="3" t="s">
        <v>190</v>
      </c>
      <c r="P155" s="1">
        <v>2</v>
      </c>
    </row>
    <row r="156" spans="15:16" x14ac:dyDescent="0.3">
      <c r="O156" s="3" t="s">
        <v>68</v>
      </c>
      <c r="P156" s="1">
        <v>2</v>
      </c>
    </row>
    <row r="157" spans="15:16" x14ac:dyDescent="0.3">
      <c r="O157" s="3" t="s">
        <v>208</v>
      </c>
      <c r="P157" s="1">
        <v>2</v>
      </c>
    </row>
    <row r="158" spans="15:16" x14ac:dyDescent="0.3">
      <c r="O158" s="3" t="s">
        <v>137</v>
      </c>
      <c r="P158" s="1">
        <v>2</v>
      </c>
    </row>
    <row r="159" spans="15:16" x14ac:dyDescent="0.3">
      <c r="O159" s="3" t="s">
        <v>86</v>
      </c>
      <c r="P159" s="1">
        <v>2</v>
      </c>
    </row>
    <row r="160" spans="15:16" x14ac:dyDescent="0.3">
      <c r="O160" s="3" t="s">
        <v>71</v>
      </c>
      <c r="P160" s="1">
        <v>2</v>
      </c>
    </row>
    <row r="161" spans="15:16" x14ac:dyDescent="0.3">
      <c r="O161" s="3" t="s">
        <v>27</v>
      </c>
      <c r="P161" s="1">
        <v>1</v>
      </c>
    </row>
    <row r="162" spans="15:16" x14ac:dyDescent="0.3">
      <c r="O162" s="3" t="s">
        <v>100</v>
      </c>
      <c r="P162" s="1">
        <v>1</v>
      </c>
    </row>
    <row r="163" spans="15:16" x14ac:dyDescent="0.3">
      <c r="O163" s="3" t="s">
        <v>65</v>
      </c>
      <c r="P163" s="1">
        <v>1</v>
      </c>
    </row>
    <row r="164" spans="15:16" x14ac:dyDescent="0.3">
      <c r="O164" s="3" t="s">
        <v>77</v>
      </c>
      <c r="P164" s="1">
        <v>1</v>
      </c>
    </row>
    <row r="165" spans="15:16" x14ac:dyDescent="0.3">
      <c r="O165" s="3" t="s">
        <v>92</v>
      </c>
      <c r="P165" s="1">
        <v>1</v>
      </c>
    </row>
    <row r="166" spans="15:16" x14ac:dyDescent="0.3">
      <c r="O166" s="3" t="s">
        <v>121</v>
      </c>
      <c r="P166" s="1">
        <v>1</v>
      </c>
    </row>
    <row r="167" spans="15:16" x14ac:dyDescent="0.3">
      <c r="O167" s="3" t="s">
        <v>99</v>
      </c>
      <c r="P167" s="1">
        <v>1</v>
      </c>
    </row>
    <row r="168" spans="15:16" x14ac:dyDescent="0.3">
      <c r="O168" s="3" t="s">
        <v>142</v>
      </c>
      <c r="P168" s="1">
        <v>1</v>
      </c>
    </row>
    <row r="169" spans="15:16" x14ac:dyDescent="0.3">
      <c r="O169" s="3" t="s">
        <v>22</v>
      </c>
      <c r="P169" s="1">
        <v>1</v>
      </c>
    </row>
    <row r="170" spans="15:16" x14ac:dyDescent="0.3">
      <c r="O170" s="3" t="s">
        <v>89</v>
      </c>
      <c r="P170" s="1">
        <v>1</v>
      </c>
    </row>
    <row r="171" spans="15:16" x14ac:dyDescent="0.3">
      <c r="O171" s="3" t="s">
        <v>194</v>
      </c>
      <c r="P171" s="1">
        <v>1</v>
      </c>
    </row>
    <row r="172" spans="15:16" x14ac:dyDescent="0.3">
      <c r="O172" s="3" t="s">
        <v>40</v>
      </c>
      <c r="P172" s="1">
        <v>1</v>
      </c>
    </row>
    <row r="173" spans="15:16" x14ac:dyDescent="0.3">
      <c r="O173" s="3" t="s">
        <v>123</v>
      </c>
      <c r="P173" s="1">
        <v>1</v>
      </c>
    </row>
    <row r="174" spans="15:16" x14ac:dyDescent="0.3">
      <c r="O174" s="3" t="s">
        <v>134</v>
      </c>
      <c r="P174" s="1">
        <v>1</v>
      </c>
    </row>
    <row r="175" spans="15:16" x14ac:dyDescent="0.3">
      <c r="O175" s="3" t="s">
        <v>185</v>
      </c>
      <c r="P175" s="1">
        <v>1</v>
      </c>
    </row>
    <row r="176" spans="15:16" x14ac:dyDescent="0.3">
      <c r="O176" s="3" t="s">
        <v>183</v>
      </c>
      <c r="P176" s="1">
        <v>1</v>
      </c>
    </row>
    <row r="177" spans="15:16" x14ac:dyDescent="0.3">
      <c r="O177" s="3" t="s">
        <v>38</v>
      </c>
      <c r="P177" s="1">
        <v>1</v>
      </c>
    </row>
    <row r="178" spans="15:16" x14ac:dyDescent="0.3">
      <c r="O178" s="3" t="s">
        <v>116</v>
      </c>
      <c r="P178" s="1">
        <v>1</v>
      </c>
    </row>
    <row r="179" spans="15:16" x14ac:dyDescent="0.3">
      <c r="O179" s="3" t="s">
        <v>159</v>
      </c>
      <c r="P179" s="1">
        <v>1</v>
      </c>
    </row>
    <row r="180" spans="15:16" x14ac:dyDescent="0.3">
      <c r="O180" s="3" t="s">
        <v>127</v>
      </c>
      <c r="P180" s="1">
        <v>1</v>
      </c>
    </row>
    <row r="181" spans="15:16" x14ac:dyDescent="0.3">
      <c r="O181" s="3" t="s">
        <v>193</v>
      </c>
      <c r="P181" s="1">
        <v>1</v>
      </c>
    </row>
    <row r="182" spans="15:16" x14ac:dyDescent="0.3">
      <c r="O182" s="3" t="s">
        <v>156</v>
      </c>
      <c r="P182" s="1">
        <v>1</v>
      </c>
    </row>
    <row r="183" spans="15:16" x14ac:dyDescent="0.3">
      <c r="O183" s="3" t="s">
        <v>85</v>
      </c>
      <c r="P183" s="1">
        <v>1</v>
      </c>
    </row>
    <row r="184" spans="15:16" x14ac:dyDescent="0.3">
      <c r="O184" s="3" t="s">
        <v>220</v>
      </c>
      <c r="P184" s="1">
        <v>2273</v>
      </c>
    </row>
  </sheetData>
  <phoneticPr fontId="18" type="noConversion"/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Datos_Limpios</vt:lpstr>
      <vt:lpstr>Dashboard</vt:lpstr>
      <vt:lpstr>Analisis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Gary Pauro Rivera</dc:creator>
  <cp:lastModifiedBy>Ronal Gary Pauro Rivera</cp:lastModifiedBy>
  <dcterms:created xsi:type="dcterms:W3CDTF">2024-12-22T04:08:30Z</dcterms:created>
  <dcterms:modified xsi:type="dcterms:W3CDTF">2024-12-22T04:08:30Z</dcterms:modified>
</cp:coreProperties>
</file>