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ctor_roncalli\Desktop\Projeto Zinho\DEVELOP\Organizacao\"/>
    </mc:Choice>
  </mc:AlternateContent>
  <bookViews>
    <workbookView xWindow="0" yWindow="0" windowWidth="20490" windowHeight="7665" firstSheet="1" activeTab="3"/>
  </bookViews>
  <sheets>
    <sheet name="Relação de Grandezas" sheetId="2" r:id="rId1"/>
    <sheet name="Relação Motor-Relé" sheetId="3" r:id="rId2"/>
    <sheet name="Direções e Comandos" sheetId="1" r:id="rId3"/>
    <sheet name="Codigo das Funcoes" sheetId="4" r:id="rId4"/>
    <sheet name="Bateria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5" i="4" l="1"/>
  <c r="I19" i="4" l="1"/>
  <c r="N19" i="4" s="1"/>
  <c r="I20" i="4"/>
  <c r="N20" i="4" s="1"/>
  <c r="I21" i="4"/>
  <c r="N21" i="4" s="1"/>
  <c r="I6" i="4" l="1"/>
  <c r="I7" i="4"/>
  <c r="I8" i="4"/>
  <c r="I9" i="4"/>
  <c r="I10" i="4"/>
  <c r="I11" i="4"/>
  <c r="I12" i="4"/>
  <c r="I13" i="4"/>
  <c r="I15" i="4"/>
  <c r="I16" i="4"/>
  <c r="I17" i="4"/>
  <c r="I23" i="4"/>
  <c r="I24" i="4"/>
  <c r="I5" i="4"/>
  <c r="N6" i="4" l="1"/>
  <c r="N7" i="4"/>
  <c r="N4" i="2"/>
  <c r="N5" i="2"/>
  <c r="N6" i="2"/>
  <c r="N7" i="2"/>
  <c r="N8" i="2"/>
  <c r="N9" i="2"/>
  <c r="N10" i="2"/>
  <c r="N11" i="2"/>
  <c r="N3" i="2"/>
  <c r="M4" i="2"/>
  <c r="M5" i="2"/>
  <c r="M6" i="2"/>
  <c r="M7" i="2"/>
  <c r="M8" i="2"/>
  <c r="M9" i="2"/>
  <c r="M10" i="2"/>
  <c r="M11" i="2"/>
  <c r="M3" i="2"/>
  <c r="L4" i="2"/>
  <c r="L5" i="2"/>
  <c r="L6" i="2"/>
  <c r="L7" i="2"/>
  <c r="L8" i="2"/>
  <c r="L9" i="2"/>
  <c r="L10" i="2"/>
  <c r="L11" i="2"/>
  <c r="L3" i="2"/>
  <c r="K4" i="2"/>
  <c r="K5" i="2"/>
  <c r="K6" i="2"/>
  <c r="K7" i="2"/>
  <c r="K8" i="2"/>
  <c r="K9" i="2"/>
  <c r="K10" i="2"/>
  <c r="K11" i="2"/>
  <c r="K3" i="2"/>
  <c r="J11" i="2"/>
  <c r="I11" i="2"/>
  <c r="D11" i="2"/>
  <c r="J10" i="2"/>
  <c r="I10" i="2"/>
  <c r="D10" i="2"/>
  <c r="J9" i="2"/>
  <c r="I9" i="2"/>
  <c r="D9" i="2"/>
  <c r="J8" i="2"/>
  <c r="I8" i="2"/>
  <c r="D8" i="2"/>
  <c r="J7" i="2"/>
  <c r="I7" i="2"/>
  <c r="D7" i="2"/>
  <c r="J6" i="2"/>
  <c r="I6" i="2"/>
  <c r="D6" i="2"/>
  <c r="J5" i="2"/>
  <c r="I5" i="2"/>
  <c r="D5" i="2"/>
  <c r="J4" i="2"/>
  <c r="I4" i="2"/>
  <c r="D4" i="2"/>
  <c r="J3" i="2"/>
  <c r="I3" i="2"/>
  <c r="D3" i="2"/>
  <c r="N5" i="4" l="1"/>
  <c r="N8" i="4"/>
  <c r="N9" i="4"/>
  <c r="N10" i="4" l="1"/>
  <c r="N11" i="4" l="1"/>
  <c r="N12" i="4" l="1"/>
  <c r="N13" i="4" l="1"/>
  <c r="N16" i="4" l="1"/>
  <c r="N17" i="4" l="1"/>
  <c r="N27" i="4" l="1"/>
  <c r="N15" i="4" l="1"/>
</calcChain>
</file>

<file path=xl/sharedStrings.xml><?xml version="1.0" encoding="utf-8"?>
<sst xmlns="http://schemas.openxmlformats.org/spreadsheetml/2006/main" count="332" uniqueCount="119">
  <si>
    <t>Funcoes:</t>
  </si>
  <si>
    <t>UP</t>
  </si>
  <si>
    <t>RIGHT</t>
  </si>
  <si>
    <t>DOWN</t>
  </si>
  <si>
    <t>LEFT</t>
  </si>
  <si>
    <t>UP-L</t>
  </si>
  <si>
    <t>UP-R</t>
  </si>
  <si>
    <t>DOWN-R</t>
  </si>
  <si>
    <t>DOWN-L</t>
  </si>
  <si>
    <t>Motor:</t>
  </si>
  <si>
    <t>Up</t>
  </si>
  <si>
    <t>M1</t>
  </si>
  <si>
    <t>M2</t>
  </si>
  <si>
    <t>M3</t>
  </si>
  <si>
    <t>M4</t>
  </si>
  <si>
    <t>Funcao:</t>
  </si>
  <si>
    <t>Cod(dec)</t>
  </si>
  <si>
    <t>Cod(b)</t>
  </si>
  <si>
    <t>+</t>
  </si>
  <si>
    <t>-</t>
  </si>
  <si>
    <t>Stop</t>
  </si>
  <si>
    <t>0: Sem rotação</t>
  </si>
  <si>
    <t>+: Rotacao para frente</t>
  </si>
  <si>
    <t>-: Rocatacao para trás</t>
  </si>
  <si>
    <t>STOP</t>
  </si>
  <si>
    <t>Teclas:</t>
  </si>
  <si>
    <t>W</t>
  </si>
  <si>
    <t>E</t>
  </si>
  <si>
    <t>D</t>
  </si>
  <si>
    <t>C</t>
  </si>
  <si>
    <t>X</t>
  </si>
  <si>
    <t>Z</t>
  </si>
  <si>
    <t>A</t>
  </si>
  <si>
    <t>S</t>
  </si>
  <si>
    <t>Key:</t>
  </si>
  <si>
    <t>ME = M1 = M3</t>
  </si>
  <si>
    <t>MD =M2 = M4</t>
  </si>
  <si>
    <t>MD</t>
  </si>
  <si>
    <t>ME</t>
  </si>
  <si>
    <t>rA</t>
  </si>
  <si>
    <t>rB</t>
  </si>
  <si>
    <t>rC</t>
  </si>
  <si>
    <t>rD</t>
  </si>
  <si>
    <t>Conclui-se que:</t>
  </si>
  <si>
    <t>Vcc</t>
  </si>
  <si>
    <t>Gnd</t>
  </si>
  <si>
    <t>"rA = Vcc" &lt;=&gt; "ME == + "</t>
  </si>
  <si>
    <t>"rB = Vcc" &lt;=&gt; "ME == - "</t>
  </si>
  <si>
    <t>"rC = Vcc" &lt;=&gt; "MD == + "</t>
  </si>
  <si>
    <t>"rD = Vcc" &lt;=&gt; "MD == - "</t>
  </si>
  <si>
    <t>q</t>
  </si>
  <si>
    <t>N</t>
  </si>
  <si>
    <t>Direcao</t>
  </si>
  <si>
    <t>NE</t>
  </si>
  <si>
    <t>SE</t>
  </si>
  <si>
    <t>SO</t>
  </si>
  <si>
    <t>O</t>
  </si>
  <si>
    <t>NO</t>
  </si>
  <si>
    <t>Response</t>
  </si>
  <si>
    <t>Message</t>
  </si>
  <si>
    <t>End</t>
  </si>
  <si>
    <t>Dados</t>
  </si>
  <si>
    <t>Start</t>
  </si>
  <si>
    <t>Cod</t>
  </si>
  <si>
    <t>Função</t>
  </si>
  <si>
    <t>Cod (Hex)</t>
  </si>
  <si>
    <t>0xFE</t>
  </si>
  <si>
    <t>0xFD</t>
  </si>
  <si>
    <t>Size = 3 bytes</t>
  </si>
  <si>
    <t>0xFC</t>
  </si>
  <si>
    <t>Size = 7 bytes (sem start/end)</t>
  </si>
  <si>
    <t>0xFF</t>
  </si>
  <si>
    <t>0xXX</t>
  </si>
  <si>
    <t>00 00~03 ff</t>
  </si>
  <si>
    <t>Reading</t>
  </si>
  <si>
    <t>accel.z</t>
  </si>
  <si>
    <t>accel.x</t>
  </si>
  <si>
    <t>accel.y</t>
  </si>
  <si>
    <t>temperature</t>
  </si>
  <si>
    <t>pressure</t>
  </si>
  <si>
    <t>light -</t>
  </si>
  <si>
    <t>light +</t>
  </si>
  <si>
    <t>Read Any info</t>
  </si>
  <si>
    <t>0x30</t>
  </si>
  <si>
    <t>10 ~ 18</t>
  </si>
  <si>
    <t>0x18</t>
  </si>
  <si>
    <t>light</t>
  </si>
  <si>
    <t>0x19</t>
  </si>
  <si>
    <t>RESERVED</t>
  </si>
  <si>
    <t>0xEX</t>
  </si>
  <si>
    <t>00 00~ff fe</t>
  </si>
  <si>
    <t>Fail to measure</t>
  </si>
  <si>
    <t>PriorityMsg</t>
  </si>
  <si>
    <t>Robo</t>
  </si>
  <si>
    <t>Nome</t>
  </si>
  <si>
    <t>Quant</t>
  </si>
  <si>
    <t>Vnom</t>
  </si>
  <si>
    <t>Inom</t>
  </si>
  <si>
    <t>V=12</t>
  </si>
  <si>
    <t>I</t>
  </si>
  <si>
    <t>Itot</t>
  </si>
  <si>
    <t>Arduino</t>
  </si>
  <si>
    <t>MultiReles</t>
  </si>
  <si>
    <t>Sensor BMP</t>
  </si>
  <si>
    <t>Regulador de Tensao</t>
  </si>
  <si>
    <t>Fibra Otica</t>
  </si>
  <si>
    <t>Roteador</t>
  </si>
  <si>
    <t>Motor</t>
  </si>
  <si>
    <t>Camera1</t>
  </si>
  <si>
    <t>CAMERA 1 ESTIMADA = CAMERA 2</t>
  </si>
  <si>
    <t>Camera2</t>
  </si>
  <si>
    <t>Num Bat</t>
  </si>
  <si>
    <t>Itotal:</t>
  </si>
  <si>
    <t>Ah/bat</t>
  </si>
  <si>
    <t>Ah Total</t>
  </si>
  <si>
    <t>Duração (t)</t>
  </si>
  <si>
    <t>Dist Max (m)</t>
  </si>
  <si>
    <t>batCurrent</t>
  </si>
  <si>
    <t>batTensao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</si>
</sst>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Fill="1" applyBorder="1" applyAlignment="1">
      <alignment horizontal="left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0" xfId="0" applyFont="1" applyBorder="1" applyAlignment="1"/>
    <xf numFmtId="0" fontId="2" fillId="0" borderId="0" xfId="0" applyFont="1" applyBorder="1"/>
    <xf numFmtId="0" fontId="3" fillId="0" borderId="1" xfId="0" applyFont="1" applyBorder="1" applyAlignment="1">
      <alignment horizontal="center"/>
    </xf>
    <xf numFmtId="0" fontId="0" fillId="0" borderId="0" xfId="0" applyFont="1"/>
    <xf numFmtId="0" fontId="4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Border="1" applyAlignment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Border="1" applyAlignment="1"/>
    <xf numFmtId="0" fontId="0" fillId="0" borderId="2" xfId="0" applyBorder="1" applyAlignment="1"/>
    <xf numFmtId="0" fontId="2" fillId="0" borderId="2" xfId="0" applyFont="1" applyBorder="1" applyAlignment="1"/>
    <xf numFmtId="0" fontId="2" fillId="0" borderId="1" xfId="0" applyFont="1" applyFill="1" applyBorder="1" applyAlignment="1"/>
    <xf numFmtId="0" fontId="0" fillId="0" borderId="0" xfId="0"/>
    <xf numFmtId="0" fontId="0" fillId="0" borderId="0" xfId="0"/>
    <xf numFmtId="164" fontId="0" fillId="0" borderId="0" xfId="0" applyNumberFormat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1"/>
  <sheetViews>
    <sheetView workbookViewId="0">
      <selection activeCell="A6" sqref="A6"/>
    </sheetView>
  </sheetViews>
  <sheetFormatPr defaultRowHeight="15" x14ac:dyDescent="0.25"/>
  <cols>
    <col min="4" max="8" width="0" hidden="1" customWidth="1"/>
  </cols>
  <sheetData>
    <row r="2" spans="2:14" s="1" customFormat="1" x14ac:dyDescent="0.25">
      <c r="B2" s="7" t="s">
        <v>15</v>
      </c>
      <c r="C2" s="7" t="s">
        <v>16</v>
      </c>
      <c r="D2" s="7" t="s">
        <v>17</v>
      </c>
      <c r="E2" s="7" t="s">
        <v>11</v>
      </c>
      <c r="F2" s="7" t="s">
        <v>12</v>
      </c>
      <c r="G2" s="7" t="s">
        <v>13</v>
      </c>
      <c r="H2" s="7" t="s">
        <v>14</v>
      </c>
      <c r="I2" s="7" t="s">
        <v>38</v>
      </c>
      <c r="J2" s="7" t="s">
        <v>37</v>
      </c>
      <c r="K2" s="7" t="s">
        <v>39</v>
      </c>
      <c r="L2" s="7" t="s">
        <v>40</v>
      </c>
      <c r="M2" s="7" t="s">
        <v>41</v>
      </c>
      <c r="N2" s="7" t="s">
        <v>42</v>
      </c>
    </row>
    <row r="3" spans="2:14" x14ac:dyDescent="0.25">
      <c r="B3" s="6" t="s">
        <v>1</v>
      </c>
      <c r="C3" s="8">
        <v>0</v>
      </c>
      <c r="D3" s="8" t="str">
        <f>DEC2BIN(C3)</f>
        <v>0</v>
      </c>
      <c r="E3" s="7" t="s">
        <v>18</v>
      </c>
      <c r="F3" s="7" t="s">
        <v>18</v>
      </c>
      <c r="G3" s="7" t="s">
        <v>18</v>
      </c>
      <c r="H3" s="7" t="s">
        <v>18</v>
      </c>
      <c r="I3" s="7" t="str">
        <f>E3</f>
        <v>+</v>
      </c>
      <c r="J3" s="7" t="str">
        <f>F3</f>
        <v>+</v>
      </c>
      <c r="K3" s="7" t="str">
        <f>IF(I3="+","True","False")</f>
        <v>True</v>
      </c>
      <c r="L3" s="7" t="str">
        <f>IF(I3="-","True","False")</f>
        <v>False</v>
      </c>
      <c r="M3" s="7" t="str">
        <f>IF(J3="+","True","False")</f>
        <v>True</v>
      </c>
      <c r="N3" s="7" t="str">
        <f>IF(J3="-","True","False")</f>
        <v>False</v>
      </c>
    </row>
    <row r="4" spans="2:14" x14ac:dyDescent="0.25">
      <c r="B4" s="6" t="s">
        <v>6</v>
      </c>
      <c r="C4" s="8">
        <v>1</v>
      </c>
      <c r="D4" s="8" t="str">
        <f t="shared" ref="D4:D11" si="0">DEC2BIN(C4)</f>
        <v>1</v>
      </c>
      <c r="E4" s="7" t="s">
        <v>18</v>
      </c>
      <c r="F4" s="7">
        <v>0</v>
      </c>
      <c r="G4" s="7" t="s">
        <v>18</v>
      </c>
      <c r="H4" s="7">
        <v>0</v>
      </c>
      <c r="I4" s="7" t="str">
        <f t="shared" ref="I4:J11" si="1">E4</f>
        <v>+</v>
      </c>
      <c r="J4" s="7">
        <f t="shared" si="1"/>
        <v>0</v>
      </c>
      <c r="K4" s="7" t="str">
        <f t="shared" ref="K4:K11" si="2">IF(I4="+","True","False")</f>
        <v>True</v>
      </c>
      <c r="L4" s="7" t="str">
        <f t="shared" ref="L4:L11" si="3">IF(I4="-","True","False")</f>
        <v>False</v>
      </c>
      <c r="M4" s="7" t="str">
        <f t="shared" ref="M4:M11" si="4">IF(J4="+","True","False")</f>
        <v>False</v>
      </c>
      <c r="N4" s="7" t="str">
        <f t="shared" ref="N4:N11" si="5">IF(J4="-","True","False")</f>
        <v>False</v>
      </c>
    </row>
    <row r="5" spans="2:14" x14ac:dyDescent="0.25">
      <c r="B5" s="6" t="s">
        <v>2</v>
      </c>
      <c r="C5" s="8">
        <v>2</v>
      </c>
      <c r="D5" s="8" t="str">
        <f t="shared" si="0"/>
        <v>10</v>
      </c>
      <c r="E5" s="7" t="s">
        <v>19</v>
      </c>
      <c r="F5" s="7" t="s">
        <v>18</v>
      </c>
      <c r="G5" s="7" t="s">
        <v>19</v>
      </c>
      <c r="H5" s="7" t="s">
        <v>18</v>
      </c>
      <c r="I5" s="7" t="str">
        <f t="shared" si="1"/>
        <v>-</v>
      </c>
      <c r="J5" s="7" t="str">
        <f t="shared" si="1"/>
        <v>+</v>
      </c>
      <c r="K5" s="7" t="str">
        <f t="shared" si="2"/>
        <v>False</v>
      </c>
      <c r="L5" s="7" t="str">
        <f t="shared" si="3"/>
        <v>True</v>
      </c>
      <c r="M5" s="7" t="str">
        <f t="shared" si="4"/>
        <v>True</v>
      </c>
      <c r="N5" s="7" t="str">
        <f t="shared" si="5"/>
        <v>False</v>
      </c>
    </row>
    <row r="6" spans="2:14" x14ac:dyDescent="0.25">
      <c r="B6" s="6" t="s">
        <v>7</v>
      </c>
      <c r="C6" s="8">
        <v>3</v>
      </c>
      <c r="D6" s="8" t="str">
        <f t="shared" si="0"/>
        <v>11</v>
      </c>
      <c r="E6" s="7">
        <v>0</v>
      </c>
      <c r="F6" s="7" t="s">
        <v>19</v>
      </c>
      <c r="G6" s="7">
        <v>0</v>
      </c>
      <c r="H6" s="7" t="s">
        <v>19</v>
      </c>
      <c r="I6" s="7">
        <f t="shared" si="1"/>
        <v>0</v>
      </c>
      <c r="J6" s="7" t="str">
        <f t="shared" si="1"/>
        <v>-</v>
      </c>
      <c r="K6" s="7" t="str">
        <f t="shared" si="2"/>
        <v>False</v>
      </c>
      <c r="L6" s="7" t="str">
        <f t="shared" si="3"/>
        <v>False</v>
      </c>
      <c r="M6" s="7" t="str">
        <f t="shared" si="4"/>
        <v>False</v>
      </c>
      <c r="N6" s="7" t="str">
        <f t="shared" si="5"/>
        <v>True</v>
      </c>
    </row>
    <row r="7" spans="2:14" x14ac:dyDescent="0.25">
      <c r="B7" s="6" t="s">
        <v>3</v>
      </c>
      <c r="C7" s="8">
        <v>4</v>
      </c>
      <c r="D7" s="8" t="str">
        <f t="shared" si="0"/>
        <v>100</v>
      </c>
      <c r="E7" s="7" t="s">
        <v>19</v>
      </c>
      <c r="F7" s="7" t="s">
        <v>19</v>
      </c>
      <c r="G7" s="7" t="s">
        <v>19</v>
      </c>
      <c r="H7" s="7" t="s">
        <v>19</v>
      </c>
      <c r="I7" s="7" t="str">
        <f t="shared" si="1"/>
        <v>-</v>
      </c>
      <c r="J7" s="11" t="str">
        <f t="shared" si="1"/>
        <v>-</v>
      </c>
      <c r="K7" s="7" t="str">
        <f t="shared" si="2"/>
        <v>False</v>
      </c>
      <c r="L7" s="7" t="str">
        <f t="shared" si="3"/>
        <v>True</v>
      </c>
      <c r="M7" s="7" t="str">
        <f t="shared" si="4"/>
        <v>False</v>
      </c>
      <c r="N7" s="7" t="str">
        <f t="shared" si="5"/>
        <v>True</v>
      </c>
    </row>
    <row r="8" spans="2:14" x14ac:dyDescent="0.25">
      <c r="B8" s="6" t="s">
        <v>8</v>
      </c>
      <c r="C8" s="8">
        <v>5</v>
      </c>
      <c r="D8" s="8" t="str">
        <f t="shared" si="0"/>
        <v>101</v>
      </c>
      <c r="E8" s="7" t="s">
        <v>19</v>
      </c>
      <c r="F8" s="7">
        <v>0</v>
      </c>
      <c r="G8" s="7" t="s">
        <v>19</v>
      </c>
      <c r="H8" s="7">
        <v>0</v>
      </c>
      <c r="I8" s="7" t="str">
        <f t="shared" si="1"/>
        <v>-</v>
      </c>
      <c r="J8" s="7">
        <f t="shared" si="1"/>
        <v>0</v>
      </c>
      <c r="K8" s="7" t="str">
        <f t="shared" si="2"/>
        <v>False</v>
      </c>
      <c r="L8" s="7" t="str">
        <f t="shared" si="3"/>
        <v>True</v>
      </c>
      <c r="M8" s="7" t="str">
        <f t="shared" si="4"/>
        <v>False</v>
      </c>
      <c r="N8" s="7" t="str">
        <f t="shared" si="5"/>
        <v>False</v>
      </c>
    </row>
    <row r="9" spans="2:14" x14ac:dyDescent="0.25">
      <c r="B9" s="6" t="s">
        <v>4</v>
      </c>
      <c r="C9" s="8">
        <v>6</v>
      </c>
      <c r="D9" s="8" t="str">
        <f t="shared" si="0"/>
        <v>110</v>
      </c>
      <c r="E9" s="7" t="s">
        <v>18</v>
      </c>
      <c r="F9" s="7" t="s">
        <v>19</v>
      </c>
      <c r="G9" s="7" t="s">
        <v>18</v>
      </c>
      <c r="H9" s="7" t="s">
        <v>19</v>
      </c>
      <c r="I9" s="7" t="str">
        <f t="shared" si="1"/>
        <v>+</v>
      </c>
      <c r="J9" s="7" t="str">
        <f t="shared" si="1"/>
        <v>-</v>
      </c>
      <c r="K9" s="7" t="str">
        <f t="shared" si="2"/>
        <v>True</v>
      </c>
      <c r="L9" s="7" t="str">
        <f t="shared" si="3"/>
        <v>False</v>
      </c>
      <c r="M9" s="7" t="str">
        <f t="shared" si="4"/>
        <v>False</v>
      </c>
      <c r="N9" s="7" t="str">
        <f t="shared" si="5"/>
        <v>True</v>
      </c>
    </row>
    <row r="10" spans="2:14" x14ac:dyDescent="0.25">
      <c r="B10" s="6" t="s">
        <v>5</v>
      </c>
      <c r="C10" s="8">
        <v>7</v>
      </c>
      <c r="D10" s="8" t="str">
        <f t="shared" si="0"/>
        <v>111</v>
      </c>
      <c r="E10" s="7">
        <v>0</v>
      </c>
      <c r="F10" s="7" t="s">
        <v>18</v>
      </c>
      <c r="G10" s="7">
        <v>0</v>
      </c>
      <c r="H10" s="7" t="s">
        <v>18</v>
      </c>
      <c r="I10" s="7">
        <f t="shared" si="1"/>
        <v>0</v>
      </c>
      <c r="J10" s="7" t="str">
        <f t="shared" si="1"/>
        <v>+</v>
      </c>
      <c r="K10" s="7" t="str">
        <f t="shared" si="2"/>
        <v>False</v>
      </c>
      <c r="L10" s="7" t="str">
        <f t="shared" si="3"/>
        <v>False</v>
      </c>
      <c r="M10" s="7" t="str">
        <f t="shared" si="4"/>
        <v>True</v>
      </c>
      <c r="N10" s="7" t="str">
        <f t="shared" si="5"/>
        <v>False</v>
      </c>
    </row>
    <row r="11" spans="2:14" x14ac:dyDescent="0.25">
      <c r="B11" s="6" t="s">
        <v>24</v>
      </c>
      <c r="C11" s="8">
        <v>8</v>
      </c>
      <c r="D11" s="8" t="str">
        <f t="shared" si="0"/>
        <v>1000</v>
      </c>
      <c r="E11" s="7">
        <v>0</v>
      </c>
      <c r="F11" s="7">
        <v>0</v>
      </c>
      <c r="G11" s="7">
        <v>0</v>
      </c>
      <c r="H11" s="7">
        <v>0</v>
      </c>
      <c r="I11" s="7">
        <f t="shared" si="1"/>
        <v>0</v>
      </c>
      <c r="J11" s="7">
        <f t="shared" si="1"/>
        <v>0</v>
      </c>
      <c r="K11" s="7" t="str">
        <f t="shared" si="2"/>
        <v>False</v>
      </c>
      <c r="L11" s="7" t="str">
        <f t="shared" si="3"/>
        <v>False</v>
      </c>
      <c r="M11" s="7" t="str">
        <f t="shared" si="4"/>
        <v>False</v>
      </c>
      <c r="N11" s="7" t="str">
        <f t="shared" si="5"/>
        <v>False</v>
      </c>
    </row>
  </sheetData>
  <conditionalFormatting sqref="K3:N11">
    <cfRule type="cellIs" dxfId="15" priority="1" operator="equal">
      <formula>"False"</formula>
    </cfRule>
    <cfRule type="cellIs" dxfId="14" priority="2" operator="equal">
      <formula>"True"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51D46EA0-2A01-49ED-83FF-307642ACD3B5}">
            <xm:f>NOT(ISERROR(SEARCH("-",E3)))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" operator="containsText" id="{CF02A954-3547-4BAA-AF42-2F0E3495FDC7}">
            <xm:f>NOT(ISERROR(SEARCH("+",E3)))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E3:J11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workbookViewId="0">
      <selection activeCell="B6" sqref="B6"/>
    </sheetView>
  </sheetViews>
  <sheetFormatPr defaultRowHeight="15" x14ac:dyDescent="0.25"/>
  <cols>
    <col min="6" max="6" width="23.85546875" customWidth="1"/>
  </cols>
  <sheetData>
    <row r="2" spans="2:7" x14ac:dyDescent="0.25">
      <c r="B2" s="7" t="s">
        <v>38</v>
      </c>
      <c r="C2" s="7" t="s">
        <v>39</v>
      </c>
      <c r="D2" s="7" t="s">
        <v>40</v>
      </c>
      <c r="F2" s="9" t="s">
        <v>43</v>
      </c>
      <c r="G2" s="3"/>
    </row>
    <row r="3" spans="2:7" x14ac:dyDescent="0.25">
      <c r="B3" s="7" t="s">
        <v>18</v>
      </c>
      <c r="C3" s="7" t="s">
        <v>44</v>
      </c>
      <c r="D3" s="7" t="s">
        <v>45</v>
      </c>
      <c r="F3" s="3" t="s">
        <v>46</v>
      </c>
      <c r="G3" s="3"/>
    </row>
    <row r="4" spans="2:7" x14ac:dyDescent="0.25">
      <c r="B4" s="7">
        <v>0</v>
      </c>
      <c r="C4" s="7" t="s">
        <v>45</v>
      </c>
      <c r="D4" s="7" t="s">
        <v>45</v>
      </c>
      <c r="F4" s="3" t="s">
        <v>47</v>
      </c>
      <c r="G4" s="3"/>
    </row>
    <row r="5" spans="2:7" x14ac:dyDescent="0.25">
      <c r="B5" s="7" t="s">
        <v>19</v>
      </c>
      <c r="C5" s="7" t="s">
        <v>45</v>
      </c>
      <c r="D5" s="7" t="s">
        <v>44</v>
      </c>
    </row>
    <row r="7" spans="2:7" x14ac:dyDescent="0.25">
      <c r="B7" s="7" t="s">
        <v>37</v>
      </c>
      <c r="C7" s="7" t="s">
        <v>41</v>
      </c>
      <c r="D7" s="7" t="s">
        <v>42</v>
      </c>
    </row>
    <row r="8" spans="2:7" x14ac:dyDescent="0.25">
      <c r="B8" s="7" t="s">
        <v>18</v>
      </c>
      <c r="C8" s="7" t="s">
        <v>44</v>
      </c>
      <c r="D8" s="7" t="s">
        <v>45</v>
      </c>
      <c r="F8" s="9" t="s">
        <v>43</v>
      </c>
    </row>
    <row r="9" spans="2:7" x14ac:dyDescent="0.25">
      <c r="B9" s="7">
        <v>0</v>
      </c>
      <c r="C9" s="7" t="s">
        <v>45</v>
      </c>
      <c r="D9" s="7" t="s">
        <v>45</v>
      </c>
      <c r="F9" s="3" t="s">
        <v>48</v>
      </c>
    </row>
    <row r="10" spans="2:7" x14ac:dyDescent="0.25">
      <c r="B10" s="7" t="s">
        <v>19</v>
      </c>
      <c r="C10" s="7" t="s">
        <v>45</v>
      </c>
      <c r="D10" s="7" t="s">
        <v>44</v>
      </c>
      <c r="F10" s="3" t="s">
        <v>49</v>
      </c>
    </row>
  </sheetData>
  <conditionalFormatting sqref="C3:D5">
    <cfRule type="containsText" dxfId="11" priority="5" operator="containsText" text="Gnd">
      <formula>NOT(ISERROR(SEARCH("Gnd",C3)))</formula>
    </cfRule>
    <cfRule type="containsText" dxfId="10" priority="6" operator="containsText" text="Vcc">
      <formula>NOT(ISERROR(SEARCH("Vcc",C3)))</formula>
    </cfRule>
  </conditionalFormatting>
  <conditionalFormatting sqref="C8:D10">
    <cfRule type="containsText" dxfId="9" priority="1" operator="containsText" text="Gnd">
      <formula>NOT(ISERROR(SEARCH("Gnd",C8)))</formula>
    </cfRule>
    <cfRule type="containsText" dxfId="8" priority="2" operator="containsText" text="Vcc">
      <formula>NOT(ISERROR(SEARCH("Vcc",C8)))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EE2225E2-A6F4-4B20-B457-264DF072DBA4}">
            <xm:f>NOT(ISERROR(SEARCH("-",B3)))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" operator="containsText" id="{6070E2F2-81E2-4405-A99E-D0A38C126C6D}">
            <xm:f>NOT(ISERROR(SEARCH("+",B3)))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B3:C5 D4:D5</xm:sqref>
        </x14:conditionalFormatting>
        <x14:conditionalFormatting xmlns:xm="http://schemas.microsoft.com/office/excel/2006/main">
          <x14:cfRule type="containsText" priority="3" operator="containsText" id="{997A8CBD-4AF8-47EB-8920-025E96365431}">
            <xm:f>NOT(ISERROR(SEARCH("-",B8)))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" operator="containsText" id="{ACD87B0B-1941-4CE7-9C44-B0C4FDEBBD01}">
            <xm:f>NOT(ISERROR(SEARCH("+",B8)))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B8:C10 D9:D10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23"/>
  <sheetViews>
    <sheetView workbookViewId="0">
      <selection activeCell="D19" sqref="D19"/>
    </sheetView>
  </sheetViews>
  <sheetFormatPr defaultRowHeight="15" x14ac:dyDescent="0.25"/>
  <cols>
    <col min="11" max="14" width="3.42578125" style="1" customWidth="1"/>
    <col min="15" max="16" width="3.42578125" customWidth="1"/>
  </cols>
  <sheetData>
    <row r="2" spans="2:25" x14ac:dyDescent="0.25">
      <c r="B2" t="s">
        <v>0</v>
      </c>
      <c r="O2" s="1"/>
      <c r="P2" s="1"/>
      <c r="Q2" s="1"/>
      <c r="R2" s="1"/>
      <c r="S2" s="1"/>
      <c r="T2" s="1"/>
    </row>
    <row r="3" spans="2:25" x14ac:dyDescent="0.25">
      <c r="C3" t="s">
        <v>5</v>
      </c>
      <c r="D3" t="s">
        <v>1</v>
      </c>
      <c r="E3" t="s">
        <v>6</v>
      </c>
      <c r="O3" s="1"/>
      <c r="P3" s="1"/>
      <c r="Q3" s="1"/>
      <c r="R3" s="1"/>
      <c r="S3" s="1"/>
      <c r="T3" s="1"/>
    </row>
    <row r="4" spans="2:25" x14ac:dyDescent="0.25">
      <c r="C4" t="s">
        <v>4</v>
      </c>
      <c r="D4" t="s">
        <v>20</v>
      </c>
      <c r="E4" t="s">
        <v>2</v>
      </c>
      <c r="O4" s="1"/>
      <c r="P4" s="1"/>
      <c r="Q4" s="1"/>
      <c r="R4" s="1"/>
      <c r="S4" s="1"/>
    </row>
    <row r="5" spans="2:25" x14ac:dyDescent="0.25">
      <c r="C5" t="s">
        <v>8</v>
      </c>
      <c r="D5" t="s">
        <v>3</v>
      </c>
      <c r="E5" t="s">
        <v>7</v>
      </c>
      <c r="O5" s="1"/>
      <c r="P5" s="1"/>
      <c r="Q5" s="1"/>
      <c r="R5" s="1"/>
      <c r="S5" s="1"/>
    </row>
    <row r="6" spans="2:25" x14ac:dyDescent="0.25">
      <c r="O6" s="1"/>
      <c r="P6" s="1"/>
      <c r="Q6" s="1"/>
      <c r="R6" s="1"/>
      <c r="S6" s="1"/>
    </row>
    <row r="7" spans="2:25" x14ac:dyDescent="0.25">
      <c r="B7" t="s">
        <v>25</v>
      </c>
      <c r="O7" s="1"/>
      <c r="P7" s="1"/>
      <c r="Q7" s="1"/>
      <c r="R7" s="1"/>
      <c r="S7" s="1"/>
    </row>
    <row r="8" spans="2:25" x14ac:dyDescent="0.25">
      <c r="C8" t="s">
        <v>50</v>
      </c>
      <c r="D8" t="s">
        <v>26</v>
      </c>
      <c r="E8" t="s">
        <v>27</v>
      </c>
      <c r="O8" s="1"/>
      <c r="P8" s="1"/>
      <c r="Q8" s="1"/>
      <c r="R8" s="1"/>
      <c r="S8" s="1"/>
    </row>
    <row r="9" spans="2:25" x14ac:dyDescent="0.25">
      <c r="C9" t="s">
        <v>32</v>
      </c>
      <c r="D9" t="s">
        <v>33</v>
      </c>
      <c r="E9" t="s">
        <v>28</v>
      </c>
      <c r="O9" s="1"/>
      <c r="P9" s="1"/>
      <c r="Q9" s="1"/>
      <c r="R9" s="1"/>
      <c r="S9" s="1"/>
    </row>
    <row r="10" spans="2:25" x14ac:dyDescent="0.25">
      <c r="C10" t="s">
        <v>31</v>
      </c>
      <c r="D10" t="s">
        <v>30</v>
      </c>
      <c r="E10" t="s">
        <v>29</v>
      </c>
      <c r="O10" s="1"/>
      <c r="P10" s="1"/>
      <c r="Q10" s="1"/>
      <c r="R10" s="1"/>
      <c r="S10" s="1"/>
      <c r="U10" s="5"/>
      <c r="V10" s="5"/>
      <c r="W10" s="5"/>
      <c r="X10" s="5"/>
      <c r="Y10" s="5"/>
    </row>
    <row r="11" spans="2:25" x14ac:dyDescent="0.25">
      <c r="O11" s="1"/>
      <c r="P11" s="1"/>
      <c r="Q11" s="1"/>
      <c r="R11" s="1"/>
      <c r="S11" s="1"/>
      <c r="U11" s="5"/>
      <c r="V11" s="5"/>
      <c r="W11" s="5"/>
      <c r="X11" s="5"/>
      <c r="Y11" s="5"/>
    </row>
    <row r="12" spans="2:25" x14ac:dyDescent="0.25">
      <c r="B12" t="s">
        <v>34</v>
      </c>
      <c r="C12">
        <v>113</v>
      </c>
      <c r="D12">
        <v>119</v>
      </c>
      <c r="E12">
        <v>101</v>
      </c>
      <c r="U12" s="5"/>
      <c r="V12" s="5"/>
      <c r="W12" s="5"/>
      <c r="X12" s="5"/>
      <c r="Y12" s="5"/>
    </row>
    <row r="13" spans="2:25" x14ac:dyDescent="0.25">
      <c r="C13">
        <v>97</v>
      </c>
      <c r="D13">
        <v>115</v>
      </c>
      <c r="E13">
        <v>100</v>
      </c>
      <c r="K13" s="2" t="s">
        <v>22</v>
      </c>
      <c r="U13" s="5"/>
      <c r="V13" s="4"/>
      <c r="W13" s="4"/>
      <c r="X13" s="4"/>
      <c r="Y13" s="5"/>
    </row>
    <row r="14" spans="2:25" x14ac:dyDescent="0.25">
      <c r="C14">
        <v>122</v>
      </c>
      <c r="D14">
        <v>120</v>
      </c>
      <c r="E14">
        <v>99</v>
      </c>
      <c r="K14" s="2" t="s">
        <v>23</v>
      </c>
      <c r="U14" s="5"/>
      <c r="V14" s="4"/>
      <c r="W14" s="4"/>
      <c r="X14" s="4"/>
      <c r="Y14" s="5"/>
    </row>
    <row r="15" spans="2:25" x14ac:dyDescent="0.25">
      <c r="K15" s="3" t="s">
        <v>21</v>
      </c>
      <c r="U15" s="5"/>
      <c r="V15" s="4"/>
      <c r="W15" s="4"/>
      <c r="X15" s="4"/>
      <c r="Y15" s="5"/>
    </row>
    <row r="16" spans="2:25" x14ac:dyDescent="0.25">
      <c r="B16" t="s">
        <v>9</v>
      </c>
      <c r="U16" s="5"/>
      <c r="V16" s="4"/>
      <c r="W16" s="4"/>
      <c r="X16" s="4"/>
      <c r="Y16" s="5"/>
    </row>
    <row r="17" spans="3:25" x14ac:dyDescent="0.25">
      <c r="D17" t="s">
        <v>10</v>
      </c>
      <c r="K17" s="3" t="s">
        <v>35</v>
      </c>
      <c r="U17" s="5"/>
      <c r="V17" s="5"/>
      <c r="W17" s="5"/>
      <c r="X17" s="5"/>
      <c r="Y17" s="5"/>
    </row>
    <row r="18" spans="3:25" x14ac:dyDescent="0.25">
      <c r="C18" s="10" t="s">
        <v>11</v>
      </c>
      <c r="E18" t="s">
        <v>12</v>
      </c>
      <c r="K18" s="3" t="s">
        <v>36</v>
      </c>
      <c r="U18" s="5"/>
      <c r="V18" s="4"/>
      <c r="W18" s="4"/>
      <c r="X18" s="4"/>
      <c r="Y18" s="5"/>
    </row>
    <row r="19" spans="3:25" x14ac:dyDescent="0.25">
      <c r="C19" t="s">
        <v>13</v>
      </c>
      <c r="E19" t="s">
        <v>14</v>
      </c>
      <c r="U19" s="5"/>
      <c r="V19" s="4"/>
      <c r="W19" s="4"/>
      <c r="X19" s="4"/>
      <c r="Y19" s="5"/>
    </row>
    <row r="20" spans="3:25" x14ac:dyDescent="0.25">
      <c r="U20" s="5"/>
      <c r="V20" s="4"/>
      <c r="W20" s="4"/>
      <c r="X20" s="4"/>
      <c r="Y20" s="5"/>
    </row>
    <row r="21" spans="3:25" x14ac:dyDescent="0.25">
      <c r="U21" s="5"/>
      <c r="V21" s="4"/>
      <c r="W21" s="4"/>
      <c r="X21" s="4"/>
      <c r="Y21" s="5"/>
    </row>
    <row r="22" spans="3:25" x14ac:dyDescent="0.25">
      <c r="U22" s="5"/>
      <c r="V22" s="5"/>
      <c r="W22" s="5"/>
      <c r="X22" s="5"/>
      <c r="Y22" s="5"/>
    </row>
    <row r="23" spans="3:25" x14ac:dyDescent="0.25">
      <c r="U23" s="5"/>
      <c r="V23" s="5"/>
      <c r="W23" s="5"/>
      <c r="X23" s="5"/>
      <c r="Y23" s="5"/>
    </row>
  </sheetData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8417FD6A-E256-4A53-92D0-B032FCFB402E}">
            <xm:f>NOT(ISERROR(SEARCH("-",K3)))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" operator="containsText" id="{EA220680-EB31-46C6-8F66-EA82F7B178E8}">
            <xm:f>NOT(ISERROR(SEARCH("+",K3)))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V14:W16 X15:X16 K3:P11</xm:sqref>
        </x14:conditionalFormatting>
        <x14:conditionalFormatting xmlns:xm="http://schemas.microsoft.com/office/excel/2006/main">
          <x14:cfRule type="containsText" priority="1" operator="containsText" id="{BAFAAA0B-B2FF-480B-AFC2-A920696EB3D3}">
            <xm:f>NOT(ISERROR(SEARCH("-",V19)))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" operator="containsText" id="{86B05B1B-24C7-4722-81AF-2C8746FF73E3}">
            <xm:f>NOT(ISERROR(SEARCH("+",V19)))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V19:W21 X20:X21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2"/>
  <sheetViews>
    <sheetView tabSelected="1" topLeftCell="A13" workbookViewId="0">
      <selection activeCell="D23" sqref="D23"/>
    </sheetView>
  </sheetViews>
  <sheetFormatPr defaultRowHeight="15" x14ac:dyDescent="0.25"/>
  <cols>
    <col min="4" max="4" width="12.42578125" customWidth="1"/>
    <col min="6" max="6" width="9.42578125" hidden="1" customWidth="1"/>
    <col min="7" max="7" width="1.7109375" style="5" hidden="1" customWidth="1"/>
    <col min="8" max="8" width="7.140625" style="5" customWidth="1"/>
    <col min="9" max="9" width="11.28515625" bestFit="1" customWidth="1"/>
    <col min="11" max="11" width="10.5703125" customWidth="1"/>
    <col min="12" max="18" width="6.5703125" customWidth="1"/>
  </cols>
  <sheetData>
    <row r="1" spans="2:18" x14ac:dyDescent="0.25">
      <c r="B1" s="5"/>
      <c r="C1" s="5"/>
      <c r="D1" s="5"/>
      <c r="E1" s="5"/>
      <c r="F1" s="5"/>
    </row>
    <row r="2" spans="2:18" ht="18.75" x14ac:dyDescent="0.3">
      <c r="B2" s="5"/>
      <c r="C2" s="13"/>
      <c r="D2" s="13"/>
      <c r="E2" s="5"/>
      <c r="F2" s="13"/>
      <c r="G2" s="13"/>
      <c r="H2" s="35" t="s">
        <v>59</v>
      </c>
      <c r="I2" s="35"/>
      <c r="J2" s="35"/>
      <c r="L2" s="35" t="s">
        <v>58</v>
      </c>
      <c r="M2" s="35"/>
      <c r="N2" s="35"/>
      <c r="O2" s="35"/>
      <c r="P2" s="35"/>
      <c r="Q2" s="35"/>
      <c r="R2" s="35"/>
    </row>
    <row r="3" spans="2:18" ht="18.75" x14ac:dyDescent="0.3">
      <c r="B3" s="5"/>
      <c r="C3" s="13"/>
      <c r="D3" s="13"/>
      <c r="E3" s="5"/>
      <c r="F3" s="13"/>
      <c r="G3" s="13"/>
      <c r="H3" s="40" t="s">
        <v>68</v>
      </c>
      <c r="I3" s="41"/>
      <c r="J3" s="42"/>
      <c r="L3" s="35" t="s">
        <v>70</v>
      </c>
      <c r="M3" s="35"/>
      <c r="N3" s="35"/>
      <c r="O3" s="35"/>
      <c r="P3" s="35"/>
      <c r="Q3" s="35"/>
      <c r="R3" s="35"/>
    </row>
    <row r="4" spans="2:18" ht="18.75" x14ac:dyDescent="0.3">
      <c r="C4" s="37" t="s">
        <v>64</v>
      </c>
      <c r="D4" s="37"/>
      <c r="F4" s="17" t="s">
        <v>63</v>
      </c>
      <c r="G4" s="14"/>
      <c r="H4" s="15" t="s">
        <v>62</v>
      </c>
      <c r="I4" s="15" t="s">
        <v>65</v>
      </c>
      <c r="J4" s="18" t="s">
        <v>60</v>
      </c>
      <c r="L4" s="45" t="s">
        <v>62</v>
      </c>
      <c r="M4" s="46"/>
      <c r="N4" s="34" t="s">
        <v>61</v>
      </c>
      <c r="O4" s="34"/>
      <c r="P4" s="34"/>
      <c r="Q4" s="34" t="s">
        <v>60</v>
      </c>
      <c r="R4" s="34"/>
    </row>
    <row r="5" spans="2:18" x14ac:dyDescent="0.25">
      <c r="C5" s="38" t="s">
        <v>52</v>
      </c>
      <c r="D5" s="12" t="s">
        <v>51</v>
      </c>
      <c r="F5" s="6">
        <v>0</v>
      </c>
      <c r="H5" s="6" t="s">
        <v>67</v>
      </c>
      <c r="I5" s="6" t="str">
        <f>CONCATENATE("0x",DEC2HEX(F5,2))</f>
        <v>0x00</v>
      </c>
      <c r="J5" s="6" t="s">
        <v>66</v>
      </c>
      <c r="L5" s="6" t="s">
        <v>67</v>
      </c>
      <c r="M5" s="6" t="s">
        <v>67</v>
      </c>
      <c r="N5" s="6" t="str">
        <f t="shared" ref="N5:N13" si="0">I5</f>
        <v>0x00</v>
      </c>
      <c r="O5" s="6" t="s">
        <v>69</v>
      </c>
      <c r="P5" s="6" t="s">
        <v>69</v>
      </c>
      <c r="Q5" s="6" t="s">
        <v>66</v>
      </c>
      <c r="R5" s="6" t="s">
        <v>66</v>
      </c>
    </row>
    <row r="6" spans="2:18" x14ac:dyDescent="0.25">
      <c r="C6" s="38"/>
      <c r="D6" s="12" t="s">
        <v>53</v>
      </c>
      <c r="E6" s="16"/>
      <c r="F6" s="6">
        <v>1</v>
      </c>
      <c r="H6" s="6" t="s">
        <v>67</v>
      </c>
      <c r="I6" s="6" t="str">
        <f t="shared" ref="I6:I24" si="1">CONCATENATE("0x",DEC2HEX(F6,2))</f>
        <v>0x01</v>
      </c>
      <c r="J6" s="6" t="s">
        <v>66</v>
      </c>
      <c r="L6" s="6" t="s">
        <v>67</v>
      </c>
      <c r="M6" s="6" t="s">
        <v>67</v>
      </c>
      <c r="N6" s="6" t="str">
        <f t="shared" si="0"/>
        <v>0x01</v>
      </c>
      <c r="O6" s="6" t="s">
        <v>69</v>
      </c>
      <c r="P6" s="6" t="s">
        <v>69</v>
      </c>
      <c r="Q6" s="6" t="s">
        <v>66</v>
      </c>
      <c r="R6" s="6" t="s">
        <v>66</v>
      </c>
    </row>
    <row r="7" spans="2:18" x14ac:dyDescent="0.25">
      <c r="C7" s="38"/>
      <c r="D7" s="12" t="s">
        <v>27</v>
      </c>
      <c r="F7" s="6">
        <v>2</v>
      </c>
      <c r="H7" s="6" t="s">
        <v>67</v>
      </c>
      <c r="I7" s="6" t="str">
        <f t="shared" si="1"/>
        <v>0x02</v>
      </c>
      <c r="J7" s="6" t="s">
        <v>66</v>
      </c>
      <c r="L7" s="6" t="s">
        <v>67</v>
      </c>
      <c r="M7" s="6" t="s">
        <v>67</v>
      </c>
      <c r="N7" s="6" t="str">
        <f t="shared" si="0"/>
        <v>0x02</v>
      </c>
      <c r="O7" s="6" t="s">
        <v>69</v>
      </c>
      <c r="P7" s="6" t="s">
        <v>69</v>
      </c>
      <c r="Q7" s="6" t="s">
        <v>66</v>
      </c>
      <c r="R7" s="6" t="s">
        <v>66</v>
      </c>
    </row>
    <row r="8" spans="2:18" x14ac:dyDescent="0.25">
      <c r="C8" s="38"/>
      <c r="D8" s="12" t="s">
        <v>54</v>
      </c>
      <c r="F8" s="6">
        <v>3</v>
      </c>
      <c r="H8" s="6" t="s">
        <v>67</v>
      </c>
      <c r="I8" s="6" t="str">
        <f t="shared" si="1"/>
        <v>0x03</v>
      </c>
      <c r="J8" s="6" t="s">
        <v>66</v>
      </c>
      <c r="L8" s="6" t="s">
        <v>67</v>
      </c>
      <c r="M8" s="6" t="s">
        <v>67</v>
      </c>
      <c r="N8" s="6" t="str">
        <f t="shared" si="0"/>
        <v>0x03</v>
      </c>
      <c r="O8" s="6" t="s">
        <v>69</v>
      </c>
      <c r="P8" s="6" t="s">
        <v>69</v>
      </c>
      <c r="Q8" s="6" t="s">
        <v>66</v>
      </c>
      <c r="R8" s="6" t="s">
        <v>66</v>
      </c>
    </row>
    <row r="9" spans="2:18" x14ac:dyDescent="0.25">
      <c r="C9" s="38"/>
      <c r="D9" s="12" t="s">
        <v>33</v>
      </c>
      <c r="F9" s="6">
        <v>4</v>
      </c>
      <c r="H9" s="6" t="s">
        <v>67</v>
      </c>
      <c r="I9" s="6" t="str">
        <f t="shared" si="1"/>
        <v>0x04</v>
      </c>
      <c r="J9" s="6" t="s">
        <v>66</v>
      </c>
      <c r="L9" s="6" t="s">
        <v>67</v>
      </c>
      <c r="M9" s="6" t="s">
        <v>67</v>
      </c>
      <c r="N9" s="6" t="str">
        <f t="shared" si="0"/>
        <v>0x04</v>
      </c>
      <c r="O9" s="6" t="s">
        <v>69</v>
      </c>
      <c r="P9" s="6" t="s">
        <v>69</v>
      </c>
      <c r="Q9" s="6" t="s">
        <v>66</v>
      </c>
      <c r="R9" s="6" t="s">
        <v>66</v>
      </c>
    </row>
    <row r="10" spans="2:18" x14ac:dyDescent="0.25">
      <c r="C10" s="38"/>
      <c r="D10" s="12" t="s">
        <v>55</v>
      </c>
      <c r="F10" s="6">
        <v>5</v>
      </c>
      <c r="H10" s="6" t="s">
        <v>67</v>
      </c>
      <c r="I10" s="6" t="str">
        <f t="shared" si="1"/>
        <v>0x05</v>
      </c>
      <c r="J10" s="6" t="s">
        <v>66</v>
      </c>
      <c r="L10" s="6" t="s">
        <v>67</v>
      </c>
      <c r="M10" s="6" t="s">
        <v>67</v>
      </c>
      <c r="N10" s="6" t="str">
        <f t="shared" si="0"/>
        <v>0x05</v>
      </c>
      <c r="O10" s="6" t="s">
        <v>69</v>
      </c>
      <c r="P10" s="6" t="s">
        <v>69</v>
      </c>
      <c r="Q10" s="6" t="s">
        <v>66</v>
      </c>
      <c r="R10" s="6" t="s">
        <v>66</v>
      </c>
    </row>
    <row r="11" spans="2:18" x14ac:dyDescent="0.25">
      <c r="C11" s="38"/>
      <c r="D11" s="12" t="s">
        <v>56</v>
      </c>
      <c r="F11" s="6">
        <v>6</v>
      </c>
      <c r="H11" s="6" t="s">
        <v>67</v>
      </c>
      <c r="I11" s="6" t="str">
        <f t="shared" si="1"/>
        <v>0x06</v>
      </c>
      <c r="J11" s="6" t="s">
        <v>66</v>
      </c>
      <c r="L11" s="6" t="s">
        <v>67</v>
      </c>
      <c r="M11" s="6" t="s">
        <v>67</v>
      </c>
      <c r="N11" s="6" t="str">
        <f t="shared" si="0"/>
        <v>0x06</v>
      </c>
      <c r="O11" s="6" t="s">
        <v>69</v>
      </c>
      <c r="P11" s="6" t="s">
        <v>69</v>
      </c>
      <c r="Q11" s="6" t="s">
        <v>66</v>
      </c>
      <c r="R11" s="6" t="s">
        <v>66</v>
      </c>
    </row>
    <row r="12" spans="2:18" x14ac:dyDescent="0.25">
      <c r="C12" s="38"/>
      <c r="D12" s="12" t="s">
        <v>57</v>
      </c>
      <c r="F12" s="6">
        <v>7</v>
      </c>
      <c r="H12" s="6" t="s">
        <v>67</v>
      </c>
      <c r="I12" s="6" t="str">
        <f t="shared" si="1"/>
        <v>0x07</v>
      </c>
      <c r="J12" s="6" t="s">
        <v>66</v>
      </c>
      <c r="L12" s="6" t="s">
        <v>67</v>
      </c>
      <c r="M12" s="6" t="s">
        <v>67</v>
      </c>
      <c r="N12" s="6" t="str">
        <f t="shared" si="0"/>
        <v>0x07</v>
      </c>
      <c r="O12" s="6" t="s">
        <v>69</v>
      </c>
      <c r="P12" s="6" t="s">
        <v>69</v>
      </c>
      <c r="Q12" s="6" t="s">
        <v>66</v>
      </c>
      <c r="R12" s="6" t="s">
        <v>66</v>
      </c>
    </row>
    <row r="13" spans="2:18" x14ac:dyDescent="0.25">
      <c r="C13" s="38"/>
      <c r="D13" s="12" t="s">
        <v>24</v>
      </c>
      <c r="F13" s="6">
        <v>8</v>
      </c>
      <c r="H13" s="6" t="s">
        <v>67</v>
      </c>
      <c r="I13" s="6" t="str">
        <f t="shared" si="1"/>
        <v>0x08</v>
      </c>
      <c r="J13" s="6" t="s">
        <v>66</v>
      </c>
      <c r="L13" s="6" t="s">
        <v>67</v>
      </c>
      <c r="M13" s="6" t="s">
        <v>67</v>
      </c>
      <c r="N13" s="6" t="str">
        <f t="shared" si="0"/>
        <v>0x08</v>
      </c>
      <c r="O13" s="6" t="s">
        <v>69</v>
      </c>
      <c r="P13" s="6" t="s">
        <v>69</v>
      </c>
      <c r="Q13" s="6" t="s">
        <v>66</v>
      </c>
      <c r="R13" s="6" t="s">
        <v>66</v>
      </c>
    </row>
    <row r="14" spans="2:18" x14ac:dyDescent="0.25">
      <c r="C14" s="12"/>
      <c r="D14" s="12"/>
      <c r="F14" s="6"/>
      <c r="H14" s="6"/>
      <c r="I14" s="6"/>
      <c r="J14" s="6"/>
      <c r="L14" s="12"/>
      <c r="M14" s="12"/>
      <c r="N14" s="6"/>
      <c r="O14" s="6"/>
      <c r="P14" s="6"/>
      <c r="Q14" s="6"/>
      <c r="R14" s="6"/>
    </row>
    <row r="15" spans="2:18" ht="15" customHeight="1" x14ac:dyDescent="0.25">
      <c r="C15" s="39" t="s">
        <v>74</v>
      </c>
      <c r="D15" s="12" t="s">
        <v>76</v>
      </c>
      <c r="F15" s="6">
        <v>16</v>
      </c>
      <c r="H15" s="6" t="s">
        <v>67</v>
      </c>
      <c r="I15" s="6" t="str">
        <f t="shared" si="1"/>
        <v>0x10</v>
      </c>
      <c r="J15" s="6" t="s">
        <v>66</v>
      </c>
      <c r="L15" s="6" t="s">
        <v>67</v>
      </c>
      <c r="M15" s="6" t="s">
        <v>67</v>
      </c>
      <c r="N15" s="6" t="str">
        <f t="shared" ref="N15:N27" si="2">I15</f>
        <v>0x10</v>
      </c>
      <c r="O15" s="36" t="s">
        <v>73</v>
      </c>
      <c r="P15" s="36"/>
      <c r="Q15" s="6" t="s">
        <v>66</v>
      </c>
      <c r="R15" s="6" t="s">
        <v>66</v>
      </c>
    </row>
    <row r="16" spans="2:18" x14ac:dyDescent="0.25">
      <c r="C16" s="39"/>
      <c r="D16" s="12" t="s">
        <v>77</v>
      </c>
      <c r="F16" s="6">
        <v>17</v>
      </c>
      <c r="H16" s="6" t="s">
        <v>67</v>
      </c>
      <c r="I16" s="6" t="str">
        <f t="shared" si="1"/>
        <v>0x11</v>
      </c>
      <c r="J16" s="6" t="s">
        <v>66</v>
      </c>
      <c r="K16" s="16"/>
      <c r="L16" s="6" t="s">
        <v>67</v>
      </c>
      <c r="M16" s="6" t="s">
        <v>67</v>
      </c>
      <c r="N16" s="6" t="str">
        <f t="shared" si="2"/>
        <v>0x11</v>
      </c>
      <c r="O16" s="36" t="s">
        <v>73</v>
      </c>
      <c r="P16" s="36"/>
      <c r="Q16" s="6" t="s">
        <v>66</v>
      </c>
      <c r="R16" s="6" t="s">
        <v>66</v>
      </c>
    </row>
    <row r="17" spans="3:19" x14ac:dyDescent="0.25">
      <c r="C17" s="39"/>
      <c r="D17" s="12" t="s">
        <v>75</v>
      </c>
      <c r="F17" s="6">
        <v>18</v>
      </c>
      <c r="H17" s="6" t="s">
        <v>67</v>
      </c>
      <c r="I17" s="6" t="str">
        <f t="shared" si="1"/>
        <v>0x12</v>
      </c>
      <c r="J17" s="6" t="s">
        <v>66</v>
      </c>
      <c r="L17" s="6" t="s">
        <v>67</v>
      </c>
      <c r="M17" s="6" t="s">
        <v>67</v>
      </c>
      <c r="N17" s="6" t="str">
        <f t="shared" si="2"/>
        <v>0x12</v>
      </c>
      <c r="O17" s="36" t="s">
        <v>73</v>
      </c>
      <c r="P17" s="36"/>
      <c r="Q17" s="6" t="s">
        <v>66</v>
      </c>
      <c r="R17" s="6" t="s">
        <v>66</v>
      </c>
    </row>
    <row r="18" spans="3:19" x14ac:dyDescent="0.25">
      <c r="C18" s="39"/>
      <c r="D18" s="12"/>
      <c r="F18" s="6"/>
      <c r="H18" s="6"/>
      <c r="I18" s="6"/>
      <c r="J18" s="6"/>
      <c r="L18" s="6"/>
      <c r="M18" s="6"/>
      <c r="N18" s="6"/>
      <c r="O18" s="21"/>
      <c r="P18" s="21"/>
      <c r="Q18" s="6"/>
      <c r="R18" s="6"/>
      <c r="S18" s="10"/>
    </row>
    <row r="19" spans="3:19" x14ac:dyDescent="0.25">
      <c r="C19" s="39"/>
      <c r="D19" s="12" t="s">
        <v>78</v>
      </c>
      <c r="F19" s="6">
        <v>19</v>
      </c>
      <c r="H19" s="6" t="s">
        <v>67</v>
      </c>
      <c r="I19" s="6" t="str">
        <f t="shared" si="1"/>
        <v>0x13</v>
      </c>
      <c r="J19" s="6" t="s">
        <v>66</v>
      </c>
      <c r="L19" s="6" t="s">
        <v>67</v>
      </c>
      <c r="M19" s="6" t="s">
        <v>67</v>
      </c>
      <c r="N19" s="6" t="str">
        <f t="shared" ref="N19:N21" si="3">I19</f>
        <v>0x13</v>
      </c>
      <c r="O19" s="36" t="s">
        <v>90</v>
      </c>
      <c r="P19" s="36"/>
      <c r="Q19" s="6" t="s">
        <v>66</v>
      </c>
      <c r="R19" s="6" t="s">
        <v>66</v>
      </c>
    </row>
    <row r="20" spans="3:19" x14ac:dyDescent="0.25">
      <c r="C20" s="39"/>
      <c r="D20" s="12" t="s">
        <v>79</v>
      </c>
      <c r="F20" s="6">
        <v>20</v>
      </c>
      <c r="H20" s="6" t="s">
        <v>67</v>
      </c>
      <c r="I20" s="6" t="str">
        <f t="shared" si="1"/>
        <v>0x14</v>
      </c>
      <c r="J20" s="6" t="s">
        <v>66</v>
      </c>
      <c r="L20" s="6" t="s">
        <v>67</v>
      </c>
      <c r="M20" s="6" t="s">
        <v>67</v>
      </c>
      <c r="N20" s="6" t="str">
        <f t="shared" si="3"/>
        <v>0x14</v>
      </c>
      <c r="O20" s="36" t="s">
        <v>90</v>
      </c>
      <c r="P20" s="36"/>
      <c r="Q20" s="6" t="s">
        <v>66</v>
      </c>
      <c r="R20" s="6" t="s">
        <v>66</v>
      </c>
    </row>
    <row r="21" spans="3:19" x14ac:dyDescent="0.25">
      <c r="C21" s="39"/>
      <c r="D21" s="12" t="s">
        <v>118</v>
      </c>
      <c r="F21" s="6">
        <v>21</v>
      </c>
      <c r="H21" s="6" t="s">
        <v>67</v>
      </c>
      <c r="I21" s="6" t="str">
        <f t="shared" si="1"/>
        <v>0x15</v>
      </c>
      <c r="J21" s="6" t="s">
        <v>66</v>
      </c>
      <c r="L21" s="6" t="s">
        <v>67</v>
      </c>
      <c r="M21" s="6" t="s">
        <v>67</v>
      </c>
      <c r="N21" s="6" t="str">
        <f t="shared" si="3"/>
        <v>0x15</v>
      </c>
      <c r="O21" s="36" t="s">
        <v>90</v>
      </c>
      <c r="P21" s="36"/>
      <c r="Q21" s="6" t="s">
        <v>66</v>
      </c>
      <c r="R21" s="6" t="s">
        <v>66</v>
      </c>
    </row>
    <row r="22" spans="3:19" x14ac:dyDescent="0.25">
      <c r="C22" s="39"/>
      <c r="D22" s="12"/>
      <c r="F22" s="6"/>
      <c r="H22" s="6"/>
      <c r="I22" s="6"/>
      <c r="J22" s="6"/>
      <c r="L22" s="6"/>
      <c r="M22" s="6"/>
      <c r="N22" s="6"/>
      <c r="O22" s="21"/>
      <c r="P22" s="21"/>
      <c r="Q22" s="6"/>
      <c r="R22" s="6"/>
    </row>
    <row r="23" spans="3:19" x14ac:dyDescent="0.25">
      <c r="C23" s="39"/>
      <c r="D23" s="12" t="s">
        <v>80</v>
      </c>
      <c r="F23" s="6">
        <v>22</v>
      </c>
      <c r="H23" s="6" t="s">
        <v>67</v>
      </c>
      <c r="I23" s="6" t="str">
        <f t="shared" si="1"/>
        <v>0x16</v>
      </c>
      <c r="J23" s="6" t="s">
        <v>66</v>
      </c>
      <c r="L23" s="6" t="s">
        <v>67</v>
      </c>
      <c r="M23" s="6" t="s">
        <v>67</v>
      </c>
      <c r="N23" s="12" t="s">
        <v>85</v>
      </c>
      <c r="O23" s="36" t="s">
        <v>90</v>
      </c>
      <c r="P23" s="36"/>
      <c r="Q23" s="6" t="s">
        <v>66</v>
      </c>
      <c r="R23" s="6" t="s">
        <v>66</v>
      </c>
    </row>
    <row r="24" spans="3:19" x14ac:dyDescent="0.25">
      <c r="C24" s="39"/>
      <c r="D24" s="12" t="s">
        <v>81</v>
      </c>
      <c r="F24" s="6">
        <v>23</v>
      </c>
      <c r="H24" s="6" t="s">
        <v>67</v>
      </c>
      <c r="I24" s="6" t="str">
        <f t="shared" si="1"/>
        <v>0x17</v>
      </c>
      <c r="J24" s="6" t="s">
        <v>66</v>
      </c>
      <c r="L24" s="6" t="s">
        <v>67</v>
      </c>
      <c r="M24" s="6" t="s">
        <v>67</v>
      </c>
      <c r="N24" s="12" t="s">
        <v>85</v>
      </c>
      <c r="O24" s="36" t="s">
        <v>90</v>
      </c>
      <c r="P24" s="36"/>
      <c r="Q24" s="6" t="s">
        <v>66</v>
      </c>
      <c r="R24" s="6" t="s">
        <v>66</v>
      </c>
    </row>
    <row r="25" spans="3:19" x14ac:dyDescent="0.25">
      <c r="C25" s="39"/>
      <c r="D25" s="12" t="s">
        <v>86</v>
      </c>
      <c r="F25" s="6">
        <v>24</v>
      </c>
      <c r="H25" s="6" t="s">
        <v>67</v>
      </c>
      <c r="I25" s="6" t="s">
        <v>85</v>
      </c>
      <c r="J25" s="6" t="s">
        <v>66</v>
      </c>
      <c r="L25" s="6" t="s">
        <v>67</v>
      </c>
      <c r="M25" s="6" t="s">
        <v>67</v>
      </c>
      <c r="N25" s="12" t="str">
        <f t="shared" ref="N25" si="4">I25</f>
        <v>0x18</v>
      </c>
      <c r="O25" s="36" t="s">
        <v>90</v>
      </c>
      <c r="P25" s="36"/>
      <c r="Q25" s="6" t="s">
        <v>66</v>
      </c>
      <c r="R25" s="6" t="s">
        <v>66</v>
      </c>
    </row>
    <row r="26" spans="3:19" x14ac:dyDescent="0.25">
      <c r="C26" s="39"/>
      <c r="D26" s="12"/>
      <c r="F26" s="6"/>
      <c r="H26" s="6"/>
      <c r="I26" s="6"/>
      <c r="J26" s="6"/>
      <c r="L26" s="6"/>
      <c r="M26" s="6"/>
      <c r="N26" s="12"/>
      <c r="O26" s="22"/>
      <c r="P26" s="22"/>
      <c r="Q26" s="6"/>
      <c r="R26" s="6"/>
    </row>
    <row r="27" spans="3:19" x14ac:dyDescent="0.25">
      <c r="C27" s="39"/>
      <c r="D27" s="12" t="s">
        <v>117</v>
      </c>
      <c r="F27" s="6">
        <v>24</v>
      </c>
      <c r="H27" s="6" t="s">
        <v>67</v>
      </c>
      <c r="I27" s="6" t="s">
        <v>87</v>
      </c>
      <c r="J27" s="6" t="s">
        <v>66</v>
      </c>
      <c r="L27" s="6" t="s">
        <v>67</v>
      </c>
      <c r="M27" s="6" t="s">
        <v>67</v>
      </c>
      <c r="N27" s="6" t="str">
        <f t="shared" si="2"/>
        <v>0x19</v>
      </c>
      <c r="O27" s="36" t="s">
        <v>90</v>
      </c>
      <c r="P27" s="36"/>
      <c r="Q27" s="6" t="s">
        <v>66</v>
      </c>
      <c r="R27" s="6" t="s">
        <v>66</v>
      </c>
    </row>
    <row r="29" spans="3:19" x14ac:dyDescent="0.25">
      <c r="C29" s="43" t="s">
        <v>82</v>
      </c>
      <c r="D29" s="44"/>
      <c r="H29" s="20" t="s">
        <v>67</v>
      </c>
      <c r="I29" s="6" t="s">
        <v>83</v>
      </c>
      <c r="J29" s="6" t="s">
        <v>66</v>
      </c>
      <c r="L29" s="6" t="s">
        <v>67</v>
      </c>
      <c r="M29" s="6" t="s">
        <v>67</v>
      </c>
      <c r="N29" s="6" t="s">
        <v>84</v>
      </c>
      <c r="O29" s="36" t="s">
        <v>90</v>
      </c>
      <c r="P29" s="36"/>
      <c r="Q29" s="6" t="s">
        <v>66</v>
      </c>
      <c r="R29" s="6" t="s">
        <v>66</v>
      </c>
    </row>
    <row r="30" spans="3:19" x14ac:dyDescent="0.25">
      <c r="C30" s="23"/>
      <c r="D30" s="24"/>
      <c r="H30" s="20"/>
      <c r="I30" s="6"/>
      <c r="J30" s="6"/>
      <c r="L30" s="6"/>
      <c r="M30" s="6"/>
      <c r="N30" s="6"/>
      <c r="O30" s="6"/>
      <c r="P30" s="6"/>
      <c r="Q30" s="6"/>
      <c r="R30" s="6"/>
    </row>
    <row r="31" spans="3:19" x14ac:dyDescent="0.25">
      <c r="C31" s="32" t="s">
        <v>88</v>
      </c>
      <c r="D31" s="27" t="s">
        <v>92</v>
      </c>
      <c r="H31" s="20" t="s">
        <v>67</v>
      </c>
      <c r="I31" s="6" t="s">
        <v>89</v>
      </c>
      <c r="J31" s="6" t="s">
        <v>66</v>
      </c>
      <c r="L31" s="6"/>
      <c r="M31" s="6"/>
      <c r="N31" s="6"/>
      <c r="O31" s="6"/>
      <c r="P31" s="6"/>
      <c r="Q31" s="6"/>
      <c r="R31" s="6"/>
    </row>
    <row r="32" spans="3:19" x14ac:dyDescent="0.25">
      <c r="C32" s="33"/>
      <c r="D32" s="28" t="s">
        <v>91</v>
      </c>
      <c r="H32" s="19"/>
      <c r="I32" s="19"/>
      <c r="J32" s="19"/>
      <c r="L32" s="6" t="s">
        <v>67</v>
      </c>
      <c r="M32" s="6" t="s">
        <v>67</v>
      </c>
      <c r="N32" s="6" t="s">
        <v>72</v>
      </c>
      <c r="O32" s="25" t="s">
        <v>71</v>
      </c>
      <c r="P32" s="26" t="s">
        <v>71</v>
      </c>
      <c r="Q32" s="6" t="s">
        <v>66</v>
      </c>
      <c r="R32" s="6" t="s">
        <v>66</v>
      </c>
    </row>
  </sheetData>
  <mergeCells count="23">
    <mergeCell ref="O23:P23"/>
    <mergeCell ref="O24:P24"/>
    <mergeCell ref="C29:D29"/>
    <mergeCell ref="L4:M4"/>
    <mergeCell ref="O25:P25"/>
    <mergeCell ref="O29:P29"/>
    <mergeCell ref="O21:P21"/>
    <mergeCell ref="C31:C32"/>
    <mergeCell ref="Q4:R4"/>
    <mergeCell ref="L2:R2"/>
    <mergeCell ref="L3:R3"/>
    <mergeCell ref="O27:P27"/>
    <mergeCell ref="C4:D4"/>
    <mergeCell ref="C5:C13"/>
    <mergeCell ref="C15:C27"/>
    <mergeCell ref="H2:J2"/>
    <mergeCell ref="N4:P4"/>
    <mergeCell ref="H3:J3"/>
    <mergeCell ref="O15:P15"/>
    <mergeCell ref="O16:P16"/>
    <mergeCell ref="O17:P17"/>
    <mergeCell ref="O19:P19"/>
    <mergeCell ref="O20:P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workbookViewId="0">
      <selection activeCell="K11" sqref="K11"/>
    </sheetView>
  </sheetViews>
  <sheetFormatPr defaultRowHeight="15" x14ac:dyDescent="0.25"/>
  <sheetData>
    <row r="1" spans="2:11" x14ac:dyDescent="0.25"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2:11" x14ac:dyDescent="0.25">
      <c r="B2" s="30" t="s">
        <v>93</v>
      </c>
      <c r="C2" s="30"/>
      <c r="D2" s="30"/>
      <c r="E2" s="30"/>
      <c r="F2" s="30"/>
      <c r="G2" s="30"/>
      <c r="H2" s="30"/>
      <c r="I2" s="30"/>
      <c r="J2" s="30"/>
      <c r="K2" s="30"/>
    </row>
    <row r="3" spans="2:11" x14ac:dyDescent="0.25">
      <c r="B3" s="30" t="s">
        <v>94</v>
      </c>
      <c r="C3" s="30" t="s">
        <v>95</v>
      </c>
      <c r="D3" s="30" t="s">
        <v>96</v>
      </c>
      <c r="E3" s="30" t="s">
        <v>97</v>
      </c>
      <c r="F3" s="30"/>
      <c r="G3" s="30" t="s">
        <v>98</v>
      </c>
      <c r="H3" s="30" t="s">
        <v>99</v>
      </c>
      <c r="I3" s="30" t="s">
        <v>100</v>
      </c>
      <c r="J3" s="30"/>
      <c r="K3" s="30"/>
    </row>
    <row r="4" spans="2:11" x14ac:dyDescent="0.25">
      <c r="B4" s="30" t="s">
        <v>101</v>
      </c>
      <c r="C4" s="30">
        <v>1</v>
      </c>
      <c r="D4" s="30">
        <v>9</v>
      </c>
      <c r="E4" s="30"/>
      <c r="F4" s="30"/>
      <c r="G4" s="30">
        <v>12</v>
      </c>
      <c r="H4" s="30">
        <v>0</v>
      </c>
      <c r="I4" s="30">
        <v>0</v>
      </c>
      <c r="J4" s="30"/>
      <c r="K4" s="30"/>
    </row>
    <row r="5" spans="2:11" x14ac:dyDescent="0.25">
      <c r="B5" s="30" t="s">
        <v>102</v>
      </c>
      <c r="C5" s="30">
        <v>1</v>
      </c>
      <c r="D5" s="30">
        <v>12</v>
      </c>
      <c r="E5" s="30">
        <v>0.12</v>
      </c>
      <c r="F5" s="30"/>
      <c r="G5" s="30">
        <v>12</v>
      </c>
      <c r="H5" s="30">
        <v>0.12</v>
      </c>
      <c r="I5" s="30">
        <v>0.12</v>
      </c>
      <c r="J5" s="30"/>
      <c r="K5" s="30"/>
    </row>
    <row r="6" spans="2:11" x14ac:dyDescent="0.25">
      <c r="B6" s="30" t="s">
        <v>103</v>
      </c>
      <c r="C6" s="30">
        <v>1</v>
      </c>
      <c r="D6" s="30"/>
      <c r="E6" s="30"/>
      <c r="F6" s="30"/>
      <c r="G6" s="30">
        <v>12</v>
      </c>
      <c r="H6" s="30">
        <v>0</v>
      </c>
      <c r="I6" s="30">
        <v>0</v>
      </c>
      <c r="J6" s="30"/>
      <c r="K6" s="30"/>
    </row>
    <row r="7" spans="2:11" x14ac:dyDescent="0.25">
      <c r="B7" s="30" t="s">
        <v>104</v>
      </c>
      <c r="C7" s="30">
        <v>1</v>
      </c>
      <c r="D7" s="30"/>
      <c r="E7" s="30"/>
      <c r="F7" s="30"/>
      <c r="G7" s="30">
        <v>12</v>
      </c>
      <c r="H7" s="30">
        <v>0</v>
      </c>
      <c r="I7" s="30">
        <v>0</v>
      </c>
      <c r="J7" s="30"/>
      <c r="K7" s="30"/>
    </row>
    <row r="8" spans="2:11" x14ac:dyDescent="0.25">
      <c r="B8" s="30" t="s">
        <v>105</v>
      </c>
      <c r="C8" s="30">
        <v>1</v>
      </c>
      <c r="D8" s="30">
        <v>5</v>
      </c>
      <c r="E8" s="30">
        <v>2.5</v>
      </c>
      <c r="F8" s="30"/>
      <c r="G8" s="30">
        <v>12</v>
      </c>
      <c r="H8" s="30">
        <v>1.0416666666666667</v>
      </c>
      <c r="I8" s="30">
        <v>1.0416666666666667</v>
      </c>
      <c r="J8" s="30"/>
      <c r="K8" s="30"/>
    </row>
    <row r="9" spans="2:11" x14ac:dyDescent="0.25">
      <c r="B9" s="30" t="s">
        <v>106</v>
      </c>
      <c r="C9" s="30">
        <v>1</v>
      </c>
      <c r="D9" s="30">
        <v>9</v>
      </c>
      <c r="E9" s="30">
        <v>0.6</v>
      </c>
      <c r="F9" s="30"/>
      <c r="G9" s="30">
        <v>12</v>
      </c>
      <c r="H9" s="30">
        <v>0.44999999999999996</v>
      </c>
      <c r="I9" s="30">
        <v>0.44999999999999996</v>
      </c>
      <c r="J9" s="30"/>
      <c r="K9" s="30"/>
    </row>
    <row r="10" spans="2:11" x14ac:dyDescent="0.25">
      <c r="B10" s="30" t="s">
        <v>107</v>
      </c>
      <c r="C10" s="30">
        <v>4</v>
      </c>
      <c r="D10" s="30">
        <v>12</v>
      </c>
      <c r="E10" s="30">
        <v>0.3</v>
      </c>
      <c r="F10" s="30"/>
      <c r="G10" s="30">
        <v>12</v>
      </c>
      <c r="H10" s="30">
        <v>0.3</v>
      </c>
      <c r="I10" s="30">
        <v>1.2</v>
      </c>
      <c r="J10" s="30"/>
      <c r="K10" s="30"/>
    </row>
    <row r="11" spans="2:11" x14ac:dyDescent="0.25">
      <c r="B11" s="30" t="s">
        <v>108</v>
      </c>
      <c r="C11" s="30">
        <v>1</v>
      </c>
      <c r="D11" s="30">
        <v>12</v>
      </c>
      <c r="E11" s="30">
        <v>1.5</v>
      </c>
      <c r="F11" s="30"/>
      <c r="G11" s="30">
        <v>12</v>
      </c>
      <c r="H11" s="30">
        <v>1.5</v>
      </c>
      <c r="I11" s="30">
        <v>1.5</v>
      </c>
      <c r="J11" s="30"/>
      <c r="K11" s="10" t="s">
        <v>109</v>
      </c>
    </row>
    <row r="12" spans="2:11" x14ac:dyDescent="0.25">
      <c r="B12" s="30" t="s">
        <v>110</v>
      </c>
      <c r="C12" s="30">
        <v>1</v>
      </c>
      <c r="D12" s="30">
        <v>12</v>
      </c>
      <c r="E12" s="30">
        <v>1.5</v>
      </c>
      <c r="F12" s="30"/>
      <c r="G12" s="30">
        <v>12</v>
      </c>
      <c r="H12" s="30">
        <v>1.5</v>
      </c>
      <c r="I12" s="30">
        <v>1.5</v>
      </c>
      <c r="J12" s="30"/>
      <c r="K12" s="30"/>
    </row>
    <row r="13" spans="2:11" x14ac:dyDescent="0.25">
      <c r="B13" s="29"/>
      <c r="C13" s="29"/>
      <c r="D13" s="29"/>
      <c r="E13" s="29"/>
      <c r="F13" s="29"/>
      <c r="G13" s="29"/>
      <c r="H13" s="29"/>
      <c r="I13" s="29"/>
      <c r="J13" s="29"/>
      <c r="K13" s="29"/>
    </row>
    <row r="14" spans="2:11" x14ac:dyDescent="0.25">
      <c r="B14" s="30" t="s">
        <v>111</v>
      </c>
      <c r="C14" s="30">
        <v>4</v>
      </c>
      <c r="D14" s="30"/>
      <c r="E14" s="30"/>
      <c r="F14" s="30"/>
      <c r="G14" s="30"/>
      <c r="H14" s="30" t="s">
        <v>112</v>
      </c>
      <c r="I14" s="30">
        <v>5.8116666666666665</v>
      </c>
      <c r="J14" s="30"/>
      <c r="K14" s="30">
        <v>6.6</v>
      </c>
    </row>
    <row r="15" spans="2:11" x14ac:dyDescent="0.25">
      <c r="B15" s="30" t="s">
        <v>113</v>
      </c>
      <c r="C15" s="30">
        <v>5.5</v>
      </c>
      <c r="D15" s="30"/>
      <c r="E15" s="30"/>
      <c r="F15" s="30"/>
      <c r="G15" s="30"/>
      <c r="H15" s="30"/>
      <c r="I15" s="30"/>
      <c r="J15" s="30"/>
      <c r="K15" s="30">
        <v>22</v>
      </c>
    </row>
    <row r="16" spans="2:11" x14ac:dyDescent="0.25">
      <c r="B16" s="30" t="s">
        <v>114</v>
      </c>
      <c r="C16" s="30">
        <v>22</v>
      </c>
      <c r="D16" s="30"/>
      <c r="E16" s="30"/>
      <c r="F16" s="30"/>
      <c r="G16" s="30"/>
      <c r="H16" s="30"/>
      <c r="I16" s="30"/>
      <c r="J16" s="30"/>
      <c r="K16" s="30"/>
    </row>
    <row r="17" spans="2:11" x14ac:dyDescent="0.25">
      <c r="B17" s="30"/>
      <c r="C17" s="30"/>
      <c r="D17" s="30"/>
      <c r="E17" s="30"/>
      <c r="F17" s="30"/>
      <c r="G17" s="30"/>
      <c r="H17" s="30"/>
      <c r="I17" s="30"/>
      <c r="J17" s="30"/>
      <c r="K17" s="30">
        <v>3.3333333333333335</v>
      </c>
    </row>
    <row r="18" spans="2:11" x14ac:dyDescent="0.25">
      <c r="B18" s="30" t="s">
        <v>115</v>
      </c>
      <c r="C18" s="31">
        <v>3.7854889589905363</v>
      </c>
      <c r="D18" s="30"/>
      <c r="E18" s="30"/>
      <c r="F18" s="30"/>
      <c r="G18" s="30"/>
      <c r="H18" s="30"/>
      <c r="I18" s="30"/>
      <c r="J18" s="30"/>
      <c r="K18" s="30"/>
    </row>
    <row r="19" spans="2:11" x14ac:dyDescent="0.25">
      <c r="B19" s="30" t="s">
        <v>116</v>
      </c>
      <c r="C19" s="30">
        <v>1362.7760252365931</v>
      </c>
      <c r="D19" s="30"/>
      <c r="E19" s="30"/>
      <c r="F19" s="30"/>
      <c r="G19" s="30"/>
      <c r="H19" s="30"/>
      <c r="I19" s="30"/>
      <c r="J19" s="30"/>
      <c r="K19" s="3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Relação de Grandezas</vt:lpstr>
      <vt:lpstr>Relação Motor-Relé</vt:lpstr>
      <vt:lpstr>Direções e Comandos</vt:lpstr>
      <vt:lpstr>Codigo das Funcoes</vt:lpstr>
      <vt:lpstr>Bateria</vt:lpstr>
    </vt:vector>
  </TitlesOfParts>
  <Company>Concremat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RONCALLI SILVA SOUZA</dc:creator>
  <cp:lastModifiedBy>VICTOR RONCALLI SILVA SOUZA</cp:lastModifiedBy>
  <dcterms:created xsi:type="dcterms:W3CDTF">2017-04-19T18:56:31Z</dcterms:created>
  <dcterms:modified xsi:type="dcterms:W3CDTF">2017-08-10T18:15:37Z</dcterms:modified>
</cp:coreProperties>
</file>