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ocuments\WXWork\1688853155094376\Cache\File\2020-11\"/>
    </mc:Choice>
  </mc:AlternateContent>
  <xr:revisionPtr revIDLastSave="0" documentId="13_ncr:1_{44E67E6B-A1F2-4B2F-954D-C79E7468E602}" xr6:coauthVersionLast="45" xr6:coauthVersionMax="45" xr10:uidLastSave="{00000000-0000-0000-0000-000000000000}"/>
  <bookViews>
    <workbookView xWindow="-108" yWindow="-108" windowWidth="23256" windowHeight="12576" activeTab="1" xr2:uid="{DA0426EA-1581-574F-8C72-AB946CF28E53}"/>
  </bookViews>
  <sheets>
    <sheet name="康养报告" sheetId="1" r:id="rId1"/>
    <sheet name="销售毛利" sheetId="2" r:id="rId2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F200" i="1" l="1"/>
  <c r="E200" i="1"/>
  <c r="D200" i="1"/>
  <c r="D199" i="1"/>
  <c r="AK6" i="2" l="1"/>
  <c r="AJ6" i="2"/>
  <c r="AI6" i="2"/>
  <c r="AC6" i="2"/>
  <c r="AB6" i="2"/>
  <c r="AA6" i="2"/>
  <c r="U6" i="2"/>
  <c r="T6" i="2"/>
  <c r="S6" i="2"/>
  <c r="M6" i="2"/>
  <c r="L6" i="2"/>
  <c r="K6" i="2"/>
  <c r="E6" i="2"/>
  <c r="D6" i="2"/>
  <c r="C6" i="2"/>
  <c r="B5" i="2"/>
  <c r="B6" i="2" s="1"/>
  <c r="C5" i="2"/>
  <c r="D5" i="2"/>
  <c r="E5" i="2"/>
  <c r="F5" i="2"/>
  <c r="F6" i="2" s="1"/>
  <c r="G5" i="2"/>
  <c r="G6" i="2" s="1"/>
  <c r="H5" i="2"/>
  <c r="H6" i="2" s="1"/>
  <c r="I5" i="2"/>
  <c r="I6" i="2" s="1"/>
  <c r="J5" i="2"/>
  <c r="J6" i="2" s="1"/>
  <c r="K5" i="2"/>
  <c r="L5" i="2"/>
  <c r="N5" i="2"/>
  <c r="N6" i="2" s="1"/>
  <c r="O5" i="2"/>
  <c r="O6" i="2" s="1"/>
  <c r="P5" i="2"/>
  <c r="P6" i="2" s="1"/>
  <c r="Q5" i="2"/>
  <c r="Q6" i="2" s="1"/>
  <c r="R5" i="2"/>
  <c r="R6" i="2" s="1"/>
  <c r="S5" i="2"/>
  <c r="T5" i="2"/>
  <c r="U5" i="2"/>
  <c r="V5" i="2"/>
  <c r="V6" i="2" s="1"/>
  <c r="W5" i="2"/>
  <c r="W6" i="2" s="1"/>
  <c r="X5" i="2"/>
  <c r="X6" i="2" s="1"/>
  <c r="Y5" i="2"/>
  <c r="Y6" i="2" s="1"/>
  <c r="Z5" i="2"/>
  <c r="Z6" i="2" s="1"/>
  <c r="AA5" i="2"/>
  <c r="AB5" i="2"/>
  <c r="AC5" i="2"/>
  <c r="AD5" i="2"/>
  <c r="AD6" i="2" s="1"/>
  <c r="AE5" i="2"/>
  <c r="AE6" i="2" s="1"/>
  <c r="AF5" i="2"/>
  <c r="AF6" i="2" s="1"/>
  <c r="AG5" i="2"/>
  <c r="AG6" i="2" s="1"/>
  <c r="AH5" i="2"/>
  <c r="AH6" i="2" s="1"/>
  <c r="AI5" i="2"/>
  <c r="AJ5" i="2"/>
  <c r="AK5" i="2"/>
  <c r="D171" i="1"/>
  <c r="E38" i="1" l="1"/>
  <c r="D195" i="1" l="1"/>
  <c r="E195" i="1" s="1"/>
  <c r="E193" i="1"/>
  <c r="E192" i="1"/>
  <c r="D167" i="1"/>
  <c r="D172" i="1" s="1"/>
  <c r="E165" i="1"/>
  <c r="E164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E141" i="1"/>
  <c r="E140" i="1"/>
  <c r="D117" i="1"/>
  <c r="E117" i="1" s="1"/>
  <c r="E122" i="1" s="1"/>
  <c r="E115" i="1"/>
  <c r="E11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7" i="1"/>
  <c r="E86" i="1"/>
  <c r="D58" i="1"/>
  <c r="E58" i="1" s="1"/>
  <c r="F58" i="1" s="1"/>
  <c r="E56" i="1"/>
  <c r="E55" i="1"/>
  <c r="D31" i="1"/>
  <c r="E31" i="1" s="1"/>
  <c r="E29" i="1"/>
  <c r="E28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E4" i="1"/>
  <c r="E3" i="1"/>
  <c r="E2" i="1"/>
  <c r="D121" i="1" l="1"/>
  <c r="F95" i="1"/>
  <c r="D95" i="1"/>
  <c r="H95" i="1"/>
  <c r="P95" i="1"/>
  <c r="X95" i="1"/>
  <c r="AA95" i="1"/>
  <c r="L95" i="1"/>
  <c r="T95" i="1"/>
  <c r="AB95" i="1"/>
  <c r="AF95" i="1"/>
  <c r="D36" i="1"/>
  <c r="D35" i="1"/>
  <c r="D65" i="1"/>
  <c r="G95" i="1"/>
  <c r="K95" i="1"/>
  <c r="O95" i="1"/>
  <c r="S95" i="1"/>
  <c r="W95" i="1"/>
  <c r="AE95" i="1"/>
  <c r="F65" i="1"/>
  <c r="G58" i="1"/>
  <c r="E35" i="1"/>
  <c r="F31" i="1"/>
  <c r="E36" i="1"/>
  <c r="F66" i="1"/>
  <c r="E66" i="1"/>
  <c r="E65" i="1"/>
  <c r="D66" i="1"/>
  <c r="E95" i="1"/>
  <c r="I95" i="1"/>
  <c r="M95" i="1"/>
  <c r="Q95" i="1"/>
  <c r="U95" i="1"/>
  <c r="Y95" i="1"/>
  <c r="AC95" i="1"/>
  <c r="AG95" i="1"/>
  <c r="F117" i="1"/>
  <c r="E121" i="1"/>
  <c r="E123" i="1" s="1"/>
  <c r="J95" i="1"/>
  <c r="N95" i="1"/>
  <c r="R95" i="1"/>
  <c r="V95" i="1"/>
  <c r="Z95" i="1"/>
  <c r="AD95" i="1"/>
  <c r="D122" i="1"/>
  <c r="D123" i="1" s="1"/>
  <c r="E167" i="1"/>
  <c r="D174" i="1"/>
  <c r="F195" i="1"/>
  <c r="D68" i="1" l="1"/>
  <c r="D38" i="1"/>
  <c r="E68" i="1"/>
  <c r="F68" i="1"/>
  <c r="G195" i="1"/>
  <c r="F121" i="1"/>
  <c r="F122" i="1"/>
  <c r="G117" i="1"/>
  <c r="G65" i="1"/>
  <c r="H58" i="1"/>
  <c r="G66" i="1"/>
  <c r="E172" i="1"/>
  <c r="F167" i="1"/>
  <c r="E171" i="1"/>
  <c r="F35" i="1"/>
  <c r="G31" i="1"/>
  <c r="F36" i="1"/>
  <c r="D202" i="1" l="1"/>
  <c r="G122" i="1"/>
  <c r="G121" i="1"/>
  <c r="H117" i="1"/>
  <c r="H31" i="1"/>
  <c r="G36" i="1"/>
  <c r="G35" i="1"/>
  <c r="E174" i="1"/>
  <c r="I58" i="1"/>
  <c r="H66" i="1"/>
  <c r="H65" i="1"/>
  <c r="H195" i="1"/>
  <c r="F38" i="1"/>
  <c r="F172" i="1"/>
  <c r="G167" i="1"/>
  <c r="F171" i="1"/>
  <c r="G68" i="1"/>
  <c r="F123" i="1"/>
  <c r="E199" i="1" l="1"/>
  <c r="E202" i="1" s="1"/>
  <c r="H68" i="1"/>
  <c r="I195" i="1"/>
  <c r="I66" i="1"/>
  <c r="I65" i="1"/>
  <c r="J58" i="1"/>
  <c r="I117" i="1"/>
  <c r="H121" i="1"/>
  <c r="H122" i="1"/>
  <c r="G171" i="1"/>
  <c r="H167" i="1"/>
  <c r="G172" i="1"/>
  <c r="H36" i="1"/>
  <c r="H35" i="1"/>
  <c r="I31" i="1"/>
  <c r="F174" i="1"/>
  <c r="G38" i="1"/>
  <c r="G123" i="1"/>
  <c r="F199" i="1" l="1"/>
  <c r="F202" i="1" s="1"/>
  <c r="H123" i="1"/>
  <c r="H38" i="1"/>
  <c r="J31" i="1"/>
  <c r="I35" i="1"/>
  <c r="I36" i="1"/>
  <c r="J117" i="1"/>
  <c r="I121" i="1"/>
  <c r="I122" i="1"/>
  <c r="I167" i="1"/>
  <c r="H172" i="1"/>
  <c r="H171" i="1"/>
  <c r="J195" i="1"/>
  <c r="G174" i="1"/>
  <c r="G199" i="1" s="1"/>
  <c r="G202" i="1" s="1"/>
  <c r="G200" i="1"/>
  <c r="K58" i="1"/>
  <c r="J65" i="1"/>
  <c r="J66" i="1"/>
  <c r="I68" i="1"/>
  <c r="J68" i="1" l="1"/>
  <c r="I38" i="1"/>
  <c r="K65" i="1"/>
  <c r="K66" i="1"/>
  <c r="L58" i="1"/>
  <c r="K195" i="1"/>
  <c r="I172" i="1"/>
  <c r="J167" i="1"/>
  <c r="I171" i="1"/>
  <c r="H174" i="1"/>
  <c r="H199" i="1" s="1"/>
  <c r="I123" i="1"/>
  <c r="J35" i="1"/>
  <c r="J36" i="1"/>
  <c r="K31" i="1"/>
  <c r="J121" i="1"/>
  <c r="J122" i="1"/>
  <c r="K117" i="1"/>
  <c r="K68" i="1" l="1"/>
  <c r="H200" i="1"/>
  <c r="J38" i="1"/>
  <c r="J172" i="1"/>
  <c r="K167" i="1"/>
  <c r="J171" i="1"/>
  <c r="J123" i="1"/>
  <c r="M58" i="1"/>
  <c r="L66" i="1"/>
  <c r="L65" i="1"/>
  <c r="I174" i="1"/>
  <c r="I199" i="1" s="1"/>
  <c r="I202" i="1" s="1"/>
  <c r="I200" i="1"/>
  <c r="L31" i="1"/>
  <c r="K36" i="1"/>
  <c r="K35" i="1"/>
  <c r="K38" i="1" s="1"/>
  <c r="H202" i="1"/>
  <c r="K122" i="1"/>
  <c r="K121" i="1"/>
  <c r="K123" i="1" s="1"/>
  <c r="L117" i="1"/>
  <c r="L195" i="1"/>
  <c r="M117" i="1" l="1"/>
  <c r="L122" i="1"/>
  <c r="L121" i="1"/>
  <c r="K171" i="1"/>
  <c r="K172" i="1"/>
  <c r="L167" i="1"/>
  <c r="M66" i="1"/>
  <c r="M65" i="1"/>
  <c r="N58" i="1"/>
  <c r="M195" i="1"/>
  <c r="L36" i="1"/>
  <c r="L35" i="1"/>
  <c r="L38" i="1" s="1"/>
  <c r="M31" i="1"/>
  <c r="L68" i="1"/>
  <c r="J174" i="1"/>
  <c r="J199" i="1" s="1"/>
  <c r="J200" i="1"/>
  <c r="M68" i="1" l="1"/>
  <c r="J202" i="1"/>
  <c r="M35" i="1"/>
  <c r="N31" i="1"/>
  <c r="M36" i="1"/>
  <c r="L123" i="1"/>
  <c r="L172" i="1"/>
  <c r="L171" i="1"/>
  <c r="M167" i="1"/>
  <c r="N65" i="1"/>
  <c r="O58" i="1"/>
  <c r="N66" i="1"/>
  <c r="N117" i="1"/>
  <c r="M121" i="1"/>
  <c r="M122" i="1"/>
  <c r="N195" i="1"/>
  <c r="K174" i="1"/>
  <c r="K200" i="1"/>
  <c r="K199" i="1"/>
  <c r="K202" i="1" s="1"/>
  <c r="N68" i="1" l="1"/>
  <c r="M123" i="1"/>
  <c r="O195" i="1"/>
  <c r="N121" i="1"/>
  <c r="N122" i="1"/>
  <c r="O117" i="1"/>
  <c r="M172" i="1"/>
  <c r="N167" i="1"/>
  <c r="M171" i="1"/>
  <c r="L174" i="1"/>
  <c r="L199" i="1"/>
  <c r="L200" i="1"/>
  <c r="N35" i="1"/>
  <c r="O31" i="1"/>
  <c r="N36" i="1"/>
  <c r="O65" i="1"/>
  <c r="P58" i="1"/>
  <c r="O66" i="1"/>
  <c r="M38" i="1"/>
  <c r="N123" i="1" l="1"/>
  <c r="L202" i="1"/>
  <c r="O68" i="1"/>
  <c r="N172" i="1"/>
  <c r="O167" i="1"/>
  <c r="N171" i="1"/>
  <c r="P31" i="1"/>
  <c r="O36" i="1"/>
  <c r="O35" i="1"/>
  <c r="O38" i="1" s="1"/>
  <c r="O122" i="1"/>
  <c r="O121" i="1"/>
  <c r="P117" i="1"/>
  <c r="P195" i="1"/>
  <c r="Q58" i="1"/>
  <c r="P66" i="1"/>
  <c r="P65" i="1"/>
  <c r="N38" i="1"/>
  <c r="M174" i="1"/>
  <c r="M200" i="1"/>
  <c r="M199" i="1"/>
  <c r="M202" i="1" s="1"/>
  <c r="P68" i="1" l="1"/>
  <c r="Q195" i="1"/>
  <c r="N174" i="1"/>
  <c r="N200" i="1" s="1"/>
  <c r="N199" i="1"/>
  <c r="N202" i="1" s="1"/>
  <c r="O171" i="1"/>
  <c r="P167" i="1"/>
  <c r="O172" i="1"/>
  <c r="Q66" i="1"/>
  <c r="Q65" i="1"/>
  <c r="R58" i="1"/>
  <c r="Q117" i="1"/>
  <c r="P122" i="1"/>
  <c r="P121" i="1"/>
  <c r="O123" i="1"/>
  <c r="P36" i="1"/>
  <c r="P35" i="1"/>
  <c r="P38" i="1" s="1"/>
  <c r="Q31" i="1"/>
  <c r="R65" i="1" l="1"/>
  <c r="S58" i="1"/>
  <c r="R66" i="1"/>
  <c r="Q167" i="1"/>
  <c r="P172" i="1"/>
  <c r="P171" i="1"/>
  <c r="R195" i="1"/>
  <c r="R31" i="1"/>
  <c r="Q35" i="1"/>
  <c r="Q36" i="1"/>
  <c r="P123" i="1"/>
  <c r="Q68" i="1"/>
  <c r="O174" i="1"/>
  <c r="O200" i="1" s="1"/>
  <c r="O199" i="1"/>
  <c r="R117" i="1"/>
  <c r="Q121" i="1"/>
  <c r="Q122" i="1"/>
  <c r="Q123" i="1" l="1"/>
  <c r="Q172" i="1"/>
  <c r="R167" i="1"/>
  <c r="Q171" i="1"/>
  <c r="R35" i="1"/>
  <c r="S31" i="1"/>
  <c r="R36" i="1"/>
  <c r="P174" i="1"/>
  <c r="P199" i="1" s="1"/>
  <c r="S65" i="1"/>
  <c r="S66" i="1"/>
  <c r="T58" i="1"/>
  <c r="O202" i="1"/>
  <c r="S195" i="1"/>
  <c r="R121" i="1"/>
  <c r="R122" i="1"/>
  <c r="S117" i="1"/>
  <c r="Q38" i="1"/>
  <c r="R68" i="1"/>
  <c r="R123" i="1" l="1"/>
  <c r="U58" i="1"/>
  <c r="T66" i="1"/>
  <c r="T65" i="1"/>
  <c r="Q174" i="1"/>
  <c r="Q199" i="1"/>
  <c r="Q200" i="1"/>
  <c r="S68" i="1"/>
  <c r="T31" i="1"/>
  <c r="S36" i="1"/>
  <c r="S35" i="1"/>
  <c r="S38" i="1" s="1"/>
  <c r="R172" i="1"/>
  <c r="S167" i="1"/>
  <c r="R171" i="1"/>
  <c r="P200" i="1"/>
  <c r="P202" i="1" s="1"/>
  <c r="S122" i="1"/>
  <c r="S121" i="1"/>
  <c r="T117" i="1"/>
  <c r="T195" i="1"/>
  <c r="R38" i="1"/>
  <c r="S123" i="1" l="1"/>
  <c r="T68" i="1"/>
  <c r="T36" i="1"/>
  <c r="T35" i="1"/>
  <c r="T38" i="1" s="1"/>
  <c r="U31" i="1"/>
  <c r="Q202" i="1"/>
  <c r="U66" i="1"/>
  <c r="U65" i="1"/>
  <c r="V58" i="1"/>
  <c r="U117" i="1"/>
  <c r="T122" i="1"/>
  <c r="T121" i="1"/>
  <c r="T123" i="1" s="1"/>
  <c r="R174" i="1"/>
  <c r="R200" i="1" s="1"/>
  <c r="S171" i="1"/>
  <c r="S172" i="1"/>
  <c r="T167" i="1"/>
  <c r="U195" i="1"/>
  <c r="U68" i="1" l="1"/>
  <c r="V195" i="1"/>
  <c r="W58" i="1"/>
  <c r="V65" i="1"/>
  <c r="V66" i="1"/>
  <c r="U35" i="1"/>
  <c r="V31" i="1"/>
  <c r="U36" i="1"/>
  <c r="S174" i="1"/>
  <c r="S199" i="1" s="1"/>
  <c r="S202" i="1" s="1"/>
  <c r="S200" i="1"/>
  <c r="T172" i="1"/>
  <c r="T171" i="1"/>
  <c r="U167" i="1"/>
  <c r="R199" i="1"/>
  <c r="R202" i="1" s="1"/>
  <c r="V117" i="1"/>
  <c r="U121" i="1"/>
  <c r="U122" i="1"/>
  <c r="U38" i="1" l="1"/>
  <c r="U123" i="1"/>
  <c r="T174" i="1"/>
  <c r="T200" i="1"/>
  <c r="W195" i="1"/>
  <c r="V121" i="1"/>
  <c r="V122" i="1"/>
  <c r="W117" i="1"/>
  <c r="V68" i="1"/>
  <c r="U172" i="1"/>
  <c r="V167" i="1"/>
  <c r="U171" i="1"/>
  <c r="T199" i="1"/>
  <c r="V35" i="1"/>
  <c r="V38" i="1" s="1"/>
  <c r="V36" i="1"/>
  <c r="W31" i="1"/>
  <c r="W65" i="1"/>
  <c r="W68" i="1" s="1"/>
  <c r="X58" i="1"/>
  <c r="W66" i="1"/>
  <c r="T202" i="1" l="1"/>
  <c r="Y58" i="1"/>
  <c r="X66" i="1"/>
  <c r="X65" i="1"/>
  <c r="X31" i="1"/>
  <c r="W36" i="1"/>
  <c r="W35" i="1"/>
  <c r="W38" i="1" s="1"/>
  <c r="U174" i="1"/>
  <c r="U200" i="1" s="1"/>
  <c r="V123" i="1"/>
  <c r="V172" i="1"/>
  <c r="W167" i="1"/>
  <c r="V171" i="1"/>
  <c r="W122" i="1"/>
  <c r="W121" i="1"/>
  <c r="X117" i="1"/>
  <c r="X195" i="1"/>
  <c r="W123" i="1" l="1"/>
  <c r="X68" i="1"/>
  <c r="U199" i="1"/>
  <c r="U202" i="1" s="1"/>
  <c r="Y117" i="1"/>
  <c r="X121" i="1"/>
  <c r="X122" i="1"/>
  <c r="Y195" i="1"/>
  <c r="W171" i="1"/>
  <c r="X167" i="1"/>
  <c r="W172" i="1"/>
  <c r="V174" i="1"/>
  <c r="V200" i="1"/>
  <c r="V199" i="1"/>
  <c r="V202" i="1" s="1"/>
  <c r="Y66" i="1"/>
  <c r="Y65" i="1"/>
  <c r="Z58" i="1"/>
  <c r="X36" i="1"/>
  <c r="X35" i="1"/>
  <c r="Y31" i="1"/>
  <c r="X38" i="1" l="1"/>
  <c r="Y68" i="1"/>
  <c r="Z195" i="1"/>
  <c r="X123" i="1"/>
  <c r="Y167" i="1"/>
  <c r="X172" i="1"/>
  <c r="X171" i="1"/>
  <c r="Z31" i="1"/>
  <c r="Y35" i="1"/>
  <c r="Y38" i="1" s="1"/>
  <c r="Y36" i="1"/>
  <c r="Z65" i="1"/>
  <c r="AA58" i="1"/>
  <c r="Z66" i="1"/>
  <c r="W174" i="1"/>
  <c r="W200" i="1" s="1"/>
  <c r="Z117" i="1"/>
  <c r="Y121" i="1"/>
  <c r="Y122" i="1"/>
  <c r="Y123" i="1" l="1"/>
  <c r="AA195" i="1"/>
  <c r="Z121" i="1"/>
  <c r="Z122" i="1"/>
  <c r="AA117" i="1"/>
  <c r="W199" i="1"/>
  <c r="W202" i="1" s="1"/>
  <c r="AA65" i="1"/>
  <c r="AA66" i="1"/>
  <c r="AB58" i="1"/>
  <c r="Z35" i="1"/>
  <c r="Z38" i="1" s="1"/>
  <c r="AA31" i="1"/>
  <c r="Z36" i="1"/>
  <c r="Y172" i="1"/>
  <c r="Z167" i="1"/>
  <c r="Y171" i="1"/>
  <c r="Z68" i="1"/>
  <c r="X174" i="1"/>
  <c r="X200" i="1" s="1"/>
  <c r="X199" i="1"/>
  <c r="AB195" i="1" l="1"/>
  <c r="AC58" i="1"/>
  <c r="AB66" i="1"/>
  <c r="AB65" i="1"/>
  <c r="AB68" i="1" s="1"/>
  <c r="X202" i="1"/>
  <c r="Z172" i="1"/>
  <c r="AA167" i="1"/>
  <c r="Z171" i="1"/>
  <c r="AA122" i="1"/>
  <c r="AA121" i="1"/>
  <c r="AA123" i="1" s="1"/>
  <c r="AB117" i="1"/>
  <c r="Y174" i="1"/>
  <c r="Y200" i="1" s="1"/>
  <c r="AB31" i="1"/>
  <c r="AA36" i="1"/>
  <c r="AA35" i="1"/>
  <c r="AA38" i="1" s="1"/>
  <c r="AA68" i="1"/>
  <c r="Z123" i="1"/>
  <c r="AB199" i="1" l="1"/>
  <c r="AB202" i="1" s="1"/>
  <c r="AB200" i="1"/>
  <c r="AC195" i="1"/>
  <c r="Z174" i="1"/>
  <c r="Z199" i="1"/>
  <c r="AB36" i="1"/>
  <c r="AB35" i="1"/>
  <c r="AB38" i="1" s="1"/>
  <c r="AC31" i="1"/>
  <c r="AC66" i="1"/>
  <c r="AC65" i="1"/>
  <c r="AC68" i="1" s="1"/>
  <c r="AD58" i="1"/>
  <c r="Y199" i="1"/>
  <c r="Y202" i="1" s="1"/>
  <c r="AC117" i="1"/>
  <c r="AB122" i="1"/>
  <c r="AB121" i="1"/>
  <c r="AA171" i="1"/>
  <c r="AA172" i="1"/>
  <c r="AB167" i="1"/>
  <c r="Z200" i="1"/>
  <c r="AB123" i="1" l="1"/>
  <c r="AD66" i="1"/>
  <c r="AE58" i="1"/>
  <c r="AD65" i="1"/>
  <c r="AD68" i="1" s="1"/>
  <c r="AC200" i="1"/>
  <c r="AD195" i="1"/>
  <c r="AC199" i="1"/>
  <c r="AC202" i="1" s="1"/>
  <c r="AA174" i="1"/>
  <c r="AA199" i="1" s="1"/>
  <c r="AB172" i="1"/>
  <c r="AB171" i="1"/>
  <c r="AB174" i="1" s="1"/>
  <c r="AC167" i="1"/>
  <c r="AD117" i="1"/>
  <c r="AC121" i="1"/>
  <c r="AC122" i="1"/>
  <c r="Z202" i="1"/>
  <c r="AC35" i="1"/>
  <c r="AC38" i="1" s="1"/>
  <c r="AD31" i="1"/>
  <c r="AC36" i="1"/>
  <c r="AA200" i="1"/>
  <c r="AA202" i="1" l="1"/>
  <c r="AC172" i="1"/>
  <c r="AD167" i="1"/>
  <c r="AC171" i="1"/>
  <c r="AC174" i="1" s="1"/>
  <c r="AE65" i="1"/>
  <c r="AF58" i="1"/>
  <c r="AE66" i="1"/>
  <c r="AD35" i="1"/>
  <c r="AD38" i="1" s="1"/>
  <c r="AD36" i="1"/>
  <c r="AE31" i="1"/>
  <c r="AC123" i="1"/>
  <c r="AD200" i="1"/>
  <c r="AE195" i="1"/>
  <c r="AD199" i="1"/>
  <c r="AD202" i="1" s="1"/>
  <c r="AD121" i="1"/>
  <c r="AD122" i="1"/>
  <c r="AE117" i="1"/>
  <c r="AE200" i="1" l="1"/>
  <c r="AF195" i="1"/>
  <c r="AE199" i="1"/>
  <c r="AD123" i="1"/>
  <c r="AD172" i="1"/>
  <c r="AE167" i="1"/>
  <c r="AD171" i="1"/>
  <c r="AD174" i="1" s="1"/>
  <c r="AE122" i="1"/>
  <c r="AE121" i="1"/>
  <c r="AF117" i="1"/>
  <c r="AF31" i="1"/>
  <c r="AE36" i="1"/>
  <c r="AE35" i="1"/>
  <c r="AF66" i="1"/>
  <c r="AG58" i="1"/>
  <c r="AF65" i="1"/>
  <c r="AG66" i="1" l="1"/>
  <c r="AG65" i="1"/>
  <c r="AH58" i="1"/>
  <c r="AF36" i="1"/>
  <c r="AF35" i="1"/>
  <c r="AG31" i="1"/>
  <c r="AG117" i="1"/>
  <c r="AF122" i="1"/>
  <c r="AF121" i="1"/>
  <c r="AE171" i="1"/>
  <c r="AF167" i="1"/>
  <c r="AE172" i="1"/>
  <c r="AF199" i="1"/>
  <c r="AF200" i="1"/>
  <c r="AG195" i="1"/>
  <c r="AE123" i="1"/>
  <c r="AG200" i="1" l="1"/>
  <c r="AH195" i="1"/>
  <c r="AG199" i="1"/>
  <c r="AG167" i="1"/>
  <c r="AF172" i="1"/>
  <c r="AF171" i="1"/>
  <c r="AH117" i="1"/>
  <c r="AG121" i="1"/>
  <c r="AG122" i="1"/>
  <c r="AH65" i="1"/>
  <c r="AH66" i="1"/>
  <c r="AI58" i="1"/>
  <c r="AH31" i="1"/>
  <c r="AG35" i="1"/>
  <c r="AG36" i="1"/>
  <c r="AF123" i="1"/>
  <c r="AH121" i="1" l="1"/>
  <c r="AH122" i="1"/>
  <c r="AI117" i="1"/>
  <c r="AJ117" i="1" s="1"/>
  <c r="AK117" i="1" s="1"/>
  <c r="AL117" i="1" s="1"/>
  <c r="AM117" i="1" s="1"/>
  <c r="AH200" i="1"/>
  <c r="AI195" i="1"/>
  <c r="AH199" i="1"/>
  <c r="AH35" i="1"/>
  <c r="AI31" i="1"/>
  <c r="AH36" i="1"/>
  <c r="AI65" i="1"/>
  <c r="AI66" i="1"/>
  <c r="AJ58" i="1"/>
  <c r="AG123" i="1"/>
  <c r="AG172" i="1"/>
  <c r="AH167" i="1"/>
  <c r="AG171" i="1"/>
  <c r="AI200" i="1" l="1"/>
  <c r="AJ195" i="1"/>
  <c r="AI199" i="1"/>
  <c r="AJ66" i="1"/>
  <c r="AK58" i="1"/>
  <c r="AJ65" i="1"/>
  <c r="AJ31" i="1"/>
  <c r="AI36" i="1"/>
  <c r="AI35" i="1"/>
  <c r="AH172" i="1"/>
  <c r="AI167" i="1"/>
  <c r="AH171" i="1"/>
  <c r="AI171" i="1" l="1"/>
  <c r="AI172" i="1"/>
  <c r="AJ167" i="1"/>
  <c r="AJ36" i="1"/>
  <c r="AJ35" i="1"/>
  <c r="AK31" i="1"/>
  <c r="AJ199" i="1"/>
  <c r="AJ200" i="1"/>
  <c r="AK195" i="1"/>
  <c r="AK66" i="1"/>
  <c r="AK65" i="1"/>
  <c r="AL58" i="1"/>
  <c r="AL66" i="1" l="1"/>
  <c r="AM58" i="1"/>
  <c r="AL65" i="1"/>
  <c r="AJ172" i="1"/>
  <c r="AJ171" i="1"/>
  <c r="AK167" i="1"/>
  <c r="AK35" i="1"/>
  <c r="AL31" i="1"/>
  <c r="AK36" i="1"/>
  <c r="AK200" i="1"/>
  <c r="AL195" i="1"/>
  <c r="AK199" i="1"/>
  <c r="AL35" i="1" l="1"/>
  <c r="AL36" i="1"/>
  <c r="AM31" i="1"/>
  <c r="AL200" i="1"/>
  <c r="AM195" i="1"/>
  <c r="AL199" i="1"/>
  <c r="AK172" i="1"/>
  <c r="AL167" i="1"/>
  <c r="AK171" i="1"/>
  <c r="AM65" i="1"/>
  <c r="AN58" i="1"/>
  <c r="AM66" i="1"/>
  <c r="AN66" i="1" l="1"/>
  <c r="AO58" i="1"/>
  <c r="AN65" i="1"/>
  <c r="AN31" i="1"/>
  <c r="AM36" i="1"/>
  <c r="AM35" i="1"/>
  <c r="AL172" i="1"/>
  <c r="AM167" i="1"/>
  <c r="AL171" i="1"/>
  <c r="AM200" i="1"/>
  <c r="AN195" i="1"/>
  <c r="AM199" i="1"/>
  <c r="AM171" i="1" l="1"/>
  <c r="AM172" i="1"/>
  <c r="AN167" i="1"/>
  <c r="AN36" i="1"/>
  <c r="AN35" i="1"/>
  <c r="AO31" i="1"/>
  <c r="AN199" i="1"/>
  <c r="AN200" i="1"/>
  <c r="AO195" i="1"/>
  <c r="AO66" i="1"/>
  <c r="AO65" i="1"/>
  <c r="AP58" i="1"/>
  <c r="AP66" i="1" l="1"/>
  <c r="AP65" i="1"/>
  <c r="AQ58" i="1"/>
  <c r="AO167" i="1"/>
  <c r="AN172" i="1"/>
  <c r="AN171" i="1"/>
  <c r="AO200" i="1"/>
  <c r="AP195" i="1"/>
  <c r="AO199" i="1"/>
  <c r="AP31" i="1"/>
  <c r="AO35" i="1"/>
  <c r="AO36" i="1"/>
  <c r="AO172" i="1" l="1"/>
  <c r="AP167" i="1"/>
  <c r="AO171" i="1"/>
  <c r="AQ65" i="1"/>
  <c r="AQ66" i="1"/>
  <c r="AR58" i="1"/>
  <c r="AP35" i="1"/>
  <c r="AQ31" i="1"/>
  <c r="AP36" i="1"/>
  <c r="AP200" i="1"/>
  <c r="AQ195" i="1"/>
  <c r="AP199" i="1"/>
  <c r="AR31" i="1" l="1"/>
  <c r="AQ36" i="1"/>
  <c r="AQ35" i="1"/>
  <c r="AQ200" i="1"/>
  <c r="AR195" i="1"/>
  <c r="AQ199" i="1"/>
  <c r="AR66" i="1"/>
  <c r="AS58" i="1"/>
  <c r="AR65" i="1"/>
  <c r="AP172" i="1"/>
  <c r="AQ167" i="1"/>
  <c r="AP171" i="1"/>
  <c r="AQ171" i="1" l="1"/>
  <c r="AQ172" i="1"/>
  <c r="AR167" i="1"/>
  <c r="AS66" i="1"/>
  <c r="AS65" i="1"/>
  <c r="AT58" i="1"/>
  <c r="AR199" i="1"/>
  <c r="AR200" i="1"/>
  <c r="AS195" i="1"/>
  <c r="AT195" i="1" s="1"/>
  <c r="AU195" i="1" s="1"/>
  <c r="AR36" i="1"/>
  <c r="AR35" i="1"/>
  <c r="AS31" i="1"/>
  <c r="AT31" i="1" l="1"/>
  <c r="AS35" i="1"/>
  <c r="AS36" i="1"/>
  <c r="AT66" i="1"/>
  <c r="AU58" i="1"/>
  <c r="AT65" i="1"/>
  <c r="AR171" i="1"/>
  <c r="AR172" i="1"/>
  <c r="AS167" i="1"/>
  <c r="AT167" i="1" s="1"/>
  <c r="AU167" i="1" s="1"/>
  <c r="AU65" i="1" l="1"/>
  <c r="AV58" i="1"/>
  <c r="AU66" i="1"/>
  <c r="AT35" i="1"/>
  <c r="AU31" i="1"/>
  <c r="AT36" i="1"/>
  <c r="AV66" i="1" l="1"/>
  <c r="AW58" i="1"/>
  <c r="AV65" i="1"/>
  <c r="AV31" i="1"/>
  <c r="AU36" i="1"/>
  <c r="AU35" i="1"/>
  <c r="AV36" i="1" l="1"/>
  <c r="AV35" i="1"/>
  <c r="AW31" i="1"/>
  <c r="AW66" i="1"/>
  <c r="AW65" i="1"/>
  <c r="AX58" i="1"/>
  <c r="AW35" i="1" l="1"/>
  <c r="AX31" i="1"/>
  <c r="AW36" i="1"/>
  <c r="AX65" i="1"/>
  <c r="AX66" i="1"/>
  <c r="AY58" i="1"/>
  <c r="AY65" i="1" l="1"/>
  <c r="AY66" i="1"/>
  <c r="AZ58" i="1"/>
  <c r="AX35" i="1"/>
  <c r="AX36" i="1"/>
  <c r="AY31" i="1"/>
  <c r="AZ66" i="1" l="1"/>
  <c r="BA58" i="1"/>
  <c r="AZ65" i="1"/>
  <c r="AZ31" i="1"/>
  <c r="AY36" i="1"/>
  <c r="AY35" i="1"/>
  <c r="AZ36" i="1" l="1"/>
  <c r="AZ35" i="1"/>
  <c r="BA31" i="1"/>
  <c r="BA66" i="1"/>
  <c r="BA65" i="1"/>
  <c r="BA35" i="1" l="1"/>
  <c r="BA36" i="1"/>
</calcChain>
</file>

<file path=xl/sharedStrings.xml><?xml version="1.0" encoding="utf-8"?>
<sst xmlns="http://schemas.openxmlformats.org/spreadsheetml/2006/main" count="90" uniqueCount="48">
  <si>
    <t>Input</t>
  </si>
  <si>
    <t>Initial investment</t>
  </si>
  <si>
    <t>Construction completion</t>
  </si>
  <si>
    <t>Final payment</t>
  </si>
  <si>
    <t>土建完成率</t>
  </si>
  <si>
    <t>机电完成率</t>
  </si>
  <si>
    <t>立面完成率</t>
  </si>
  <si>
    <t>装修完成率</t>
  </si>
  <si>
    <t>开发成本支付进度-累计</t>
  </si>
  <si>
    <t>Output</t>
  </si>
  <si>
    <t>预售证时间</t>
  </si>
  <si>
    <t>最后一轮销售结束时间</t>
  </si>
  <si>
    <t>销售面积</t>
  </si>
  <si>
    <t>销售额</t>
  </si>
  <si>
    <t>middle</t>
  </si>
  <si>
    <t>累计销售面积</t>
  </si>
  <si>
    <t>累计销售额</t>
  </si>
  <si>
    <t>销售均价</t>
  </si>
  <si>
    <t>销售额-A卡</t>
  </si>
  <si>
    <t>销售额-B卡</t>
  </si>
  <si>
    <t>销售额-C卡</t>
  </si>
  <si>
    <t>供应面积</t>
  </si>
  <si>
    <t>累计供应面积</t>
  </si>
  <si>
    <t>库存面积</t>
  </si>
  <si>
    <t>供应套数</t>
  </si>
  <si>
    <t>销售套数</t>
  </si>
  <si>
    <t>累计供应套数</t>
  </si>
  <si>
    <t>累计销售套数</t>
  </si>
  <si>
    <t>库存套数</t>
  </si>
  <si>
    <t>各年销售额</t>
  </si>
  <si>
    <t>当年销售费用</t>
  </si>
  <si>
    <t>当年销售费用占比当年销售额</t>
  </si>
  <si>
    <t>销售毛利</t>
  </si>
  <si>
    <t>累计销售毛利</t>
  </si>
  <si>
    <t>累计销售毛利率</t>
  </si>
  <si>
    <t>销售净利润</t>
  </si>
  <si>
    <t>累计销售净利润</t>
  </si>
  <si>
    <t>累计销售净利率</t>
  </si>
  <si>
    <r>
      <rPr>
        <b/>
        <sz val="12"/>
        <color rgb="FFFF0000"/>
        <rFont val="Calibri"/>
        <family val="3"/>
        <charset val="134"/>
        <scheme val="minor"/>
      </rPr>
      <t>累计</t>
    </r>
    <r>
      <rPr>
        <sz val="12"/>
        <color theme="1"/>
        <rFont val="Calibri"/>
        <family val="2"/>
        <scheme val="minor"/>
      </rPr>
      <t>销售额&amp;</t>
    </r>
    <r>
      <rPr>
        <b/>
        <sz val="12"/>
        <color rgb="FFFF0000"/>
        <rFont val="Calibri"/>
        <family val="3"/>
        <charset val="134"/>
        <scheme val="minor"/>
      </rPr>
      <t>累计</t>
    </r>
    <r>
      <rPr>
        <sz val="12"/>
        <color theme="1"/>
        <rFont val="Calibri"/>
        <family val="2"/>
        <scheme val="minor"/>
      </rPr>
      <t>销售均价</t>
    </r>
    <phoneticPr fontId="3" type="noConversion"/>
  </si>
  <si>
    <t>销售&amp;库存 - 面积</t>
    <phoneticPr fontId="3" type="noConversion"/>
  </si>
  <si>
    <t>供应&amp;销售 - 套数</t>
    <phoneticPr fontId="3" type="noConversion"/>
  </si>
  <si>
    <t>形象进度&amp;付款进度</t>
    <phoneticPr fontId="3" type="noConversion"/>
  </si>
  <si>
    <t>年度销售总额&amp;累计销售均价-分卡</t>
    <phoneticPr fontId="3" type="noConversion"/>
  </si>
  <si>
    <t>销售额 &amp; 销售费率</t>
    <phoneticPr fontId="3" type="noConversion"/>
  </si>
  <si>
    <t>销售净利</t>
    <phoneticPr fontId="3" type="noConversion"/>
  </si>
  <si>
    <t>销售额-不含税</t>
  </si>
  <si>
    <t>成本</t>
  </si>
  <si>
    <t>销售面积 x 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</si>
</sst>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9" fontId="0" fillId="0" borderId="0" xfId="0" applyNumberFormat="1"/>
    <xf numFmtId="9" fontId="0" fillId="0" borderId="0" xfId="1" applyFont="1"/>
    <xf numFmtId="0" fontId="5" fillId="2" borderId="0" xfId="0" applyFont="1" applyFill="1"/>
    <xf numFmtId="0" fontId="0" fillId="0" borderId="0" xfId="0" applyAlignment="1">
      <alignment vertical="center"/>
    </xf>
    <xf numFmtId="0" fontId="4" fillId="2" borderId="0" xfId="0" applyFont="1" applyFill="1"/>
    <xf numFmtId="3" fontId="2" fillId="0" borderId="0" xfId="0" applyNumberFormat="1" applyFont="1"/>
    <xf numFmtId="14" fontId="0" fillId="0" borderId="0" xfId="0" applyNumberFormat="1"/>
    <xf numFmtId="3" fontId="2" fillId="0" borderId="0" xfId="0" applyNumberFormat="1" applyFont="1" applyAlignment="1">
      <alignment wrapText="1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康养报告!$C$6</c:f>
              <c:strCache>
                <c:ptCount val="1"/>
                <c:pt idx="0">
                  <c:v>土建完成率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康养报告!$D$5:$I$5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康养报告!$D$6:$I$6</c:f>
              <c:numCache>
                <c:formatCode>0%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7C4F-9879-F071794C9786}"/>
            </c:ext>
          </c:extLst>
        </c:ser>
        <c:ser>
          <c:idx val="1"/>
          <c:order val="1"/>
          <c:tx>
            <c:strRef>
              <c:f>康养报告!$C$7</c:f>
              <c:strCache>
                <c:ptCount val="1"/>
                <c:pt idx="0">
                  <c:v>机电完成率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康养报告!$D$5:$I$5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康养报告!$D$7:$I$7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5-7C4F-9879-F071794C9786}"/>
            </c:ext>
          </c:extLst>
        </c:ser>
        <c:ser>
          <c:idx val="2"/>
          <c:order val="2"/>
          <c:tx>
            <c:strRef>
              <c:f>康养报告!$C$8</c:f>
              <c:strCache>
                <c:ptCount val="1"/>
                <c:pt idx="0">
                  <c:v>立面完成率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康养报告!$D$5:$I$5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康养报告!$D$8:$I$8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5-7C4F-9879-F071794C9786}"/>
            </c:ext>
          </c:extLst>
        </c:ser>
        <c:ser>
          <c:idx val="3"/>
          <c:order val="3"/>
          <c:tx>
            <c:strRef>
              <c:f>康养报告!$C$9</c:f>
              <c:strCache>
                <c:ptCount val="1"/>
                <c:pt idx="0">
                  <c:v>装修完成率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康养报告!$D$5:$I$5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康养报告!$D$9:$I$9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5-7C4F-9879-F071794C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66159"/>
        <c:axId val="1473511983"/>
      </c:barChart>
      <c:lineChart>
        <c:grouping val="standard"/>
        <c:varyColors val="0"/>
        <c:ser>
          <c:idx val="4"/>
          <c:order val="4"/>
          <c:tx>
            <c:strRef>
              <c:f>康养报告!$C$10</c:f>
              <c:strCache>
                <c:ptCount val="1"/>
                <c:pt idx="0">
                  <c:v>开发成本支付进度-累计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康养报告!$D$5:$I$5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康养报告!$D$10:$I$10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0.85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5-7C4F-9879-F071794C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23103"/>
        <c:axId val="1258724479"/>
      </c:lineChart>
      <c:catAx>
        <c:axId val="14866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11983"/>
        <c:crosses val="autoZero"/>
        <c:auto val="1"/>
        <c:lblAlgn val="ctr"/>
        <c:lblOffset val="100"/>
        <c:noMultiLvlLbl val="0"/>
      </c:catAx>
      <c:valAx>
        <c:axId val="14735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66159"/>
        <c:crosses val="autoZero"/>
        <c:crossBetween val="between"/>
      </c:valAx>
      <c:valAx>
        <c:axId val="12587244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23103"/>
        <c:crosses val="max"/>
        <c:crossBetween val="between"/>
      </c:valAx>
      <c:catAx>
        <c:axId val="1365623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8724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康养报告!$C$36</c:f>
              <c:strCache>
                <c:ptCount val="1"/>
                <c:pt idx="0">
                  <c:v>累计销售额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康养报告!$D$31:$X$31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康养报告!$D$36:$X$36</c:f>
              <c:numCache>
                <c:formatCode>General</c:formatCode>
                <c:ptCount val="21"/>
                <c:pt idx="0">
                  <c:v>50000000</c:v>
                </c:pt>
                <c:pt idx="1">
                  <c:v>77500000</c:v>
                </c:pt>
                <c:pt idx="2">
                  <c:v>107750000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4-A340-BF7B-758DD368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889967"/>
        <c:axId val="1472484447"/>
      </c:barChart>
      <c:lineChart>
        <c:grouping val="standard"/>
        <c:varyColors val="0"/>
        <c:ser>
          <c:idx val="6"/>
          <c:order val="1"/>
          <c:tx>
            <c:strRef>
              <c:f>康养报告!$C$38</c:f>
              <c:strCache>
                <c:ptCount val="1"/>
                <c:pt idx="0">
                  <c:v>销售均价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康养报告!$D$31:$X$31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康养报告!$D$38:$X$38</c:f>
              <c:numCache>
                <c:formatCode>General</c:formatCode>
                <c:ptCount val="21"/>
                <c:pt idx="0">
                  <c:v>1000</c:v>
                </c:pt>
                <c:pt idx="1">
                  <c:v>1033.3333333333333</c:v>
                </c:pt>
                <c:pt idx="2">
                  <c:v>1077.5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A340-BF7B-758DD368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65727"/>
        <c:axId val="1542319807"/>
      </c:lineChart>
      <c:catAx>
        <c:axId val="15418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4447"/>
        <c:crosses val="autoZero"/>
        <c:auto val="1"/>
        <c:lblAlgn val="ctr"/>
        <c:lblOffset val="100"/>
        <c:noMultiLvlLbl val="0"/>
      </c:catAx>
      <c:valAx>
        <c:axId val="14724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89967"/>
        <c:crosses val="autoZero"/>
        <c:crossBetween val="between"/>
      </c:valAx>
      <c:valAx>
        <c:axId val="1542319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65727"/>
        <c:crosses val="max"/>
        <c:crossBetween val="between"/>
      </c:valAx>
      <c:catAx>
        <c:axId val="147306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319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7155721437409E-2"/>
          <c:y val="0.16642079394216719"/>
          <c:w val="0.92021062204418069"/>
          <c:h val="0.676244807963096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康养报告!$C$60</c:f>
              <c:strCache>
                <c:ptCount val="1"/>
                <c:pt idx="0">
                  <c:v>销售额-A卡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康养报告!$D$58:$AA$58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康养报告!$D$60:$AA$60</c:f>
              <c:numCache>
                <c:formatCode>#,##0</c:formatCode>
                <c:ptCount val="24"/>
                <c:pt idx="0">
                  <c:v>25000000</c:v>
                </c:pt>
                <c:pt idx="1">
                  <c:v>13750000</c:v>
                </c:pt>
                <c:pt idx="2">
                  <c:v>15125000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2-974B-B7DF-392DCD237B4B}"/>
            </c:ext>
          </c:extLst>
        </c:ser>
        <c:ser>
          <c:idx val="2"/>
          <c:order val="1"/>
          <c:tx>
            <c:strRef>
              <c:f>康养报告!$C$61</c:f>
              <c:strCache>
                <c:ptCount val="1"/>
                <c:pt idx="0">
                  <c:v>销售额-B卡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康养报告!$D$58:$AA$58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康养报告!$D$61:$AA$61</c:f>
              <c:numCache>
                <c:formatCode>#,##0</c:formatCode>
                <c:ptCount val="24"/>
                <c:pt idx="0">
                  <c:v>25000000</c:v>
                </c:pt>
                <c:pt idx="1">
                  <c:v>13750000</c:v>
                </c:pt>
                <c:pt idx="2">
                  <c:v>15125000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2-974B-B7DF-392DCD237B4B}"/>
            </c:ext>
          </c:extLst>
        </c:ser>
        <c:ser>
          <c:idx val="3"/>
          <c:order val="2"/>
          <c:tx>
            <c:strRef>
              <c:f>康养报告!$C$62</c:f>
              <c:strCache>
                <c:ptCount val="1"/>
                <c:pt idx="0">
                  <c:v>销售额-C卡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康养报告!$D$58:$AA$58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康养报告!$D$62:$AA$62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2-974B-B7DF-392DCD23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493231"/>
        <c:axId val="1472905215"/>
      </c:barChart>
      <c:lineChart>
        <c:grouping val="standard"/>
        <c:varyColors val="0"/>
        <c:ser>
          <c:idx val="9"/>
          <c:order val="3"/>
          <c:tx>
            <c:strRef>
              <c:f>康养报告!$C$68</c:f>
              <c:strCache>
                <c:ptCount val="1"/>
                <c:pt idx="0">
                  <c:v>销售均价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康养报告!$D$58:$AA$58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康养报告!$D$68:$AA$68</c:f>
              <c:numCache>
                <c:formatCode>General</c:formatCode>
                <c:ptCount val="24"/>
                <c:pt idx="0">
                  <c:v>1000</c:v>
                </c:pt>
                <c:pt idx="1">
                  <c:v>1033.3333333333333</c:v>
                </c:pt>
                <c:pt idx="2">
                  <c:v>1077.5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2-974B-B7DF-392DCD23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43535"/>
        <c:axId val="1486552511"/>
      </c:lineChart>
      <c:catAx>
        <c:axId val="14264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05215"/>
        <c:crosses val="autoZero"/>
        <c:auto val="1"/>
        <c:lblAlgn val="ctr"/>
        <c:lblOffset val="100"/>
        <c:noMultiLvlLbl val="0"/>
      </c:catAx>
      <c:valAx>
        <c:axId val="14729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93231"/>
        <c:crosses val="autoZero"/>
        <c:crossBetween val="between"/>
      </c:valAx>
      <c:valAx>
        <c:axId val="1486552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3535"/>
        <c:crosses val="max"/>
        <c:crossBetween val="between"/>
      </c:valAx>
      <c:catAx>
        <c:axId val="149254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655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康养报告!$C$94</c:f>
              <c:strCache>
                <c:ptCount val="1"/>
                <c:pt idx="0">
                  <c:v>累计销售面积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康养报告!$D$89:$AA$89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康养报告!$D$94:$AA$94</c:f>
              <c:numCache>
                <c:formatCode>General</c:formatCode>
                <c:ptCount val="24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E-3B4D-9F27-A281E55EE56B}"/>
            </c:ext>
          </c:extLst>
        </c:ser>
        <c:ser>
          <c:idx val="5"/>
          <c:order val="1"/>
          <c:tx>
            <c:strRef>
              <c:f>康养报告!$C$95</c:f>
              <c:strCache>
                <c:ptCount val="1"/>
                <c:pt idx="0">
                  <c:v>库存面积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康养报告!$D$89:$AA$89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康养报告!$D$95:$AA$95</c:f>
              <c:numCache>
                <c:formatCode>General</c:formatCode>
                <c:ptCount val="24"/>
                <c:pt idx="0">
                  <c:v>50000</c:v>
                </c:pt>
                <c:pt idx="1">
                  <c:v>25000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E-3B4D-9F27-A281E55E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8653343"/>
        <c:axId val="1489285183"/>
      </c:barChart>
      <c:catAx>
        <c:axId val="12586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85183"/>
        <c:crosses val="autoZero"/>
        <c:auto val="1"/>
        <c:lblAlgn val="ctr"/>
        <c:lblOffset val="100"/>
        <c:noMultiLvlLbl val="0"/>
      </c:catAx>
      <c:valAx>
        <c:axId val="14892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总供应套数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累计销售套数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康养报告!$C$121</c:f>
              <c:strCache>
                <c:ptCount val="1"/>
                <c:pt idx="0">
                  <c:v>累计供应套数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康养报告!$D$117:$AA$117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康养报告!$D$121:$AA$121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3-A847-8B20-505737565B33}"/>
            </c:ext>
          </c:extLst>
        </c:ser>
        <c:ser>
          <c:idx val="4"/>
          <c:order val="1"/>
          <c:tx>
            <c:strRef>
              <c:f>康养报告!$C$122</c:f>
              <c:strCache>
                <c:ptCount val="1"/>
                <c:pt idx="0">
                  <c:v>累计销售套数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康养报告!$D$117:$AA$117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康养报告!$D$122:$AA$122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3-A847-8B20-50573756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543487"/>
        <c:axId val="1544301311"/>
      </c:barChart>
      <c:catAx>
        <c:axId val="14275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01311"/>
        <c:crosses val="autoZero"/>
        <c:auto val="1"/>
        <c:lblAlgn val="ctr"/>
        <c:lblOffset val="100"/>
        <c:noMultiLvlLbl val="0"/>
      </c:catAx>
      <c:valAx>
        <c:axId val="15443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销售额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销售费率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康养报告!$C$144</c:f>
              <c:strCache>
                <c:ptCount val="1"/>
                <c:pt idx="0">
                  <c:v>各年销售额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康养报告!$D$143:$AA$143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康养报告!$D$144:$AA$144</c:f>
              <c:numCache>
                <c:formatCode>General</c:formatCode>
                <c:ptCount val="24"/>
                <c:pt idx="0">
                  <c:v>50000000</c:v>
                </c:pt>
                <c:pt idx="1">
                  <c:v>27500000</c:v>
                </c:pt>
                <c:pt idx="2">
                  <c:v>30250000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F044-A630-1EE098CB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49887"/>
        <c:axId val="1482930399"/>
      </c:barChart>
      <c:lineChart>
        <c:grouping val="standard"/>
        <c:varyColors val="0"/>
        <c:ser>
          <c:idx val="3"/>
          <c:order val="1"/>
          <c:tx>
            <c:strRef>
              <c:f>康养报告!$C$147</c:f>
              <c:strCache>
                <c:ptCount val="1"/>
                <c:pt idx="0">
                  <c:v>当年销售费用占比当年销售额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康养报告!$D$143:$AA$143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康养报告!$D$147:$AA$147</c:f>
              <c:numCache>
                <c:formatCode>0%</c:formatCode>
                <c:ptCount val="24"/>
                <c:pt idx="0">
                  <c:v>2.0000000000000001E-4</c:v>
                </c:pt>
                <c:pt idx="1">
                  <c:v>3.6363636363636361E-4</c:v>
                </c:pt>
                <c:pt idx="2">
                  <c:v>3.3057851239669424E-4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8-F044-A630-1EE098CB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00495"/>
        <c:axId val="1487660079"/>
      </c:lineChart>
      <c:catAx>
        <c:axId val="12354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30399"/>
        <c:crosses val="autoZero"/>
        <c:auto val="1"/>
        <c:lblAlgn val="ctr"/>
        <c:lblOffset val="100"/>
        <c:noMultiLvlLbl val="0"/>
      </c:catAx>
      <c:valAx>
        <c:axId val="14829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49887"/>
        <c:crosses val="autoZero"/>
        <c:crossBetween val="between"/>
      </c:valAx>
      <c:valAx>
        <c:axId val="14876600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0495"/>
        <c:crosses val="max"/>
        <c:crossBetween val="between"/>
      </c:valAx>
      <c:catAx>
        <c:axId val="147690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7660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康养报告!$C$169</c:f>
              <c:strCache>
                <c:ptCount val="1"/>
                <c:pt idx="0">
                  <c:v>销售毛利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康养报告!$D$167:$AA$167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康养报告!$D$169:$AA$169</c:f>
              <c:numCache>
                <c:formatCode>General</c:formatCode>
                <c:ptCount val="24"/>
                <c:pt idx="0">
                  <c:v>44582000</c:v>
                </c:pt>
                <c:pt idx="1">
                  <c:v>24791000</c:v>
                </c:pt>
                <c:pt idx="2">
                  <c:v>27541000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1A42-9C95-4BB1E0FE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308815"/>
        <c:axId val="1483339167"/>
      </c:barChart>
      <c:lineChart>
        <c:grouping val="standard"/>
        <c:varyColors val="0"/>
        <c:ser>
          <c:idx val="6"/>
          <c:order val="1"/>
          <c:tx>
            <c:strRef>
              <c:f>康养报告!$C$174</c:f>
              <c:strCache>
                <c:ptCount val="1"/>
                <c:pt idx="0">
                  <c:v>累计销售毛利率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康养报告!$D$167:$AA$167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康养报告!$D$174:$AA$174</c:f>
              <c:numCache>
                <c:formatCode>0%</c:formatCode>
                <c:ptCount val="24"/>
                <c:pt idx="0">
                  <c:v>0.89163999999999999</c:v>
                </c:pt>
                <c:pt idx="1">
                  <c:v>0.89513548387096775</c:v>
                </c:pt>
                <c:pt idx="2">
                  <c:v>0.89943387470997682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5-1A42-9C95-4BB1E0FE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48991"/>
        <c:axId val="1348628799"/>
      </c:lineChart>
      <c:catAx>
        <c:axId val="15693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39167"/>
        <c:crosses val="autoZero"/>
        <c:auto val="1"/>
        <c:lblAlgn val="ctr"/>
        <c:lblOffset val="100"/>
        <c:noMultiLvlLbl val="0"/>
      </c:catAx>
      <c:valAx>
        <c:axId val="1483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08815"/>
        <c:crosses val="autoZero"/>
        <c:crossBetween val="between"/>
      </c:valAx>
      <c:valAx>
        <c:axId val="13486287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48991"/>
        <c:crosses val="max"/>
        <c:crossBetween val="between"/>
      </c:valAx>
      <c:catAx>
        <c:axId val="1487248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628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康养报告!$C$197</c:f>
              <c:strCache>
                <c:ptCount val="1"/>
                <c:pt idx="0">
                  <c:v>销售净利润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康养报告!$D$195:$AA$195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康养报告!$D$197:$AA$197</c:f>
              <c:numCache>
                <c:formatCode>#,##0</c:formatCode>
                <c:ptCount val="24"/>
                <c:pt idx="0">
                  <c:v>50312583</c:v>
                </c:pt>
                <c:pt idx="1">
                  <c:v>26655228</c:v>
                </c:pt>
                <c:pt idx="2">
                  <c:v>30562792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B541-AE66-4CDFB91F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401871"/>
        <c:axId val="1366252815"/>
      </c:barChart>
      <c:lineChart>
        <c:grouping val="standard"/>
        <c:varyColors val="0"/>
        <c:ser>
          <c:idx val="6"/>
          <c:order val="1"/>
          <c:tx>
            <c:strRef>
              <c:f>康养报告!$C$202</c:f>
              <c:strCache>
                <c:ptCount val="1"/>
                <c:pt idx="0">
                  <c:v>累计销售净利率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康养报告!$D$195:$AA$195</c:f>
              <c:numCache>
                <c:formatCode>General</c:formatCode>
                <c:ptCount val="2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</c:numCache>
            </c:numRef>
          </c:cat>
          <c:val>
            <c:numRef>
              <c:f>康养报告!$D$202:$AA$202</c:f>
              <c:numCache>
                <c:formatCode>0%</c:formatCode>
                <c:ptCount val="24"/>
                <c:pt idx="0">
                  <c:v>1.0013064940731538</c:v>
                </c:pt>
                <c:pt idx="1">
                  <c:v>0.99885777562533218</c:v>
                </c:pt>
                <c:pt idx="2">
                  <c:v>0.99971079855195255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4-B541-AE66-4CDFB91F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60495"/>
        <c:axId val="1483241279"/>
      </c:lineChart>
      <c:catAx>
        <c:axId val="14834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52815"/>
        <c:crosses val="autoZero"/>
        <c:auto val="1"/>
        <c:lblAlgn val="ctr"/>
        <c:lblOffset val="100"/>
        <c:noMultiLvlLbl val="0"/>
      </c:catAx>
      <c:valAx>
        <c:axId val="13662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01871"/>
        <c:crosses val="autoZero"/>
        <c:crossBetween val="between"/>
      </c:valAx>
      <c:valAx>
        <c:axId val="14832412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60495"/>
        <c:crosses val="max"/>
        <c:crossBetween val="between"/>
      </c:valAx>
      <c:catAx>
        <c:axId val="156906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241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31521</xdr:colOff>
      <xdr:row>11</xdr:row>
      <xdr:rowOff>33501</xdr:rowOff>
    </xdr:from>
    <xdr:to>
      <xdr:col>8</xdr:col>
      <xdr:colOff>445905</xdr:colOff>
      <xdr:row>25</xdr:row>
      <xdr:rowOff>124335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7123C-E120-814A-871F-6775BA89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797623</xdr:colOff>
      <xdr:row>38</xdr:row>
      <xdr:rowOff>180536</xdr:rowOff>
    </xdr:from>
    <xdr:to>
      <xdr:col>21</xdr:col>
      <xdr:colOff>487795</xdr:colOff>
      <xdr:row>52</xdr:row>
      <xdr:rowOff>140779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8EEC8-E21B-DA4E-BF61-71A404ED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130513</xdr:colOff>
      <xdr:row>69</xdr:row>
      <xdr:rowOff>82685</xdr:rowOff>
    </xdr:from>
    <xdr:to>
      <xdr:col>12</xdr:col>
      <xdr:colOff>127000</xdr:colOff>
      <xdr:row>82</xdr:row>
      <xdr:rowOff>191311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35DEF-3EF1-044F-B10F-B07E09F4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6939</xdr:colOff>
      <xdr:row>95</xdr:row>
      <xdr:rowOff>95909</xdr:rowOff>
    </xdr:from>
    <xdr:to>
      <xdr:col>12</xdr:col>
      <xdr:colOff>749508</xdr:colOff>
      <xdr:row>110</xdr:row>
      <xdr:rowOff>201118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371D2-F2F0-5446-A6C0-0274CBA14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797984</xdr:colOff>
      <xdr:row>123</xdr:row>
      <xdr:rowOff>171450</xdr:rowOff>
    </xdr:from>
    <xdr:to>
      <xdr:col>12</xdr:col>
      <xdr:colOff>795867</xdr:colOff>
      <xdr:row>137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02102-9973-C445-AC13-44972D6B8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816563</xdr:colOff>
      <xdr:row>148</xdr:row>
      <xdr:rowOff>941</xdr:rowOff>
    </xdr:from>
    <xdr:to>
      <xdr:col>12</xdr:col>
      <xdr:colOff>812800</xdr:colOff>
      <xdr:row>161</xdr:row>
      <xdr:rowOff>49860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3C808A-25F5-2343-B569-54ED887D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62654</xdr:colOff>
      <xdr:row>175</xdr:row>
      <xdr:rowOff>69427</xdr:rowOff>
    </xdr:from>
    <xdr:to>
      <xdr:col>13</xdr:col>
      <xdr:colOff>84666</xdr:colOff>
      <xdr:row>188</xdr:row>
      <xdr:rowOff>171027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3FB09-C626-8544-BE55-97ACAFDC8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756919</xdr:colOff>
      <xdr:row>202</xdr:row>
      <xdr:rowOff>187960</xdr:rowOff>
    </xdr:from>
    <xdr:to>
      <xdr:col>14</xdr:col>
      <xdr:colOff>592667</xdr:colOff>
      <xdr:row>216</xdr:row>
      <xdr:rowOff>86360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8835AF-CFDF-384A-9BBF-EE4B4EFDF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391438</xdr:colOff>
      <xdr:row>29</xdr:row>
      <xdr:rowOff>78288</xdr:rowOff>
    </xdr:from>
    <xdr:to>
      <xdr:col>0</xdr:col>
      <xdr:colOff>1448322</xdr:colOff>
      <xdr:row>31</xdr:row>
      <xdr:rowOff>91335</xdr:rowOff>
    </xdr:to>
    <xdr:sp macro="" textlink="">
      <xdr:nvSpPr>
        <xdr:cNvPr id="11" name="对话气泡: 圆角矩形 10">
          <a:extLst>
            <a:ext uri="{FF2B5EF4-FFF2-40B4-BE49-F238E27FC236}">
              <a16:creationId xmlns:a16="http://schemas.microsoft.com/office/drawing/2014/main" id="{24670835-8BB3-428A-BA8F-46A84D364647}"/>
            </a:ext>
          </a:extLst>
        </xdr:cNvPr>
        <xdr:cNvSpPr/>
      </xdr:nvSpPr>
      <xdr:spPr>
        <a:xfrm>
          <a:off x="391438" y="5754144"/>
          <a:ext cx="1056884" cy="404486"/>
        </a:xfrm>
        <a:prstGeom prst="wedgeRoundRectCallout">
          <a:avLst>
            <a:gd name="adj1" fmla="val 139128"/>
            <a:gd name="adj2" fmla="val -130462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chemeClr val="bg1"/>
              </a:solidFill>
            </a:rPr>
            <a:t>开盘时间</a:t>
          </a:r>
        </a:p>
      </xdr:txBody>
    </xdr:sp>
    <xdr:clientData/>
  </xdr:twoCellAnchor>
  <xdr:twoCellAnchor>
    <xdr:from>
      <xdr:col>0</xdr:col>
      <xdr:colOff>335071</xdr:colOff>
      <xdr:row>87</xdr:row>
      <xdr:rowOff>61065</xdr:rowOff>
    </xdr:from>
    <xdr:to>
      <xdr:col>0</xdr:col>
      <xdr:colOff>1391955</xdr:colOff>
      <xdr:row>89</xdr:row>
      <xdr:rowOff>74112</xdr:rowOff>
    </xdr:to>
    <xdr:sp macro="" textlink="">
      <xdr:nvSpPr>
        <xdr:cNvPr id="12" name="对话气泡: 圆角矩形 11">
          <a:extLst>
            <a:ext uri="{FF2B5EF4-FFF2-40B4-BE49-F238E27FC236}">
              <a16:creationId xmlns:a16="http://schemas.microsoft.com/office/drawing/2014/main" id="{EA7D8477-3EA0-46C0-A4C3-207F5DE5CE06}"/>
            </a:ext>
          </a:extLst>
        </xdr:cNvPr>
        <xdr:cNvSpPr/>
      </xdr:nvSpPr>
      <xdr:spPr>
        <a:xfrm>
          <a:off x="335071" y="17088633"/>
          <a:ext cx="1056884" cy="404486"/>
        </a:xfrm>
        <a:prstGeom prst="wedgeRoundRectCallout">
          <a:avLst>
            <a:gd name="adj1" fmla="val 139128"/>
            <a:gd name="adj2" fmla="val -130462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chemeClr val="bg1"/>
              </a:solidFill>
            </a:rPr>
            <a:t>开盘时间</a:t>
          </a:r>
        </a:p>
      </xdr:txBody>
    </xdr:sp>
    <xdr:clientData/>
  </xdr:twoCellAnchor>
  <xdr:twoCellAnchor>
    <xdr:from>
      <xdr:col>9</xdr:col>
      <xdr:colOff>587156</xdr:colOff>
      <xdr:row>1</xdr:row>
      <xdr:rowOff>65240</xdr:rowOff>
    </xdr:from>
    <xdr:to>
      <xdr:col>14</xdr:col>
      <xdr:colOff>795924</xdr:colOff>
      <xdr:row>9</xdr:row>
      <xdr:rowOff>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F05B41A5-E296-460A-81CB-337CF3B0079B}"/>
            </a:ext>
          </a:extLst>
        </xdr:cNvPr>
        <xdr:cNvSpPr/>
      </xdr:nvSpPr>
      <xdr:spPr>
        <a:xfrm>
          <a:off x="10581882" y="260959"/>
          <a:ext cx="5558426" cy="150051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>
              <a:solidFill>
                <a:schemeClr val="bg1"/>
              </a:solidFill>
            </a:rPr>
            <a:t>1</a:t>
          </a:r>
          <a:r>
            <a:rPr lang="zh-CN" altLang="en-US" sz="1800" b="1">
              <a:solidFill>
                <a:schemeClr val="bg1"/>
              </a:solidFill>
            </a:rPr>
            <a:t>、总额单位都用：万元，单价单位用：元</a:t>
          </a:r>
          <a:r>
            <a:rPr lang="en-US" altLang="zh-CN" sz="1800" b="1">
              <a:solidFill>
                <a:schemeClr val="bg1"/>
              </a:solidFill>
            </a:rPr>
            <a:t>/</a:t>
          </a:r>
          <a:r>
            <a:rPr lang="zh-CN" altLang="en-US" sz="1800" b="1">
              <a:solidFill>
                <a:schemeClr val="bg1"/>
              </a:solidFill>
            </a:rPr>
            <a:t>平方米</a:t>
          </a:r>
          <a:endParaRPr lang="en-US" altLang="zh-CN" sz="1800" b="1">
            <a:solidFill>
              <a:schemeClr val="bg1"/>
            </a:solidFill>
          </a:endParaRPr>
        </a:p>
        <a:p>
          <a:pPr algn="l"/>
          <a:r>
            <a:rPr lang="en-US" altLang="zh-CN" sz="1800" b="1">
              <a:solidFill>
                <a:schemeClr val="bg1"/>
              </a:solidFill>
            </a:rPr>
            <a:t>2</a:t>
          </a:r>
          <a:r>
            <a:rPr lang="zh-CN" altLang="en-US" sz="1800" b="1">
              <a:solidFill>
                <a:schemeClr val="bg1"/>
              </a:solidFill>
            </a:rPr>
            <a:t>、下面图表中的原始数据、中间计算数据、最终结果值，都呈现出来</a:t>
          </a:r>
        </a:p>
      </xdr:txBody>
    </xdr:sp>
    <xdr:clientData/>
  </xdr:twoCellAnchor>
  <xdr:twoCellAnchor>
    <xdr:from>
      <xdr:col>13</xdr:col>
      <xdr:colOff>1022436</xdr:colOff>
      <xdr:row>126</xdr:row>
      <xdr:rowOff>17745</xdr:rowOff>
    </xdr:from>
    <xdr:to>
      <xdr:col>15</xdr:col>
      <xdr:colOff>795925</xdr:colOff>
      <xdr:row>132</xdr:row>
      <xdr:rowOff>26095</xdr:rowOff>
    </xdr:to>
    <xdr:sp macro="" textlink="">
      <xdr:nvSpPr>
        <xdr:cNvPr id="15" name="对话气泡: 圆角矩形 14">
          <a:extLst>
            <a:ext uri="{FF2B5EF4-FFF2-40B4-BE49-F238E27FC236}">
              <a16:creationId xmlns:a16="http://schemas.microsoft.com/office/drawing/2014/main" id="{F757E010-6ADB-4880-85A3-AC3B87DD2B2A}"/>
            </a:ext>
          </a:extLst>
        </xdr:cNvPr>
        <xdr:cNvSpPr/>
      </xdr:nvSpPr>
      <xdr:spPr>
        <a:xfrm>
          <a:off x="15296888" y="24678361"/>
          <a:ext cx="1913352" cy="1182666"/>
        </a:xfrm>
        <a:prstGeom prst="wedgeRoundRectCallout">
          <a:avLst>
            <a:gd name="adj1" fmla="val -133340"/>
            <a:gd name="adj2" fmla="val 34197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chemeClr val="bg1"/>
              </a:solidFill>
            </a:rPr>
            <a:t>累计销售套数可以拆成</a:t>
          </a:r>
          <a:r>
            <a:rPr lang="en-US" altLang="zh-CN" sz="1400" b="1">
              <a:solidFill>
                <a:schemeClr val="bg1"/>
              </a:solidFill>
            </a:rPr>
            <a:t>A</a:t>
          </a:r>
          <a:r>
            <a:rPr lang="zh-CN" altLang="en-US" sz="1400" b="1">
              <a:solidFill>
                <a:schemeClr val="bg1"/>
              </a:solidFill>
            </a:rPr>
            <a:t>卡和</a:t>
          </a:r>
          <a:r>
            <a:rPr lang="en-US" altLang="zh-CN" sz="1400" b="1">
              <a:solidFill>
                <a:schemeClr val="bg1"/>
              </a:solidFill>
            </a:rPr>
            <a:t>B</a:t>
          </a:r>
          <a:r>
            <a:rPr lang="zh-CN" altLang="en-US" sz="1400" b="1">
              <a:solidFill>
                <a:schemeClr val="bg1"/>
              </a:solidFill>
            </a:rPr>
            <a:t>卡么，然后用堆积柱形图呈现一个销售总数么？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CACF-45F1-7D4A-8422-7ECF6E60B3A5}">
  <dimension ref="A1:TO202"/>
  <sheetViews>
    <sheetView showGridLines="0" topLeftCell="A157" zoomScale="85" zoomScaleNormal="85" workbookViewId="0">
      <selection activeCell="A167" sqref="A167"/>
    </sheetView>
  </sheetViews>
  <sheetFormatPr defaultColWidth="11" defaultRowHeight="15.6"/>
  <cols>
    <col min="1" max="1" width="20.59765625" customWidth="1"/>
    <col min="3" max="3" width="22.59765625" customWidth="1"/>
    <col min="4" max="4" width="13" bestFit="1" customWidth="1"/>
    <col min="5" max="6" width="11" bestFit="1" customWidth="1"/>
    <col min="7" max="16" width="14.09765625" bestFit="1" customWidth="1"/>
    <col min="17" max="21" width="13" bestFit="1" customWidth="1"/>
    <col min="22" max="27" width="12.59765625" bestFit="1" customWidth="1"/>
    <col min="28" max="32" width="11" bestFit="1" customWidth="1"/>
  </cols>
  <sheetData>
    <row r="1" spans="1:31" s="1" customFormat="1">
      <c r="A1" s="9" t="s">
        <v>41</v>
      </c>
    </row>
    <row r="2" spans="1:31">
      <c r="B2" t="s">
        <v>0</v>
      </c>
      <c r="C2" t="s">
        <v>1</v>
      </c>
      <c r="D2" s="2">
        <v>42614</v>
      </c>
      <c r="E2">
        <f>YEAR(D2)</f>
        <v>2016</v>
      </c>
    </row>
    <row r="3" spans="1:31">
      <c r="C3" t="s">
        <v>2</v>
      </c>
      <c r="D3" s="2">
        <v>44166</v>
      </c>
      <c r="E3">
        <f>YEAR(D3)</f>
        <v>2020</v>
      </c>
    </row>
    <row r="4" spans="1:31">
      <c r="C4" t="s">
        <v>3</v>
      </c>
      <c r="D4" s="3">
        <v>12</v>
      </c>
      <c r="E4">
        <f>YEAR(EDATE(D3,D4))</f>
        <v>2021</v>
      </c>
    </row>
    <row r="5" spans="1:31">
      <c r="D5">
        <f>YEAR(D2)</f>
        <v>2016</v>
      </c>
      <c r="E5">
        <f>D5+1</f>
        <v>2017</v>
      </c>
      <c r="F5">
        <f t="shared" ref="F5:AE5" si="0">E5+1</f>
        <v>2018</v>
      </c>
      <c r="G5">
        <f t="shared" si="0"/>
        <v>2019</v>
      </c>
      <c r="H5">
        <f t="shared" si="0"/>
        <v>2020</v>
      </c>
      <c r="I5">
        <f t="shared" si="0"/>
        <v>2021</v>
      </c>
      <c r="J5">
        <f t="shared" si="0"/>
        <v>2022</v>
      </c>
      <c r="K5">
        <f t="shared" si="0"/>
        <v>2023</v>
      </c>
      <c r="L5">
        <f t="shared" si="0"/>
        <v>2024</v>
      </c>
      <c r="M5">
        <f t="shared" si="0"/>
        <v>2025</v>
      </c>
      <c r="N5">
        <f t="shared" si="0"/>
        <v>2026</v>
      </c>
      <c r="O5">
        <f t="shared" si="0"/>
        <v>2027</v>
      </c>
      <c r="P5">
        <f t="shared" si="0"/>
        <v>2028</v>
      </c>
      <c r="Q5">
        <f t="shared" si="0"/>
        <v>2029</v>
      </c>
      <c r="R5">
        <f t="shared" si="0"/>
        <v>2030</v>
      </c>
      <c r="S5">
        <f t="shared" si="0"/>
        <v>2031</v>
      </c>
      <c r="T5">
        <f t="shared" si="0"/>
        <v>2032</v>
      </c>
      <c r="U5">
        <f t="shared" si="0"/>
        <v>2033</v>
      </c>
      <c r="V5">
        <f t="shared" si="0"/>
        <v>2034</v>
      </c>
      <c r="W5">
        <f t="shared" si="0"/>
        <v>2035</v>
      </c>
      <c r="X5">
        <f t="shared" si="0"/>
        <v>2036</v>
      </c>
      <c r="Y5">
        <f t="shared" si="0"/>
        <v>2037</v>
      </c>
      <c r="Z5">
        <f t="shared" si="0"/>
        <v>2038</v>
      </c>
      <c r="AA5">
        <f t="shared" si="0"/>
        <v>2039</v>
      </c>
      <c r="AB5">
        <f t="shared" si="0"/>
        <v>2040</v>
      </c>
      <c r="AC5">
        <f t="shared" si="0"/>
        <v>2041</v>
      </c>
      <c r="AD5">
        <f t="shared" si="0"/>
        <v>2042</v>
      </c>
      <c r="AE5">
        <f t="shared" si="0"/>
        <v>2043</v>
      </c>
    </row>
    <row r="6" spans="1:31">
      <c r="C6" t="s">
        <v>4</v>
      </c>
      <c r="D6" s="4">
        <v>0.1</v>
      </c>
      <c r="E6" s="4">
        <v>0.4</v>
      </c>
      <c r="F6" s="4">
        <v>0.7</v>
      </c>
      <c r="G6" s="4">
        <v>1</v>
      </c>
      <c r="H6" s="4"/>
      <c r="I6" s="5"/>
      <c r="J6" s="5"/>
    </row>
    <row r="7" spans="1:31">
      <c r="C7" t="s">
        <v>5</v>
      </c>
      <c r="D7" s="4">
        <v>0</v>
      </c>
      <c r="E7" s="4">
        <v>0.05</v>
      </c>
      <c r="F7" s="4">
        <v>0.5</v>
      </c>
      <c r="G7" s="4">
        <v>1</v>
      </c>
      <c r="H7" s="4"/>
    </row>
    <row r="8" spans="1:31">
      <c r="C8" t="s">
        <v>6</v>
      </c>
      <c r="D8" s="4">
        <v>0</v>
      </c>
      <c r="E8" s="4">
        <v>0.2</v>
      </c>
      <c r="F8" s="4">
        <v>0.5</v>
      </c>
      <c r="G8" s="4">
        <v>0.7</v>
      </c>
      <c r="H8" s="4">
        <v>1</v>
      </c>
    </row>
    <row r="9" spans="1:31">
      <c r="C9" t="s">
        <v>7</v>
      </c>
      <c r="D9" s="4">
        <v>0</v>
      </c>
      <c r="E9" s="4">
        <v>0</v>
      </c>
      <c r="F9" s="4">
        <v>0.3</v>
      </c>
      <c r="G9" s="4">
        <v>0.7</v>
      </c>
      <c r="H9" s="4">
        <v>1</v>
      </c>
    </row>
    <row r="10" spans="1:31">
      <c r="C10" t="s">
        <v>8</v>
      </c>
      <c r="D10" s="4">
        <v>0.1</v>
      </c>
      <c r="E10" s="4">
        <v>0.2</v>
      </c>
      <c r="F10" s="4">
        <v>0.5</v>
      </c>
      <c r="G10" s="4">
        <v>0.85</v>
      </c>
      <c r="H10" s="4">
        <v>0.9</v>
      </c>
      <c r="I10" s="4">
        <v>1</v>
      </c>
    </row>
    <row r="12" spans="1:31">
      <c r="B12" t="s">
        <v>9</v>
      </c>
    </row>
    <row r="27" spans="1:53" s="1" customFormat="1">
      <c r="A27" s="7" t="s">
        <v>38</v>
      </c>
    </row>
    <row r="28" spans="1:53">
      <c r="B28" t="s">
        <v>0</v>
      </c>
      <c r="C28" t="s">
        <v>10</v>
      </c>
      <c r="D28" s="2">
        <v>43101</v>
      </c>
      <c r="E28">
        <f>YEAR(D28)</f>
        <v>2018</v>
      </c>
    </row>
    <row r="29" spans="1:53">
      <c r="C29" t="s">
        <v>11</v>
      </c>
      <c r="D29" s="2">
        <v>44166</v>
      </c>
      <c r="E29">
        <f>YEAR(D29)</f>
        <v>2020</v>
      </c>
    </row>
    <row r="31" spans="1:53">
      <c r="D31">
        <f>YEAR(D28)</f>
        <v>2018</v>
      </c>
      <c r="E31">
        <f>D31+1</f>
        <v>2019</v>
      </c>
      <c r="F31">
        <f t="shared" ref="F31:BA31" si="1">E31+1</f>
        <v>2020</v>
      </c>
      <c r="G31">
        <f t="shared" si="1"/>
        <v>2021</v>
      </c>
      <c r="H31">
        <f t="shared" si="1"/>
        <v>2022</v>
      </c>
      <c r="I31">
        <f t="shared" si="1"/>
        <v>2023</v>
      </c>
      <c r="J31">
        <f t="shared" si="1"/>
        <v>2024</v>
      </c>
      <c r="K31">
        <f t="shared" si="1"/>
        <v>2025</v>
      </c>
      <c r="L31">
        <f t="shared" si="1"/>
        <v>2026</v>
      </c>
      <c r="M31">
        <f t="shared" si="1"/>
        <v>2027</v>
      </c>
      <c r="N31">
        <f t="shared" si="1"/>
        <v>2028</v>
      </c>
      <c r="O31">
        <f t="shared" si="1"/>
        <v>2029</v>
      </c>
      <c r="P31">
        <f t="shared" si="1"/>
        <v>2030</v>
      </c>
      <c r="Q31">
        <f t="shared" si="1"/>
        <v>2031</v>
      </c>
      <c r="R31">
        <f t="shared" si="1"/>
        <v>2032</v>
      </c>
      <c r="S31">
        <f t="shared" si="1"/>
        <v>2033</v>
      </c>
      <c r="T31">
        <f t="shared" si="1"/>
        <v>2034</v>
      </c>
      <c r="U31">
        <f t="shared" si="1"/>
        <v>2035</v>
      </c>
      <c r="V31">
        <f t="shared" si="1"/>
        <v>2036</v>
      </c>
      <c r="W31">
        <f t="shared" si="1"/>
        <v>2037</v>
      </c>
      <c r="X31">
        <f t="shared" si="1"/>
        <v>2038</v>
      </c>
      <c r="Y31">
        <f t="shared" si="1"/>
        <v>2039</v>
      </c>
      <c r="Z31">
        <f t="shared" si="1"/>
        <v>2040</v>
      </c>
      <c r="AA31">
        <f t="shared" si="1"/>
        <v>2041</v>
      </c>
      <c r="AB31">
        <f t="shared" si="1"/>
        <v>2042</v>
      </c>
      <c r="AC31">
        <f t="shared" si="1"/>
        <v>2043</v>
      </c>
      <c r="AD31">
        <f t="shared" si="1"/>
        <v>2044</v>
      </c>
      <c r="AE31">
        <f t="shared" si="1"/>
        <v>2045</v>
      </c>
      <c r="AF31">
        <f t="shared" si="1"/>
        <v>2046</v>
      </c>
      <c r="AG31">
        <f t="shared" si="1"/>
        <v>2047</v>
      </c>
      <c r="AH31">
        <f t="shared" si="1"/>
        <v>2048</v>
      </c>
      <c r="AI31">
        <f t="shared" si="1"/>
        <v>2049</v>
      </c>
      <c r="AJ31">
        <f t="shared" si="1"/>
        <v>2050</v>
      </c>
      <c r="AK31">
        <f t="shared" si="1"/>
        <v>2051</v>
      </c>
      <c r="AL31">
        <f t="shared" si="1"/>
        <v>2052</v>
      </c>
      <c r="AM31">
        <f t="shared" si="1"/>
        <v>2053</v>
      </c>
      <c r="AN31">
        <f t="shared" si="1"/>
        <v>2054</v>
      </c>
      <c r="AO31">
        <f t="shared" si="1"/>
        <v>2055</v>
      </c>
      <c r="AP31">
        <f t="shared" si="1"/>
        <v>2056</v>
      </c>
      <c r="AQ31">
        <f t="shared" si="1"/>
        <v>2057</v>
      </c>
      <c r="AR31">
        <f t="shared" si="1"/>
        <v>2058</v>
      </c>
      <c r="AS31">
        <f t="shared" si="1"/>
        <v>2059</v>
      </c>
      <c r="AT31">
        <f t="shared" si="1"/>
        <v>2060</v>
      </c>
      <c r="AU31">
        <f t="shared" si="1"/>
        <v>2061</v>
      </c>
      <c r="AV31">
        <f t="shared" si="1"/>
        <v>2062</v>
      </c>
      <c r="AW31">
        <f t="shared" si="1"/>
        <v>2063</v>
      </c>
      <c r="AX31">
        <f t="shared" si="1"/>
        <v>2064</v>
      </c>
      <c r="AY31">
        <f t="shared" si="1"/>
        <v>2065</v>
      </c>
      <c r="AZ31">
        <f t="shared" si="1"/>
        <v>2066</v>
      </c>
      <c r="BA31">
        <f t="shared" si="1"/>
        <v>2067</v>
      </c>
    </row>
    <row r="32" spans="1:53">
      <c r="C32" t="s">
        <v>12</v>
      </c>
      <c r="D32" s="10">
        <v>50000</v>
      </c>
      <c r="E32" s="10">
        <v>25000</v>
      </c>
      <c r="F32" s="10">
        <v>25000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H32" s="3">
        <v>0</v>
      </c>
      <c r="AI32" s="3">
        <v>0</v>
      </c>
      <c r="AJ32" s="3">
        <v>0</v>
      </c>
    </row>
    <row r="33" spans="2:53">
      <c r="C33" t="s">
        <v>13</v>
      </c>
      <c r="D33" s="3">
        <v>50000000</v>
      </c>
      <c r="E33" s="10">
        <v>27500000</v>
      </c>
      <c r="F33" s="10">
        <v>30250000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</row>
    <row r="35" spans="2:53">
      <c r="B35" t="s">
        <v>14</v>
      </c>
      <c r="C35" t="s">
        <v>15</v>
      </c>
      <c r="D35">
        <f>IF(D31&gt;$E$29,0,SUM($D$32:D32))</f>
        <v>50000</v>
      </c>
      <c r="E35">
        <f>IF(E31&gt;$E$29,0,SUM($D$32:E32))</f>
        <v>75000</v>
      </c>
      <c r="F35">
        <f>IF(F31&gt;$E$29,0,SUM($D$32:F32))</f>
        <v>100000</v>
      </c>
      <c r="G35">
        <f>IF(G31&gt;$E$29,0,SUM($D$32:G32))</f>
        <v>0</v>
      </c>
      <c r="H35">
        <f>IF(H31&gt;$E$29,0,SUM($D$32:H32))</f>
        <v>0</v>
      </c>
      <c r="I35">
        <f>IF(I31&gt;$E$29,0,SUM($D$32:I32))</f>
        <v>0</v>
      </c>
      <c r="J35">
        <f>IF(J31&gt;$E$29,0,SUM($D$32:J32))</f>
        <v>0</v>
      </c>
      <c r="K35">
        <f>IF(K31&gt;$E$29,0,SUM($D$32:K32))</f>
        <v>0</v>
      </c>
      <c r="L35">
        <f>IF(L31&gt;$E$29,0,SUM($D$32:L32))</f>
        <v>0</v>
      </c>
      <c r="M35">
        <f>IF(M31&gt;$E$29,0,SUM($D$32:M32))</f>
        <v>0</v>
      </c>
      <c r="N35">
        <f>IF(N31&gt;$E$29,0,SUM($D$32:N32))</f>
        <v>0</v>
      </c>
      <c r="O35">
        <f>IF(O31&gt;$E$29,0,SUM($D$32:O32))</f>
        <v>0</v>
      </c>
      <c r="P35">
        <f>IF(P31&gt;$E$29,0,SUM($D$32:P32))</f>
        <v>0</v>
      </c>
      <c r="Q35">
        <f>IF(Q31&gt;$E$29,0,SUM($D$32:Q32))</f>
        <v>0</v>
      </c>
      <c r="R35">
        <f>IF(R31&gt;$E$29,0,SUM($D$32:R32))</f>
        <v>0</v>
      </c>
      <c r="S35">
        <f>IF(S31&gt;$E$29,0,SUM($D$32:S32))</f>
        <v>0</v>
      </c>
      <c r="T35">
        <f>IF(T31&gt;$E$29,0,SUM($D$32:T32))</f>
        <v>0</v>
      </c>
      <c r="U35">
        <f>IF(U31&gt;$E$29,0,SUM($D$32:U32))</f>
        <v>0</v>
      </c>
      <c r="V35">
        <f>IF(V31&gt;$E$29,0,SUM($D$32:V32))</f>
        <v>0</v>
      </c>
      <c r="W35">
        <f>IF(W31&gt;$E$29,0,SUM($D$32:W32))</f>
        <v>0</v>
      </c>
      <c r="X35">
        <f>IF(X31&gt;$E$29,0,SUM($D$32:X32))</f>
        <v>0</v>
      </c>
      <c r="Y35">
        <f>IF(Y31&gt;$E$29,0,SUM($D$32:Y32))</f>
        <v>0</v>
      </c>
      <c r="Z35">
        <f>IF(Z31&gt;$E$29,0,SUM($D$32:Z32))</f>
        <v>0</v>
      </c>
      <c r="AA35">
        <f>IF(AA31&gt;$E$29,0,SUM($D$32:AA32))</f>
        <v>0</v>
      </c>
      <c r="AB35">
        <f>IF(AB31&gt;$E$29,0,SUM($D$32:AB32))</f>
        <v>0</v>
      </c>
      <c r="AC35">
        <f>IF(AC31&gt;$E$29,0,SUM($D$32:AC32))</f>
        <v>0</v>
      </c>
      <c r="AD35">
        <f>IF(AD31&gt;$E$29,0,SUM($D$32:AD32))</f>
        <v>0</v>
      </c>
      <c r="AE35">
        <f>IF(AE31&gt;$E$29,0,SUM($D$32:AE32))</f>
        <v>0</v>
      </c>
      <c r="AF35">
        <f>IF(AF31&gt;$E$29,0,SUM($D$32:AF32))</f>
        <v>0</v>
      </c>
      <c r="AG35">
        <f>IF(AG31&gt;$E$29,0,SUM($D$32:AG32))</f>
        <v>0</v>
      </c>
      <c r="AH35">
        <f>IF(AH31&gt;$E$29,0,SUM($D$32:AH32))</f>
        <v>0</v>
      </c>
      <c r="AI35">
        <f>IF(AI31&gt;$E$29,0,SUM($D$32:AI32))</f>
        <v>0</v>
      </c>
      <c r="AJ35">
        <f>IF(AJ31&gt;$E$29,0,SUM($D$32:AJ32))</f>
        <v>0</v>
      </c>
      <c r="AK35">
        <f>IF(AK31&gt;$E$29,0,SUM($D$32:AK32))</f>
        <v>0</v>
      </c>
      <c r="AL35">
        <f>IF(AL31&gt;$E$29,0,SUM($D$32:AL32))</f>
        <v>0</v>
      </c>
      <c r="AM35">
        <f>IF(AM31&gt;$E$29,0,SUM($D$32:AM32))</f>
        <v>0</v>
      </c>
      <c r="AN35">
        <f>IF(AN31&gt;$E$29,0,SUM($D$32:AN32))</f>
        <v>0</v>
      </c>
      <c r="AO35">
        <f>IF(AO31&gt;$E$29,0,SUM($D$32:AO32))</f>
        <v>0</v>
      </c>
      <c r="AP35">
        <f>IF(AP31&gt;$E$29,0,SUM($D$32:AP32))</f>
        <v>0</v>
      </c>
      <c r="AQ35">
        <f>IF(AQ31&gt;$E$29,0,SUM($D$32:AQ32))</f>
        <v>0</v>
      </c>
      <c r="AR35">
        <f>IF(AR31&gt;$E$29,0,SUM($D$32:AR32))</f>
        <v>0</v>
      </c>
      <c r="AS35">
        <f>IF(AS31&gt;$E$29,0,SUM($D$32:AS32))</f>
        <v>0</v>
      </c>
      <c r="AT35">
        <f>IF(AT31&gt;$E$29,0,SUM($D$32:AT32))</f>
        <v>0</v>
      </c>
      <c r="AU35">
        <f>IF(AU31&gt;$E$29,0,SUM($D$32:AU32))</f>
        <v>0</v>
      </c>
      <c r="AV35">
        <f>IF(AV31&gt;$E$29,0,SUM($D$32:AV32))</f>
        <v>0</v>
      </c>
      <c r="AW35">
        <f>IF(AW31&gt;$E$29,0,SUM($D$32:AW32))</f>
        <v>0</v>
      </c>
      <c r="AX35">
        <f>IF(AX31&gt;$E$29,0,SUM($D$32:AX32))</f>
        <v>0</v>
      </c>
      <c r="AY35">
        <f>IF(AY31&gt;$E$29,0,SUM($D$32:AY32))</f>
        <v>0</v>
      </c>
      <c r="AZ35">
        <f>IF(AZ31&gt;$E$29,0,SUM($D$32:AZ32))</f>
        <v>0</v>
      </c>
      <c r="BA35">
        <f>IF(BA31&gt;$E$29,0,SUM($D$32:BA32))</f>
        <v>0</v>
      </c>
    </row>
    <row r="36" spans="2:53">
      <c r="C36" t="s">
        <v>16</v>
      </c>
      <c r="D36">
        <f>IF(D31&gt;$E$29,0,SUM($D$33:D33))</f>
        <v>50000000</v>
      </c>
      <c r="E36">
        <f>IF(E31&gt;$E$29,0,SUM($D$33:E33))</f>
        <v>77500000</v>
      </c>
      <c r="F36">
        <f>IF(F31&gt;$E$29,0,SUM($D$33:F33))</f>
        <v>107750000</v>
      </c>
      <c r="G36">
        <f>IF(G31&gt;$E$29,0,SUM($D$33:G33))</f>
        <v>0</v>
      </c>
      <c r="H36">
        <f>IF(H31&gt;$E$29,0,SUM($D$33:H33))</f>
        <v>0</v>
      </c>
      <c r="I36">
        <f>IF(I31&gt;$E$29,0,SUM($D$33:I33))</f>
        <v>0</v>
      </c>
      <c r="J36">
        <f>IF(J31&gt;$E$29,0,SUM($D$33:J33))</f>
        <v>0</v>
      </c>
      <c r="K36">
        <f>IF(K31&gt;$E$29,0,SUM($D$33:K33))</f>
        <v>0</v>
      </c>
      <c r="L36">
        <f>IF(L31&gt;$E$29,0,SUM($D$33:L33))</f>
        <v>0</v>
      </c>
      <c r="M36">
        <f>IF(M31&gt;$E$29,0,SUM($D$33:M33))</f>
        <v>0</v>
      </c>
      <c r="N36">
        <f>IF(N31&gt;$E$29,0,SUM($D$33:N33))</f>
        <v>0</v>
      </c>
      <c r="O36">
        <f>IF(O31&gt;$E$29,0,SUM($D$33:O33))</f>
        <v>0</v>
      </c>
      <c r="P36">
        <f>IF(P31&gt;$E$29,0,SUM($D$33:P33))</f>
        <v>0</v>
      </c>
      <c r="Q36">
        <f>IF(Q31&gt;$E$29,0,SUM($D$33:Q33))</f>
        <v>0</v>
      </c>
      <c r="R36">
        <f>IF(R31&gt;$E$29,0,SUM($D$33:R33))</f>
        <v>0</v>
      </c>
      <c r="S36">
        <f>IF(S31&gt;$E$29,0,SUM($D$33:S33))</f>
        <v>0</v>
      </c>
      <c r="T36">
        <f>IF(T31&gt;$E$29,0,SUM($D$33:T33))</f>
        <v>0</v>
      </c>
      <c r="U36">
        <f>IF(U31&gt;$E$29,0,SUM($D$33:U33))</f>
        <v>0</v>
      </c>
      <c r="V36">
        <f>IF(V31&gt;$E$29,0,SUM($D$33:V33))</f>
        <v>0</v>
      </c>
      <c r="W36">
        <f>IF(W31&gt;$E$29,0,SUM($D$33:W33))</f>
        <v>0</v>
      </c>
      <c r="X36">
        <f>IF(X31&gt;$E$29,0,SUM($D$33:X33))</f>
        <v>0</v>
      </c>
      <c r="Y36">
        <f>IF(Y31&gt;$E$29,0,SUM($D$33:Y33))</f>
        <v>0</v>
      </c>
      <c r="Z36">
        <f>IF(Z31&gt;$E$29,0,SUM($D$33:Z33))</f>
        <v>0</v>
      </c>
      <c r="AA36">
        <f>IF(AA31&gt;$E$29,0,SUM($D$33:AA33))</f>
        <v>0</v>
      </c>
      <c r="AB36">
        <f>IF(AB31&gt;$E$29,0,SUM($D$33:AB33))</f>
        <v>0</v>
      </c>
      <c r="AC36">
        <f>IF(AC31&gt;$E$29,0,SUM($D$33:AC33))</f>
        <v>0</v>
      </c>
      <c r="AD36">
        <f>IF(AD31&gt;$E$29,0,SUM($D$33:AD33))</f>
        <v>0</v>
      </c>
      <c r="AE36">
        <f>IF(AE31&gt;$E$29,0,SUM($D$33:AE33))</f>
        <v>0</v>
      </c>
      <c r="AF36">
        <f>IF(AF31&gt;$E$29,0,SUM($D$33:AF33))</f>
        <v>0</v>
      </c>
      <c r="AG36">
        <f>IF(AG31&gt;$E$29,0,SUM($D$33:AG33))</f>
        <v>0</v>
      </c>
      <c r="AH36">
        <f>IF(AH31&gt;$E$29,0,SUM($D$33:AH33))</f>
        <v>0</v>
      </c>
      <c r="AI36">
        <f>IF(AI31&gt;$E$29,0,SUM($D$33:AI33))</f>
        <v>0</v>
      </c>
      <c r="AJ36">
        <f>IF(AJ31&gt;$E$29,0,SUM($D$33:AJ33))</f>
        <v>0</v>
      </c>
      <c r="AK36">
        <f>IF(AK31&gt;$E$29,0,SUM($D$33:AK33))</f>
        <v>0</v>
      </c>
      <c r="AL36">
        <f>IF(AL31&gt;$E$29,0,SUM($D$33:AL33))</f>
        <v>0</v>
      </c>
      <c r="AM36">
        <f>IF(AM31&gt;$E$29,0,SUM($D$33:AM33))</f>
        <v>0</v>
      </c>
      <c r="AN36">
        <f>IF(AN31&gt;$E$29,0,SUM($D$33:AN33))</f>
        <v>0</v>
      </c>
      <c r="AO36">
        <f>IF(AO31&gt;$E$29,0,SUM($D$33:AO33))</f>
        <v>0</v>
      </c>
      <c r="AP36">
        <f>IF(AP31&gt;$E$29,0,SUM($D$33:AP33))</f>
        <v>0</v>
      </c>
      <c r="AQ36">
        <f>IF(AQ31&gt;$E$29,0,SUM($D$33:AQ33))</f>
        <v>0</v>
      </c>
      <c r="AR36">
        <f>IF(AR31&gt;$E$29,0,SUM($D$33:AR33))</f>
        <v>0</v>
      </c>
      <c r="AS36">
        <f>IF(AS31&gt;$E$29,0,SUM($D$33:AS33))</f>
        <v>0</v>
      </c>
      <c r="AT36">
        <f>IF(AT31&gt;$E$29,0,SUM($D$33:AT33))</f>
        <v>0</v>
      </c>
      <c r="AU36">
        <f>IF(AU31&gt;$E$29,0,SUM($D$33:AU33))</f>
        <v>0</v>
      </c>
      <c r="AV36">
        <f>IF(AV31&gt;$E$29,0,SUM($D$33:AV33))</f>
        <v>0</v>
      </c>
      <c r="AW36">
        <f>IF(AW31&gt;$E$29,0,SUM($D$33:AW33))</f>
        <v>0</v>
      </c>
      <c r="AX36">
        <f>IF(AX31&gt;$E$29,0,SUM($D$33:AX33))</f>
        <v>0</v>
      </c>
      <c r="AY36">
        <f>IF(AY31&gt;$E$29,0,SUM($D$33:AY33))</f>
        <v>0</v>
      </c>
      <c r="AZ36">
        <f>IF(AZ31&gt;$E$29,0,SUM($D$33:AZ33))</f>
        <v>0</v>
      </c>
      <c r="BA36">
        <f>IF(BA31&gt;$E$29,0,SUM($D$33:BA33))</f>
        <v>0</v>
      </c>
    </row>
    <row r="38" spans="2:53">
      <c r="B38" t="s">
        <v>9</v>
      </c>
      <c r="C38" t="s">
        <v>17</v>
      </c>
      <c r="D38">
        <f>IF(D35=0,0,D36/D35)</f>
        <v>1000</v>
      </c>
      <c r="E38">
        <f>IF(E35=0,0,E36/E35)</f>
        <v>1033.3333333333333</v>
      </c>
      <c r="F38">
        <f t="shared" ref="F38:AD38" si="2">IF(F35=0,0,F36/F35)</f>
        <v>1077.5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  <c r="X38">
        <f t="shared" si="2"/>
        <v>0</v>
      </c>
      <c r="Y38">
        <f t="shared" si="2"/>
        <v>0</v>
      </c>
      <c r="Z38">
        <f t="shared" si="2"/>
        <v>0</v>
      </c>
      <c r="AA38">
        <f t="shared" si="2"/>
        <v>0</v>
      </c>
      <c r="AB38">
        <f t="shared" si="2"/>
        <v>0</v>
      </c>
      <c r="AC38">
        <f t="shared" si="2"/>
        <v>0</v>
      </c>
      <c r="AD38">
        <f t="shared" si="2"/>
        <v>0</v>
      </c>
    </row>
    <row r="54" spans="1:53" s="1" customFormat="1">
      <c r="A54" s="9" t="s">
        <v>42</v>
      </c>
    </row>
    <row r="55" spans="1:53">
      <c r="B55" t="s">
        <v>0</v>
      </c>
      <c r="C55" t="s">
        <v>10</v>
      </c>
      <c r="D55" s="2">
        <v>43101</v>
      </c>
      <c r="E55">
        <f>YEAR(D55)</f>
        <v>2018</v>
      </c>
    </row>
    <row r="56" spans="1:53">
      <c r="C56" t="s">
        <v>11</v>
      </c>
      <c r="D56" s="2">
        <v>44166</v>
      </c>
      <c r="E56">
        <f>YEAR(D56)</f>
        <v>2020</v>
      </c>
    </row>
    <row r="58" spans="1:53">
      <c r="D58">
        <f>YEAR(D55)</f>
        <v>2018</v>
      </c>
      <c r="E58">
        <f>D58+1</f>
        <v>2019</v>
      </c>
      <c r="F58">
        <f t="shared" ref="F58:BA58" si="3">E58+1</f>
        <v>2020</v>
      </c>
      <c r="G58">
        <f t="shared" si="3"/>
        <v>2021</v>
      </c>
      <c r="H58">
        <f t="shared" si="3"/>
        <v>2022</v>
      </c>
      <c r="I58">
        <f t="shared" si="3"/>
        <v>2023</v>
      </c>
      <c r="J58">
        <f t="shared" si="3"/>
        <v>2024</v>
      </c>
      <c r="K58">
        <f t="shared" si="3"/>
        <v>2025</v>
      </c>
      <c r="L58">
        <f t="shared" si="3"/>
        <v>2026</v>
      </c>
      <c r="M58">
        <f t="shared" si="3"/>
        <v>2027</v>
      </c>
      <c r="N58">
        <f t="shared" si="3"/>
        <v>2028</v>
      </c>
      <c r="O58">
        <f t="shared" si="3"/>
        <v>2029</v>
      </c>
      <c r="P58">
        <f t="shared" si="3"/>
        <v>2030</v>
      </c>
      <c r="Q58">
        <f t="shared" si="3"/>
        <v>2031</v>
      </c>
      <c r="R58">
        <f t="shared" si="3"/>
        <v>2032</v>
      </c>
      <c r="S58">
        <f t="shared" si="3"/>
        <v>2033</v>
      </c>
      <c r="T58">
        <f t="shared" si="3"/>
        <v>2034</v>
      </c>
      <c r="U58">
        <f t="shared" si="3"/>
        <v>2035</v>
      </c>
      <c r="V58">
        <f t="shared" si="3"/>
        <v>2036</v>
      </c>
      <c r="W58">
        <f t="shared" si="3"/>
        <v>2037</v>
      </c>
      <c r="X58">
        <f t="shared" si="3"/>
        <v>2038</v>
      </c>
      <c r="Y58">
        <f t="shared" si="3"/>
        <v>2039</v>
      </c>
      <c r="Z58">
        <f t="shared" si="3"/>
        <v>2040</v>
      </c>
      <c r="AA58">
        <f t="shared" si="3"/>
        <v>2041</v>
      </c>
      <c r="AB58">
        <f t="shared" si="3"/>
        <v>2042</v>
      </c>
      <c r="AC58">
        <f t="shared" si="3"/>
        <v>2043</v>
      </c>
      <c r="AD58">
        <f t="shared" si="3"/>
        <v>2044</v>
      </c>
      <c r="AE58">
        <f t="shared" si="3"/>
        <v>2045</v>
      </c>
      <c r="AF58">
        <f t="shared" si="3"/>
        <v>2046</v>
      </c>
      <c r="AG58">
        <f t="shared" si="3"/>
        <v>2047</v>
      </c>
      <c r="AH58">
        <f t="shared" si="3"/>
        <v>2048</v>
      </c>
      <c r="AI58">
        <f t="shared" si="3"/>
        <v>2049</v>
      </c>
      <c r="AJ58">
        <f t="shared" si="3"/>
        <v>2050</v>
      </c>
      <c r="AK58">
        <f t="shared" si="3"/>
        <v>2051</v>
      </c>
      <c r="AL58">
        <f t="shared" si="3"/>
        <v>2052</v>
      </c>
      <c r="AM58">
        <f t="shared" si="3"/>
        <v>2053</v>
      </c>
      <c r="AN58">
        <f t="shared" si="3"/>
        <v>2054</v>
      </c>
      <c r="AO58">
        <f t="shared" si="3"/>
        <v>2055</v>
      </c>
      <c r="AP58">
        <f t="shared" si="3"/>
        <v>2056</v>
      </c>
      <c r="AQ58">
        <f t="shared" si="3"/>
        <v>2057</v>
      </c>
      <c r="AR58">
        <f t="shared" si="3"/>
        <v>2058</v>
      </c>
      <c r="AS58">
        <f t="shared" si="3"/>
        <v>2059</v>
      </c>
      <c r="AT58">
        <f t="shared" si="3"/>
        <v>2060</v>
      </c>
      <c r="AU58">
        <f t="shared" si="3"/>
        <v>2061</v>
      </c>
      <c r="AV58">
        <f t="shared" si="3"/>
        <v>2062</v>
      </c>
      <c r="AW58">
        <f t="shared" si="3"/>
        <v>2063</v>
      </c>
      <c r="AX58">
        <f t="shared" si="3"/>
        <v>2064</v>
      </c>
      <c r="AY58">
        <f t="shared" si="3"/>
        <v>2065</v>
      </c>
      <c r="AZ58">
        <f t="shared" si="3"/>
        <v>2066</v>
      </c>
      <c r="BA58">
        <f t="shared" si="3"/>
        <v>2067</v>
      </c>
    </row>
    <row r="59" spans="1:53">
      <c r="C59" t="s">
        <v>12</v>
      </c>
      <c r="D59" s="10">
        <v>50000</v>
      </c>
      <c r="E59" s="10">
        <v>25000</v>
      </c>
      <c r="F59" s="10">
        <v>25000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</row>
    <row r="60" spans="1:53">
      <c r="C60" t="s">
        <v>18</v>
      </c>
      <c r="D60" s="10">
        <v>25000000</v>
      </c>
      <c r="E60" s="10">
        <v>13750000</v>
      </c>
      <c r="F60" s="10">
        <v>15125000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53">
      <c r="C61" t="s">
        <v>19</v>
      </c>
      <c r="D61" s="10">
        <v>25000000</v>
      </c>
      <c r="E61" s="10">
        <v>13750000</v>
      </c>
      <c r="F61" s="10">
        <v>15125000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</row>
    <row r="62" spans="1:53">
      <c r="C62" t="s">
        <v>20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</row>
    <row r="63" spans="1:5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5" spans="2:53">
      <c r="B65" t="s">
        <v>14</v>
      </c>
      <c r="C65" t="s">
        <v>15</v>
      </c>
      <c r="D65">
        <f>IF(D58&gt;$E$56,0,SUM($D$59:D59))</f>
        <v>50000</v>
      </c>
      <c r="E65">
        <f>IF(E58&gt;$E$56,0,SUM($D$59:E59))</f>
        <v>75000</v>
      </c>
      <c r="F65">
        <f>IF(F58&gt;$E$56,0,SUM($D$59:F59))</f>
        <v>100000</v>
      </c>
      <c r="G65">
        <f>IF(G58&gt;$E$56,0,SUM($D$59:G59))</f>
        <v>0</v>
      </c>
      <c r="H65">
        <f>IF(H58&gt;$E$56,0,SUM($D$59:H59))</f>
        <v>0</v>
      </c>
      <c r="I65">
        <f>IF(I58&gt;$E$56,0,SUM($D$59:I59))</f>
        <v>0</v>
      </c>
      <c r="J65">
        <f>IF(J58&gt;$E$56,0,SUM($D$59:J59))</f>
        <v>0</v>
      </c>
      <c r="K65">
        <f>IF(K58&gt;$E$56,0,SUM($D$59:K59))</f>
        <v>0</v>
      </c>
      <c r="L65">
        <f>IF(L58&gt;$E$56,0,SUM($D$59:L59))</f>
        <v>0</v>
      </c>
      <c r="M65">
        <f>IF(M58&gt;$E$56,0,SUM($D$59:M59))</f>
        <v>0</v>
      </c>
      <c r="N65">
        <f>IF(N58&gt;$E$56,0,SUM($D$59:N59))</f>
        <v>0</v>
      </c>
      <c r="O65">
        <f>IF(O58&gt;$E$56,0,SUM($D$59:O59))</f>
        <v>0</v>
      </c>
      <c r="P65">
        <f>IF(P58&gt;$E$56,0,SUM($D$59:P59))</f>
        <v>0</v>
      </c>
      <c r="Q65">
        <f>IF(Q58&gt;$E$56,0,SUM($D$59:Q59))</f>
        <v>0</v>
      </c>
      <c r="R65">
        <f>IF(R58&gt;$E$56,0,SUM($D$59:R59))</f>
        <v>0</v>
      </c>
      <c r="S65">
        <f>IF(S58&gt;$E$56,0,SUM($D$59:S59))</f>
        <v>0</v>
      </c>
      <c r="T65">
        <f>IF(T58&gt;$E$56,0,SUM($D$59:T59))</f>
        <v>0</v>
      </c>
      <c r="U65">
        <f>IF(U58&gt;$E$56,0,SUM($D$59:U59))</f>
        <v>0</v>
      </c>
      <c r="V65">
        <f>IF(V58&gt;$E$56,0,SUM($D$59:V59))</f>
        <v>0</v>
      </c>
      <c r="W65">
        <f>IF(W58&gt;$E$56,0,SUM($D$59:W59))</f>
        <v>0</v>
      </c>
      <c r="X65">
        <f>IF(X58&gt;$E$56,0,SUM($D$59:X59))</f>
        <v>0</v>
      </c>
      <c r="Y65">
        <f>IF(Y58&gt;$E$56,0,SUM($D$59:Y59))</f>
        <v>0</v>
      </c>
      <c r="Z65">
        <f>IF(Z58&gt;$E$56,0,SUM($D$59:Z59))</f>
        <v>0</v>
      </c>
      <c r="AA65">
        <f>IF(AA58&gt;$E$56,0,SUM($D$59:AA59))</f>
        <v>0</v>
      </c>
      <c r="AB65">
        <f>IF(AB58&gt;$E$56,0,SUM($D$59:AB59))</f>
        <v>0</v>
      </c>
      <c r="AC65">
        <f>IF(AC58&gt;$E$56,0,SUM($D$59:AC59))</f>
        <v>0</v>
      </c>
      <c r="AD65">
        <f>IF(AD58&gt;$E$56,0,SUM($D$59:AD59))</f>
        <v>0</v>
      </c>
      <c r="AE65">
        <f>IF(AE58&gt;$E$56,0,SUM($D$59:AE59))</f>
        <v>0</v>
      </c>
      <c r="AF65">
        <f>IF(AF58&gt;$E$56,0,SUM($D$59:AF59))</f>
        <v>0</v>
      </c>
      <c r="AG65">
        <f>IF(AG58&gt;$E$56,0,SUM($D$59:AG59))</f>
        <v>0</v>
      </c>
      <c r="AH65">
        <f>IF(AH58&gt;$E$56,0,SUM($D$59:AH59))</f>
        <v>0</v>
      </c>
      <c r="AI65">
        <f>IF(AI58&gt;$E$56,0,SUM($D$59:AI59))</f>
        <v>0</v>
      </c>
      <c r="AJ65">
        <f>IF(AJ58&gt;$E$56,0,SUM($D$59:AJ59))</f>
        <v>0</v>
      </c>
      <c r="AK65">
        <f>IF(AK58&gt;$E$56,0,SUM($D$59:AK59))</f>
        <v>0</v>
      </c>
      <c r="AL65">
        <f>IF(AL58&gt;$E$56,0,SUM($D$59:AL59))</f>
        <v>0</v>
      </c>
      <c r="AM65">
        <f>IF(AM58&gt;$E$56,0,SUM($D$59:AM59))</f>
        <v>0</v>
      </c>
      <c r="AN65">
        <f>IF(AN58&gt;$E$56,0,SUM($D$59:AN59))</f>
        <v>0</v>
      </c>
      <c r="AO65">
        <f>IF(AO58&gt;$E$56,0,SUM($D$59:AO59))</f>
        <v>0</v>
      </c>
      <c r="AP65">
        <f>IF(AP58&gt;$E$56,0,SUM($D$59:AP59))</f>
        <v>0</v>
      </c>
      <c r="AQ65">
        <f>IF(AQ58&gt;$E$56,0,SUM($D$59:AQ59))</f>
        <v>0</v>
      </c>
      <c r="AR65">
        <f>IF(AR58&gt;$E$56,0,SUM($D$59:AR59))</f>
        <v>0</v>
      </c>
      <c r="AS65">
        <f>IF(AS58&gt;$E$56,0,SUM($D$59:AS59))</f>
        <v>0</v>
      </c>
      <c r="AT65">
        <f>IF(AT58&gt;$E$56,0,SUM($D$59:AT59))</f>
        <v>0</v>
      </c>
      <c r="AU65">
        <f>IF(AU58&gt;$E$56,0,SUM($D$59:AU59))</f>
        <v>0</v>
      </c>
      <c r="AV65">
        <f>IF(AV58&gt;$E$56,0,SUM($D$59:AV59))</f>
        <v>0</v>
      </c>
      <c r="AW65">
        <f>IF(AW58&gt;$E$56,0,SUM($D$59:AW59))</f>
        <v>0</v>
      </c>
      <c r="AX65">
        <f>IF(AX58&gt;$E$56,0,SUM($D$59:AX59))</f>
        <v>0</v>
      </c>
      <c r="AY65">
        <f>IF(AY58&gt;$E$56,0,SUM($D$59:AY59))</f>
        <v>0</v>
      </c>
      <c r="AZ65">
        <f>IF(AZ58&gt;$E$56,0,SUM($D$59:AZ59))</f>
        <v>0</v>
      </c>
      <c r="BA65">
        <f>IF(BA58&gt;$E$56,0,SUM($D$59:BA59))</f>
        <v>0</v>
      </c>
    </row>
    <row r="66" spans="2:53">
      <c r="C66" t="s">
        <v>16</v>
      </c>
      <c r="D66">
        <f>IF(D58&gt;$E$56,0,SUM($D$60:D60))+IF(D58&gt;$E$56,0,SUM($D$61:D61))+IF(D58&gt;$E$56,0,SUM($D$62:D62))</f>
        <v>50000000</v>
      </c>
      <c r="E66">
        <f>IF(E58&gt;$E$56,0,SUM($D$60:E60))+IF(E58&gt;$E$56,0,SUM($D$61:E61))+IF(E58&gt;$E$56,0,SUM($D$62:E62))</f>
        <v>77500000</v>
      </c>
      <c r="F66">
        <f>IF(F58&gt;$E$56,0,SUM($D$60:F60))+IF(F58&gt;$E$56,0,SUM($D$61:F61))+IF(F58&gt;$E$56,0,SUM($D$62:F62))</f>
        <v>107750000</v>
      </c>
      <c r="G66">
        <f>IF(G58&gt;$E$56,0,SUM($D$60:G60))+IF(G58&gt;$E$56,0,SUM($D$61:G61))+IF(G58&gt;$E$56,0,SUM($D$62:G62))</f>
        <v>0</v>
      </c>
      <c r="H66">
        <f>IF(H58&gt;$E$56,0,SUM($D$60:H60))+IF(H58&gt;$E$56,0,SUM($D$61:H61))+IF(H58&gt;$E$56,0,SUM($D$62:H62))</f>
        <v>0</v>
      </c>
      <c r="I66">
        <f>IF(I58&gt;$E$56,0,SUM($D$60:I60))+IF(I58&gt;$E$56,0,SUM($D$61:I61))+IF(I58&gt;$E$56,0,SUM($D$62:I62))</f>
        <v>0</v>
      </c>
      <c r="J66">
        <f>IF(J58&gt;$E$56,0,SUM($D$60:J60))+IF(J58&gt;$E$56,0,SUM($D$61:J61))+IF(J58&gt;$E$56,0,SUM($D$62:J62))</f>
        <v>0</v>
      </c>
      <c r="K66">
        <f>IF(K58&gt;$E$56,0,SUM($D$60:K60))+IF(K58&gt;$E$56,0,SUM($D$61:K61))+IF(K58&gt;$E$56,0,SUM($D$62:K62))</f>
        <v>0</v>
      </c>
      <c r="L66">
        <f>IF(L58&gt;$E$56,0,SUM($D$60:L60))+IF(L58&gt;$E$56,0,SUM($D$61:L61))+IF(L58&gt;$E$56,0,SUM($D$62:L62))</f>
        <v>0</v>
      </c>
      <c r="M66">
        <f>IF(M58&gt;$E$56,0,SUM($D$60:M60))+IF(M58&gt;$E$56,0,SUM($D$61:M61))+IF(M58&gt;$E$56,0,SUM($D$62:M62))</f>
        <v>0</v>
      </c>
      <c r="N66">
        <f>IF(N58&gt;$E$56,0,SUM($D$60:N60))+IF(N58&gt;$E$56,0,SUM($D$61:N61))+IF(N58&gt;$E$56,0,SUM($D$62:N62))</f>
        <v>0</v>
      </c>
      <c r="O66">
        <f>IF(O58&gt;$E$56,0,SUM($D$60:O60))+IF(O58&gt;$E$56,0,SUM($D$61:O61))+IF(O58&gt;$E$56,0,SUM($D$62:O62))</f>
        <v>0</v>
      </c>
      <c r="P66">
        <f>IF(P58&gt;$E$56,0,SUM($D$60:P60))+IF(P58&gt;$E$56,0,SUM($D$61:P61))+IF(P58&gt;$E$56,0,SUM($D$62:P62))</f>
        <v>0</v>
      </c>
      <c r="Q66">
        <f>IF(Q58&gt;$E$56,0,SUM($D$60:Q60))+IF(Q58&gt;$E$56,0,SUM($D$61:Q61))+IF(Q58&gt;$E$56,0,SUM($D$62:Q62))</f>
        <v>0</v>
      </c>
      <c r="R66">
        <f>IF(R58&gt;$E$56,0,SUM($D$60:R60))+IF(R58&gt;$E$56,0,SUM($D$61:R61))+IF(R58&gt;$E$56,0,SUM($D$62:R62))</f>
        <v>0</v>
      </c>
      <c r="S66">
        <f>IF(S58&gt;$E$56,0,SUM($D$60:S60))+IF(S58&gt;$E$56,0,SUM($D$61:S61))+IF(S58&gt;$E$56,0,SUM($D$62:S62))</f>
        <v>0</v>
      </c>
      <c r="T66">
        <f>IF(T58&gt;$E$56,0,SUM($D$60:T60))+IF(T58&gt;$E$56,0,SUM($D$61:T61))+IF(T58&gt;$E$56,0,SUM($D$62:T62))</f>
        <v>0</v>
      </c>
      <c r="U66">
        <f>IF(U58&gt;$E$56,0,SUM($D$60:U60))+IF(U58&gt;$E$56,0,SUM($D$61:U61))+IF(U58&gt;$E$56,0,SUM($D$62:U62))</f>
        <v>0</v>
      </c>
      <c r="V66">
        <f>IF(V58&gt;$E$56,0,SUM($D$60:V60))+IF(V58&gt;$E$56,0,SUM($D$61:V61))+IF(V58&gt;$E$56,0,SUM($D$62:V62))</f>
        <v>0</v>
      </c>
      <c r="W66">
        <f>IF(W58&gt;$E$56,0,SUM($D$60:W60))+IF(W58&gt;$E$56,0,SUM($D$61:W61))+IF(W58&gt;$E$56,0,SUM($D$62:W62))</f>
        <v>0</v>
      </c>
      <c r="X66">
        <f>IF(X58&gt;$E$56,0,SUM($D$60:X60))+IF(X58&gt;$E$56,0,SUM($D$61:X61))+IF(X58&gt;$E$56,0,SUM($D$62:X62))</f>
        <v>0</v>
      </c>
      <c r="Y66">
        <f>IF(Y58&gt;$E$56,0,SUM($D$60:Y60))+IF(Y58&gt;$E$56,0,SUM($D$61:Y61))+IF(Y58&gt;$E$56,0,SUM($D$62:Y62))</f>
        <v>0</v>
      </c>
      <c r="Z66">
        <f>IF(Z58&gt;$E$56,0,SUM($D$60:Z60))+IF(Z58&gt;$E$56,0,SUM($D$61:Z61))+IF(Z58&gt;$E$56,0,SUM($D$62:Z62))</f>
        <v>0</v>
      </c>
      <c r="AA66">
        <f>IF(AA58&gt;$E$56,0,SUM($D$60:AA60))+IF(AA58&gt;$E$56,0,SUM($D$61:AA61))+IF(AA58&gt;$E$56,0,SUM($D$62:AA62))</f>
        <v>0</v>
      </c>
      <c r="AB66">
        <f>IF(AB58&gt;$E$56,0,SUM($D$60:AB60))+IF(AB58&gt;$E$56,0,SUM($D$61:AB61))+IF(AB58&gt;$E$56,0,SUM($D$62:AB62))</f>
        <v>0</v>
      </c>
      <c r="AC66">
        <f>IF(AC58&gt;$E$56,0,SUM($D$60:AC60))+IF(AC58&gt;$E$56,0,SUM($D$61:AC61))+IF(AC58&gt;$E$56,0,SUM($D$62:AC62))</f>
        <v>0</v>
      </c>
      <c r="AD66">
        <f>IF(AD58&gt;$E$56,0,SUM($D$60:AD60))+IF(AD58&gt;$E$56,0,SUM($D$61:AD61))+IF(AD58&gt;$E$56,0,SUM($D$62:AD62))</f>
        <v>0</v>
      </c>
      <c r="AE66">
        <f>IF(AE58&gt;$E$56,0,SUM($D$60:AE60))+IF(AE58&gt;$E$56,0,SUM($D$61:AE61))+IF(AE58&gt;$E$56,0,SUM($D$62:AE62))</f>
        <v>0</v>
      </c>
      <c r="AF66">
        <f>IF(AF58&gt;$E$56,0,SUM($D$60:AF60))+IF(AF58&gt;$E$56,0,SUM($D$61:AF61))+IF(AF58&gt;$E$56,0,SUM($D$62:AF62))</f>
        <v>0</v>
      </c>
      <c r="AG66">
        <f>IF(AG58&gt;$E$56,0,SUM($D$60:AG60))+IF(AG58&gt;$E$56,0,SUM($D$61:AG61))+IF(AG58&gt;$E$56,0,SUM($D$62:AG62))</f>
        <v>0</v>
      </c>
      <c r="AH66">
        <f>IF(AH58&gt;$E$56,0,SUM($D$60:AH60))+IF(AH58&gt;$E$56,0,SUM($D$61:AH61))+IF(AH58&gt;$E$56,0,SUM($D$62:AH62))</f>
        <v>0</v>
      </c>
      <c r="AI66">
        <f>IF(AI58&gt;$E$56,0,SUM($D$60:AI60))+IF(AI58&gt;$E$56,0,SUM($D$61:AI61))+IF(AI58&gt;$E$56,0,SUM($D$62:AI62))</f>
        <v>0</v>
      </c>
      <c r="AJ66">
        <f>IF(AJ58&gt;$E$56,0,SUM($D$60:AJ60))+IF(AJ58&gt;$E$56,0,SUM($D$61:AJ61))+IF(AJ58&gt;$E$56,0,SUM($D$62:AJ62))</f>
        <v>0</v>
      </c>
      <c r="AK66">
        <f>IF(AK58&gt;$E$56,0,SUM($D$60:AK60))+IF(AK58&gt;$E$56,0,SUM($D$61:AK61))+IF(AK58&gt;$E$56,0,SUM($D$62:AK62))</f>
        <v>0</v>
      </c>
      <c r="AL66">
        <f>IF(AL58&gt;$E$56,0,SUM($D$60:AL60))+IF(AL58&gt;$E$56,0,SUM($D$61:AL61))+IF(AL58&gt;$E$56,0,SUM($D$62:AL62))</f>
        <v>0</v>
      </c>
      <c r="AM66">
        <f>IF(AM58&gt;$E$56,0,SUM($D$60:AM60))+IF(AM58&gt;$E$56,0,SUM($D$61:AM61))+IF(AM58&gt;$E$56,0,SUM($D$62:AM62))</f>
        <v>0</v>
      </c>
      <c r="AN66">
        <f>IF(AN58&gt;$E$56,0,SUM($D$60:AN60))+IF(AN58&gt;$E$56,0,SUM($D$61:AN61))+IF(AN58&gt;$E$56,0,SUM($D$62:AN62))</f>
        <v>0</v>
      </c>
      <c r="AO66">
        <f>IF(AO58&gt;$E$56,0,SUM($D$60:AO60))+IF(AO58&gt;$E$56,0,SUM($D$61:AO61))+IF(AO58&gt;$E$56,0,SUM($D$62:AO62))</f>
        <v>0</v>
      </c>
      <c r="AP66">
        <f>IF(AP58&gt;$E$56,0,SUM($D$60:AP60))+IF(AP58&gt;$E$56,0,SUM($D$61:AP61))+IF(AP58&gt;$E$56,0,SUM($D$62:AP62))</f>
        <v>0</v>
      </c>
      <c r="AQ66">
        <f>IF(AQ58&gt;$E$56,0,SUM($D$60:AQ60))+IF(AQ58&gt;$E$56,0,SUM($D$61:AQ61))+IF(AQ58&gt;$E$56,0,SUM($D$62:AQ62))</f>
        <v>0</v>
      </c>
      <c r="AR66">
        <f>IF(AR58&gt;$E$56,0,SUM($D$60:AR60))+IF(AR58&gt;$E$56,0,SUM($D$61:AR61))+IF(AR58&gt;$E$56,0,SUM($D$62:AR62))</f>
        <v>0</v>
      </c>
      <c r="AS66">
        <f>IF(AS58&gt;$E$56,0,SUM($D$60:AS60))+IF(AS58&gt;$E$56,0,SUM($D$61:AS61))+IF(AS58&gt;$E$56,0,SUM($D$62:AS62))</f>
        <v>0</v>
      </c>
      <c r="AT66">
        <f>IF(AT58&gt;$E$56,0,SUM($D$60:AT60))+IF(AT58&gt;$E$56,0,SUM($D$61:AT61))+IF(AT58&gt;$E$56,0,SUM($D$62:AT62))</f>
        <v>0</v>
      </c>
      <c r="AU66">
        <f>IF(AU58&gt;$E$56,0,SUM($D$60:AU60))+IF(AU58&gt;$E$56,0,SUM($D$61:AU61))+IF(AU58&gt;$E$56,0,SUM($D$62:AU62))</f>
        <v>0</v>
      </c>
      <c r="AV66">
        <f>IF(AV58&gt;$E$56,0,SUM($D$60:AV60))+IF(AV58&gt;$E$56,0,SUM($D$61:AV61))+IF(AV58&gt;$E$56,0,SUM($D$62:AV62))</f>
        <v>0</v>
      </c>
      <c r="AW66">
        <f>IF(AW58&gt;$E$56,0,SUM($D$60:AW60))+IF(AW58&gt;$E$56,0,SUM($D$61:AW61))+IF(AW58&gt;$E$56,0,SUM($D$62:AW62))</f>
        <v>0</v>
      </c>
      <c r="AX66">
        <f>IF(AX58&gt;$E$56,0,SUM($D$60:AX60))+IF(AX58&gt;$E$56,0,SUM($D$61:AX61))+IF(AX58&gt;$E$56,0,SUM($D$62:AX62))</f>
        <v>0</v>
      </c>
      <c r="AY66">
        <f>IF(AY58&gt;$E$56,0,SUM($D$60:AY60))+IF(AY58&gt;$E$56,0,SUM($D$61:AY61))+IF(AY58&gt;$E$56,0,SUM($D$62:AY62))</f>
        <v>0</v>
      </c>
      <c r="AZ66">
        <f>IF(AZ58&gt;$E$56,0,SUM($D$60:AZ60))+IF(AZ58&gt;$E$56,0,SUM($D$61:AZ61))+IF(AZ58&gt;$E$56,0,SUM($D$62:AZ62))</f>
        <v>0</v>
      </c>
      <c r="BA66">
        <f>IF(BA58&gt;$E$56,0,SUM($D$60:BA60))+IF(BA58&gt;$E$56,0,SUM($D$61:BA61))+IF(BA58&gt;$E$56,0,SUM($D$62:BA62))</f>
        <v>0</v>
      </c>
    </row>
    <row r="68" spans="2:53">
      <c r="B68" t="s">
        <v>9</v>
      </c>
      <c r="C68" t="s">
        <v>17</v>
      </c>
      <c r="D68">
        <f t="shared" ref="D68:AD68" si="4">IF(D65=0,0,D66/D65)</f>
        <v>1000</v>
      </c>
      <c r="E68">
        <f t="shared" si="4"/>
        <v>1033.3333333333333</v>
      </c>
      <c r="F68">
        <f t="shared" si="4"/>
        <v>1077.5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  <c r="T68">
        <f t="shared" si="4"/>
        <v>0</v>
      </c>
      <c r="U68">
        <f t="shared" si="4"/>
        <v>0</v>
      </c>
      <c r="V68">
        <f t="shared" si="4"/>
        <v>0</v>
      </c>
      <c r="W68">
        <f t="shared" si="4"/>
        <v>0</v>
      </c>
      <c r="X68">
        <f t="shared" si="4"/>
        <v>0</v>
      </c>
      <c r="Y68">
        <f t="shared" si="4"/>
        <v>0</v>
      </c>
      <c r="Z68">
        <f t="shared" si="4"/>
        <v>0</v>
      </c>
      <c r="AA68">
        <f t="shared" si="4"/>
        <v>0</v>
      </c>
      <c r="AB68">
        <f t="shared" si="4"/>
        <v>0</v>
      </c>
      <c r="AC68">
        <f t="shared" si="4"/>
        <v>0</v>
      </c>
      <c r="AD68">
        <f t="shared" si="4"/>
        <v>0</v>
      </c>
    </row>
    <row r="85" spans="1:39" s="1" customFormat="1">
      <c r="A85" s="9" t="s">
        <v>39</v>
      </c>
    </row>
    <row r="86" spans="1:39">
      <c r="B86" t="s">
        <v>0</v>
      </c>
      <c r="C86" t="s">
        <v>10</v>
      </c>
      <c r="D86" s="2">
        <v>43101</v>
      </c>
      <c r="E86">
        <f>YEAR(D86)</f>
        <v>2018</v>
      </c>
    </row>
    <row r="87" spans="1:39">
      <c r="C87" t="s">
        <v>11</v>
      </c>
      <c r="D87" s="2">
        <v>44166</v>
      </c>
      <c r="E87">
        <f>YEAR(D87)</f>
        <v>2020</v>
      </c>
    </row>
    <row r="89" spans="1:39">
      <c r="D89">
        <f>YEAR(D86)</f>
        <v>2018</v>
      </c>
      <c r="E89">
        <f>D89+1</f>
        <v>2019</v>
      </c>
      <c r="F89">
        <f t="shared" ref="F89:AM89" si="5">E89+1</f>
        <v>2020</v>
      </c>
      <c r="G89">
        <f t="shared" si="5"/>
        <v>2021</v>
      </c>
      <c r="H89">
        <f t="shared" si="5"/>
        <v>2022</v>
      </c>
      <c r="I89">
        <f t="shared" si="5"/>
        <v>2023</v>
      </c>
      <c r="J89">
        <f t="shared" si="5"/>
        <v>2024</v>
      </c>
      <c r="K89">
        <f t="shared" si="5"/>
        <v>2025</v>
      </c>
      <c r="L89">
        <f t="shared" si="5"/>
        <v>2026</v>
      </c>
      <c r="M89">
        <f t="shared" si="5"/>
        <v>2027</v>
      </c>
      <c r="N89">
        <f t="shared" si="5"/>
        <v>2028</v>
      </c>
      <c r="O89">
        <f t="shared" si="5"/>
        <v>2029</v>
      </c>
      <c r="P89">
        <f t="shared" si="5"/>
        <v>2030</v>
      </c>
      <c r="Q89">
        <f t="shared" si="5"/>
        <v>2031</v>
      </c>
      <c r="R89">
        <f t="shared" si="5"/>
        <v>2032</v>
      </c>
      <c r="S89">
        <f t="shared" si="5"/>
        <v>2033</v>
      </c>
      <c r="T89">
        <f t="shared" si="5"/>
        <v>2034</v>
      </c>
      <c r="U89">
        <f t="shared" si="5"/>
        <v>2035</v>
      </c>
      <c r="V89">
        <f t="shared" si="5"/>
        <v>2036</v>
      </c>
      <c r="W89">
        <f t="shared" si="5"/>
        <v>2037</v>
      </c>
      <c r="X89">
        <f t="shared" si="5"/>
        <v>2038</v>
      </c>
      <c r="Y89">
        <f t="shared" si="5"/>
        <v>2039</v>
      </c>
      <c r="Z89">
        <f t="shared" si="5"/>
        <v>2040</v>
      </c>
      <c r="AA89">
        <f t="shared" si="5"/>
        <v>2041</v>
      </c>
      <c r="AB89">
        <f t="shared" si="5"/>
        <v>2042</v>
      </c>
      <c r="AC89">
        <f t="shared" si="5"/>
        <v>2043</v>
      </c>
      <c r="AD89">
        <f t="shared" si="5"/>
        <v>2044</v>
      </c>
      <c r="AE89">
        <f t="shared" si="5"/>
        <v>2045</v>
      </c>
      <c r="AF89">
        <f t="shared" si="5"/>
        <v>2046</v>
      </c>
      <c r="AG89">
        <f t="shared" si="5"/>
        <v>2047</v>
      </c>
      <c r="AH89">
        <f t="shared" si="5"/>
        <v>2048</v>
      </c>
      <c r="AI89">
        <f t="shared" si="5"/>
        <v>2049</v>
      </c>
      <c r="AJ89">
        <f t="shared" si="5"/>
        <v>2050</v>
      </c>
      <c r="AK89">
        <f t="shared" si="5"/>
        <v>2051</v>
      </c>
      <c r="AL89">
        <f t="shared" si="5"/>
        <v>2052</v>
      </c>
      <c r="AM89">
        <f t="shared" si="5"/>
        <v>2053</v>
      </c>
    </row>
    <row r="90" spans="1:39">
      <c r="C90" t="s">
        <v>21</v>
      </c>
      <c r="D90" s="3">
        <v>100000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F90" s="3">
        <v>1430</v>
      </c>
      <c r="AG90" s="3">
        <v>1465</v>
      </c>
      <c r="AH90" s="3">
        <v>1500</v>
      </c>
      <c r="AI90" s="3">
        <v>1535</v>
      </c>
      <c r="AJ90" s="3">
        <v>1570</v>
      </c>
      <c r="AK90" s="3">
        <v>1605</v>
      </c>
      <c r="AL90" s="3">
        <v>1640</v>
      </c>
      <c r="AM90" s="3">
        <v>1675</v>
      </c>
    </row>
    <row r="91" spans="1:39">
      <c r="C91" t="s">
        <v>12</v>
      </c>
      <c r="D91" s="3">
        <v>50000</v>
      </c>
      <c r="E91" s="3">
        <v>25000</v>
      </c>
      <c r="F91" s="3">
        <v>25000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</row>
    <row r="92" spans="1:39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F92" s="3"/>
      <c r="AG92" s="3"/>
      <c r="AH92" s="3"/>
      <c r="AI92" s="3"/>
      <c r="AJ92" s="3"/>
      <c r="AK92" s="3"/>
      <c r="AL92" s="3"/>
      <c r="AM92" s="3"/>
    </row>
    <row r="93" spans="1:39">
      <c r="B93" t="s">
        <v>9</v>
      </c>
      <c r="C93" t="s">
        <v>22</v>
      </c>
      <c r="D93">
        <f>SUM($D$90:D90)</f>
        <v>100000</v>
      </c>
      <c r="E93">
        <f>SUM($D$90:E90)</f>
        <v>100000</v>
      </c>
      <c r="F93">
        <f>SUM($D$90:F90)</f>
        <v>100000</v>
      </c>
      <c r="G93">
        <f>SUM($D$90:G90)</f>
        <v>100000</v>
      </c>
      <c r="H93">
        <f>SUM($D$90:H90)</f>
        <v>100000</v>
      </c>
      <c r="I93">
        <f>SUM($D$90:I90)</f>
        <v>100000</v>
      </c>
      <c r="J93">
        <f>SUM($D$90:J90)</f>
        <v>100000</v>
      </c>
      <c r="K93">
        <f>SUM($D$90:K90)</f>
        <v>100000</v>
      </c>
      <c r="L93">
        <f>SUM($D$90:L90)</f>
        <v>100000</v>
      </c>
      <c r="M93">
        <f>SUM($D$90:M90)</f>
        <v>100000</v>
      </c>
      <c r="N93">
        <f>SUM($D$90:N90)</f>
        <v>100000</v>
      </c>
      <c r="O93">
        <f>SUM($D$90:O90)</f>
        <v>100000</v>
      </c>
      <c r="P93">
        <f>SUM($D$90:P90)</f>
        <v>100000</v>
      </c>
      <c r="Q93">
        <f>SUM($D$90:Q90)</f>
        <v>100000</v>
      </c>
      <c r="R93">
        <f>SUM($D$90:R90)</f>
        <v>100000</v>
      </c>
      <c r="S93">
        <f>SUM($D$90:S90)</f>
        <v>100000</v>
      </c>
      <c r="T93">
        <f>SUM($D$90:T90)</f>
        <v>100000</v>
      </c>
      <c r="U93">
        <f>SUM($D$90:U90)</f>
        <v>100000</v>
      </c>
      <c r="V93">
        <f>SUM($D$90:V90)</f>
        <v>100000</v>
      </c>
      <c r="W93">
        <f>SUM($D$90:W90)</f>
        <v>100000</v>
      </c>
      <c r="X93">
        <f>SUM($D$90:X90)</f>
        <v>100000</v>
      </c>
      <c r="Y93">
        <f>SUM($D$90:Y90)</f>
        <v>100000</v>
      </c>
      <c r="Z93">
        <f>SUM($D$90:Z90)</f>
        <v>100000</v>
      </c>
      <c r="AA93">
        <f>SUM($D$90:AA90)</f>
        <v>100000</v>
      </c>
      <c r="AB93">
        <f>SUM($D$90:AB90)</f>
        <v>100000</v>
      </c>
      <c r="AC93">
        <f>SUM($D$90:AC90)</f>
        <v>100000</v>
      </c>
      <c r="AD93">
        <f>SUM($D$90:AD90)</f>
        <v>100000</v>
      </c>
      <c r="AE93">
        <f>SUM($D$90:AE90)</f>
        <v>100000</v>
      </c>
      <c r="AF93">
        <f>SUM($D$90:AF90)</f>
        <v>101430</v>
      </c>
      <c r="AG93">
        <f>SUM($D$90:AG90)</f>
        <v>102895</v>
      </c>
    </row>
    <row r="94" spans="1:39">
      <c r="C94" t="s">
        <v>15</v>
      </c>
      <c r="D94">
        <f>SUM($D$91:D91)</f>
        <v>50000</v>
      </c>
      <c r="E94">
        <f>SUM($D$91:E91)</f>
        <v>75000</v>
      </c>
      <c r="F94">
        <f>SUM($D$91:F91)</f>
        <v>100000</v>
      </c>
      <c r="G94">
        <f>SUM($D$91:G91)</f>
        <v>100000</v>
      </c>
      <c r="H94">
        <f>SUM($D$91:H91)</f>
        <v>100000</v>
      </c>
      <c r="I94">
        <f>SUM($D$91:I91)</f>
        <v>100000</v>
      </c>
      <c r="J94">
        <f>SUM($D$91:J91)</f>
        <v>100000</v>
      </c>
      <c r="K94">
        <f>SUM($D$91:K91)</f>
        <v>100000</v>
      </c>
      <c r="L94">
        <f>SUM($D$91:L91)</f>
        <v>100000</v>
      </c>
      <c r="M94">
        <f>SUM($D$91:M91)</f>
        <v>100000</v>
      </c>
      <c r="N94">
        <f>SUM($D$91:N91)</f>
        <v>100000</v>
      </c>
      <c r="O94">
        <f>SUM($D$91:O91)</f>
        <v>100000</v>
      </c>
      <c r="P94">
        <f>SUM($D$91:P91)</f>
        <v>100000</v>
      </c>
      <c r="Q94">
        <f>SUM($D$91:Q91)</f>
        <v>100000</v>
      </c>
      <c r="R94">
        <f>SUM($D$91:R91)</f>
        <v>100000</v>
      </c>
      <c r="S94">
        <f>SUM($D$91:S91)</f>
        <v>100000</v>
      </c>
      <c r="T94">
        <f>SUM($D$91:T91)</f>
        <v>100000</v>
      </c>
      <c r="U94">
        <f>SUM($D$91:U91)</f>
        <v>100000</v>
      </c>
      <c r="V94">
        <f>SUM($D$91:V91)</f>
        <v>100000</v>
      </c>
      <c r="W94">
        <f>SUM($D$91:W91)</f>
        <v>100000</v>
      </c>
      <c r="X94">
        <f>SUM($D$91:X91)</f>
        <v>100000</v>
      </c>
      <c r="Y94">
        <f>SUM($D$91:Y91)</f>
        <v>100000</v>
      </c>
      <c r="Z94">
        <f>SUM($D$91:Z91)</f>
        <v>100000</v>
      </c>
      <c r="AA94">
        <f>SUM($D$91:AA91)</f>
        <v>100000</v>
      </c>
      <c r="AB94">
        <f>SUM($D$91:AB91)</f>
        <v>100000</v>
      </c>
      <c r="AC94">
        <f>SUM($D$91:AC91)</f>
        <v>100000</v>
      </c>
      <c r="AD94">
        <f>SUM($D$91:AD91)</f>
        <v>100000</v>
      </c>
      <c r="AE94">
        <f>SUM($D$91:AE91)</f>
        <v>100000</v>
      </c>
      <c r="AF94">
        <f>SUM($D$91:AF91)</f>
        <v>100000</v>
      </c>
      <c r="AG94">
        <f>SUM($D$91:AG91)</f>
        <v>100000</v>
      </c>
    </row>
    <row r="95" spans="1:39">
      <c r="C95" t="s">
        <v>23</v>
      </c>
      <c r="D95">
        <f>D93-D94</f>
        <v>50000</v>
      </c>
      <c r="E95">
        <f t="shared" ref="E95:AG95" si="6">E93-E94</f>
        <v>25000</v>
      </c>
      <c r="F95">
        <f t="shared" si="6"/>
        <v>0</v>
      </c>
      <c r="G95">
        <f t="shared" si="6"/>
        <v>0</v>
      </c>
      <c r="H95">
        <f t="shared" si="6"/>
        <v>0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0</v>
      </c>
      <c r="U95">
        <f t="shared" si="6"/>
        <v>0</v>
      </c>
      <c r="V95">
        <f t="shared" si="6"/>
        <v>0</v>
      </c>
      <c r="W95">
        <f t="shared" si="6"/>
        <v>0</v>
      </c>
      <c r="X95">
        <f t="shared" si="6"/>
        <v>0</v>
      </c>
      <c r="Y95">
        <f t="shared" si="6"/>
        <v>0</v>
      </c>
      <c r="Z95">
        <f t="shared" si="6"/>
        <v>0</v>
      </c>
      <c r="AA95">
        <f t="shared" si="6"/>
        <v>0</v>
      </c>
      <c r="AB95">
        <f t="shared" si="6"/>
        <v>0</v>
      </c>
      <c r="AC95">
        <f t="shared" si="6"/>
        <v>0</v>
      </c>
      <c r="AD95">
        <f t="shared" si="6"/>
        <v>0</v>
      </c>
      <c r="AE95">
        <f t="shared" si="6"/>
        <v>0</v>
      </c>
      <c r="AF95">
        <f t="shared" si="6"/>
        <v>1430</v>
      </c>
      <c r="AG95">
        <f t="shared" si="6"/>
        <v>2895</v>
      </c>
    </row>
    <row r="98" spans="1:1">
      <c r="A98" s="8"/>
    </row>
    <row r="113" spans="1:39" s="1" customFormat="1">
      <c r="A113" s="9" t="s">
        <v>40</v>
      </c>
    </row>
    <row r="114" spans="1:39">
      <c r="B114" t="s">
        <v>0</v>
      </c>
      <c r="C114" t="s">
        <v>10</v>
      </c>
      <c r="D114" s="2">
        <v>43101</v>
      </c>
      <c r="E114">
        <f>YEAR(D114)</f>
        <v>2018</v>
      </c>
    </row>
    <row r="115" spans="1:39">
      <c r="C115" t="s">
        <v>11</v>
      </c>
      <c r="D115" s="2">
        <v>44166</v>
      </c>
      <c r="E115">
        <f>YEAR(D115)</f>
        <v>2020</v>
      </c>
    </row>
    <row r="117" spans="1:39">
      <c r="D117">
        <f>YEAR(D114)</f>
        <v>2018</v>
      </c>
      <c r="E117">
        <f>D117+1</f>
        <v>2019</v>
      </c>
      <c r="F117">
        <f t="shared" ref="F117:AM117" si="7">E117+1</f>
        <v>2020</v>
      </c>
      <c r="G117">
        <f t="shared" si="7"/>
        <v>2021</v>
      </c>
      <c r="H117">
        <f t="shared" si="7"/>
        <v>2022</v>
      </c>
      <c r="I117">
        <f t="shared" si="7"/>
        <v>2023</v>
      </c>
      <c r="J117">
        <f t="shared" si="7"/>
        <v>2024</v>
      </c>
      <c r="K117">
        <f t="shared" si="7"/>
        <v>2025</v>
      </c>
      <c r="L117">
        <f t="shared" si="7"/>
        <v>2026</v>
      </c>
      <c r="M117">
        <f t="shared" si="7"/>
        <v>2027</v>
      </c>
      <c r="N117">
        <f t="shared" si="7"/>
        <v>2028</v>
      </c>
      <c r="O117">
        <f t="shared" si="7"/>
        <v>2029</v>
      </c>
      <c r="P117">
        <f t="shared" si="7"/>
        <v>2030</v>
      </c>
      <c r="Q117">
        <f t="shared" si="7"/>
        <v>2031</v>
      </c>
      <c r="R117">
        <f t="shared" si="7"/>
        <v>2032</v>
      </c>
      <c r="S117">
        <f t="shared" si="7"/>
        <v>2033</v>
      </c>
      <c r="T117">
        <f t="shared" si="7"/>
        <v>2034</v>
      </c>
      <c r="U117">
        <f t="shared" si="7"/>
        <v>2035</v>
      </c>
      <c r="V117">
        <f t="shared" si="7"/>
        <v>2036</v>
      </c>
      <c r="W117">
        <f t="shared" si="7"/>
        <v>2037</v>
      </c>
      <c r="X117">
        <f t="shared" si="7"/>
        <v>2038</v>
      </c>
      <c r="Y117">
        <f t="shared" si="7"/>
        <v>2039</v>
      </c>
      <c r="Z117">
        <f t="shared" si="7"/>
        <v>2040</v>
      </c>
      <c r="AA117">
        <f t="shared" si="7"/>
        <v>2041</v>
      </c>
      <c r="AB117">
        <f t="shared" si="7"/>
        <v>2042</v>
      </c>
      <c r="AC117">
        <f t="shared" si="7"/>
        <v>2043</v>
      </c>
      <c r="AD117">
        <f t="shared" si="7"/>
        <v>2044</v>
      </c>
      <c r="AE117">
        <f t="shared" si="7"/>
        <v>2045</v>
      </c>
      <c r="AF117">
        <f t="shared" si="7"/>
        <v>2046</v>
      </c>
      <c r="AG117">
        <f t="shared" si="7"/>
        <v>2047</v>
      </c>
      <c r="AH117">
        <f t="shared" si="7"/>
        <v>2048</v>
      </c>
      <c r="AI117">
        <f t="shared" si="7"/>
        <v>2049</v>
      </c>
      <c r="AJ117">
        <f t="shared" si="7"/>
        <v>2050</v>
      </c>
      <c r="AK117">
        <f t="shared" si="7"/>
        <v>2051</v>
      </c>
      <c r="AL117">
        <f t="shared" si="7"/>
        <v>2052</v>
      </c>
      <c r="AM117">
        <f t="shared" si="7"/>
        <v>2053</v>
      </c>
    </row>
    <row r="118" spans="1:39">
      <c r="C118" t="s">
        <v>24</v>
      </c>
      <c r="D118" s="3">
        <v>40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600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600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F118" s="3">
        <v>1430</v>
      </c>
      <c r="AG118" s="3">
        <v>1465</v>
      </c>
      <c r="AH118" s="3">
        <v>1500</v>
      </c>
      <c r="AI118" s="3">
        <v>1535</v>
      </c>
      <c r="AJ118" s="3">
        <v>1570</v>
      </c>
      <c r="AK118" s="3">
        <v>1605</v>
      </c>
      <c r="AL118" s="3">
        <v>1640</v>
      </c>
      <c r="AM118" s="3">
        <v>1675</v>
      </c>
    </row>
    <row r="119" spans="1:39">
      <c r="C119" t="s">
        <v>25</v>
      </c>
      <c r="D119" s="3">
        <v>20</v>
      </c>
      <c r="E119" s="3">
        <v>10</v>
      </c>
      <c r="F119" s="3">
        <v>10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150</v>
      </c>
      <c r="O119" s="3">
        <v>120</v>
      </c>
      <c r="P119" s="3">
        <v>180</v>
      </c>
      <c r="Q119" s="3">
        <v>90</v>
      </c>
      <c r="R119" s="3">
        <v>60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150</v>
      </c>
      <c r="Y119" s="3">
        <v>120</v>
      </c>
      <c r="Z119" s="3">
        <v>180</v>
      </c>
      <c r="AA119" s="3">
        <v>90</v>
      </c>
      <c r="AB119" s="3">
        <v>60</v>
      </c>
      <c r="AC119" s="3">
        <v>0</v>
      </c>
      <c r="AD119" s="3">
        <v>0</v>
      </c>
    </row>
    <row r="120" spans="1:39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B121" t="s">
        <v>9</v>
      </c>
      <c r="C121" t="s">
        <v>26</v>
      </c>
      <c r="D121">
        <f>IF(D117&gt;$E$115,0,SUM($D$118:D118))</f>
        <v>40</v>
      </c>
      <c r="E121">
        <f>IF(E117&gt;$E$115,0,SUM($D$118:E118))</f>
        <v>40</v>
      </c>
      <c r="F121">
        <f>IF(F117&gt;$E$115,0,SUM($D$118:F118))</f>
        <v>40</v>
      </c>
      <c r="G121">
        <f>IF(G117&gt;$E$115,0,SUM($D$118:G118))</f>
        <v>0</v>
      </c>
      <c r="H121">
        <f>IF(H117&gt;$E$115,0,SUM($D$118:H118))</f>
        <v>0</v>
      </c>
      <c r="I121">
        <f>IF(I117&gt;$E$115,0,SUM($D$118:I118))</f>
        <v>0</v>
      </c>
      <c r="J121">
        <f>IF(J117&gt;$E$115,0,SUM($D$118:J118))</f>
        <v>0</v>
      </c>
      <c r="K121">
        <f>IF(K117&gt;$E$115,0,SUM($D$118:K118))</f>
        <v>0</v>
      </c>
      <c r="L121">
        <f>IF(L117&gt;$E$115,0,SUM($D$118:L118))</f>
        <v>0</v>
      </c>
      <c r="M121">
        <f>IF(M117&gt;$E$115,0,SUM($D$118:M118))</f>
        <v>0</v>
      </c>
      <c r="N121">
        <f>IF(N117&gt;$E$115,0,SUM($D$118:N118))</f>
        <v>0</v>
      </c>
      <c r="O121">
        <f>IF(O117&gt;$E$115,0,SUM($D$118:O118))</f>
        <v>0</v>
      </c>
      <c r="P121">
        <f>IF(P117&gt;$E$115,0,SUM($D$118:P118))</f>
        <v>0</v>
      </c>
      <c r="Q121">
        <f>IF(Q117&gt;$E$115,0,SUM($D$118:Q118))</f>
        <v>0</v>
      </c>
      <c r="R121">
        <f>IF(R117&gt;$E$115,0,SUM($D$118:R118))</f>
        <v>0</v>
      </c>
      <c r="S121">
        <f>IF(S117&gt;$E$115,0,SUM($D$118:S118))</f>
        <v>0</v>
      </c>
      <c r="T121">
        <f>IF(T117&gt;$E$115,0,SUM($D$118:T118))</f>
        <v>0</v>
      </c>
      <c r="U121">
        <f>IF(U117&gt;$E$115,0,SUM($D$118:U118))</f>
        <v>0</v>
      </c>
      <c r="V121">
        <f>IF(V117&gt;$E$115,0,SUM($D$118:V118))</f>
        <v>0</v>
      </c>
      <c r="W121">
        <f>IF(W117&gt;$E$115,0,SUM($D$118:W118))</f>
        <v>0</v>
      </c>
      <c r="X121">
        <f>IF(X117&gt;$E$115,0,SUM($D$118:X118))</f>
        <v>0</v>
      </c>
      <c r="Y121">
        <f>IF(Y117&gt;$E$115,0,SUM($D$118:Y118))</f>
        <v>0</v>
      </c>
      <c r="Z121">
        <f>IF(Z117&gt;$E$115,0,SUM($D$118:Z118))</f>
        <v>0</v>
      </c>
      <c r="AA121">
        <f>IF(AA117&gt;$E$115,0,SUM($D$118:AA118))</f>
        <v>0</v>
      </c>
      <c r="AB121">
        <f>IF(AB117&gt;$E$115,0,SUM($D$118:AB118))</f>
        <v>0</v>
      </c>
      <c r="AC121">
        <f>IF(AC117&gt;$E$115,0,SUM($D$118:AC118))</f>
        <v>0</v>
      </c>
      <c r="AD121">
        <f>IF(AD117&gt;$E$115,0,SUM($D$118:AD118))</f>
        <v>0</v>
      </c>
      <c r="AE121">
        <f>IF(AE117&gt;$E$115,0,SUM($D$118:AE118))</f>
        <v>0</v>
      </c>
      <c r="AF121">
        <f>IF(AF117&gt;$E$115,0,SUM($D$118:AF118))</f>
        <v>0</v>
      </c>
      <c r="AG121">
        <f>IF(AG117&gt;$E$115,0,SUM($D$118:AG118))</f>
        <v>0</v>
      </c>
      <c r="AH121">
        <f>IF(AH117&gt;$E$115,0,SUM($D$118:AH118))</f>
        <v>0</v>
      </c>
    </row>
    <row r="122" spans="1:39">
      <c r="C122" t="s">
        <v>27</v>
      </c>
      <c r="D122">
        <f>IF(D117&gt;$E$115,0,SUM($D$119:D119))</f>
        <v>20</v>
      </c>
      <c r="E122">
        <f>IF(E117&gt;$E$115,0,SUM($D$119:E119))</f>
        <v>30</v>
      </c>
      <c r="F122">
        <f>IF(F117&gt;$E$115,0,SUM($D$119:F119))</f>
        <v>40</v>
      </c>
      <c r="G122">
        <f>IF(G117&gt;$E$115,0,SUM($D$119:G119))</f>
        <v>0</v>
      </c>
      <c r="H122">
        <f>IF(H117&gt;$E$115,0,SUM($D$119:H119))</f>
        <v>0</v>
      </c>
      <c r="I122">
        <f>IF(I117&gt;$E$115,0,SUM($D$119:I119))</f>
        <v>0</v>
      </c>
      <c r="J122">
        <f>IF(J117&gt;$E$115,0,SUM($D$119:J119))</f>
        <v>0</v>
      </c>
      <c r="K122">
        <f>IF(K117&gt;$E$115,0,SUM($D$119:K119))</f>
        <v>0</v>
      </c>
      <c r="L122">
        <f>IF(L117&gt;$E$115,0,SUM($D$119:L119))</f>
        <v>0</v>
      </c>
      <c r="M122">
        <f>IF(M117&gt;$E$115,0,SUM($D$119:M119))</f>
        <v>0</v>
      </c>
      <c r="N122">
        <f>IF(N117&gt;$E$115,0,SUM($D$119:N119))</f>
        <v>0</v>
      </c>
      <c r="O122">
        <f>IF(O117&gt;$E$115,0,SUM($D$119:O119))</f>
        <v>0</v>
      </c>
      <c r="P122">
        <f>IF(P117&gt;$E$115,0,SUM($D$119:P119))</f>
        <v>0</v>
      </c>
      <c r="Q122">
        <f>IF(Q117&gt;$E$115,0,SUM($D$119:Q119))</f>
        <v>0</v>
      </c>
      <c r="R122">
        <f>IF(R117&gt;$E$115,0,SUM($D$119:R119))</f>
        <v>0</v>
      </c>
      <c r="S122">
        <f>IF(S117&gt;$E$115,0,SUM($D$119:S119))</f>
        <v>0</v>
      </c>
      <c r="T122">
        <f>IF(T117&gt;$E$115,0,SUM($D$119:T119))</f>
        <v>0</v>
      </c>
      <c r="U122">
        <f>IF(U117&gt;$E$115,0,SUM($D$119:U119))</f>
        <v>0</v>
      </c>
      <c r="V122">
        <f>IF(V117&gt;$E$115,0,SUM($D$119:V119))</f>
        <v>0</v>
      </c>
      <c r="W122">
        <f>IF(W117&gt;$E$115,0,SUM($D$119:W119))</f>
        <v>0</v>
      </c>
      <c r="X122">
        <f>IF(X117&gt;$E$115,0,SUM($D$119:X119))</f>
        <v>0</v>
      </c>
      <c r="Y122">
        <f>IF(Y117&gt;$E$115,0,SUM($D$119:Y119))</f>
        <v>0</v>
      </c>
      <c r="Z122">
        <f>IF(Z117&gt;$E$115,0,SUM($D$119:Z119))</f>
        <v>0</v>
      </c>
      <c r="AA122">
        <f>IF(AA117&gt;$E$115,0,SUM($D$119:AA119))</f>
        <v>0</v>
      </c>
      <c r="AB122">
        <f>IF(AB117&gt;$E$115,0,SUM($D$119:AB119))</f>
        <v>0</v>
      </c>
      <c r="AC122">
        <f>IF(AC117&gt;$E$115,0,SUM($D$119:AC119))</f>
        <v>0</v>
      </c>
      <c r="AD122">
        <f>IF(AD117&gt;$E$115,0,SUM($D$119:AD119))</f>
        <v>0</v>
      </c>
      <c r="AE122">
        <f>IF(AE117&gt;$E$115,0,SUM($D$119:AE119))</f>
        <v>0</v>
      </c>
      <c r="AF122">
        <f>IF(AF117&gt;$E$115,0,SUM($D$119:AF119))</f>
        <v>0</v>
      </c>
      <c r="AG122">
        <f>IF(AG117&gt;$E$115,0,SUM($D$119:AG119))</f>
        <v>0</v>
      </c>
      <c r="AH122">
        <f>IF(AH117&gt;$E$115,0,SUM($D$119:AH119))</f>
        <v>0</v>
      </c>
    </row>
    <row r="123" spans="1:39">
      <c r="C123" t="s">
        <v>28</v>
      </c>
      <c r="D123">
        <f>D121-D122</f>
        <v>20</v>
      </c>
      <c r="E123">
        <f t="shared" ref="E123:AG123" si="8">E121-E122</f>
        <v>10</v>
      </c>
      <c r="F123">
        <f t="shared" si="8"/>
        <v>0</v>
      </c>
      <c r="G123">
        <f t="shared" si="8"/>
        <v>0</v>
      </c>
      <c r="H123">
        <f t="shared" si="8"/>
        <v>0</v>
      </c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>
        <f t="shared" si="8"/>
        <v>0</v>
      </c>
      <c r="N123">
        <f t="shared" si="8"/>
        <v>0</v>
      </c>
      <c r="O123">
        <f t="shared" si="8"/>
        <v>0</v>
      </c>
      <c r="P123">
        <f t="shared" si="8"/>
        <v>0</v>
      </c>
      <c r="Q123">
        <f t="shared" si="8"/>
        <v>0</v>
      </c>
      <c r="R123">
        <f t="shared" si="8"/>
        <v>0</v>
      </c>
      <c r="S123">
        <f t="shared" si="8"/>
        <v>0</v>
      </c>
      <c r="T123">
        <f t="shared" si="8"/>
        <v>0</v>
      </c>
      <c r="U123">
        <f t="shared" si="8"/>
        <v>0</v>
      </c>
      <c r="V123">
        <f t="shared" si="8"/>
        <v>0</v>
      </c>
      <c r="W123">
        <f t="shared" si="8"/>
        <v>0</v>
      </c>
      <c r="X123">
        <f t="shared" si="8"/>
        <v>0</v>
      </c>
      <c r="Y123">
        <f t="shared" si="8"/>
        <v>0</v>
      </c>
      <c r="Z123">
        <f t="shared" si="8"/>
        <v>0</v>
      </c>
      <c r="AA123">
        <f t="shared" si="8"/>
        <v>0</v>
      </c>
      <c r="AB123">
        <f t="shared" si="8"/>
        <v>0</v>
      </c>
      <c r="AC123">
        <f t="shared" si="8"/>
        <v>0</v>
      </c>
      <c r="AD123">
        <f t="shared" si="8"/>
        <v>0</v>
      </c>
      <c r="AE123">
        <f t="shared" si="8"/>
        <v>0</v>
      </c>
      <c r="AF123">
        <f t="shared" si="8"/>
        <v>0</v>
      </c>
      <c r="AG123">
        <f t="shared" si="8"/>
        <v>0</v>
      </c>
    </row>
    <row r="139" spans="1:47" s="1" customFormat="1">
      <c r="A139" s="9" t="s">
        <v>43</v>
      </c>
    </row>
    <row r="140" spans="1:47">
      <c r="B140" t="s">
        <v>0</v>
      </c>
      <c r="C140" t="s">
        <v>10</v>
      </c>
      <c r="D140" s="2">
        <v>43101</v>
      </c>
      <c r="E140">
        <f>YEAR(D140)</f>
        <v>2018</v>
      </c>
    </row>
    <row r="141" spans="1:47">
      <c r="C141" t="s">
        <v>11</v>
      </c>
      <c r="D141" s="2">
        <v>44166</v>
      </c>
      <c r="E141">
        <f>YEAR(D141)</f>
        <v>2020</v>
      </c>
    </row>
    <row r="143" spans="1:47">
      <c r="D143">
        <f>YEAR(D140)</f>
        <v>2018</v>
      </c>
      <c r="E143">
        <f>D143+1</f>
        <v>2019</v>
      </c>
      <c r="F143">
        <f t="shared" ref="F143:AU143" si="9">E143+1</f>
        <v>2020</v>
      </c>
      <c r="G143">
        <f t="shared" si="9"/>
        <v>2021</v>
      </c>
      <c r="H143">
        <f t="shared" si="9"/>
        <v>2022</v>
      </c>
      <c r="I143">
        <f t="shared" si="9"/>
        <v>2023</v>
      </c>
      <c r="J143">
        <f t="shared" si="9"/>
        <v>2024</v>
      </c>
      <c r="K143">
        <f t="shared" si="9"/>
        <v>2025</v>
      </c>
      <c r="L143">
        <f t="shared" si="9"/>
        <v>2026</v>
      </c>
      <c r="M143">
        <f t="shared" si="9"/>
        <v>2027</v>
      </c>
      <c r="N143">
        <f t="shared" si="9"/>
        <v>2028</v>
      </c>
      <c r="O143">
        <f t="shared" si="9"/>
        <v>2029</v>
      </c>
      <c r="P143">
        <f t="shared" si="9"/>
        <v>2030</v>
      </c>
      <c r="Q143">
        <f t="shared" si="9"/>
        <v>2031</v>
      </c>
      <c r="R143">
        <f t="shared" si="9"/>
        <v>2032</v>
      </c>
      <c r="S143">
        <f t="shared" si="9"/>
        <v>2033</v>
      </c>
      <c r="T143">
        <f t="shared" si="9"/>
        <v>2034</v>
      </c>
      <c r="U143">
        <f t="shared" si="9"/>
        <v>2035</v>
      </c>
      <c r="V143">
        <f t="shared" si="9"/>
        <v>2036</v>
      </c>
      <c r="W143">
        <f t="shared" si="9"/>
        <v>2037</v>
      </c>
      <c r="X143">
        <f t="shared" si="9"/>
        <v>2038</v>
      </c>
      <c r="Y143">
        <f t="shared" si="9"/>
        <v>2039</v>
      </c>
      <c r="Z143">
        <f t="shared" si="9"/>
        <v>2040</v>
      </c>
      <c r="AA143">
        <f t="shared" si="9"/>
        <v>2041</v>
      </c>
      <c r="AB143">
        <f t="shared" si="9"/>
        <v>2042</v>
      </c>
      <c r="AC143">
        <f t="shared" si="9"/>
        <v>2043</v>
      </c>
      <c r="AD143">
        <f t="shared" si="9"/>
        <v>2044</v>
      </c>
      <c r="AE143">
        <f t="shared" si="9"/>
        <v>2045</v>
      </c>
      <c r="AF143">
        <f t="shared" si="9"/>
        <v>2046</v>
      </c>
      <c r="AG143">
        <f t="shared" si="9"/>
        <v>2047</v>
      </c>
      <c r="AH143">
        <f t="shared" si="9"/>
        <v>2048</v>
      </c>
      <c r="AI143">
        <f t="shared" si="9"/>
        <v>2049</v>
      </c>
      <c r="AJ143">
        <f t="shared" si="9"/>
        <v>2050</v>
      </c>
      <c r="AK143">
        <f t="shared" si="9"/>
        <v>2051</v>
      </c>
      <c r="AL143">
        <f t="shared" si="9"/>
        <v>2052</v>
      </c>
      <c r="AM143">
        <f t="shared" si="9"/>
        <v>2053</v>
      </c>
      <c r="AN143">
        <f t="shared" si="9"/>
        <v>2054</v>
      </c>
      <c r="AO143">
        <f t="shared" si="9"/>
        <v>2055</v>
      </c>
      <c r="AP143">
        <f t="shared" si="9"/>
        <v>2056</v>
      </c>
      <c r="AQ143">
        <f t="shared" si="9"/>
        <v>2057</v>
      </c>
      <c r="AR143">
        <f t="shared" si="9"/>
        <v>2058</v>
      </c>
      <c r="AS143">
        <f t="shared" si="9"/>
        <v>2059</v>
      </c>
      <c r="AT143">
        <f t="shared" si="9"/>
        <v>2060</v>
      </c>
      <c r="AU143">
        <f t="shared" si="9"/>
        <v>2061</v>
      </c>
    </row>
    <row r="144" spans="1:47">
      <c r="C144" t="s">
        <v>29</v>
      </c>
      <c r="D144" s="3">
        <v>50000000</v>
      </c>
      <c r="E144" s="3">
        <v>27500000</v>
      </c>
      <c r="F144" s="3">
        <v>30250000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2:28">
      <c r="C145" t="s">
        <v>30</v>
      </c>
      <c r="D145" s="3">
        <v>10000</v>
      </c>
      <c r="E145" s="3">
        <v>10000</v>
      </c>
      <c r="F145" s="3">
        <v>10000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</row>
    <row r="146" spans="2:28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2:28">
      <c r="B147" t="s">
        <v>9</v>
      </c>
      <c r="C147" t="s">
        <v>31</v>
      </c>
      <c r="D147" s="6">
        <f>IF(D144=0,0,D145/D144)</f>
        <v>2.0000000000000001E-4</v>
      </c>
      <c r="E147" s="6">
        <f t="shared" ref="E147:AB147" si="10">IF(E144=0,0,E145/E144)</f>
        <v>3.6363636363636361E-4</v>
      </c>
      <c r="F147" s="6">
        <f t="shared" si="10"/>
        <v>3.3057851239669424E-4</v>
      </c>
      <c r="G147" s="6">
        <f t="shared" si="10"/>
        <v>0</v>
      </c>
      <c r="H147" s="6">
        <f t="shared" si="10"/>
        <v>0</v>
      </c>
      <c r="I147" s="6">
        <f t="shared" si="10"/>
        <v>0</v>
      </c>
      <c r="J147" s="6">
        <f t="shared" si="10"/>
        <v>0</v>
      </c>
      <c r="K147" s="6">
        <f t="shared" si="10"/>
        <v>0</v>
      </c>
      <c r="L147" s="6">
        <f t="shared" si="10"/>
        <v>0</v>
      </c>
      <c r="M147" s="6">
        <f t="shared" si="10"/>
        <v>0</v>
      </c>
      <c r="N147" s="6">
        <f t="shared" si="10"/>
        <v>0</v>
      </c>
      <c r="O147" s="6">
        <f t="shared" si="10"/>
        <v>0</v>
      </c>
      <c r="P147" s="6">
        <f t="shared" si="10"/>
        <v>0</v>
      </c>
      <c r="Q147" s="6">
        <f t="shared" si="10"/>
        <v>0</v>
      </c>
      <c r="R147" s="6">
        <f t="shared" si="10"/>
        <v>0</v>
      </c>
      <c r="S147" s="6">
        <f t="shared" si="10"/>
        <v>0</v>
      </c>
      <c r="T147" s="6">
        <f t="shared" si="10"/>
        <v>0</v>
      </c>
      <c r="U147" s="6">
        <f t="shared" si="10"/>
        <v>0</v>
      </c>
      <c r="V147" s="6">
        <f t="shared" si="10"/>
        <v>0</v>
      </c>
      <c r="W147" s="6">
        <f t="shared" si="10"/>
        <v>0</v>
      </c>
      <c r="X147" s="6">
        <f t="shared" si="10"/>
        <v>0</v>
      </c>
      <c r="Y147" s="6">
        <f t="shared" si="10"/>
        <v>0</v>
      </c>
      <c r="Z147" s="6">
        <f t="shared" si="10"/>
        <v>0</v>
      </c>
      <c r="AA147" s="6">
        <f t="shared" si="10"/>
        <v>0</v>
      </c>
      <c r="AB147" s="6">
        <f t="shared" si="10"/>
        <v>0</v>
      </c>
    </row>
    <row r="163" spans="1:535" s="1" customFormat="1">
      <c r="A163" s="1" t="s">
        <v>32</v>
      </c>
    </row>
    <row r="164" spans="1:535">
      <c r="B164" t="s">
        <v>0</v>
      </c>
      <c r="C164" t="s">
        <v>10</v>
      </c>
      <c r="D164" s="2">
        <v>43101</v>
      </c>
      <c r="E164">
        <f>YEAR(D164)</f>
        <v>2018</v>
      </c>
    </row>
    <row r="165" spans="1:535">
      <c r="C165" t="s">
        <v>11</v>
      </c>
      <c r="D165" s="2">
        <v>44166</v>
      </c>
      <c r="E165">
        <f>YEAR(D165)</f>
        <v>2020</v>
      </c>
    </row>
    <row r="167" spans="1:535">
      <c r="D167">
        <f>YEAR(D164)</f>
        <v>2018</v>
      </c>
      <c r="E167">
        <f>D167+1</f>
        <v>2019</v>
      </c>
      <c r="F167">
        <f t="shared" ref="F167:AU167" si="11">E167+1</f>
        <v>2020</v>
      </c>
      <c r="G167">
        <f t="shared" si="11"/>
        <v>2021</v>
      </c>
      <c r="H167">
        <f t="shared" si="11"/>
        <v>2022</v>
      </c>
      <c r="I167">
        <f t="shared" si="11"/>
        <v>2023</v>
      </c>
      <c r="J167">
        <f t="shared" si="11"/>
        <v>2024</v>
      </c>
      <c r="K167">
        <f t="shared" si="11"/>
        <v>2025</v>
      </c>
      <c r="L167">
        <f t="shared" si="11"/>
        <v>2026</v>
      </c>
      <c r="M167">
        <f t="shared" si="11"/>
        <v>2027</v>
      </c>
      <c r="N167">
        <f t="shared" si="11"/>
        <v>2028</v>
      </c>
      <c r="O167">
        <f t="shared" si="11"/>
        <v>2029</v>
      </c>
      <c r="P167">
        <f t="shared" si="11"/>
        <v>2030</v>
      </c>
      <c r="Q167">
        <f t="shared" si="11"/>
        <v>2031</v>
      </c>
      <c r="R167">
        <f t="shared" si="11"/>
        <v>2032</v>
      </c>
      <c r="S167">
        <f t="shared" si="11"/>
        <v>2033</v>
      </c>
      <c r="T167">
        <f t="shared" si="11"/>
        <v>2034</v>
      </c>
      <c r="U167">
        <f t="shared" si="11"/>
        <v>2035</v>
      </c>
      <c r="V167">
        <f t="shared" si="11"/>
        <v>2036</v>
      </c>
      <c r="W167">
        <f t="shared" si="11"/>
        <v>2037</v>
      </c>
      <c r="X167">
        <f t="shared" si="11"/>
        <v>2038</v>
      </c>
      <c r="Y167">
        <f t="shared" si="11"/>
        <v>2039</v>
      </c>
      <c r="Z167">
        <f t="shared" si="11"/>
        <v>2040</v>
      </c>
      <c r="AA167">
        <f t="shared" si="11"/>
        <v>2041</v>
      </c>
      <c r="AB167">
        <f t="shared" si="11"/>
        <v>2042</v>
      </c>
      <c r="AC167">
        <f t="shared" si="11"/>
        <v>2043</v>
      </c>
      <c r="AD167">
        <f t="shared" si="11"/>
        <v>2044</v>
      </c>
      <c r="AE167">
        <f t="shared" si="11"/>
        <v>2045</v>
      </c>
      <c r="AF167">
        <f t="shared" si="11"/>
        <v>2046</v>
      </c>
      <c r="AG167">
        <f t="shared" si="11"/>
        <v>2047</v>
      </c>
      <c r="AH167">
        <f t="shared" si="11"/>
        <v>2048</v>
      </c>
      <c r="AI167">
        <f t="shared" si="11"/>
        <v>2049</v>
      </c>
      <c r="AJ167">
        <f t="shared" si="11"/>
        <v>2050</v>
      </c>
      <c r="AK167">
        <f t="shared" si="11"/>
        <v>2051</v>
      </c>
      <c r="AL167">
        <f t="shared" si="11"/>
        <v>2052</v>
      </c>
      <c r="AM167">
        <f t="shared" si="11"/>
        <v>2053</v>
      </c>
      <c r="AN167">
        <f t="shared" si="11"/>
        <v>2054</v>
      </c>
      <c r="AO167">
        <f t="shared" si="11"/>
        <v>2055</v>
      </c>
      <c r="AP167">
        <f t="shared" si="11"/>
        <v>2056</v>
      </c>
      <c r="AQ167">
        <f t="shared" si="11"/>
        <v>2057</v>
      </c>
      <c r="AR167">
        <f t="shared" si="11"/>
        <v>2058</v>
      </c>
      <c r="AS167">
        <f t="shared" si="11"/>
        <v>2059</v>
      </c>
      <c r="AT167">
        <f t="shared" si="11"/>
        <v>2060</v>
      </c>
      <c r="AU167">
        <f t="shared" si="11"/>
        <v>2061</v>
      </c>
    </row>
    <row r="168" spans="1:535">
      <c r="C168" t="s">
        <v>13</v>
      </c>
      <c r="D168" s="3">
        <v>50000000</v>
      </c>
      <c r="E168" s="3">
        <v>27500000</v>
      </c>
      <c r="F168" s="3">
        <v>30250000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535">
      <c r="C169" t="s">
        <v>32</v>
      </c>
      <c r="D169" s="3">
        <v>44582000</v>
      </c>
      <c r="E169" s="3">
        <v>24791000</v>
      </c>
      <c r="F169" s="3">
        <v>27541000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  <c r="HB169" s="3">
        <v>0</v>
      </c>
      <c r="HC169" s="3">
        <v>0</v>
      </c>
      <c r="HD169" s="3">
        <v>0</v>
      </c>
      <c r="HE169" s="3">
        <v>0</v>
      </c>
      <c r="HF169" s="3">
        <v>0</v>
      </c>
      <c r="HG169" s="3">
        <v>0</v>
      </c>
      <c r="HH169" s="3">
        <v>0</v>
      </c>
      <c r="HI169" s="3">
        <v>0</v>
      </c>
      <c r="HJ169" s="3">
        <v>0</v>
      </c>
      <c r="HK169" s="3">
        <v>0</v>
      </c>
      <c r="HL169" s="3">
        <v>0</v>
      </c>
      <c r="HM169" s="3">
        <v>0</v>
      </c>
      <c r="HN169" s="3">
        <v>0</v>
      </c>
      <c r="HO169" s="3">
        <v>0</v>
      </c>
      <c r="HP169" s="3">
        <v>0</v>
      </c>
      <c r="HQ169" s="3">
        <v>0</v>
      </c>
      <c r="HR169" s="3">
        <v>0</v>
      </c>
      <c r="HS169" s="3">
        <v>0</v>
      </c>
      <c r="HT169" s="3">
        <v>0</v>
      </c>
      <c r="HU169" s="3">
        <v>0</v>
      </c>
      <c r="HV169" s="3">
        <v>0</v>
      </c>
      <c r="HW169" s="3">
        <v>0</v>
      </c>
      <c r="HX169" s="3">
        <v>0</v>
      </c>
      <c r="HY169" s="3">
        <v>0</v>
      </c>
      <c r="HZ169" s="3">
        <v>0</v>
      </c>
      <c r="IA169" s="3">
        <v>0</v>
      </c>
      <c r="IB169" s="3">
        <v>0</v>
      </c>
      <c r="IC169" s="3">
        <v>0</v>
      </c>
      <c r="ID169" s="3">
        <v>0</v>
      </c>
      <c r="IE169" s="3">
        <v>0</v>
      </c>
      <c r="IF169" s="3">
        <v>0</v>
      </c>
      <c r="IG169" s="3">
        <v>0</v>
      </c>
      <c r="IH169" s="3">
        <v>0</v>
      </c>
      <c r="II169" s="3">
        <v>0</v>
      </c>
      <c r="IJ169" s="3">
        <v>0</v>
      </c>
      <c r="IK169" s="3">
        <v>0</v>
      </c>
      <c r="IL169" s="3">
        <v>0</v>
      </c>
      <c r="IM169" s="3">
        <v>0</v>
      </c>
      <c r="IN169" s="3">
        <v>0</v>
      </c>
      <c r="IO169" s="3">
        <v>0</v>
      </c>
      <c r="IP169" s="3">
        <v>0</v>
      </c>
      <c r="IQ169" s="3">
        <v>0</v>
      </c>
      <c r="IR169" s="3">
        <v>0</v>
      </c>
      <c r="IS169" s="3">
        <v>0</v>
      </c>
      <c r="IT169" s="3">
        <v>0</v>
      </c>
      <c r="IU169" s="3">
        <v>0</v>
      </c>
      <c r="IV169" s="3">
        <v>0</v>
      </c>
      <c r="IW169" s="3">
        <v>0</v>
      </c>
      <c r="IX169" s="3">
        <v>0</v>
      </c>
      <c r="IY169" s="3">
        <v>0</v>
      </c>
      <c r="IZ169" s="3">
        <v>0</v>
      </c>
      <c r="JA169" s="3">
        <v>0</v>
      </c>
      <c r="JB169" s="3">
        <v>0</v>
      </c>
      <c r="JC169" s="3">
        <v>0</v>
      </c>
      <c r="JD169" s="3">
        <v>0</v>
      </c>
      <c r="JE169" s="3">
        <v>0</v>
      </c>
      <c r="JF169" s="3">
        <v>0</v>
      </c>
      <c r="JG169" s="3">
        <v>0</v>
      </c>
      <c r="JH169" s="3">
        <v>0</v>
      </c>
      <c r="JI169" s="3">
        <v>0</v>
      </c>
      <c r="JJ169" s="3">
        <v>0</v>
      </c>
      <c r="JK169" s="3">
        <v>0</v>
      </c>
      <c r="JL169" s="3">
        <v>0</v>
      </c>
      <c r="JM169" s="3">
        <v>0</v>
      </c>
      <c r="JN169" s="3">
        <v>0</v>
      </c>
      <c r="JO169" s="3">
        <v>0</v>
      </c>
      <c r="JP169" s="3">
        <v>0</v>
      </c>
      <c r="JQ169" s="3">
        <v>0</v>
      </c>
      <c r="JR169" s="3">
        <v>0</v>
      </c>
      <c r="JS169" s="3">
        <v>0</v>
      </c>
      <c r="JT169" s="3">
        <v>0</v>
      </c>
      <c r="JU169" s="3">
        <v>0</v>
      </c>
      <c r="JV169" s="3">
        <v>0</v>
      </c>
      <c r="JW169" s="3">
        <v>0</v>
      </c>
      <c r="JX169" s="3">
        <v>0</v>
      </c>
      <c r="JY169" s="3">
        <v>0</v>
      </c>
      <c r="JZ169" s="3">
        <v>0</v>
      </c>
      <c r="KA169" s="3">
        <v>0</v>
      </c>
      <c r="KB169" s="3">
        <v>0</v>
      </c>
      <c r="KC169" s="3">
        <v>0</v>
      </c>
      <c r="KD169" s="3">
        <v>0</v>
      </c>
      <c r="KE169" s="3">
        <v>0</v>
      </c>
      <c r="KF169" s="3">
        <v>0</v>
      </c>
      <c r="KG169" s="3">
        <v>0</v>
      </c>
      <c r="KH169" s="3">
        <v>0</v>
      </c>
      <c r="KI169" s="3">
        <v>0</v>
      </c>
      <c r="KJ169" s="3">
        <v>0</v>
      </c>
      <c r="KK169" s="3">
        <v>0</v>
      </c>
      <c r="KL169" s="3">
        <v>0</v>
      </c>
      <c r="KM169" s="3">
        <v>0</v>
      </c>
      <c r="KN169" s="3">
        <v>0</v>
      </c>
      <c r="KO169" s="3">
        <v>0</v>
      </c>
      <c r="KP169" s="3">
        <v>0</v>
      </c>
      <c r="KQ169" s="3">
        <v>0</v>
      </c>
      <c r="KR169" s="3">
        <v>0</v>
      </c>
      <c r="KS169" s="3">
        <v>0</v>
      </c>
      <c r="KT169" s="3">
        <v>0</v>
      </c>
      <c r="KU169" s="3">
        <v>0</v>
      </c>
      <c r="KV169" s="3">
        <v>0</v>
      </c>
      <c r="KW169" s="3">
        <v>0</v>
      </c>
      <c r="KX169" s="3">
        <v>0</v>
      </c>
      <c r="KY169" s="3">
        <v>0</v>
      </c>
      <c r="KZ169" s="3">
        <v>0</v>
      </c>
      <c r="LA169" s="3">
        <v>0</v>
      </c>
      <c r="LB169" s="3">
        <v>0</v>
      </c>
      <c r="LC169" s="3">
        <v>0</v>
      </c>
      <c r="LD169" s="3">
        <v>0</v>
      </c>
      <c r="LE169" s="3">
        <v>0</v>
      </c>
      <c r="LF169" s="3">
        <v>0</v>
      </c>
      <c r="LG169" s="3">
        <v>0</v>
      </c>
      <c r="LH169" s="3">
        <v>0</v>
      </c>
      <c r="LI169" s="3">
        <v>0</v>
      </c>
      <c r="LJ169" s="3">
        <v>0</v>
      </c>
      <c r="LK169" s="3">
        <v>0</v>
      </c>
      <c r="LL169" s="3">
        <v>0</v>
      </c>
      <c r="LM169" s="3">
        <v>0</v>
      </c>
      <c r="LN169" s="3">
        <v>0</v>
      </c>
      <c r="LO169" s="3">
        <v>0</v>
      </c>
      <c r="LP169" s="3">
        <v>0</v>
      </c>
      <c r="LQ169" s="3">
        <v>0</v>
      </c>
      <c r="LR169" s="3">
        <v>0</v>
      </c>
      <c r="LS169" s="3">
        <v>0</v>
      </c>
      <c r="LT169" s="3">
        <v>0</v>
      </c>
      <c r="LU169" s="3">
        <v>0</v>
      </c>
      <c r="LV169" s="3">
        <v>0</v>
      </c>
      <c r="LW169" s="3">
        <v>0</v>
      </c>
      <c r="LX169" s="3">
        <v>0</v>
      </c>
      <c r="LY169" s="3">
        <v>0</v>
      </c>
      <c r="LZ169" s="3">
        <v>0</v>
      </c>
      <c r="MA169" s="3">
        <v>0</v>
      </c>
      <c r="MB169" s="3">
        <v>0</v>
      </c>
      <c r="MC169" s="3">
        <v>0</v>
      </c>
      <c r="MD169" s="3">
        <v>0</v>
      </c>
      <c r="ME169" s="3">
        <v>0</v>
      </c>
      <c r="MF169" s="3">
        <v>0</v>
      </c>
      <c r="MG169" s="3">
        <v>0</v>
      </c>
      <c r="MH169" s="3">
        <v>0</v>
      </c>
      <c r="MI169" s="3">
        <v>0</v>
      </c>
      <c r="MJ169" s="3">
        <v>0</v>
      </c>
      <c r="MK169" s="3">
        <v>0</v>
      </c>
      <c r="ML169" s="3">
        <v>0</v>
      </c>
      <c r="MM169" s="3">
        <v>0</v>
      </c>
      <c r="MN169" s="3">
        <v>0</v>
      </c>
      <c r="MO169" s="3">
        <v>0</v>
      </c>
      <c r="MP169" s="3">
        <v>0</v>
      </c>
      <c r="MQ169" s="3">
        <v>0</v>
      </c>
      <c r="MR169" s="3">
        <v>0</v>
      </c>
      <c r="MS169" s="3">
        <v>0</v>
      </c>
      <c r="MT169" s="3">
        <v>0</v>
      </c>
      <c r="MU169" s="3">
        <v>0</v>
      </c>
      <c r="MV169" s="3">
        <v>0</v>
      </c>
      <c r="MW169" s="3">
        <v>0</v>
      </c>
      <c r="MX169" s="3">
        <v>0</v>
      </c>
      <c r="MY169" s="3">
        <v>0</v>
      </c>
      <c r="MZ169" s="3">
        <v>0</v>
      </c>
      <c r="NA169" s="3">
        <v>0</v>
      </c>
      <c r="NB169" s="3">
        <v>0</v>
      </c>
      <c r="NC169" s="3">
        <v>0</v>
      </c>
      <c r="ND169" s="3">
        <v>0</v>
      </c>
      <c r="NE169" s="3">
        <v>0</v>
      </c>
      <c r="NF169" s="3">
        <v>0</v>
      </c>
      <c r="NG169" s="3">
        <v>0</v>
      </c>
      <c r="NH169" s="3">
        <v>0</v>
      </c>
      <c r="NI169" s="3">
        <v>0</v>
      </c>
      <c r="NJ169" s="3">
        <v>0</v>
      </c>
      <c r="NK169" s="3">
        <v>0</v>
      </c>
      <c r="NL169" s="3">
        <v>0</v>
      </c>
      <c r="NM169" s="3">
        <v>0</v>
      </c>
      <c r="NN169" s="3">
        <v>0</v>
      </c>
      <c r="NO169" s="3">
        <v>0</v>
      </c>
      <c r="NP169" s="3">
        <v>0</v>
      </c>
      <c r="NQ169" s="3">
        <v>0</v>
      </c>
      <c r="NR169" s="3">
        <v>0</v>
      </c>
      <c r="NS169" s="3">
        <v>0</v>
      </c>
      <c r="NT169" s="3">
        <v>0</v>
      </c>
      <c r="NU169" s="3">
        <v>0</v>
      </c>
      <c r="NV169" s="3">
        <v>0</v>
      </c>
      <c r="NW169" s="3">
        <v>0</v>
      </c>
      <c r="NX169" s="3">
        <v>0</v>
      </c>
      <c r="NY169" s="3">
        <v>0</v>
      </c>
      <c r="NZ169" s="3">
        <v>0</v>
      </c>
      <c r="OA169" s="3">
        <v>0</v>
      </c>
      <c r="OB169" s="3">
        <v>0</v>
      </c>
      <c r="OC169" s="3">
        <v>0</v>
      </c>
      <c r="OD169" s="3">
        <v>0</v>
      </c>
      <c r="OE169" s="3">
        <v>0</v>
      </c>
      <c r="OF169" s="3">
        <v>0</v>
      </c>
      <c r="OG169" s="3">
        <v>0</v>
      </c>
      <c r="OH169" s="3">
        <v>0</v>
      </c>
      <c r="OI169" s="3">
        <v>0</v>
      </c>
      <c r="OJ169" s="3">
        <v>0</v>
      </c>
      <c r="OK169" s="3">
        <v>0</v>
      </c>
      <c r="OL169" s="3">
        <v>0</v>
      </c>
      <c r="OM169" s="3">
        <v>0</v>
      </c>
      <c r="ON169" s="3">
        <v>0</v>
      </c>
      <c r="OO169" s="3">
        <v>0</v>
      </c>
      <c r="OP169" s="3">
        <v>0</v>
      </c>
      <c r="OQ169" s="3">
        <v>0</v>
      </c>
      <c r="OR169" s="3">
        <v>0</v>
      </c>
      <c r="OS169" s="3">
        <v>0</v>
      </c>
      <c r="OT169" s="3">
        <v>0</v>
      </c>
      <c r="OU169" s="3">
        <v>0</v>
      </c>
      <c r="OV169" s="3">
        <v>0</v>
      </c>
      <c r="OW169" s="3">
        <v>0</v>
      </c>
      <c r="OX169" s="3">
        <v>0</v>
      </c>
      <c r="OY169" s="3">
        <v>0</v>
      </c>
      <c r="OZ169" s="3">
        <v>0</v>
      </c>
      <c r="PA169" s="3">
        <v>0</v>
      </c>
      <c r="PB169" s="3">
        <v>0</v>
      </c>
      <c r="PC169" s="3">
        <v>0</v>
      </c>
      <c r="PD169" s="3">
        <v>0</v>
      </c>
      <c r="PE169" s="3">
        <v>0</v>
      </c>
      <c r="PF169" s="3">
        <v>0</v>
      </c>
      <c r="PG169" s="3">
        <v>0</v>
      </c>
      <c r="PH169" s="3">
        <v>0</v>
      </c>
      <c r="PI169" s="3">
        <v>0</v>
      </c>
      <c r="PJ169" s="3">
        <v>0</v>
      </c>
      <c r="PK169" s="3">
        <v>0</v>
      </c>
      <c r="PL169" s="3">
        <v>0</v>
      </c>
      <c r="PM169" s="3">
        <v>0</v>
      </c>
      <c r="PN169" s="3">
        <v>0</v>
      </c>
      <c r="PO169" s="3">
        <v>0</v>
      </c>
      <c r="PP169" s="3">
        <v>0</v>
      </c>
      <c r="PQ169" s="3">
        <v>0</v>
      </c>
      <c r="PR169" s="3">
        <v>0</v>
      </c>
      <c r="PS169" s="3">
        <v>0</v>
      </c>
      <c r="PT169" s="3">
        <v>0</v>
      </c>
      <c r="PU169" s="3">
        <v>0</v>
      </c>
      <c r="PV169" s="3">
        <v>0</v>
      </c>
      <c r="PW169" s="3">
        <v>0</v>
      </c>
      <c r="PX169" s="3">
        <v>0</v>
      </c>
      <c r="PY169" s="3">
        <v>0</v>
      </c>
      <c r="PZ169" s="3">
        <v>0</v>
      </c>
      <c r="QA169" s="3">
        <v>0</v>
      </c>
      <c r="QB169" s="3">
        <v>0</v>
      </c>
      <c r="QC169" s="3">
        <v>0</v>
      </c>
      <c r="QD169" s="3">
        <v>0</v>
      </c>
      <c r="QE169" s="3">
        <v>0</v>
      </c>
      <c r="QF169" s="3">
        <v>0</v>
      </c>
      <c r="QG169" s="3">
        <v>0</v>
      </c>
      <c r="QH169" s="3">
        <v>0</v>
      </c>
      <c r="QI169" s="3">
        <v>0</v>
      </c>
      <c r="QJ169" s="3">
        <v>0</v>
      </c>
      <c r="QK169" s="3">
        <v>0</v>
      </c>
      <c r="QL169" s="3">
        <v>0</v>
      </c>
      <c r="QM169" s="3">
        <v>0</v>
      </c>
      <c r="QN169" s="3">
        <v>0</v>
      </c>
      <c r="QO169" s="3">
        <v>0</v>
      </c>
      <c r="QP169" s="3">
        <v>0</v>
      </c>
      <c r="QQ169" s="3">
        <v>0</v>
      </c>
      <c r="QR169" s="3">
        <v>0</v>
      </c>
      <c r="QS169" s="3">
        <v>0</v>
      </c>
      <c r="QT169" s="3">
        <v>0</v>
      </c>
      <c r="QU169" s="3">
        <v>0</v>
      </c>
      <c r="QV169" s="3">
        <v>0</v>
      </c>
      <c r="QW169" s="3">
        <v>0</v>
      </c>
      <c r="QX169" s="3">
        <v>0</v>
      </c>
      <c r="QY169" s="3">
        <v>0</v>
      </c>
      <c r="QZ169" s="3">
        <v>0</v>
      </c>
      <c r="RA169" s="3">
        <v>0</v>
      </c>
      <c r="RB169" s="3">
        <v>0</v>
      </c>
      <c r="RC169" s="3">
        <v>0</v>
      </c>
      <c r="RD169" s="3">
        <v>0</v>
      </c>
      <c r="RE169" s="3">
        <v>0</v>
      </c>
      <c r="RF169" s="3">
        <v>0</v>
      </c>
      <c r="RG169" s="3">
        <v>0</v>
      </c>
      <c r="RH169" s="3">
        <v>0</v>
      </c>
      <c r="RI169" s="3">
        <v>0</v>
      </c>
      <c r="RJ169" s="3">
        <v>0</v>
      </c>
      <c r="RK169" s="3">
        <v>0</v>
      </c>
      <c r="RL169" s="3">
        <v>0</v>
      </c>
      <c r="RM169" s="3">
        <v>0</v>
      </c>
      <c r="RN169" s="3">
        <v>0</v>
      </c>
      <c r="RO169" s="3">
        <v>0</v>
      </c>
      <c r="RP169" s="3">
        <v>0</v>
      </c>
      <c r="RQ169" s="3">
        <v>0</v>
      </c>
      <c r="RR169" s="3">
        <v>0</v>
      </c>
      <c r="RS169" s="3">
        <v>0</v>
      </c>
      <c r="RT169" s="3">
        <v>0</v>
      </c>
      <c r="RU169" s="3">
        <v>0</v>
      </c>
      <c r="RV169" s="3">
        <v>0</v>
      </c>
      <c r="RW169" s="3">
        <v>0</v>
      </c>
      <c r="RX169" s="3">
        <v>0</v>
      </c>
      <c r="RY169" s="3">
        <v>0</v>
      </c>
      <c r="RZ169" s="3">
        <v>0</v>
      </c>
      <c r="SA169" s="3">
        <v>0</v>
      </c>
      <c r="SB169" s="3">
        <v>0</v>
      </c>
      <c r="SC169" s="3">
        <v>0</v>
      </c>
      <c r="SD169" s="3">
        <v>0</v>
      </c>
      <c r="SE169" s="3">
        <v>0</v>
      </c>
      <c r="SF169" s="3">
        <v>0</v>
      </c>
      <c r="SG169" s="3">
        <v>0</v>
      </c>
      <c r="SH169" s="3">
        <v>0</v>
      </c>
      <c r="SI169" s="3">
        <v>0</v>
      </c>
      <c r="SJ169" s="3">
        <v>0</v>
      </c>
      <c r="SK169" s="3">
        <v>0</v>
      </c>
      <c r="SL169" s="3">
        <v>0</v>
      </c>
      <c r="SM169" s="3">
        <v>0</v>
      </c>
      <c r="SN169" s="3">
        <v>0</v>
      </c>
      <c r="SO169" s="3">
        <v>0</v>
      </c>
      <c r="SP169" s="3">
        <v>0</v>
      </c>
      <c r="SQ169" s="3">
        <v>0</v>
      </c>
      <c r="SR169" s="3">
        <v>0</v>
      </c>
      <c r="SS169" s="3">
        <v>0</v>
      </c>
      <c r="ST169" s="3">
        <v>0</v>
      </c>
      <c r="SU169" s="3">
        <v>0</v>
      </c>
      <c r="SV169" s="3">
        <v>0</v>
      </c>
      <c r="SW169" s="3">
        <v>0</v>
      </c>
      <c r="SX169" s="3">
        <v>0</v>
      </c>
      <c r="SY169" s="3">
        <v>0</v>
      </c>
      <c r="SZ169" s="3">
        <v>0</v>
      </c>
      <c r="TA169" s="3">
        <v>0</v>
      </c>
      <c r="TB169" s="3">
        <v>0</v>
      </c>
      <c r="TC169" s="3">
        <v>0</v>
      </c>
      <c r="TD169" s="3">
        <v>0</v>
      </c>
      <c r="TE169" s="3">
        <v>0</v>
      </c>
      <c r="TF169" s="3">
        <v>0</v>
      </c>
      <c r="TG169" s="3">
        <v>0</v>
      </c>
      <c r="TH169" s="3">
        <v>0</v>
      </c>
      <c r="TI169" s="3">
        <v>0</v>
      </c>
      <c r="TJ169" s="3">
        <v>0</v>
      </c>
      <c r="TK169" s="3">
        <v>0</v>
      </c>
      <c r="TL169" s="3">
        <v>0</v>
      </c>
      <c r="TM169" s="3">
        <v>0</v>
      </c>
      <c r="TN169" s="3">
        <v>0</v>
      </c>
      <c r="TO169" s="3">
        <v>0</v>
      </c>
    </row>
    <row r="170" spans="1:535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535">
      <c r="B171" t="s">
        <v>9</v>
      </c>
      <c r="C171" t="s">
        <v>16</v>
      </c>
      <c r="D171">
        <f>IF(D167&gt;$E$165,0,SUM($D$168:D168))</f>
        <v>50000000</v>
      </c>
      <c r="E171">
        <f>IF(E167&gt;$E$165,0,SUM($D$168:E168))</f>
        <v>77500000</v>
      </c>
      <c r="F171">
        <f>IF(F167&gt;$E$165,0,SUM($D$168:F168))</f>
        <v>107750000</v>
      </c>
      <c r="G171">
        <f>IF(G167&gt;$E$165,0,SUM($D$168:G168))</f>
        <v>0</v>
      </c>
      <c r="H171">
        <f>IF(H167&gt;$E$165,0,SUM($D$168:H168))</f>
        <v>0</v>
      </c>
      <c r="I171">
        <f>IF(I167&gt;$E$165,0,SUM($D$168:I168))</f>
        <v>0</v>
      </c>
      <c r="J171">
        <f>IF(J167&gt;$E$165,0,SUM($D$168:J168))</f>
        <v>0</v>
      </c>
      <c r="K171">
        <f>IF(K167&gt;$E$165,0,SUM($D$168:K168))</f>
        <v>0</v>
      </c>
      <c r="L171">
        <f>IF(L167&gt;$E$165,0,SUM($D$168:L168))</f>
        <v>0</v>
      </c>
      <c r="M171">
        <f>IF(M167&gt;$E$165,0,SUM($D$168:M168))</f>
        <v>0</v>
      </c>
      <c r="N171">
        <f>IF(N167&gt;$E$165,0,SUM($D$168:N168))</f>
        <v>0</v>
      </c>
      <c r="O171">
        <f>IF(O167&gt;$E$165,0,SUM($D$168:O168))</f>
        <v>0</v>
      </c>
      <c r="P171">
        <f>IF(P167&gt;$E$165,0,SUM($D$168:P168))</f>
        <v>0</v>
      </c>
      <c r="Q171">
        <f>IF(Q167&gt;$E$165,0,SUM($D$168:Q168))</f>
        <v>0</v>
      </c>
      <c r="R171">
        <f>IF(R167&gt;$E$165,0,SUM($D$168:R168))</f>
        <v>0</v>
      </c>
      <c r="S171">
        <f>IF(S167&gt;$E$165,0,SUM($D$168:S168))</f>
        <v>0</v>
      </c>
      <c r="T171">
        <f>IF(T167&gt;$E$165,0,SUM($D$168:T168))</f>
        <v>0</v>
      </c>
      <c r="U171">
        <f>IF(U167&gt;$E$165,0,SUM($D$168:U168))</f>
        <v>0</v>
      </c>
      <c r="V171">
        <f>IF(V167&gt;$E$165,0,SUM($D$168:V168))</f>
        <v>0</v>
      </c>
      <c r="W171">
        <f>IF(W167&gt;$E$165,0,SUM($D$168:W168))</f>
        <v>0</v>
      </c>
      <c r="X171">
        <f>IF(X167&gt;$E$165,0,SUM($D$168:X168))</f>
        <v>0</v>
      </c>
      <c r="Y171">
        <f>IF(Y167&gt;$E$165,0,SUM($D$168:Y168))</f>
        <v>0</v>
      </c>
      <c r="Z171">
        <f>IF(Z167&gt;$E$165,0,SUM($D$168:Z168))</f>
        <v>0</v>
      </c>
      <c r="AA171">
        <f>IF(AA167&gt;$E$165,0,SUM($D$168:AA168))</f>
        <v>0</v>
      </c>
      <c r="AB171">
        <f>IF(AB167&gt;$E$165,0,SUM($D$168:AB168))</f>
        <v>0</v>
      </c>
      <c r="AC171">
        <f>IF(AC167&gt;$E$165,0,SUM($D$168:AC168))</f>
        <v>0</v>
      </c>
      <c r="AD171">
        <f>IF(AD167&gt;$E$165,0,SUM($D$168:AD168))</f>
        <v>0</v>
      </c>
      <c r="AE171">
        <f>IF(AE167&gt;$E$165,0,SUM($D$168:AE168))</f>
        <v>0</v>
      </c>
      <c r="AF171">
        <f>IF(AF167&gt;$E$165,0,SUM($D$168:AF168))</f>
        <v>0</v>
      </c>
      <c r="AG171">
        <f>IF(AG167&gt;$E$165,0,SUM($D$168:AG168))</f>
        <v>0</v>
      </c>
      <c r="AH171">
        <f>IF(AH167&gt;$E$165,0,SUM($D$168:AH168))</f>
        <v>0</v>
      </c>
      <c r="AI171">
        <f>IF(AI167&gt;$E$165,0,SUM($D$168:AI168))</f>
        <v>0</v>
      </c>
      <c r="AJ171">
        <f>IF(AJ167&gt;$E$165,0,SUM($D$168:AJ168))</f>
        <v>0</v>
      </c>
      <c r="AK171">
        <f>IF(AK167&gt;$E$165,0,SUM($D$168:AK168))</f>
        <v>0</v>
      </c>
      <c r="AL171">
        <f>IF(AL167&gt;$E$165,0,SUM($D$168:AL168))</f>
        <v>0</v>
      </c>
      <c r="AM171">
        <f>IF(AM167&gt;$E$165,0,SUM($D$168:AM168))</f>
        <v>0</v>
      </c>
      <c r="AN171">
        <f>IF(AN167&gt;$E$165,0,SUM($D$168:AN168))</f>
        <v>0</v>
      </c>
      <c r="AO171">
        <f>IF(AO167&gt;$E$165,0,SUM($D$168:AO168))</f>
        <v>0</v>
      </c>
      <c r="AP171">
        <f>IF(AP167&gt;$E$165,0,SUM($D$168:AP168))</f>
        <v>0</v>
      </c>
      <c r="AQ171">
        <f>IF(AQ167&gt;$E$165,0,SUM($D$168:AQ168))</f>
        <v>0</v>
      </c>
      <c r="AR171">
        <f>IF(AR167&gt;$E$165,0,SUM($D$168:AR168))</f>
        <v>0</v>
      </c>
    </row>
    <row r="172" spans="1:535">
      <c r="C172" t="s">
        <v>33</v>
      </c>
      <c r="D172">
        <f>IF(D167&gt;$E$165,0,SUM($D$169:D169))</f>
        <v>44582000</v>
      </c>
      <c r="E172">
        <f>IF(E167&gt;$E$165,0,SUM($D$169:E169))</f>
        <v>69373000</v>
      </c>
      <c r="F172">
        <f>IF(F167&gt;$E$165,0,SUM($D$169:F169))</f>
        <v>96914000</v>
      </c>
      <c r="G172">
        <f>IF(G167&gt;$E$165,0,SUM($D$169:G169))</f>
        <v>0</v>
      </c>
      <c r="H172">
        <f>IF(H167&gt;$E$165,0,SUM($D$169:H169))</f>
        <v>0</v>
      </c>
      <c r="I172">
        <f>IF(I167&gt;$E$165,0,SUM($D$169:I169))</f>
        <v>0</v>
      </c>
      <c r="J172">
        <f>IF(J167&gt;$E$165,0,SUM($D$169:J169))</f>
        <v>0</v>
      </c>
      <c r="K172">
        <f>IF(K167&gt;$E$165,0,SUM($D$169:K169))</f>
        <v>0</v>
      </c>
      <c r="L172">
        <f>IF(L167&gt;$E$165,0,SUM($D$169:L169))</f>
        <v>0</v>
      </c>
      <c r="M172">
        <f>IF(M167&gt;$E$165,0,SUM($D$169:M169))</f>
        <v>0</v>
      </c>
      <c r="N172">
        <f>IF(N167&gt;$E$165,0,SUM($D$169:N169))</f>
        <v>0</v>
      </c>
      <c r="O172">
        <f>IF(O167&gt;$E$165,0,SUM($D$169:O169))</f>
        <v>0</v>
      </c>
      <c r="P172">
        <f>IF(P167&gt;$E$165,0,SUM($D$169:P169))</f>
        <v>0</v>
      </c>
      <c r="Q172">
        <f>IF(Q167&gt;$E$165,0,SUM($D$169:Q169))</f>
        <v>0</v>
      </c>
      <c r="R172">
        <f>IF(R167&gt;$E$165,0,SUM($D$169:R169))</f>
        <v>0</v>
      </c>
      <c r="S172">
        <f>IF(S167&gt;$E$165,0,SUM($D$169:S169))</f>
        <v>0</v>
      </c>
      <c r="T172">
        <f>IF(T167&gt;$E$165,0,SUM($D$169:T169))</f>
        <v>0</v>
      </c>
      <c r="U172">
        <f>IF(U167&gt;$E$165,0,SUM($D$169:U169))</f>
        <v>0</v>
      </c>
      <c r="V172">
        <f>IF(V167&gt;$E$165,0,SUM($D$169:V169))</f>
        <v>0</v>
      </c>
      <c r="W172">
        <f>IF(W167&gt;$E$165,0,SUM($D$169:W169))</f>
        <v>0</v>
      </c>
      <c r="X172">
        <f>IF(X167&gt;$E$165,0,SUM($D$169:X169))</f>
        <v>0</v>
      </c>
      <c r="Y172">
        <f>IF(Y167&gt;$E$165,0,SUM($D$169:Y169))</f>
        <v>0</v>
      </c>
      <c r="Z172">
        <f>IF(Z167&gt;$E$165,0,SUM($D$169:Z169))</f>
        <v>0</v>
      </c>
      <c r="AA172">
        <f>IF(AA167&gt;$E$165,0,SUM($D$169:AA169))</f>
        <v>0</v>
      </c>
      <c r="AB172">
        <f>IF(AB167&gt;$E$165,0,SUM($D$169:AB169))</f>
        <v>0</v>
      </c>
      <c r="AC172">
        <f>IF(AC167&gt;$E$165,0,SUM($D$169:AC169))</f>
        <v>0</v>
      </c>
      <c r="AD172">
        <f>IF(AD167&gt;$E$165,0,SUM($D$169:AD169))</f>
        <v>0</v>
      </c>
      <c r="AE172">
        <f>IF(AE167&gt;$E$165,0,SUM($D$169:AE169))</f>
        <v>0</v>
      </c>
      <c r="AF172">
        <f>IF(AF167&gt;$E$165,0,SUM($D$169:AF169))</f>
        <v>0</v>
      </c>
      <c r="AG172">
        <f>IF(AG167&gt;$E$165,0,SUM($D$169:AG169))</f>
        <v>0</v>
      </c>
      <c r="AH172">
        <f>IF(AH167&gt;$E$165,0,SUM($D$169:AH169))</f>
        <v>0</v>
      </c>
      <c r="AI172">
        <f>IF(AI167&gt;$E$165,0,SUM($D$169:AI169))</f>
        <v>0</v>
      </c>
      <c r="AJ172">
        <f>IF(AJ167&gt;$E$165,0,SUM($D$169:AJ169))</f>
        <v>0</v>
      </c>
      <c r="AK172">
        <f>IF(AK167&gt;$E$165,0,SUM($D$169:AK169))</f>
        <v>0</v>
      </c>
      <c r="AL172">
        <f>IF(AL167&gt;$E$165,0,SUM($D$169:AL169))</f>
        <v>0</v>
      </c>
      <c r="AM172">
        <f>IF(AM167&gt;$E$165,0,SUM($D$169:AM169))</f>
        <v>0</v>
      </c>
      <c r="AN172">
        <f>IF(AN167&gt;$E$165,0,SUM($D$169:AN169))</f>
        <v>0</v>
      </c>
      <c r="AO172">
        <f>IF(AO167&gt;$E$165,0,SUM($D$169:AO169))</f>
        <v>0</v>
      </c>
      <c r="AP172">
        <f>IF(AP167&gt;$E$165,0,SUM($D$169:AP169))</f>
        <v>0</v>
      </c>
      <c r="AQ172">
        <f>IF(AQ167&gt;$E$165,0,SUM($D$169:AQ169))</f>
        <v>0</v>
      </c>
      <c r="AR172">
        <f>IF(AR167&gt;$E$165,0,SUM($D$169:AR169))</f>
        <v>0</v>
      </c>
    </row>
    <row r="174" spans="1:535">
      <c r="B174" t="s">
        <v>9</v>
      </c>
      <c r="C174" t="s">
        <v>34</v>
      </c>
      <c r="D174" s="6">
        <f>IF(D171=0,0,D172/D171)</f>
        <v>0.89163999999999999</v>
      </c>
      <c r="E174" s="6">
        <f t="shared" ref="E174:AD174" si="12">IF(E171=0,0,E172/E171)</f>
        <v>0.89513548387096775</v>
      </c>
      <c r="F174" s="6">
        <f t="shared" si="12"/>
        <v>0.89943387470997682</v>
      </c>
      <c r="G174" s="6">
        <f t="shared" si="12"/>
        <v>0</v>
      </c>
      <c r="H174" s="6">
        <f t="shared" si="12"/>
        <v>0</v>
      </c>
      <c r="I174" s="6">
        <f t="shared" si="12"/>
        <v>0</v>
      </c>
      <c r="J174" s="6">
        <f t="shared" si="12"/>
        <v>0</v>
      </c>
      <c r="K174" s="6">
        <f t="shared" si="12"/>
        <v>0</v>
      </c>
      <c r="L174" s="6">
        <f t="shared" si="12"/>
        <v>0</v>
      </c>
      <c r="M174" s="6">
        <f t="shared" si="12"/>
        <v>0</v>
      </c>
      <c r="N174" s="6">
        <f t="shared" si="12"/>
        <v>0</v>
      </c>
      <c r="O174" s="6">
        <f t="shared" si="12"/>
        <v>0</v>
      </c>
      <c r="P174" s="6">
        <f t="shared" si="12"/>
        <v>0</v>
      </c>
      <c r="Q174" s="6">
        <f t="shared" si="12"/>
        <v>0</v>
      </c>
      <c r="R174" s="6">
        <f t="shared" si="12"/>
        <v>0</v>
      </c>
      <c r="S174" s="6">
        <f t="shared" si="12"/>
        <v>0</v>
      </c>
      <c r="T174" s="6">
        <f t="shared" si="12"/>
        <v>0</v>
      </c>
      <c r="U174" s="6">
        <f t="shared" si="12"/>
        <v>0</v>
      </c>
      <c r="V174" s="6">
        <f t="shared" si="12"/>
        <v>0</v>
      </c>
      <c r="W174" s="6">
        <f t="shared" si="12"/>
        <v>0</v>
      </c>
      <c r="X174" s="6">
        <f t="shared" si="12"/>
        <v>0</v>
      </c>
      <c r="Y174" s="6">
        <f t="shared" si="12"/>
        <v>0</v>
      </c>
      <c r="Z174" s="6">
        <f t="shared" si="12"/>
        <v>0</v>
      </c>
      <c r="AA174" s="6">
        <f t="shared" si="12"/>
        <v>0</v>
      </c>
      <c r="AB174" s="6">
        <f t="shared" si="12"/>
        <v>0</v>
      </c>
      <c r="AC174" s="6">
        <f t="shared" si="12"/>
        <v>0</v>
      </c>
      <c r="AD174" s="6">
        <f t="shared" si="12"/>
        <v>0</v>
      </c>
    </row>
    <row r="191" spans="1:5" s="1" customFormat="1">
      <c r="A191" s="9" t="s">
        <v>44</v>
      </c>
    </row>
    <row r="192" spans="1:5">
      <c r="B192" t="s">
        <v>0</v>
      </c>
      <c r="C192" t="s">
        <v>10</v>
      </c>
      <c r="D192" s="2">
        <v>43101</v>
      </c>
      <c r="E192">
        <f>YEAR(D192)</f>
        <v>2018</v>
      </c>
    </row>
    <row r="193" spans="2:47">
      <c r="C193" t="s">
        <v>11</v>
      </c>
      <c r="D193" s="2">
        <v>44166</v>
      </c>
      <c r="E193">
        <f>YEAR(D193)</f>
        <v>2020</v>
      </c>
    </row>
    <row r="195" spans="2:47">
      <c r="D195">
        <f>YEAR(D192)</f>
        <v>2018</v>
      </c>
      <c r="E195">
        <f>D195+1</f>
        <v>2019</v>
      </c>
      <c r="F195">
        <f t="shared" ref="F195:AU195" si="13">E195+1</f>
        <v>2020</v>
      </c>
      <c r="G195">
        <f t="shared" si="13"/>
        <v>2021</v>
      </c>
      <c r="H195">
        <f t="shared" si="13"/>
        <v>2022</v>
      </c>
      <c r="I195">
        <f t="shared" si="13"/>
        <v>2023</v>
      </c>
      <c r="J195">
        <f t="shared" si="13"/>
        <v>2024</v>
      </c>
      <c r="K195">
        <f t="shared" si="13"/>
        <v>2025</v>
      </c>
      <c r="L195">
        <f t="shared" si="13"/>
        <v>2026</v>
      </c>
      <c r="M195">
        <f t="shared" si="13"/>
        <v>2027</v>
      </c>
      <c r="N195">
        <f t="shared" si="13"/>
        <v>2028</v>
      </c>
      <c r="O195">
        <f t="shared" si="13"/>
        <v>2029</v>
      </c>
      <c r="P195">
        <f t="shared" si="13"/>
        <v>2030</v>
      </c>
      <c r="Q195">
        <f t="shared" si="13"/>
        <v>2031</v>
      </c>
      <c r="R195">
        <f t="shared" si="13"/>
        <v>2032</v>
      </c>
      <c r="S195">
        <f t="shared" si="13"/>
        <v>2033</v>
      </c>
      <c r="T195">
        <f t="shared" si="13"/>
        <v>2034</v>
      </c>
      <c r="U195">
        <f t="shared" si="13"/>
        <v>2035</v>
      </c>
      <c r="V195">
        <f t="shared" si="13"/>
        <v>2036</v>
      </c>
      <c r="W195">
        <f t="shared" si="13"/>
        <v>2037</v>
      </c>
      <c r="X195">
        <f t="shared" si="13"/>
        <v>2038</v>
      </c>
      <c r="Y195">
        <f t="shared" si="13"/>
        <v>2039</v>
      </c>
      <c r="Z195">
        <f t="shared" si="13"/>
        <v>2040</v>
      </c>
      <c r="AA195">
        <f t="shared" si="13"/>
        <v>2041</v>
      </c>
      <c r="AB195">
        <f t="shared" si="13"/>
        <v>2042</v>
      </c>
      <c r="AC195">
        <f t="shared" si="13"/>
        <v>2043</v>
      </c>
      <c r="AD195">
        <f t="shared" si="13"/>
        <v>2044</v>
      </c>
      <c r="AE195">
        <f t="shared" si="13"/>
        <v>2045</v>
      </c>
      <c r="AF195">
        <f t="shared" si="13"/>
        <v>2046</v>
      </c>
      <c r="AG195">
        <f t="shared" si="13"/>
        <v>2047</v>
      </c>
      <c r="AH195">
        <f t="shared" si="13"/>
        <v>2048</v>
      </c>
      <c r="AI195">
        <f t="shared" si="13"/>
        <v>2049</v>
      </c>
      <c r="AJ195">
        <f t="shared" si="13"/>
        <v>2050</v>
      </c>
      <c r="AK195">
        <f t="shared" si="13"/>
        <v>2051</v>
      </c>
      <c r="AL195">
        <f t="shared" si="13"/>
        <v>2052</v>
      </c>
      <c r="AM195">
        <f t="shared" si="13"/>
        <v>2053</v>
      </c>
      <c r="AN195">
        <f t="shared" si="13"/>
        <v>2054</v>
      </c>
      <c r="AO195">
        <f t="shared" si="13"/>
        <v>2055</v>
      </c>
      <c r="AP195">
        <f t="shared" si="13"/>
        <v>2056</v>
      </c>
      <c r="AQ195">
        <f t="shared" si="13"/>
        <v>2057</v>
      </c>
      <c r="AR195">
        <f t="shared" si="13"/>
        <v>2058</v>
      </c>
      <c r="AS195">
        <f t="shared" si="13"/>
        <v>2059</v>
      </c>
      <c r="AT195">
        <f t="shared" si="13"/>
        <v>2060</v>
      </c>
      <c r="AU195">
        <f t="shared" si="13"/>
        <v>2061</v>
      </c>
    </row>
    <row r="196" spans="2:47">
      <c r="C196" t="s">
        <v>13</v>
      </c>
      <c r="D196" s="3">
        <v>50000000</v>
      </c>
      <c r="E196" s="3">
        <v>27500000</v>
      </c>
      <c r="F196" s="3">
        <v>30250000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2:47">
      <c r="C197" t="s">
        <v>35</v>
      </c>
      <c r="D197" s="10">
        <v>50312583</v>
      </c>
      <c r="E197" s="10">
        <v>26655228</v>
      </c>
      <c r="F197" s="10">
        <v>30562792</v>
      </c>
      <c r="G197" s="12">
        <v>0</v>
      </c>
      <c r="H197" s="12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</row>
    <row r="198" spans="2:47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2:47">
      <c r="B199" t="s">
        <v>9</v>
      </c>
      <c r="C199" t="s">
        <v>16</v>
      </c>
      <c r="D199">
        <f>IF(D195&gt;$E$165,0,SUM($D$168:D196))</f>
        <v>239253285.89164001</v>
      </c>
      <c r="E199">
        <f>IF(E195&gt;$E$165,0,SUM($D$168:E196))</f>
        <v>465923343.78677547</v>
      </c>
      <c r="F199">
        <f>IF(F195&gt;$E$165,0,SUM($D$168:F196))</f>
        <v>758630364.68620932</v>
      </c>
      <c r="G199">
        <f>IF(G195&gt;$E$165,0,SUM($D$168:G196))</f>
        <v>0</v>
      </c>
      <c r="H199">
        <f>IF(H195&gt;$E$165,0,SUM($D$168:H196))</f>
        <v>0</v>
      </c>
      <c r="I199">
        <f>IF(I195&gt;$E$165,0,SUM($D$168:I196))</f>
        <v>0</v>
      </c>
      <c r="J199">
        <f>IF(J195&gt;$E$165,0,SUM($D$168:J196))</f>
        <v>0</v>
      </c>
      <c r="K199">
        <f>IF(K195&gt;$E$165,0,SUM($D$168:K196))</f>
        <v>0</v>
      </c>
      <c r="L199">
        <f>IF(L195&gt;$E$165,0,SUM($D$168:L196))</f>
        <v>0</v>
      </c>
      <c r="M199">
        <f>IF(M195&gt;$E$165,0,SUM($D$168:M196))</f>
        <v>0</v>
      </c>
      <c r="N199">
        <f>IF(N195&gt;$E$165,0,SUM($D$168:N196))</f>
        <v>0</v>
      </c>
      <c r="O199">
        <f>IF(O195&gt;$E$165,0,SUM($D$168:O196))</f>
        <v>0</v>
      </c>
      <c r="P199">
        <f>IF(P195&gt;$E$165,0,SUM($D$168:P196))</f>
        <v>0</v>
      </c>
      <c r="Q199">
        <f>IF(Q195&gt;$E$165,0,SUM($D$168:Q196))</f>
        <v>0</v>
      </c>
      <c r="R199">
        <f>IF(R195&gt;$E$165,0,SUM($D$168:R196))</f>
        <v>0</v>
      </c>
      <c r="S199">
        <f>IF(S195&gt;$E$165,0,SUM($D$168:S196))</f>
        <v>0</v>
      </c>
      <c r="T199">
        <f>IF(T195&gt;$E$165,0,SUM($D$168:T196))</f>
        <v>0</v>
      </c>
      <c r="U199">
        <f>IF(U195&gt;$E$165,0,SUM($D$168:U196))</f>
        <v>0</v>
      </c>
      <c r="V199">
        <f>IF(V195&gt;$E$165,0,SUM($D$168:V196))</f>
        <v>0</v>
      </c>
      <c r="W199">
        <f>IF(W195&gt;$E$165,0,SUM($D$168:W196))</f>
        <v>0</v>
      </c>
      <c r="X199">
        <f>IF(X195&gt;$E$165,0,SUM($D$168:X196))</f>
        <v>0</v>
      </c>
      <c r="Y199">
        <f>IF(Y195&gt;$E$165,0,SUM($D$168:Y196))</f>
        <v>0</v>
      </c>
      <c r="Z199">
        <f>IF(Z195&gt;$E$165,0,SUM($D$168:Z196))</f>
        <v>0</v>
      </c>
      <c r="AA199">
        <f>IF(AA195&gt;$E$165,0,SUM($D$168:AA196))</f>
        <v>0</v>
      </c>
      <c r="AB199">
        <f>IF(AB195&gt;$E$165,0,SUM($D$168:AB196))</f>
        <v>0</v>
      </c>
      <c r="AC199">
        <f>IF(AC195&gt;$E$165,0,SUM($D$168:AC196))</f>
        <v>0</v>
      </c>
      <c r="AD199">
        <f>IF(AD195&gt;$E$165,0,SUM($D$168:AD196))</f>
        <v>0</v>
      </c>
      <c r="AE199">
        <f>IF(AE195&gt;$E$165,0,SUM($D$168:AE196))</f>
        <v>0</v>
      </c>
      <c r="AF199">
        <f>IF(AF195&gt;$E$165,0,SUM($D$168:AF196))</f>
        <v>0</v>
      </c>
      <c r="AG199">
        <f>IF(AG195&gt;$E$165,0,SUM($D$168:AG196))</f>
        <v>0</v>
      </c>
      <c r="AH199">
        <f>IF(AH195&gt;$E$165,0,SUM($D$168:AH196))</f>
        <v>0</v>
      </c>
      <c r="AI199">
        <f>IF(AI195&gt;$E$165,0,SUM($D$168:AI196))</f>
        <v>0</v>
      </c>
      <c r="AJ199">
        <f>IF(AJ195&gt;$E$165,0,SUM($D$168:AJ196))</f>
        <v>0</v>
      </c>
      <c r="AK199">
        <f>IF(AK195&gt;$E$165,0,SUM($D$168:AK196))</f>
        <v>0</v>
      </c>
      <c r="AL199">
        <f>IF(AL195&gt;$E$165,0,SUM($D$168:AL196))</f>
        <v>0</v>
      </c>
      <c r="AM199">
        <f>IF(AM195&gt;$E$165,0,SUM($D$168:AM196))</f>
        <v>0</v>
      </c>
      <c r="AN199">
        <f>IF(AN195&gt;$E$165,0,SUM($D$168:AN196))</f>
        <v>0</v>
      </c>
      <c r="AO199">
        <f>IF(AO195&gt;$E$165,0,SUM($D$168:AO196))</f>
        <v>0</v>
      </c>
      <c r="AP199">
        <f>IF(AP195&gt;$E$165,0,SUM($D$168:AP196))</f>
        <v>0</v>
      </c>
      <c r="AQ199">
        <f>IF(AQ195&gt;$E$165,0,SUM($D$168:AQ196))</f>
        <v>0</v>
      </c>
      <c r="AR199">
        <f>IF(AR195&gt;$E$165,0,SUM($D$168:AR196))</f>
        <v>0</v>
      </c>
    </row>
    <row r="200" spans="2:47">
      <c r="C200" t="s">
        <v>36</v>
      </c>
      <c r="D200">
        <f>IF(D195&gt;$E$165,0,SUM($D$169:D197))</f>
        <v>239565868.89164001</v>
      </c>
      <c r="E200">
        <f>IF(E195&gt;$E$165,0,SUM($D$169:E197))</f>
        <v>465391154.78677547</v>
      </c>
      <c r="F200">
        <f>IF(F195&gt;$E$165,0,SUM($D$169:F197))</f>
        <v>758410967.68620932</v>
      </c>
      <c r="G200">
        <f>IF(G195&gt;$E$165,0,SUM($D$169:G197))</f>
        <v>0</v>
      </c>
      <c r="H200">
        <f>IF(H195&gt;$E$165,0,SUM($D$169:H197))</f>
        <v>0</v>
      </c>
      <c r="I200">
        <f>IF(I195&gt;$E$165,0,SUM($D$169:I197))</f>
        <v>0</v>
      </c>
      <c r="J200">
        <f>IF(J195&gt;$E$165,0,SUM($D$169:J197))</f>
        <v>0</v>
      </c>
      <c r="K200">
        <f>IF(K195&gt;$E$165,0,SUM($D$169:K197))</f>
        <v>0</v>
      </c>
      <c r="L200">
        <f>IF(L195&gt;$E$165,0,SUM($D$169:L197))</f>
        <v>0</v>
      </c>
      <c r="M200">
        <f>IF(M195&gt;$E$165,0,SUM($D$169:M197))</f>
        <v>0</v>
      </c>
      <c r="N200">
        <f>IF(N195&gt;$E$165,0,SUM($D$169:N197))</f>
        <v>0</v>
      </c>
      <c r="O200">
        <f>IF(O195&gt;$E$165,0,SUM($D$169:O197))</f>
        <v>0</v>
      </c>
      <c r="P200">
        <f>IF(P195&gt;$E$165,0,SUM($D$169:P197))</f>
        <v>0</v>
      </c>
      <c r="Q200">
        <f>IF(Q195&gt;$E$165,0,SUM($D$169:Q197))</f>
        <v>0</v>
      </c>
      <c r="R200">
        <f>IF(R195&gt;$E$165,0,SUM($D$169:R197))</f>
        <v>0</v>
      </c>
      <c r="S200">
        <f>IF(S195&gt;$E$165,0,SUM($D$169:S197))</f>
        <v>0</v>
      </c>
      <c r="T200">
        <f>IF(T195&gt;$E$165,0,SUM($D$169:T197))</f>
        <v>0</v>
      </c>
      <c r="U200">
        <f>IF(U195&gt;$E$165,0,SUM($D$169:U197))</f>
        <v>0</v>
      </c>
      <c r="V200">
        <f>IF(V195&gt;$E$165,0,SUM($D$169:V197))</f>
        <v>0</v>
      </c>
      <c r="W200">
        <f>IF(W195&gt;$E$165,0,SUM($D$169:W197))</f>
        <v>0</v>
      </c>
      <c r="X200">
        <f>IF(X195&gt;$E$165,0,SUM($D$169:X197))</f>
        <v>0</v>
      </c>
      <c r="Y200">
        <f>IF(Y195&gt;$E$165,0,SUM($D$169:Y197))</f>
        <v>0</v>
      </c>
      <c r="Z200">
        <f>IF(Z195&gt;$E$165,0,SUM($D$169:Z197))</f>
        <v>0</v>
      </c>
      <c r="AA200">
        <f>IF(AA195&gt;$E$165,0,SUM($D$169:AA197))</f>
        <v>0</v>
      </c>
      <c r="AB200">
        <f>IF(AB195&gt;$E$165,0,SUM($D$169:AB197))</f>
        <v>0</v>
      </c>
      <c r="AC200">
        <f>IF(AC195&gt;$E$165,0,SUM($D$169:AC197))</f>
        <v>0</v>
      </c>
      <c r="AD200">
        <f>IF(AD195&gt;$E$165,0,SUM($D$169:AD197))</f>
        <v>0</v>
      </c>
      <c r="AE200">
        <f>IF(AE195&gt;$E$165,0,SUM($D$169:AE197))</f>
        <v>0</v>
      </c>
      <c r="AF200">
        <f>IF(AF195&gt;$E$165,0,SUM($D$169:AF197))</f>
        <v>0</v>
      </c>
      <c r="AG200">
        <f>IF(AG195&gt;$E$165,0,SUM($D$169:AG197))</f>
        <v>0</v>
      </c>
      <c r="AH200">
        <f>IF(AH195&gt;$E$165,0,SUM($D$169:AH197))</f>
        <v>0</v>
      </c>
      <c r="AI200">
        <f>IF(AI195&gt;$E$165,0,SUM($D$169:AI197))</f>
        <v>0</v>
      </c>
      <c r="AJ200">
        <f>IF(AJ195&gt;$E$165,0,SUM($D$169:AJ197))</f>
        <v>0</v>
      </c>
      <c r="AK200">
        <f>IF(AK195&gt;$E$165,0,SUM($D$169:AK197))</f>
        <v>0</v>
      </c>
      <c r="AL200">
        <f>IF(AL195&gt;$E$165,0,SUM($D$169:AL197))</f>
        <v>0</v>
      </c>
      <c r="AM200">
        <f>IF(AM195&gt;$E$165,0,SUM($D$169:AM197))</f>
        <v>0</v>
      </c>
      <c r="AN200">
        <f>IF(AN195&gt;$E$165,0,SUM($D$169:AN197))</f>
        <v>0</v>
      </c>
      <c r="AO200">
        <f>IF(AO195&gt;$E$165,0,SUM($D$169:AO197))</f>
        <v>0</v>
      </c>
      <c r="AP200">
        <f>IF(AP195&gt;$E$165,0,SUM($D$169:AP197))</f>
        <v>0</v>
      </c>
      <c r="AQ200">
        <f>IF(AQ195&gt;$E$165,0,SUM($D$169:AQ197))</f>
        <v>0</v>
      </c>
      <c r="AR200">
        <f>IF(AR195&gt;$E$165,0,SUM($D$169:AR197))</f>
        <v>0</v>
      </c>
    </row>
    <row r="202" spans="2:47">
      <c r="B202" t="s">
        <v>9</v>
      </c>
      <c r="C202" t="s">
        <v>37</v>
      </c>
      <c r="D202" s="6">
        <f>IF(D199=0,0,D200/D199)</f>
        <v>1.0013064940731538</v>
      </c>
      <c r="E202" s="6">
        <f t="shared" ref="E202:AD202" si="14">IF(E199=0,0,E200/E199)</f>
        <v>0.99885777562533218</v>
      </c>
      <c r="F202" s="6">
        <f t="shared" si="14"/>
        <v>0.99971079855195255</v>
      </c>
      <c r="G202" s="6">
        <f t="shared" si="14"/>
        <v>0</v>
      </c>
      <c r="H202" s="6">
        <f t="shared" si="14"/>
        <v>0</v>
      </c>
      <c r="I202" s="6">
        <f t="shared" si="14"/>
        <v>0</v>
      </c>
      <c r="J202" s="6">
        <f t="shared" si="14"/>
        <v>0</v>
      </c>
      <c r="K202" s="6">
        <f t="shared" si="14"/>
        <v>0</v>
      </c>
      <c r="L202" s="6">
        <f t="shared" si="14"/>
        <v>0</v>
      </c>
      <c r="M202" s="6">
        <f t="shared" si="14"/>
        <v>0</v>
      </c>
      <c r="N202" s="6">
        <f t="shared" si="14"/>
        <v>0</v>
      </c>
      <c r="O202" s="6">
        <f t="shared" si="14"/>
        <v>0</v>
      </c>
      <c r="P202" s="6">
        <f t="shared" si="14"/>
        <v>0</v>
      </c>
      <c r="Q202" s="6">
        <f t="shared" si="14"/>
        <v>0</v>
      </c>
      <c r="R202" s="6">
        <f t="shared" si="14"/>
        <v>0</v>
      </c>
      <c r="S202" s="6">
        <f t="shared" si="14"/>
        <v>0</v>
      </c>
      <c r="T202" s="6">
        <f t="shared" si="14"/>
        <v>0</v>
      </c>
      <c r="U202" s="6">
        <f t="shared" si="14"/>
        <v>0</v>
      </c>
      <c r="V202" s="6">
        <f t="shared" si="14"/>
        <v>0</v>
      </c>
      <c r="W202" s="6">
        <f t="shared" si="14"/>
        <v>0</v>
      </c>
      <c r="X202" s="6">
        <f t="shared" si="14"/>
        <v>0</v>
      </c>
      <c r="Y202" s="6">
        <f t="shared" si="14"/>
        <v>0</v>
      </c>
      <c r="Z202" s="6">
        <f t="shared" si="14"/>
        <v>0</v>
      </c>
      <c r="AA202" s="6">
        <f t="shared" si="14"/>
        <v>0</v>
      </c>
      <c r="AB202" s="6">
        <f t="shared" si="14"/>
        <v>0</v>
      </c>
      <c r="AC202" s="6">
        <f t="shared" si="14"/>
        <v>0</v>
      </c>
      <c r="AD202" s="6">
        <f t="shared" si="14"/>
        <v>0</v>
      </c>
    </row>
  </sheetData>
  <phoneticPr fontId="3" type="noConversion"/>
  <conditionalFormatting sqref="A5:XFD5">
    <cfRule type="cellIs" dxfId="7" priority="8" operator="between">
      <formula>$E$2</formula>
      <formula>$E$4</formula>
    </cfRule>
  </conditionalFormatting>
  <conditionalFormatting sqref="A31:XFD31">
    <cfRule type="cellIs" dxfId="6" priority="7" operator="between">
      <formula>$E$28</formula>
      <formula>$E$29</formula>
    </cfRule>
  </conditionalFormatting>
  <conditionalFormatting sqref="A58:XFD58">
    <cfRule type="cellIs" dxfId="5" priority="6" operator="between">
      <formula>$E$55</formula>
      <formula>$E$56</formula>
    </cfRule>
  </conditionalFormatting>
  <conditionalFormatting sqref="B89:AM89">
    <cfRule type="cellIs" dxfId="4" priority="5" operator="between">
      <formula>$E$86</formula>
      <formula>$E$87</formula>
    </cfRule>
  </conditionalFormatting>
  <conditionalFormatting sqref="B117:AM117">
    <cfRule type="cellIs" dxfId="3" priority="4" operator="between">
      <formula>$E$114</formula>
      <formula>$E$115</formula>
    </cfRule>
  </conditionalFormatting>
  <conditionalFormatting sqref="B143:AU143">
    <cfRule type="cellIs" dxfId="2" priority="3" operator="between">
      <formula>$E$140</formula>
      <formula>$E$141</formula>
    </cfRule>
  </conditionalFormatting>
  <conditionalFormatting sqref="B167:AU167">
    <cfRule type="cellIs" dxfId="1" priority="2" operator="between">
      <formula>$E$164</formula>
      <formula>$E$165</formula>
    </cfRule>
  </conditionalFormatting>
  <conditionalFormatting sqref="B195:AU195">
    <cfRule type="cellIs" dxfId="0" priority="1" operator="between">
      <formula>$E$192</formula>
      <formula>$E$193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4E5-D127-4616-AB57-55D8F8904323}">
  <dimension ref="A1:AK6"/>
  <sheetViews>
    <sheetView tabSelected="1" zoomScale="55" zoomScaleNormal="55" workbookViewId="0">
      <selection activeCell="S24" sqref="S24"/>
    </sheetView>
  </sheetViews>
  <sheetFormatPr defaultRowHeight="15.6"/>
  <cols>
    <col min="1" max="1" width="14.8984375" bestFit="1" customWidth="1"/>
    <col min="2" max="10" width="8.8984375" bestFit="1" customWidth="1"/>
    <col min="11" max="13" width="9.5" bestFit="1" customWidth="1"/>
    <col min="14" max="22" width="8.8984375" bestFit="1" customWidth="1"/>
    <col min="23" max="25" width="9.5" bestFit="1" customWidth="1"/>
    <col min="26" max="34" width="8.8984375" bestFit="1" customWidth="1"/>
    <col min="35" max="37" width="9.5" bestFit="1" customWidth="1"/>
  </cols>
  <sheetData>
    <row r="1" spans="1:37">
      <c r="B1" s="11">
        <v>43101</v>
      </c>
      <c r="C1" s="11">
        <v>43132</v>
      </c>
      <c r="D1" s="11">
        <v>43160</v>
      </c>
      <c r="E1" s="11">
        <v>43191</v>
      </c>
      <c r="F1" s="11">
        <v>43221</v>
      </c>
      <c r="G1" s="11">
        <v>43252</v>
      </c>
      <c r="H1" s="11">
        <v>43282</v>
      </c>
      <c r="I1" s="11">
        <v>43313</v>
      </c>
      <c r="J1" s="11">
        <v>43344</v>
      </c>
      <c r="K1" s="11">
        <v>43374</v>
      </c>
      <c r="L1" s="11">
        <v>43405</v>
      </c>
      <c r="M1" s="11">
        <v>43435</v>
      </c>
      <c r="N1" s="11">
        <v>43466</v>
      </c>
      <c r="O1" s="11">
        <v>43497</v>
      </c>
      <c r="P1" s="11">
        <v>43525</v>
      </c>
      <c r="Q1" s="11">
        <v>43556</v>
      </c>
      <c r="R1" s="11">
        <v>43586</v>
      </c>
      <c r="S1" s="11">
        <v>43617</v>
      </c>
      <c r="T1" s="11">
        <v>43647</v>
      </c>
      <c r="U1" s="11">
        <v>43678</v>
      </c>
      <c r="V1" s="11">
        <v>43709</v>
      </c>
      <c r="W1" s="11">
        <v>43739</v>
      </c>
      <c r="X1" s="11">
        <v>43770</v>
      </c>
      <c r="Y1" s="11">
        <v>43800</v>
      </c>
      <c r="Z1" s="11">
        <v>43831</v>
      </c>
      <c r="AA1" s="11">
        <v>43862</v>
      </c>
      <c r="AB1" s="11">
        <v>43891</v>
      </c>
      <c r="AC1" s="11">
        <v>43922</v>
      </c>
      <c r="AD1" s="11">
        <v>43952</v>
      </c>
      <c r="AE1" s="11">
        <v>43983</v>
      </c>
      <c r="AF1" s="11">
        <v>44013</v>
      </c>
      <c r="AG1" s="11">
        <v>44044</v>
      </c>
      <c r="AH1" s="11">
        <v>44075</v>
      </c>
      <c r="AI1" s="11">
        <v>44105</v>
      </c>
      <c r="AJ1" s="11">
        <v>44136</v>
      </c>
      <c r="AK1" s="11">
        <v>44166</v>
      </c>
    </row>
    <row r="2" spans="1:37">
      <c r="A2" t="s">
        <v>45</v>
      </c>
      <c r="B2" s="14">
        <v>4170000</v>
      </c>
      <c r="C2" s="14">
        <v>4170000</v>
      </c>
      <c r="D2" s="14">
        <v>4170000</v>
      </c>
      <c r="E2" s="14">
        <v>4170000</v>
      </c>
      <c r="F2" s="14">
        <v>4170000</v>
      </c>
      <c r="G2" s="14">
        <v>4170000</v>
      </c>
      <c r="H2" s="14">
        <v>4170000</v>
      </c>
      <c r="I2" s="14">
        <v>4170000</v>
      </c>
      <c r="J2" s="14">
        <v>4170000</v>
      </c>
      <c r="K2" s="14">
        <v>4170000</v>
      </c>
      <c r="L2" s="14">
        <v>4170000</v>
      </c>
      <c r="M2" s="14">
        <v>4130000</v>
      </c>
      <c r="N2" s="14">
        <v>2288000</v>
      </c>
      <c r="O2" s="14">
        <v>2288000</v>
      </c>
      <c r="P2" s="14">
        <v>2288000</v>
      </c>
      <c r="Q2" s="14">
        <v>2288000</v>
      </c>
      <c r="R2" s="14">
        <v>2288000</v>
      </c>
      <c r="S2" s="14">
        <v>2288000</v>
      </c>
      <c r="T2" s="14">
        <v>2288000</v>
      </c>
      <c r="U2" s="14">
        <v>2288000</v>
      </c>
      <c r="V2" s="14">
        <v>2288000</v>
      </c>
      <c r="W2" s="14">
        <v>2288000</v>
      </c>
      <c r="X2" s="14">
        <v>2288000</v>
      </c>
      <c r="Y2" s="14">
        <v>2332000</v>
      </c>
      <c r="Z2" s="14">
        <v>2516800</v>
      </c>
      <c r="AA2" s="14">
        <v>2516800</v>
      </c>
      <c r="AB2" s="14">
        <v>2516800</v>
      </c>
      <c r="AC2" s="14">
        <v>2516800</v>
      </c>
      <c r="AD2" s="14">
        <v>2516800</v>
      </c>
      <c r="AE2" s="14">
        <v>2516800</v>
      </c>
      <c r="AF2" s="14">
        <v>2516800</v>
      </c>
      <c r="AG2" s="14">
        <v>2516800</v>
      </c>
      <c r="AH2" s="14">
        <v>2516800</v>
      </c>
      <c r="AI2" s="14">
        <v>2516800</v>
      </c>
      <c r="AJ2" s="14">
        <v>2516800</v>
      </c>
      <c r="AK2" s="14">
        <v>2565200</v>
      </c>
    </row>
    <row r="3" spans="1:37">
      <c r="A3" t="s">
        <v>12</v>
      </c>
      <c r="B3">
        <v>4170</v>
      </c>
      <c r="C3">
        <v>4170</v>
      </c>
      <c r="D3">
        <v>4170</v>
      </c>
      <c r="E3">
        <v>4170</v>
      </c>
      <c r="F3">
        <v>4170</v>
      </c>
      <c r="G3">
        <v>4170</v>
      </c>
      <c r="H3">
        <v>4170</v>
      </c>
      <c r="I3">
        <v>4170</v>
      </c>
      <c r="J3">
        <v>4170</v>
      </c>
      <c r="K3">
        <v>4170</v>
      </c>
      <c r="L3">
        <v>4170</v>
      </c>
      <c r="M3">
        <v>4130</v>
      </c>
      <c r="N3">
        <v>2080</v>
      </c>
      <c r="O3">
        <v>2080</v>
      </c>
      <c r="P3">
        <v>2080</v>
      </c>
      <c r="Q3">
        <v>2080</v>
      </c>
      <c r="R3">
        <v>2080</v>
      </c>
      <c r="S3">
        <v>2080</v>
      </c>
      <c r="T3">
        <v>2080</v>
      </c>
      <c r="U3">
        <v>2080</v>
      </c>
      <c r="V3">
        <v>2080</v>
      </c>
      <c r="W3">
        <v>2080</v>
      </c>
      <c r="X3">
        <v>2080</v>
      </c>
      <c r="Y3">
        <v>2120</v>
      </c>
      <c r="Z3">
        <v>2080</v>
      </c>
      <c r="AA3">
        <v>2080</v>
      </c>
      <c r="AB3">
        <v>2080</v>
      </c>
      <c r="AC3">
        <v>2080</v>
      </c>
      <c r="AD3">
        <v>2080</v>
      </c>
      <c r="AE3">
        <v>2080</v>
      </c>
      <c r="AF3">
        <v>2080</v>
      </c>
      <c r="AG3">
        <v>2080</v>
      </c>
      <c r="AH3">
        <v>2080</v>
      </c>
      <c r="AI3">
        <v>2080</v>
      </c>
      <c r="AJ3">
        <v>2080</v>
      </c>
      <c r="AK3">
        <v>2120</v>
      </c>
    </row>
    <row r="4" spans="1:37">
      <c r="A4" t="s">
        <v>46</v>
      </c>
      <c r="B4">
        <v>108.36</v>
      </c>
      <c r="C4">
        <v>108.36</v>
      </c>
      <c r="D4">
        <v>108.36</v>
      </c>
      <c r="E4">
        <v>108.36</v>
      </c>
      <c r="F4">
        <v>108.36</v>
      </c>
      <c r="G4">
        <v>108.36</v>
      </c>
      <c r="H4">
        <v>108.36</v>
      </c>
      <c r="I4">
        <v>108.36</v>
      </c>
      <c r="J4">
        <v>108.36</v>
      </c>
      <c r="K4">
        <v>108.36</v>
      </c>
      <c r="L4">
        <v>108.36</v>
      </c>
      <c r="M4">
        <v>108.36</v>
      </c>
      <c r="N4">
        <v>108.36</v>
      </c>
      <c r="O4">
        <v>108.36</v>
      </c>
      <c r="P4">
        <v>108.36</v>
      </c>
      <c r="Q4">
        <v>108.36</v>
      </c>
      <c r="R4">
        <v>108.36</v>
      </c>
      <c r="S4">
        <v>108.36</v>
      </c>
      <c r="T4">
        <v>108.36</v>
      </c>
      <c r="U4">
        <v>108.36</v>
      </c>
      <c r="V4">
        <v>108.36</v>
      </c>
      <c r="W4">
        <v>108.36</v>
      </c>
      <c r="X4">
        <v>108.36</v>
      </c>
      <c r="Y4">
        <v>108.36</v>
      </c>
      <c r="Z4">
        <v>108.36</v>
      </c>
      <c r="AA4">
        <v>108.36</v>
      </c>
      <c r="AB4">
        <v>108.36</v>
      </c>
      <c r="AC4">
        <v>108.36</v>
      </c>
      <c r="AD4">
        <v>108.36</v>
      </c>
      <c r="AE4">
        <v>108.36</v>
      </c>
      <c r="AF4">
        <v>108.36</v>
      </c>
      <c r="AG4">
        <v>108.36</v>
      </c>
      <c r="AH4">
        <v>108.36</v>
      </c>
      <c r="AI4">
        <v>108.36</v>
      </c>
      <c r="AJ4">
        <v>108.36</v>
      </c>
      <c r="AK4">
        <v>108.36</v>
      </c>
    </row>
    <row r="5" spans="1:37">
      <c r="A5" t="s">
        <v>47</v>
      </c>
      <c r="B5" s="14">
        <f t="shared" ref="B5:AK5" si="0">B3*B4</f>
        <v>451861.2</v>
      </c>
      <c r="C5" s="14">
        <f t="shared" si="0"/>
        <v>451861.2</v>
      </c>
      <c r="D5" s="14">
        <f t="shared" si="0"/>
        <v>451861.2</v>
      </c>
      <c r="E5" s="14">
        <f t="shared" si="0"/>
        <v>451861.2</v>
      </c>
      <c r="F5" s="14">
        <f t="shared" si="0"/>
        <v>451861.2</v>
      </c>
      <c r="G5" s="14">
        <f t="shared" si="0"/>
        <v>451861.2</v>
      </c>
      <c r="H5" s="14">
        <f t="shared" si="0"/>
        <v>451861.2</v>
      </c>
      <c r="I5" s="14">
        <f t="shared" si="0"/>
        <v>451861.2</v>
      </c>
      <c r="J5" s="14">
        <f t="shared" si="0"/>
        <v>451861.2</v>
      </c>
      <c r="K5" s="14">
        <f t="shared" si="0"/>
        <v>451861.2</v>
      </c>
      <c r="L5" s="14">
        <f t="shared" si="0"/>
        <v>451861.2</v>
      </c>
      <c r="M5" s="14">
        <f>M3*M4</f>
        <v>447526.8</v>
      </c>
      <c r="N5" s="14">
        <f t="shared" si="0"/>
        <v>225388.79999999999</v>
      </c>
      <c r="O5" s="14">
        <f t="shared" si="0"/>
        <v>225388.79999999999</v>
      </c>
      <c r="P5" s="14">
        <f t="shared" si="0"/>
        <v>225388.79999999999</v>
      </c>
      <c r="Q5" s="14">
        <f t="shared" si="0"/>
        <v>225388.79999999999</v>
      </c>
      <c r="R5" s="14">
        <f t="shared" si="0"/>
        <v>225388.79999999999</v>
      </c>
      <c r="S5" s="14">
        <f t="shared" si="0"/>
        <v>225388.79999999999</v>
      </c>
      <c r="T5" s="14">
        <f t="shared" si="0"/>
        <v>225388.79999999999</v>
      </c>
      <c r="U5" s="14">
        <f t="shared" si="0"/>
        <v>225388.79999999999</v>
      </c>
      <c r="V5" s="14">
        <f t="shared" si="0"/>
        <v>225388.79999999999</v>
      </c>
      <c r="W5" s="14">
        <f t="shared" si="0"/>
        <v>225388.79999999999</v>
      </c>
      <c r="X5" s="14">
        <f t="shared" si="0"/>
        <v>225388.79999999999</v>
      </c>
      <c r="Y5" s="14">
        <f t="shared" si="0"/>
        <v>229723.2</v>
      </c>
      <c r="Z5" s="14">
        <f t="shared" si="0"/>
        <v>225388.79999999999</v>
      </c>
      <c r="AA5" s="14">
        <f t="shared" si="0"/>
        <v>225388.79999999999</v>
      </c>
      <c r="AB5" s="14">
        <f t="shared" si="0"/>
        <v>225388.79999999999</v>
      </c>
      <c r="AC5" s="14">
        <f t="shared" si="0"/>
        <v>225388.79999999999</v>
      </c>
      <c r="AD5" s="14">
        <f t="shared" si="0"/>
        <v>225388.79999999999</v>
      </c>
      <c r="AE5" s="14">
        <f t="shared" si="0"/>
        <v>225388.79999999999</v>
      </c>
      <c r="AF5" s="14">
        <f t="shared" si="0"/>
        <v>225388.79999999999</v>
      </c>
      <c r="AG5" s="14">
        <f t="shared" si="0"/>
        <v>225388.79999999999</v>
      </c>
      <c r="AH5" s="14">
        <f t="shared" si="0"/>
        <v>225388.79999999999</v>
      </c>
      <c r="AI5" s="14">
        <f t="shared" si="0"/>
        <v>225388.79999999999</v>
      </c>
      <c r="AJ5" s="14">
        <f t="shared" si="0"/>
        <v>225388.79999999999</v>
      </c>
      <c r="AK5" s="14">
        <f t="shared" si="0"/>
        <v>229723.2</v>
      </c>
    </row>
    <row r="6" spans="1:37">
      <c r="A6" t="s">
        <v>32</v>
      </c>
      <c r="B6" s="13">
        <f t="shared" ref="B6:AK6" si="1">B2-B5</f>
        <v>3718138.8</v>
      </c>
      <c r="C6" s="13">
        <f t="shared" si="1"/>
        <v>3718138.8</v>
      </c>
      <c r="D6" s="13">
        <f t="shared" si="1"/>
        <v>3718138.8</v>
      </c>
      <c r="E6" s="13">
        <f t="shared" si="1"/>
        <v>3718138.8</v>
      </c>
      <c r="F6" s="13">
        <f t="shared" si="1"/>
        <v>3718138.8</v>
      </c>
      <c r="G6" s="13">
        <f t="shared" si="1"/>
        <v>3718138.8</v>
      </c>
      <c r="H6" s="13">
        <f t="shared" si="1"/>
        <v>3718138.8</v>
      </c>
      <c r="I6" s="13">
        <f t="shared" si="1"/>
        <v>3718138.8</v>
      </c>
      <c r="J6" s="13">
        <f t="shared" si="1"/>
        <v>3718138.8</v>
      </c>
      <c r="K6" s="13">
        <f t="shared" si="1"/>
        <v>3718138.8</v>
      </c>
      <c r="L6" s="13">
        <f t="shared" si="1"/>
        <v>3718138.8</v>
      </c>
      <c r="M6" s="13">
        <f t="shared" si="1"/>
        <v>3682473.2</v>
      </c>
      <c r="N6" s="13">
        <f t="shared" si="1"/>
        <v>2062611.2</v>
      </c>
      <c r="O6" s="13">
        <f t="shared" si="1"/>
        <v>2062611.2</v>
      </c>
      <c r="P6" s="13">
        <f t="shared" si="1"/>
        <v>2062611.2</v>
      </c>
      <c r="Q6" s="13">
        <f t="shared" si="1"/>
        <v>2062611.2</v>
      </c>
      <c r="R6" s="13">
        <f t="shared" si="1"/>
        <v>2062611.2</v>
      </c>
      <c r="S6" s="13">
        <f t="shared" si="1"/>
        <v>2062611.2</v>
      </c>
      <c r="T6" s="13">
        <f t="shared" si="1"/>
        <v>2062611.2</v>
      </c>
      <c r="U6" s="13">
        <f t="shared" si="1"/>
        <v>2062611.2</v>
      </c>
      <c r="V6" s="13">
        <f t="shared" si="1"/>
        <v>2062611.2</v>
      </c>
      <c r="W6" s="13">
        <f t="shared" si="1"/>
        <v>2062611.2</v>
      </c>
      <c r="X6" s="13">
        <f t="shared" si="1"/>
        <v>2062611.2</v>
      </c>
      <c r="Y6" s="13">
        <f t="shared" si="1"/>
        <v>2102276.7999999998</v>
      </c>
      <c r="Z6" s="13">
        <f t="shared" si="1"/>
        <v>2291411.2000000002</v>
      </c>
      <c r="AA6" s="13">
        <f t="shared" si="1"/>
        <v>2291411.2000000002</v>
      </c>
      <c r="AB6" s="13">
        <f t="shared" si="1"/>
        <v>2291411.2000000002</v>
      </c>
      <c r="AC6" s="13">
        <f t="shared" si="1"/>
        <v>2291411.2000000002</v>
      </c>
      <c r="AD6" s="13">
        <f t="shared" si="1"/>
        <v>2291411.2000000002</v>
      </c>
      <c r="AE6" s="13">
        <f t="shared" si="1"/>
        <v>2291411.2000000002</v>
      </c>
      <c r="AF6" s="13">
        <f t="shared" si="1"/>
        <v>2291411.2000000002</v>
      </c>
      <c r="AG6" s="13">
        <f t="shared" si="1"/>
        <v>2291411.2000000002</v>
      </c>
      <c r="AH6" s="13">
        <f t="shared" si="1"/>
        <v>2291411.2000000002</v>
      </c>
      <c r="AI6" s="13">
        <f t="shared" si="1"/>
        <v>2291411.2000000002</v>
      </c>
      <c r="AJ6" s="13">
        <f t="shared" si="1"/>
        <v>2291411.2000000002</v>
      </c>
      <c r="AK6" s="13">
        <f t="shared" si="1"/>
        <v>2335476.7999999998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康养报告</vt:lpstr>
      <vt:lpstr>销售毛利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2020-10-29T16:34:10Z</dcterms:created>
  <dcterms:modified xsi:type="dcterms:W3CDTF">2020-11-20T06:03:01Z</dcterms:modified>
</cp:coreProperties>
</file>