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<sst xmlns="http://schemas.openxmlformats.org/spreadsheetml/2006/main" count="9" uniqueCount="9">
  <si>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C1 (nano)</t>
  </si>
  <si>
    <t xml:space="preserve">R1 (kO)</t>
  </si>
  <si>
    <t xml:space="preserve">R2 (kO)</t>
  </si>
  <si>
    <t xml:space="preserve">f_th (kHz)</t>
  </si>
  <si>
    <t xml:space="preserve">T_m (micro)</t>
  </si>
  <si>
    <t xml:space="preserve">T_s (micro)</t>
  </si>
  <si>
    <t xml:space="preserve">T = T_m + T_s</t>
  </si>
  <si>
    <t xml:space="preserve">f_exp (kHz)</t>
  </si>
  <si>
    <t xml:space="preserve">% error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</si>
</sst>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198" zoomScaleNormal="198" zoomScalePageLayoutView="100" workbookViewId="0">
      <selection pane="topLeft" activeCell="G15" activeCellId="0" sqref="G15"/>
    </sheetView>
  </sheetViews>
  <sheetFormatPr defaultColWidth="8.6171875" defaultRowHeight="14.25" customHeight="true" zeroHeight="false" outlineLevelRow="0" outlineLevelCol="0"/>
  <cols>
    <col collapsed="false" customWidth="false" hidden="false" outlineLevel="0" max="4" min="1" style="1" width="8.62"/>
    <col collapsed="false" customWidth="true" hidden="false" outlineLevel="0" max="5" min="5" style="1" width="12.78"/>
    <col collapsed="false" customWidth="true" hidden="false" outlineLevel="0" max="6" min="6" style="1" width="18.56"/>
    <col collapsed="false" customWidth="true" hidden="false" outlineLevel="0" max="7" min="7" style="1" width="14.52"/>
    <col collapsed="false" customWidth="true" hidden="false" outlineLevel="0" max="8" min="8" style="1" width="18.43"/>
    <col collapsed="false" customWidth="false" hidden="false" outlineLevel="0" max="16384" min="9" style="1" width="8.62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4.25" hidden="false" customHeight="false" outlineLevel="0" collapsed="false">
      <c r="A2" s="1" t="n">
        <v>1</v>
      </c>
      <c r="B2" s="1" t="n">
        <v>1.01</v>
      </c>
      <c r="C2" s="1" t="n">
        <v>10.25</v>
      </c>
      <c r="D2" s="1" t="n">
        <f aca="false">1.4/((B2+2*C2)*1000 *A2*10^-9)/1000</f>
        <v>65.0860065086006</v>
      </c>
      <c r="E2" s="1" t="n">
        <v>8.12</v>
      </c>
      <c r="F2" s="1" t="n">
        <v>7.34</v>
      </c>
      <c r="G2" s="1" t="n">
        <f aca="false">E2+F2</f>
        <v>15.46</v>
      </c>
      <c r="H2" s="1" t="n">
        <f aca="false">10^6/G2/1000</f>
        <v>64.6830530401035</v>
      </c>
    </row>
    <row r="3" customFormat="false" ht="14.25" hidden="false" customHeight="false" outlineLevel="0" collapsed="false">
      <c r="A3" s="1" t="n">
        <v>1</v>
      </c>
      <c r="B3" s="1" t="n">
        <v>10</v>
      </c>
      <c r="C3" s="1" t="n">
        <v>100</v>
      </c>
      <c r="D3" s="1" t="n">
        <f aca="false">1.4/((B3+2*C3)*1000 *A3*10^-9)/1000</f>
        <v>6.66666666666667</v>
      </c>
      <c r="E3" s="1" t="n">
        <v>72.4</v>
      </c>
      <c r="F3" s="1" t="n">
        <v>65.6</v>
      </c>
      <c r="G3" s="1" t="n">
        <f aca="false">E3+F3</f>
        <v>138</v>
      </c>
      <c r="H3" s="1" t="n">
        <f aca="false">10^6/G3/1000</f>
        <v>7.2463768115942</v>
      </c>
    </row>
    <row r="4" customFormat="false" ht="14.25" hidden="false" customHeight="false" outlineLevel="0" collapsed="false">
      <c r="A4" s="1" t="n">
        <v>1</v>
      </c>
      <c r="B4" s="1" t="n">
        <v>100</v>
      </c>
      <c r="C4" s="1" t="n">
        <v>1000</v>
      </c>
      <c r="D4" s="1" t="n">
        <f aca="false">1.4/((B4+2*C4)*1000 *A4*10^-9)/1000</f>
        <v>0.666666666666667</v>
      </c>
      <c r="E4" s="1" t="n">
        <v>724</v>
      </c>
      <c r="F4" s="1" t="n">
        <v>644</v>
      </c>
      <c r="G4" s="1" t="n">
        <f aca="false">E4+F4</f>
        <v>1368</v>
      </c>
      <c r="H4" s="1" t="n">
        <f aca="false">10^6/G4/1000</f>
        <v>0.730994152046784</v>
      </c>
    </row>
    <row r="5" customFormat="false" ht="14.25" hidden="false" customHeight="false" outlineLevel="0" collapsed="false">
      <c r="A5" s="1" t="n">
        <v>10</v>
      </c>
      <c r="B5" s="1" t="n">
        <v>1</v>
      </c>
      <c r="C5" s="1" t="n">
        <v>10</v>
      </c>
      <c r="D5" s="1" t="n">
        <f aca="false">1.4/((B5+2*C5)*1000 *A5*10^-9)/1000</f>
        <v>6.66666666666667</v>
      </c>
      <c r="E5" s="1" t="n">
        <v>74.8</v>
      </c>
      <c r="F5" s="1" t="n">
        <v>72.4</v>
      </c>
      <c r="G5" s="1" t="n">
        <f aca="false">E5+F5</f>
        <v>147.2</v>
      </c>
      <c r="H5" s="1" t="n">
        <f aca="false">10^6/G5/1000</f>
        <v>6.79347826086957</v>
      </c>
    </row>
    <row r="6" customFormat="false" ht="14.25" hidden="false" customHeight="false" outlineLevel="0" collapsed="false">
      <c r="A6" s="1" t="n">
        <v>10</v>
      </c>
      <c r="B6" s="1" t="n">
        <v>10</v>
      </c>
      <c r="C6" s="1" t="n">
        <v>100</v>
      </c>
      <c r="D6" s="1" t="n">
        <f aca="false">1.4/((B6+2*C6)*1000 *A6*10^-9)/1000</f>
        <v>0.666666666666667</v>
      </c>
      <c r="E6" s="1" t="n">
        <v>768</v>
      </c>
      <c r="F6" s="1" t="n">
        <v>704</v>
      </c>
      <c r="G6" s="1" t="n">
        <f aca="false">E6+F6</f>
        <v>1472</v>
      </c>
      <c r="H6" s="1" t="n">
        <f aca="false">10^6/G6/1000</f>
        <v>0.679347826086957</v>
      </c>
    </row>
    <row r="7" customFormat="false" ht="14.25" hidden="false" customHeight="false" outlineLevel="0" collapsed="false">
      <c r="A7" s="1" t="n">
        <v>10</v>
      </c>
      <c r="B7" s="1" t="n">
        <v>100</v>
      </c>
      <c r="C7" s="1" t="n">
        <v>1000</v>
      </c>
      <c r="D7" s="1" t="n">
        <f aca="false">1.4/((B7+2*C7)*1000 *A7*10^-9)/1000</f>
        <v>0.0666666666666667</v>
      </c>
      <c r="E7" s="1" t="n">
        <v>8080</v>
      </c>
      <c r="F7" s="1" t="n">
        <v>7520</v>
      </c>
      <c r="G7" s="1" t="n">
        <f aca="false">E7+F7</f>
        <v>15600</v>
      </c>
      <c r="H7" s="1" t="n">
        <f aca="false">10^6/G7/1000</f>
        <v>0.0641025641025641</v>
      </c>
    </row>
    <row r="8" customFormat="false" ht="14.25" hidden="false" customHeight="false" outlineLevel="0" collapsed="false">
      <c r="A8" s="1" t="n">
        <v>100</v>
      </c>
      <c r="B8" s="1" t="n">
        <v>1</v>
      </c>
      <c r="C8" s="1" t="n">
        <v>10</v>
      </c>
      <c r="D8" s="1" t="n">
        <f aca="false">1.4/((B8+2*C8)*1000 *A8*10^-9)/1000</f>
        <v>0.666666666666667</v>
      </c>
      <c r="E8" s="1" t="n">
        <v>904</v>
      </c>
      <c r="F8" s="1" t="n">
        <v>924</v>
      </c>
      <c r="G8" s="1" t="n">
        <f aca="false">E8+F8</f>
        <v>1828</v>
      </c>
      <c r="H8" s="1" t="n">
        <f aca="false">10^6/G8/1000</f>
        <v>0.547045951859956</v>
      </c>
    </row>
    <row r="9" customFormat="false" ht="14.25" hidden="false" customHeight="false" outlineLevel="0" collapsed="false">
      <c r="A9" s="1" t="n">
        <v>100</v>
      </c>
      <c r="B9" s="1" t="n">
        <v>10</v>
      </c>
      <c r="C9" s="1" t="n">
        <v>100</v>
      </c>
      <c r="D9" s="1" t="n">
        <f aca="false">1.4/((B9+2*C9)*1000 *A9*10^-9)/1000</f>
        <v>0.0666666666666667</v>
      </c>
      <c r="E9" s="1" t="n">
        <v>9700</v>
      </c>
      <c r="F9" s="1" t="n">
        <v>9000</v>
      </c>
      <c r="G9" s="1" t="n">
        <f aca="false">E9+F9</f>
        <v>18700</v>
      </c>
      <c r="H9" s="1" t="n">
        <f aca="false">10^6/G9/1000</f>
        <v>0.053475935828877</v>
      </c>
    </row>
    <row r="10" customFormat="false" ht="14.25" hidden="false" customHeight="false" outlineLevel="0" collapsed="false">
      <c r="A10" s="1" t="n">
        <v>100</v>
      </c>
      <c r="B10" s="1" t="n">
        <v>100</v>
      </c>
      <c r="C10" s="1" t="n">
        <v>1000</v>
      </c>
      <c r="D10" s="1" t="n">
        <f aca="false">1.4/((B10+2*C10)*1000 *A10*10^-9)/1000</f>
        <v>0.00666666666666667</v>
      </c>
      <c r="E10" s="1" t="n">
        <v>96000</v>
      </c>
      <c r="F10" s="1" t="n">
        <v>102000</v>
      </c>
      <c r="G10" s="1" t="n">
        <f aca="false">E10+F10</f>
        <v>198000</v>
      </c>
      <c r="H10" s="1" t="n">
        <f aca="false">10^6/G10/1000</f>
        <v>0.00505050505050505</v>
      </c>
    </row>
    <row r="11" customFormat="false" ht="14.25" hidden="false" customHeight="false" outlineLevel="0" collapsed="false">
      <c r="A11" s="1" t="n">
        <v>0.1</v>
      </c>
      <c r="B11" s="1" t="n">
        <v>100</v>
      </c>
      <c r="C11" s="1" t="n">
        <v>1000</v>
      </c>
      <c r="D11" s="1" t="n">
        <f aca="false">1.4/((B11+2*C11)*1000 *A11*10^-9)/1000</f>
        <v>6.66666666666667</v>
      </c>
      <c r="E11" s="1" t="n">
        <v>96</v>
      </c>
      <c r="F11" s="1" t="n">
        <v>82</v>
      </c>
      <c r="G11" s="1" t="n">
        <f aca="false">E11+F11</f>
        <v>178</v>
      </c>
      <c r="H11" s="1" t="n">
        <f aca="false">10^6/G11/1000</f>
        <v>5.61797752808989</v>
      </c>
    </row>
    <row r="12" customFormat="false" ht="14.25" hidden="false" customHeight="false" outlineLevel="0" collapsed="false">
      <c r="A12" s="1" t="n">
        <v>0.1</v>
      </c>
      <c r="B12" s="1" t="n">
        <v>10</v>
      </c>
      <c r="C12" s="1" t="n">
        <v>100</v>
      </c>
      <c r="D12" s="1" t="n">
        <f aca="false">1.4/((B12+2*C12)*1000 *A12*10^-9)/1000</f>
        <v>66.6666666666667</v>
      </c>
      <c r="E12" s="1" t="n">
        <v>8.8</v>
      </c>
      <c r="F12" s="1" t="n">
        <v>8.2</v>
      </c>
      <c r="G12" s="1" t="n">
        <f aca="false">E12+F12</f>
        <v>17</v>
      </c>
      <c r="H12" s="1" t="n">
        <f aca="false">10^6/G12/1000</f>
        <v>58.8235294117647</v>
      </c>
    </row>
    <row r="13" customFormat="false" ht="14.25" hidden="false" customHeight="false" outlineLevel="0" collapsed="false">
      <c r="A13" s="1" t="n">
        <v>0.1</v>
      </c>
      <c r="B13" s="1" t="n">
        <v>1</v>
      </c>
      <c r="C13" s="1" t="n">
        <v>10</v>
      </c>
      <c r="D13" s="1" t="n">
        <f aca="false">1.4/((B13+2*C13)*1000 *A13*10^-9)/1000</f>
        <v>666.666666666667</v>
      </c>
      <c r="E13" s="1" t="n">
        <v>2.6</v>
      </c>
      <c r="F13" s="1" t="n">
        <v>1.6</v>
      </c>
      <c r="G13" s="1" t="n">
        <f aca="false">E13+F13</f>
        <v>4.2</v>
      </c>
      <c r="H13" s="1" t="n">
        <f aca="false">10^6/G13/1000</f>
        <v>238.095238095238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LibreOffice/25.2.2.2$Linux_X86_64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2025-03-24T10:53:46Z</dcterms:created>
  <dc:creator>Eklavya Kukrety</dc:creator>
  <dc:description/>
  <dc:language>en-US</dc:language>
  <cp:lastModifiedBy/>
  <dcterms:modified xsi:type="dcterms:W3CDTF">2025-04-03T15:51:09Z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