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sko\git\NSULabs\3 course\comp_math\lab3\"/>
    </mc:Choice>
  </mc:AlternateContent>
  <xr:revisionPtr revIDLastSave="0" documentId="13_ncr:1_{B84147D4-442E-4C98-A7BE-07BE1F82B636}" xr6:coauthVersionLast="45" xr6:coauthVersionMax="45" xr10:uidLastSave="{00000000-0000-0000-0000-000000000000}"/>
  <bookViews>
    <workbookView xWindow="-110" yWindow="-110" windowWidth="19420" windowHeight="10420" xr2:uid="{086D8E6F-80D5-492D-9570-887C39B65D61}"/>
  </bookViews>
  <sheets>
    <sheet name="main" sheetId="1" r:id="rId1"/>
    <sheet name="2.Метод Ньютона" sheetId="2" r:id="rId2"/>
    <sheet name="3.Метод Ньютона" sheetId="3" r:id="rId3"/>
    <sheet name="2.Упр. метод Ньютона" sheetId="6" r:id="rId4"/>
    <sheet name="3.Упр. метод Ньютона" sheetId="8" r:id="rId5"/>
    <sheet name="2.Метод секущих" sheetId="7" r:id="rId6"/>
    <sheet name="3.Метод секущих 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3" i="1"/>
  <c r="N4" i="1"/>
  <c r="N3" i="1"/>
  <c r="M3" i="1"/>
  <c r="M4" i="1"/>
  <c r="B7" i="7"/>
  <c r="C7" i="7" s="1"/>
  <c r="F7" i="7"/>
  <c r="G7" i="7" s="1"/>
  <c r="B9" i="9"/>
  <c r="C9" i="9" s="1"/>
  <c r="H9" i="9" s="1"/>
  <c r="D9" i="9"/>
  <c r="E9" i="9" s="1"/>
  <c r="F9" i="9"/>
  <c r="G9" i="9" s="1"/>
  <c r="I9" i="9"/>
  <c r="B5" i="9"/>
  <c r="B43" i="8"/>
  <c r="C43" i="8" s="1"/>
  <c r="F43" i="8"/>
  <c r="G43" i="8" s="1"/>
  <c r="B30" i="8"/>
  <c r="C30" i="8" s="1"/>
  <c r="D30" i="8"/>
  <c r="E30" i="8"/>
  <c r="F30" i="8"/>
  <c r="G30" i="8" s="1"/>
  <c r="I30" i="8"/>
  <c r="B22" i="8"/>
  <c r="C22" i="8" s="1"/>
  <c r="D22" i="8"/>
  <c r="E22" i="8"/>
  <c r="F22" i="8"/>
  <c r="G22" i="8" s="1"/>
  <c r="I22" i="8"/>
  <c r="B18" i="8"/>
  <c r="C18" i="8"/>
  <c r="B19" i="8" s="1"/>
  <c r="D18" i="8"/>
  <c r="E18" i="8"/>
  <c r="F18" i="8"/>
  <c r="G18" i="8"/>
  <c r="H18" i="8"/>
  <c r="I18" i="8"/>
  <c r="B7" i="8"/>
  <c r="C7" i="8" s="1"/>
  <c r="D7" i="8"/>
  <c r="E7" i="8"/>
  <c r="F7" i="8"/>
  <c r="G7" i="8" s="1"/>
  <c r="I7" i="8"/>
  <c r="B4" i="8"/>
  <c r="B7" i="6"/>
  <c r="C7" i="6" s="1"/>
  <c r="F7" i="6"/>
  <c r="G7" i="6" s="1"/>
  <c r="B4" i="6"/>
  <c r="B3" i="6"/>
  <c r="N6" i="9"/>
  <c r="N6" i="8"/>
  <c r="N6" i="3"/>
  <c r="G2" i="9"/>
  <c r="E2" i="9"/>
  <c r="C2" i="9"/>
  <c r="H2" i="9" s="1"/>
  <c r="B2" i="9"/>
  <c r="G2" i="8"/>
  <c r="E2" i="8"/>
  <c r="B2" i="8"/>
  <c r="C2" i="8" s="1"/>
  <c r="H2" i="8" s="1"/>
  <c r="G2" i="7"/>
  <c r="E2" i="7"/>
  <c r="C2" i="7"/>
  <c r="H2" i="7" s="1"/>
  <c r="B2" i="7"/>
  <c r="G2" i="6"/>
  <c r="E2" i="6"/>
  <c r="C2" i="6"/>
  <c r="H2" i="6" s="1"/>
  <c r="B2" i="6"/>
  <c r="G2" i="3"/>
  <c r="E2" i="3"/>
  <c r="B2" i="3"/>
  <c r="C2" i="3" s="1"/>
  <c r="H2" i="3" s="1"/>
  <c r="D6" i="2"/>
  <c r="B2" i="2"/>
  <c r="B8" i="7" l="1"/>
  <c r="H7" i="7"/>
  <c r="D8" i="7"/>
  <c r="E8" i="7" s="1"/>
  <c r="D7" i="7"/>
  <c r="E7" i="7" s="1"/>
  <c r="I7" i="7"/>
  <c r="B44" i="8"/>
  <c r="H43" i="8"/>
  <c r="I43" i="8"/>
  <c r="D44" i="8"/>
  <c r="E44" i="8" s="1"/>
  <c r="D43" i="8"/>
  <c r="E43" i="8" s="1"/>
  <c r="B31" i="8"/>
  <c r="H30" i="8"/>
  <c r="B23" i="8"/>
  <c r="H22" i="8"/>
  <c r="F19" i="8"/>
  <c r="C19" i="8"/>
  <c r="H19" i="8" s="1"/>
  <c r="D19" i="8"/>
  <c r="E19" i="8" s="1"/>
  <c r="B8" i="8"/>
  <c r="H7" i="8"/>
  <c r="B3" i="8"/>
  <c r="H7" i="6"/>
  <c r="B8" i="6"/>
  <c r="I7" i="6"/>
  <c r="D8" i="6"/>
  <c r="E8" i="6" s="1"/>
  <c r="D7" i="6"/>
  <c r="E7" i="6" s="1"/>
  <c r="B3" i="3"/>
  <c r="C2" i="2"/>
  <c r="H2" i="2" s="1"/>
  <c r="G2" i="2"/>
  <c r="E2" i="2"/>
  <c r="C8" i="7" l="1"/>
  <c r="H8" i="7" s="1"/>
  <c r="F8" i="7"/>
  <c r="F44" i="8"/>
  <c r="B45" i="8"/>
  <c r="C44" i="8"/>
  <c r="H44" i="8" s="1"/>
  <c r="F31" i="8"/>
  <c r="D31" i="8"/>
  <c r="E31" i="8" s="1"/>
  <c r="C31" i="8"/>
  <c r="H31" i="8" s="1"/>
  <c r="F23" i="8"/>
  <c r="C23" i="8"/>
  <c r="H23" i="8" s="1"/>
  <c r="D23" i="8"/>
  <c r="E23" i="8" s="1"/>
  <c r="B20" i="8"/>
  <c r="G19" i="8"/>
  <c r="I19" i="8"/>
  <c r="F8" i="8"/>
  <c r="C8" i="8"/>
  <c r="H8" i="8" s="1"/>
  <c r="D8" i="8"/>
  <c r="E8" i="8" s="1"/>
  <c r="C8" i="6"/>
  <c r="H8" i="6" s="1"/>
  <c r="F8" i="6"/>
  <c r="F3" i="9"/>
  <c r="C3" i="9"/>
  <c r="H3" i="9" s="1"/>
  <c r="D3" i="9"/>
  <c r="E3" i="9" s="1"/>
  <c r="F3" i="8"/>
  <c r="C3" i="8"/>
  <c r="D3" i="8"/>
  <c r="E3" i="8" s="1"/>
  <c r="F3" i="6"/>
  <c r="C3" i="6"/>
  <c r="H3" i="6" s="1"/>
  <c r="D3" i="6"/>
  <c r="E3" i="6" s="1"/>
  <c r="C3" i="3"/>
  <c r="H3" i="3" s="1"/>
  <c r="F3" i="3"/>
  <c r="D3" i="3"/>
  <c r="E3" i="3" s="1"/>
  <c r="B3" i="2"/>
  <c r="G8" i="7" l="1"/>
  <c r="I8" i="7"/>
  <c r="B4" i="9"/>
  <c r="F45" i="8"/>
  <c r="B46" i="8"/>
  <c r="C45" i="8"/>
  <c r="H45" i="8" s="1"/>
  <c r="G44" i="8"/>
  <c r="I45" i="8"/>
  <c r="I44" i="8"/>
  <c r="D45" i="8"/>
  <c r="E45" i="8" s="1"/>
  <c r="B32" i="8"/>
  <c r="I31" i="8"/>
  <c r="G31" i="8"/>
  <c r="B24" i="8"/>
  <c r="I23" i="8"/>
  <c r="G23" i="8"/>
  <c r="F20" i="8"/>
  <c r="C20" i="8"/>
  <c r="H20" i="8" s="1"/>
  <c r="D20" i="8"/>
  <c r="E20" i="8" s="1"/>
  <c r="B9" i="8"/>
  <c r="G8" i="8"/>
  <c r="I8" i="8"/>
  <c r="H3" i="8"/>
  <c r="B9" i="6"/>
  <c r="G8" i="6"/>
  <c r="I8" i="6"/>
  <c r="B4" i="3"/>
  <c r="F4" i="3" s="1"/>
  <c r="I4" i="3" s="1"/>
  <c r="I3" i="9"/>
  <c r="G3" i="9"/>
  <c r="I3" i="8"/>
  <c r="G3" i="8"/>
  <c r="I3" i="6"/>
  <c r="G3" i="6"/>
  <c r="I3" i="3"/>
  <c r="G3" i="3"/>
  <c r="F3" i="2"/>
  <c r="D3" i="2"/>
  <c r="E3" i="2" s="1"/>
  <c r="C3" i="2"/>
  <c r="H3" i="2" s="1"/>
  <c r="F46" i="8" l="1"/>
  <c r="B47" i="8"/>
  <c r="C46" i="8"/>
  <c r="H46" i="8" s="1"/>
  <c r="G45" i="8"/>
  <c r="I46" i="8"/>
  <c r="D46" i="8"/>
  <c r="E46" i="8" s="1"/>
  <c r="F32" i="8"/>
  <c r="C32" i="8"/>
  <c r="H32" i="8" s="1"/>
  <c r="D32" i="8"/>
  <c r="E32" i="8" s="1"/>
  <c r="F24" i="8"/>
  <c r="C24" i="8"/>
  <c r="H24" i="8" s="1"/>
  <c r="D24" i="8"/>
  <c r="E24" i="8" s="1"/>
  <c r="B21" i="8"/>
  <c r="G20" i="8"/>
  <c r="I20" i="8"/>
  <c r="F9" i="8"/>
  <c r="C9" i="8"/>
  <c r="H9" i="8" s="1"/>
  <c r="D9" i="8"/>
  <c r="E9" i="8" s="1"/>
  <c r="C9" i="6"/>
  <c r="H9" i="6" s="1"/>
  <c r="B10" i="6"/>
  <c r="D10" i="6" s="1"/>
  <c r="E10" i="6" s="1"/>
  <c r="F9" i="6"/>
  <c r="D9" i="6"/>
  <c r="E9" i="6" s="1"/>
  <c r="D4" i="3"/>
  <c r="E4" i="3" s="1"/>
  <c r="C4" i="3"/>
  <c r="H4" i="3" s="1"/>
  <c r="F4" i="9"/>
  <c r="C4" i="9"/>
  <c r="H4" i="9" s="1"/>
  <c r="D4" i="9"/>
  <c r="E4" i="9" s="1"/>
  <c r="F4" i="8"/>
  <c r="C4" i="8"/>
  <c r="B5" i="8" s="1"/>
  <c r="D4" i="8"/>
  <c r="E4" i="8" s="1"/>
  <c r="F4" i="6"/>
  <c r="C4" i="6"/>
  <c r="D4" i="6"/>
  <c r="E4" i="6" s="1"/>
  <c r="G4" i="3"/>
  <c r="I3" i="2"/>
  <c r="G3" i="2"/>
  <c r="B4" i="2"/>
  <c r="C5" i="9" l="1"/>
  <c r="F47" i="8"/>
  <c r="C47" i="8"/>
  <c r="H47" i="8" s="1"/>
  <c r="G46" i="8"/>
  <c r="I47" i="8"/>
  <c r="D47" i="8"/>
  <c r="E47" i="8" s="1"/>
  <c r="B33" i="8"/>
  <c r="G32" i="8"/>
  <c r="I32" i="8"/>
  <c r="B25" i="8"/>
  <c r="G24" i="8"/>
  <c r="I24" i="8"/>
  <c r="F21" i="8"/>
  <c r="C21" i="8"/>
  <c r="H21" i="8" s="1"/>
  <c r="D21" i="8"/>
  <c r="E21" i="8" s="1"/>
  <c r="B10" i="8"/>
  <c r="G9" i="8"/>
  <c r="I9" i="8"/>
  <c r="H4" i="8"/>
  <c r="D5" i="8"/>
  <c r="E5" i="8" s="1"/>
  <c r="G9" i="6"/>
  <c r="I9" i="6"/>
  <c r="C10" i="6"/>
  <c r="H10" i="6" s="1"/>
  <c r="F10" i="6"/>
  <c r="H4" i="6"/>
  <c r="B5" i="6"/>
  <c r="B5" i="3"/>
  <c r="D5" i="3" s="1"/>
  <c r="E5" i="3" s="1"/>
  <c r="G4" i="9"/>
  <c r="I4" i="9"/>
  <c r="F5" i="9"/>
  <c r="D5" i="9"/>
  <c r="E5" i="9" s="1"/>
  <c r="G4" i="8"/>
  <c r="I4" i="8"/>
  <c r="G4" i="6"/>
  <c r="I4" i="6"/>
  <c r="F4" i="2"/>
  <c r="C4" i="2"/>
  <c r="D4" i="2"/>
  <c r="E4" i="2" s="1"/>
  <c r="H5" i="9" l="1"/>
  <c r="B6" i="9"/>
  <c r="B48" i="8"/>
  <c r="G47" i="8"/>
  <c r="F33" i="8"/>
  <c r="C33" i="8"/>
  <c r="H33" i="8" s="1"/>
  <c r="D33" i="8"/>
  <c r="E33" i="8" s="1"/>
  <c r="F25" i="8"/>
  <c r="C25" i="8"/>
  <c r="H25" i="8" s="1"/>
  <c r="D25" i="8"/>
  <c r="E25" i="8" s="1"/>
  <c r="G21" i="8"/>
  <c r="I21" i="8"/>
  <c r="F10" i="8"/>
  <c r="C10" i="8"/>
  <c r="H10" i="8" s="1"/>
  <c r="D10" i="8"/>
  <c r="E10" i="8" s="1"/>
  <c r="C5" i="8"/>
  <c r="F5" i="8"/>
  <c r="G5" i="8" s="1"/>
  <c r="G10" i="6"/>
  <c r="I10" i="6"/>
  <c r="B11" i="6"/>
  <c r="C5" i="6"/>
  <c r="H5" i="6" s="1"/>
  <c r="F5" i="6"/>
  <c r="G5" i="6" s="1"/>
  <c r="D5" i="6"/>
  <c r="E5" i="6" s="1"/>
  <c r="C5" i="3"/>
  <c r="H5" i="3" s="1"/>
  <c r="F5" i="3"/>
  <c r="I5" i="3" s="1"/>
  <c r="G5" i="9"/>
  <c r="I5" i="9"/>
  <c r="B5" i="2"/>
  <c r="H4" i="2"/>
  <c r="G4" i="2"/>
  <c r="I4" i="2"/>
  <c r="B7" i="9" l="1"/>
  <c r="F6" i="9"/>
  <c r="G6" i="9" s="1"/>
  <c r="C6" i="9"/>
  <c r="H6" i="9" s="1"/>
  <c r="D6" i="9"/>
  <c r="E6" i="9" s="1"/>
  <c r="I6" i="9"/>
  <c r="F48" i="8"/>
  <c r="C48" i="8"/>
  <c r="H48" i="8" s="1"/>
  <c r="D48" i="8"/>
  <c r="E48" i="8" s="1"/>
  <c r="B34" i="8"/>
  <c r="G33" i="8"/>
  <c r="I33" i="8"/>
  <c r="B26" i="8"/>
  <c r="G25" i="8"/>
  <c r="I25" i="8"/>
  <c r="B11" i="8"/>
  <c r="G10" i="8"/>
  <c r="I10" i="8"/>
  <c r="H5" i="8"/>
  <c r="B6" i="8"/>
  <c r="D6" i="8"/>
  <c r="E6" i="8" s="1"/>
  <c r="I5" i="8"/>
  <c r="C11" i="6"/>
  <c r="H11" i="6" s="1"/>
  <c r="F11" i="6"/>
  <c r="D11" i="6"/>
  <c r="E11" i="6" s="1"/>
  <c r="I5" i="6"/>
  <c r="B6" i="6"/>
  <c r="B6" i="3"/>
  <c r="G5" i="3"/>
  <c r="C5" i="2"/>
  <c r="H5" i="2" s="1"/>
  <c r="F5" i="2"/>
  <c r="D5" i="2"/>
  <c r="E5" i="2" s="1"/>
  <c r="F7" i="9" l="1"/>
  <c r="C7" i="9"/>
  <c r="B8" i="9" s="1"/>
  <c r="D7" i="9"/>
  <c r="E7" i="9" s="1"/>
  <c r="B49" i="8"/>
  <c r="G48" i="8"/>
  <c r="I48" i="8"/>
  <c r="F34" i="8"/>
  <c r="C34" i="8"/>
  <c r="H34" i="8" s="1"/>
  <c r="D34" i="8"/>
  <c r="E34" i="8" s="1"/>
  <c r="F26" i="8"/>
  <c r="C26" i="8"/>
  <c r="H26" i="8" s="1"/>
  <c r="D26" i="8"/>
  <c r="E26" i="8" s="1"/>
  <c r="F11" i="8"/>
  <c r="C11" i="8"/>
  <c r="H11" i="8" s="1"/>
  <c r="D11" i="8"/>
  <c r="E11" i="8" s="1"/>
  <c r="C6" i="8"/>
  <c r="H6" i="8" s="1"/>
  <c r="F6" i="8"/>
  <c r="G11" i="6"/>
  <c r="I11" i="6"/>
  <c r="D6" i="6"/>
  <c r="E6" i="6" s="1"/>
  <c r="C6" i="6"/>
  <c r="H6" i="6" s="1"/>
  <c r="F6" i="6"/>
  <c r="F6" i="3"/>
  <c r="I6" i="3" s="1"/>
  <c r="D6" i="3"/>
  <c r="E6" i="3" s="1"/>
  <c r="C6" i="3"/>
  <c r="H6" i="3" s="1"/>
  <c r="B6" i="2"/>
  <c r="G5" i="2"/>
  <c r="I5" i="2"/>
  <c r="H7" i="9" l="1"/>
  <c r="G7" i="9"/>
  <c r="I7" i="9"/>
  <c r="F49" i="8"/>
  <c r="C49" i="8"/>
  <c r="H49" i="8" s="1"/>
  <c r="D49" i="8"/>
  <c r="E49" i="8" s="1"/>
  <c r="B35" i="8"/>
  <c r="G34" i="8"/>
  <c r="I34" i="8"/>
  <c r="B27" i="8"/>
  <c r="G26" i="8"/>
  <c r="I26" i="8"/>
  <c r="B12" i="8"/>
  <c r="G11" i="8"/>
  <c r="I11" i="8"/>
  <c r="G6" i="8"/>
  <c r="I6" i="8"/>
  <c r="G6" i="6"/>
  <c r="I6" i="6"/>
  <c r="B7" i="3"/>
  <c r="G6" i="3"/>
  <c r="F6" i="2"/>
  <c r="C6" i="2"/>
  <c r="H6" i="2" s="1"/>
  <c r="E6" i="2"/>
  <c r="F8" i="9" l="1"/>
  <c r="C8" i="9"/>
  <c r="H8" i="9" s="1"/>
  <c r="D8" i="9"/>
  <c r="E8" i="9" s="1"/>
  <c r="B50" i="8"/>
  <c r="G49" i="8"/>
  <c r="I49" i="8"/>
  <c r="F35" i="8"/>
  <c r="C35" i="8"/>
  <c r="H35" i="8" s="1"/>
  <c r="D35" i="8"/>
  <c r="E35" i="8" s="1"/>
  <c r="F27" i="8"/>
  <c r="C27" i="8"/>
  <c r="H27" i="8" s="1"/>
  <c r="D27" i="8"/>
  <c r="E27" i="8" s="1"/>
  <c r="F12" i="8"/>
  <c r="C12" i="8"/>
  <c r="H12" i="8" s="1"/>
  <c r="D12" i="8"/>
  <c r="E12" i="8" s="1"/>
  <c r="C7" i="3"/>
  <c r="H7" i="3" s="1"/>
  <c r="F7" i="3"/>
  <c r="D7" i="3"/>
  <c r="E7" i="3" s="1"/>
  <c r="G6" i="2"/>
  <c r="I6" i="2"/>
  <c r="G8" i="9" l="1"/>
  <c r="I8" i="9"/>
  <c r="F50" i="8"/>
  <c r="C50" i="8"/>
  <c r="H50" i="8" s="1"/>
  <c r="D50" i="8"/>
  <c r="E50" i="8" s="1"/>
  <c r="B36" i="8"/>
  <c r="G35" i="8"/>
  <c r="I35" i="8"/>
  <c r="G27" i="8"/>
  <c r="I27" i="8"/>
  <c r="B28" i="8"/>
  <c r="B13" i="8"/>
  <c r="G12" i="8"/>
  <c r="I12" i="8"/>
  <c r="G7" i="3"/>
  <c r="I7" i="3"/>
  <c r="B51" i="8" l="1"/>
  <c r="G50" i="8"/>
  <c r="I50" i="8"/>
  <c r="F36" i="8"/>
  <c r="B37" i="8"/>
  <c r="C36" i="8"/>
  <c r="H36" i="8" s="1"/>
  <c r="D36" i="8"/>
  <c r="E36" i="8" s="1"/>
  <c r="F28" i="8"/>
  <c r="C28" i="8"/>
  <c r="H28" i="8" s="1"/>
  <c r="D28" i="8"/>
  <c r="E28" i="8" s="1"/>
  <c r="F13" i="8"/>
  <c r="C13" i="8"/>
  <c r="H13" i="8" s="1"/>
  <c r="D13" i="8"/>
  <c r="E13" i="8" s="1"/>
  <c r="F51" i="8" l="1"/>
  <c r="C51" i="8"/>
  <c r="H51" i="8" s="1"/>
  <c r="D51" i="8"/>
  <c r="E51" i="8" s="1"/>
  <c r="F37" i="8"/>
  <c r="B38" i="8"/>
  <c r="C37" i="8"/>
  <c r="H37" i="8" s="1"/>
  <c r="G36" i="8"/>
  <c r="I37" i="8"/>
  <c r="I36" i="8"/>
  <c r="D37" i="8"/>
  <c r="E37" i="8" s="1"/>
  <c r="B29" i="8"/>
  <c r="G28" i="8"/>
  <c r="I28" i="8"/>
  <c r="B14" i="8"/>
  <c r="G13" i="8"/>
  <c r="I13" i="8"/>
  <c r="B52" i="8" l="1"/>
  <c r="G51" i="8"/>
  <c r="I51" i="8"/>
  <c r="F38" i="8"/>
  <c r="B39" i="8"/>
  <c r="D39" i="8" s="1"/>
  <c r="E39" i="8" s="1"/>
  <c r="C38" i="8"/>
  <c r="H38" i="8" s="1"/>
  <c r="I38" i="8"/>
  <c r="G37" i="8"/>
  <c r="D38" i="8"/>
  <c r="E38" i="8" s="1"/>
  <c r="F29" i="8"/>
  <c r="C29" i="8"/>
  <c r="H29" i="8" s="1"/>
  <c r="D29" i="8"/>
  <c r="E29" i="8" s="1"/>
  <c r="F14" i="8"/>
  <c r="C14" i="8"/>
  <c r="H14" i="8" s="1"/>
  <c r="D14" i="8"/>
  <c r="E14" i="8" s="1"/>
  <c r="F52" i="8" l="1"/>
  <c r="C52" i="8"/>
  <c r="H52" i="8" s="1"/>
  <c r="D52" i="8"/>
  <c r="E52" i="8" s="1"/>
  <c r="F39" i="8"/>
  <c r="C39" i="8"/>
  <c r="H39" i="8" s="1"/>
  <c r="I39" i="8"/>
  <c r="G38" i="8"/>
  <c r="G29" i="8"/>
  <c r="I29" i="8"/>
  <c r="B15" i="8"/>
  <c r="G14" i="8"/>
  <c r="I14" i="8"/>
  <c r="B53" i="8" l="1"/>
  <c r="G52" i="8"/>
  <c r="I52" i="8"/>
  <c r="B40" i="8"/>
  <c r="G39" i="8"/>
  <c r="F15" i="8"/>
  <c r="C15" i="8"/>
  <c r="H15" i="8" s="1"/>
  <c r="D15" i="8"/>
  <c r="E15" i="8" s="1"/>
  <c r="F53" i="8" l="1"/>
  <c r="C53" i="8"/>
  <c r="H53" i="8" s="1"/>
  <c r="D53" i="8"/>
  <c r="E53" i="8" s="1"/>
  <c r="F40" i="8"/>
  <c r="C40" i="8"/>
  <c r="H40" i="8" s="1"/>
  <c r="D40" i="8"/>
  <c r="E40" i="8" s="1"/>
  <c r="B16" i="8"/>
  <c r="G15" i="8"/>
  <c r="I15" i="8"/>
  <c r="B54" i="8" l="1"/>
  <c r="G53" i="8"/>
  <c r="I53" i="8"/>
  <c r="B41" i="8"/>
  <c r="G40" i="8"/>
  <c r="I40" i="8"/>
  <c r="F16" i="8"/>
  <c r="C16" i="8"/>
  <c r="H16" i="8" s="1"/>
  <c r="D16" i="8"/>
  <c r="E16" i="8" s="1"/>
  <c r="F54" i="8" l="1"/>
  <c r="C54" i="8"/>
  <c r="H54" i="8" s="1"/>
  <c r="D54" i="8"/>
  <c r="E54" i="8" s="1"/>
  <c r="F41" i="8"/>
  <c r="B42" i="8"/>
  <c r="D42" i="8" s="1"/>
  <c r="E42" i="8" s="1"/>
  <c r="C41" i="8"/>
  <c r="H41" i="8" s="1"/>
  <c r="D41" i="8"/>
  <c r="E41" i="8" s="1"/>
  <c r="B17" i="8"/>
  <c r="G16" i="8"/>
  <c r="I16" i="8"/>
  <c r="B55" i="8" l="1"/>
  <c r="G54" i="8"/>
  <c r="I54" i="8"/>
  <c r="F42" i="8"/>
  <c r="G42" i="8" s="1"/>
  <c r="C42" i="8"/>
  <c r="H42" i="8" s="1"/>
  <c r="G41" i="8"/>
  <c r="I41" i="8"/>
  <c r="F17" i="8"/>
  <c r="C17" i="8"/>
  <c r="H17" i="8" s="1"/>
  <c r="D17" i="8"/>
  <c r="E17" i="8" s="1"/>
  <c r="F55" i="8" l="1"/>
  <c r="C55" i="8"/>
  <c r="H55" i="8" s="1"/>
  <c r="D55" i="8"/>
  <c r="E55" i="8" s="1"/>
  <c r="I42" i="8"/>
  <c r="G17" i="8"/>
  <c r="I17" i="8"/>
  <c r="B56" i="8" l="1"/>
  <c r="G55" i="8"/>
  <c r="I55" i="8"/>
  <c r="F56" i="8" l="1"/>
  <c r="C56" i="8"/>
  <c r="H56" i="8" s="1"/>
  <c r="D56" i="8"/>
  <c r="E56" i="8" s="1"/>
  <c r="B57" i="8" l="1"/>
  <c r="G56" i="8"/>
  <c r="I56" i="8"/>
  <c r="F57" i="8" l="1"/>
  <c r="C57" i="8"/>
  <c r="H57" i="8" s="1"/>
  <c r="D57" i="8"/>
  <c r="E57" i="8" s="1"/>
  <c r="B58" i="8" l="1"/>
  <c r="G57" i="8"/>
  <c r="I57" i="8"/>
  <c r="F58" i="8" l="1"/>
  <c r="C58" i="8"/>
  <c r="H58" i="8" s="1"/>
  <c r="D58" i="8"/>
  <c r="E58" i="8" s="1"/>
  <c r="G58" i="8" l="1"/>
  <c r="I58" i="8"/>
  <c r="B59" i="8"/>
  <c r="F59" i="8" l="1"/>
  <c r="C59" i="8"/>
  <c r="H59" i="8" s="1"/>
  <c r="D59" i="8"/>
  <c r="E59" i="8" s="1"/>
  <c r="B60" i="8" l="1"/>
  <c r="G59" i="8"/>
  <c r="I59" i="8"/>
  <c r="C60" i="8" l="1"/>
  <c r="H60" i="8" s="1"/>
  <c r="F60" i="8"/>
  <c r="D60" i="8"/>
  <c r="E60" i="8" s="1"/>
  <c r="G60" i="8" l="1"/>
  <c r="I60" i="8"/>
  <c r="B61" i="8"/>
  <c r="C61" i="8" l="1"/>
  <c r="H61" i="8" s="1"/>
  <c r="F61" i="8"/>
  <c r="D61" i="8"/>
  <c r="E61" i="8" s="1"/>
  <c r="G61" i="8" l="1"/>
  <c r="I61" i="8"/>
  <c r="D3" i="7"/>
  <c r="E3" i="7" s="1"/>
  <c r="C3" i="7"/>
  <c r="F3" i="7"/>
  <c r="I3" i="7" s="1"/>
  <c r="H3" i="7" l="1"/>
  <c r="B4" i="7"/>
  <c r="G3" i="7"/>
  <c r="D4" i="7" l="1"/>
  <c r="E4" i="7" s="1"/>
  <c r="C4" i="7"/>
  <c r="H4" i="7" s="1"/>
  <c r="F4" i="7"/>
  <c r="G4" i="7" l="1"/>
  <c r="I4" i="7"/>
  <c r="B5" i="7"/>
  <c r="D5" i="7" l="1"/>
  <c r="E5" i="7" s="1"/>
  <c r="C5" i="7"/>
  <c r="F5" i="7"/>
  <c r="I5" i="7" l="1"/>
  <c r="G5" i="7"/>
  <c r="B6" i="7"/>
  <c r="H5" i="7"/>
  <c r="F6" i="7" l="1"/>
  <c r="C6" i="7"/>
  <c r="H6" i="7" s="1"/>
  <c r="D6" i="7"/>
  <c r="E6" i="7" s="1"/>
  <c r="G6" i="7" l="1"/>
  <c r="I6" i="7"/>
</calcChain>
</file>

<file path=xl/sharedStrings.xml><?xml version="1.0" encoding="utf-8"?>
<sst xmlns="http://schemas.openxmlformats.org/spreadsheetml/2006/main" count="141" uniqueCount="39">
  <si>
    <t>Уравнения</t>
  </si>
  <si>
    <t>1.</t>
  </si>
  <si>
    <t>2.</t>
  </si>
  <si>
    <t>3.</t>
  </si>
  <si>
    <t>f(x) = x^3 - 2x + 2</t>
  </si>
  <si>
    <t>f(x) = x^3 - 10x + 20</t>
  </si>
  <si>
    <t>f(x) = x^3 -4x - 10</t>
  </si>
  <si>
    <t>[-2;1]</t>
  </si>
  <si>
    <t>[-4;-3]</t>
  </si>
  <si>
    <t>[2;4]</t>
  </si>
  <si>
    <t>[a,b]</t>
  </si>
  <si>
    <t>x0</t>
  </si>
  <si>
    <t>Корень</t>
  </si>
  <si>
    <t>Моя программка</t>
  </si>
  <si>
    <t>-1.7692917288235388</t>
  </si>
  <si>
    <t>-3.8910204480760475</t>
  </si>
  <si>
    <t>2.7608179300204094</t>
  </si>
  <si>
    <t>Кол-во итераций</t>
  </si>
  <si>
    <t>n</t>
  </si>
  <si>
    <t>xn</t>
  </si>
  <si>
    <t>f(xn)</t>
  </si>
  <si>
    <t>dxn</t>
  </si>
  <si>
    <t>dxn &lt; eps</t>
  </si>
  <si>
    <t>dn</t>
  </si>
  <si>
    <t>|f(xn)| &lt; eps</t>
  </si>
  <si>
    <t>dn-1 &lt; dn^2</t>
  </si>
  <si>
    <t>eps</t>
  </si>
  <si>
    <t>z</t>
  </si>
  <si>
    <t>Уравнение</t>
  </si>
  <si>
    <t>a</t>
  </si>
  <si>
    <t>b</t>
  </si>
  <si>
    <t>c</t>
  </si>
  <si>
    <t>d</t>
  </si>
  <si>
    <t>Производная</t>
  </si>
  <si>
    <t>dn &lt; eps</t>
  </si>
  <si>
    <t>Нач. знач</t>
  </si>
  <si>
    <t>Метод Ньютона</t>
  </si>
  <si>
    <t>Метод секущей</t>
  </si>
  <si>
    <t>Упр метод Ньютона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</si>
</sst>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2" borderId="1" xfId="0" applyFill="1" applyBorder="1" applyAlignment="1"/>
    <xf numFmtId="0" fontId="0" fillId="5" borderId="1" xfId="0" applyFill="1" applyBorder="1"/>
    <xf numFmtId="0" fontId="0" fillId="6" borderId="1" xfId="0" applyFill="1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8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079C-39FD-450E-A58E-38520AC84A29}">
  <dimension ref="A1:O4"/>
  <sheetViews>
    <sheetView tabSelected="1" workbookViewId="0">
      <selection activeCell="L6" sqref="L6"/>
    </sheetView>
  </sheetViews>
  <sheetFormatPr defaultRowHeight="14.5" x14ac:dyDescent="0.35"/>
  <cols>
    <col min="1" max="1" width="3.453125" customWidth="1"/>
    <col min="2" max="2" width="17.54296875" customWidth="1"/>
    <col min="6" max="7" width="14.08984375" customWidth="1"/>
    <col min="8" max="8" width="17.08984375" customWidth="1"/>
    <col min="9" max="9" width="19.1796875" customWidth="1"/>
    <col min="10" max="10" width="16" customWidth="1"/>
    <col min="12" max="12" width="15.08984375" customWidth="1"/>
    <col min="13" max="13" width="14.90625" customWidth="1"/>
    <col min="14" max="14" width="19.54296875" bestFit="1" customWidth="1"/>
    <col min="15" max="15" width="14.26953125" bestFit="1" customWidth="1"/>
  </cols>
  <sheetData>
    <row r="1" spans="1:15" x14ac:dyDescent="0.35">
      <c r="A1" s="15" t="s">
        <v>0</v>
      </c>
      <c r="B1" s="15"/>
      <c r="C1" s="4" t="s">
        <v>10</v>
      </c>
      <c r="D1" s="4" t="s">
        <v>11</v>
      </c>
      <c r="F1" s="1" t="s">
        <v>12</v>
      </c>
      <c r="H1" s="16" t="s">
        <v>13</v>
      </c>
      <c r="I1" s="1" t="s">
        <v>12</v>
      </c>
      <c r="J1" s="7" t="s">
        <v>17</v>
      </c>
      <c r="L1" s="2" t="s">
        <v>17</v>
      </c>
      <c r="M1" s="2" t="s">
        <v>36</v>
      </c>
      <c r="N1" s="2" t="s">
        <v>38</v>
      </c>
      <c r="O1" s="2" t="s">
        <v>37</v>
      </c>
    </row>
    <row r="2" spans="1:15" x14ac:dyDescent="0.35">
      <c r="A2" s="3" t="s">
        <v>1</v>
      </c>
      <c r="B2" s="3" t="s">
        <v>4</v>
      </c>
      <c r="C2" s="6" t="s">
        <v>7</v>
      </c>
      <c r="D2" s="3">
        <v>-2</v>
      </c>
      <c r="F2" s="14">
        <v>-1.76929235</v>
      </c>
      <c r="H2" s="17"/>
      <c r="I2" s="14" t="s">
        <v>14</v>
      </c>
      <c r="J2" s="14">
        <v>26</v>
      </c>
      <c r="L2" s="2"/>
      <c r="M2" s="2"/>
      <c r="N2" s="2"/>
      <c r="O2" s="2"/>
    </row>
    <row r="3" spans="1:15" x14ac:dyDescent="0.35">
      <c r="A3" s="12" t="s">
        <v>2</v>
      </c>
      <c r="B3" s="12" t="s">
        <v>5</v>
      </c>
      <c r="C3" s="13" t="s">
        <v>8</v>
      </c>
      <c r="D3" s="12">
        <v>-3.6</v>
      </c>
      <c r="F3" s="14">
        <v>-3.8910204099999999</v>
      </c>
      <c r="H3" s="17"/>
      <c r="I3" s="14" t="s">
        <v>15</v>
      </c>
      <c r="J3" s="14">
        <v>27</v>
      </c>
      <c r="L3" s="2"/>
      <c r="M3" s="2">
        <f>MAX('2.Метод Ньютона'!A:A)</f>
        <v>4</v>
      </c>
      <c r="N3" s="2">
        <f>MAX('2.Упр. метод Ньютона'!A:A)</f>
        <v>9</v>
      </c>
      <c r="O3" s="2">
        <f>MAX('2.Метод секущих'!A:A)</f>
        <v>6</v>
      </c>
    </row>
    <row r="4" spans="1:15" ht="17" customHeight="1" x14ac:dyDescent="0.35">
      <c r="A4" s="12" t="s">
        <v>3</v>
      </c>
      <c r="B4" s="12" t="s">
        <v>6</v>
      </c>
      <c r="C4" s="13" t="s">
        <v>9</v>
      </c>
      <c r="D4" s="12">
        <v>2</v>
      </c>
      <c r="F4" s="14">
        <v>2.7608178300000001</v>
      </c>
      <c r="H4" s="18"/>
      <c r="I4" s="14" t="s">
        <v>16</v>
      </c>
      <c r="J4" s="14">
        <v>30</v>
      </c>
      <c r="L4" s="2"/>
      <c r="M4" s="2">
        <f>MAX('3.Метод Ньютона'!A:A)</f>
        <v>5</v>
      </c>
      <c r="N4" s="2">
        <f>MAX('3.Упр. метод Ньютона'!A:A)</f>
        <v>59</v>
      </c>
      <c r="O4" s="2">
        <f>MAX('3.Метод секущих '!A:A)</f>
        <v>7</v>
      </c>
    </row>
  </sheetData>
  <mergeCells count="2">
    <mergeCell ref="A1:B1"/>
    <mergeCell ref="H1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443E-8BFE-4DF0-BC5F-1FE7D57D3DBB}">
  <dimension ref="A1:R6"/>
  <sheetViews>
    <sheetView workbookViewId="0"/>
  </sheetViews>
  <sheetFormatPr defaultRowHeight="14.5" x14ac:dyDescent="0.35"/>
  <cols>
    <col min="1" max="1" width="2.7265625" customWidth="1"/>
    <col min="2" max="2" width="13.54296875" customWidth="1"/>
    <col min="8" max="8" width="11.6328125" customWidth="1"/>
    <col min="9" max="9" width="11.08984375" customWidth="1"/>
    <col min="12" max="12" width="11.54296875" customWidth="1"/>
  </cols>
  <sheetData>
    <row r="1" spans="1:18" ht="21.5" customHeight="1" x14ac:dyDescent="0.35">
      <c r="A1" s="10" t="s">
        <v>18</v>
      </c>
      <c r="B1" s="11" t="s">
        <v>19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34</v>
      </c>
      <c r="H1" s="11" t="s">
        <v>24</v>
      </c>
      <c r="I1" s="11" t="s">
        <v>25</v>
      </c>
      <c r="K1" s="15" t="s">
        <v>28</v>
      </c>
      <c r="L1" s="15"/>
      <c r="M1" s="15"/>
      <c r="N1" s="15"/>
      <c r="P1" s="15" t="s">
        <v>33</v>
      </c>
      <c r="Q1" s="15"/>
      <c r="R1" s="15"/>
    </row>
    <row r="2" spans="1:18" x14ac:dyDescent="0.35">
      <c r="A2" s="8">
        <v>0</v>
      </c>
      <c r="B2" s="2">
        <f>$L$6</f>
        <v>-3.6</v>
      </c>
      <c r="C2" s="2">
        <f>$K$3*(B2^3) + $L$3 * (B2^2) + $M$3 *B2 + $N$3</f>
        <v>9.3439999999999941</v>
      </c>
      <c r="D2" s="2"/>
      <c r="E2" s="5" t="str">
        <f>IF(D2 &lt; $M$6, "✔","✘")</f>
        <v>✔</v>
      </c>
      <c r="F2" s="2"/>
      <c r="G2" s="5" t="str">
        <f>IF(F2 &lt; $M$6, "✔","✘")</f>
        <v>✔</v>
      </c>
      <c r="H2" s="5" t="str">
        <f>IF(ABS(C2) &lt; $M$6, "✔", "✘")</f>
        <v>✘</v>
      </c>
      <c r="I2" s="5"/>
      <c r="K2" s="9" t="s">
        <v>29</v>
      </c>
      <c r="L2" s="9" t="s">
        <v>30</v>
      </c>
      <c r="M2" s="9" t="s">
        <v>31</v>
      </c>
      <c r="N2" s="9" t="s">
        <v>32</v>
      </c>
      <c r="P2" s="9" t="s">
        <v>29</v>
      </c>
      <c r="Q2" s="9" t="s">
        <v>30</v>
      </c>
      <c r="R2" s="9" t="s">
        <v>31</v>
      </c>
    </row>
    <row r="3" spans="1:18" x14ac:dyDescent="0.35">
      <c r="A3" s="8">
        <v>1</v>
      </c>
      <c r="B3" s="2">
        <f>B2 - (C2 / ($P$3 *B2^2 + $Q$3 * B2 +$R$3))</f>
        <v>-3.9235457063711912</v>
      </c>
      <c r="C3" s="2">
        <f t="shared" ref="C3:C4" si="0">$K$3*(B3^3) + $L$3 * (B3^2) + $M$3 *B3 + $N$3</f>
        <v>-1.1644330551276099</v>
      </c>
      <c r="D3" s="2">
        <f>ABS(B2-B3)</f>
        <v>0.32354570637119107</v>
      </c>
      <c r="E3" s="5" t="str">
        <f>IF(D3 &lt; $M$6, "✔","✘")</f>
        <v>✘</v>
      </c>
      <c r="F3" s="2">
        <f>ABS(B3-$N$6)</f>
        <v>3.2525296371191281E-2</v>
      </c>
      <c r="G3" s="5" t="str">
        <f>IF(F3 &lt; $M$6, "✔","✘")</f>
        <v>✘</v>
      </c>
      <c r="H3" s="5" t="str">
        <f>IF(ABS(C3) &lt; $M$6, "✔", "✘")</f>
        <v>✘</v>
      </c>
      <c r="I3" s="5" t="str">
        <f>IF(F2 &lt; F3^2, "✔", "✘")</f>
        <v>✔</v>
      </c>
      <c r="K3" s="9">
        <v>1</v>
      </c>
      <c r="L3" s="9">
        <v>0</v>
      </c>
      <c r="M3" s="9">
        <v>-10</v>
      </c>
      <c r="N3" s="9">
        <v>20</v>
      </c>
      <c r="P3" s="9">
        <v>3</v>
      </c>
      <c r="Q3" s="9">
        <v>0</v>
      </c>
      <c r="R3" s="9">
        <v>-10</v>
      </c>
    </row>
    <row r="4" spans="1:18" x14ac:dyDescent="0.35">
      <c r="A4" s="8">
        <v>2</v>
      </c>
      <c r="B4" s="2">
        <f t="shared" ref="B4:B6" si="1">B3 - (C3 / ($P$3 *B3^2 + $Q$3 * B3 +$R$3))</f>
        <v>-3.8913636077434228</v>
      </c>
      <c r="C4" s="2">
        <f t="shared" si="0"/>
        <v>-1.2157370806377799E-2</v>
      </c>
      <c r="D4" s="2">
        <f>ABS(B3-B4)</f>
        <v>3.218209862776833E-2</v>
      </c>
      <c r="E4" s="5" t="str">
        <f>IF(D4 &lt; $M$6, "✔","✘")</f>
        <v>✘</v>
      </c>
      <c r="F4" s="2">
        <f>ABS(B4-$N$6)</f>
        <v>3.4319774342295162E-4</v>
      </c>
      <c r="G4" s="5" t="str">
        <f>IF(F4 &lt; $M$6, "✔","✘")</f>
        <v>✘</v>
      </c>
      <c r="H4" s="5" t="str">
        <f>IF(ABS(C4) &lt; $M$6, "✔", "✘")</f>
        <v>✘</v>
      </c>
      <c r="I4" s="5" t="str">
        <f>IF(F3 &lt; F4^2, "✔", "✘")</f>
        <v>✘</v>
      </c>
    </row>
    <row r="5" spans="1:18" x14ac:dyDescent="0.35">
      <c r="A5" s="8">
        <v>3</v>
      </c>
      <c r="B5" s="2">
        <f t="shared" si="1"/>
        <v>-3.8910204518936147</v>
      </c>
      <c r="C5" s="2">
        <f t="shared" ref="C5:C6" si="2">$K$3*(B5^3) + $L$3 * (B5^2) + $M$3 *B5 + $N$3</f>
        <v>-1.3746530953540059E-6</v>
      </c>
      <c r="D5" s="2">
        <f t="shared" ref="D5:D6" si="3">ABS(B4-B5)</f>
        <v>3.4315584980815217E-4</v>
      </c>
      <c r="E5" s="5" t="str">
        <f t="shared" ref="E5:E6" si="4">IF(D5 &lt; $M$6, "✔","✘")</f>
        <v>✘</v>
      </c>
      <c r="F5" s="2">
        <f t="shared" ref="F5:F6" si="5">ABS(B5-$N$6)</f>
        <v>4.1893614799448642E-8</v>
      </c>
      <c r="G5" s="5" t="str">
        <f t="shared" ref="G5:G6" si="6">IF(F5 &lt; $M$6, "✔","✘")</f>
        <v>✔</v>
      </c>
      <c r="H5" s="5" t="str">
        <f t="shared" ref="H5:H6" si="7">IF(ABS(C5) &lt; $M$6, "✔", "✘")</f>
        <v>✔</v>
      </c>
      <c r="I5" s="5" t="str">
        <f t="shared" ref="I5:I6" si="8">IF(F4 &lt; F5^2, "✔", "✘")</f>
        <v>✘</v>
      </c>
      <c r="L5" s="1" t="s">
        <v>35</v>
      </c>
      <c r="M5" s="1" t="s">
        <v>26</v>
      </c>
      <c r="N5" s="1" t="s">
        <v>27</v>
      </c>
    </row>
    <row r="6" spans="1:18" x14ac:dyDescent="0.35">
      <c r="A6" s="8">
        <v>4</v>
      </c>
      <c r="B6" s="2">
        <f t="shared" si="1"/>
        <v>-3.8910204130836648</v>
      </c>
      <c r="C6" s="2">
        <f t="shared" si="2"/>
        <v>0</v>
      </c>
      <c r="D6" s="2">
        <f>ABS(B5-B6)</f>
        <v>3.8809949920448616E-8</v>
      </c>
      <c r="E6" s="5" t="str">
        <f t="shared" si="4"/>
        <v>✔</v>
      </c>
      <c r="F6" s="2">
        <f t="shared" si="5"/>
        <v>3.0836648790000254E-9</v>
      </c>
      <c r="G6" s="5" t="str">
        <f t="shared" si="6"/>
        <v>✔</v>
      </c>
      <c r="H6" s="5" t="str">
        <f t="shared" si="7"/>
        <v>✔</v>
      </c>
      <c r="I6" s="5" t="str">
        <f t="shared" si="8"/>
        <v>✘</v>
      </c>
      <c r="L6" s="9">
        <v>-3.6</v>
      </c>
      <c r="M6" s="9">
        <v>1.0000000000000001E-5</v>
      </c>
      <c r="N6" s="9">
        <v>-3.8910204099999999</v>
      </c>
    </row>
  </sheetData>
  <mergeCells count="2">
    <mergeCell ref="K1:N1"/>
    <mergeCell ref="P1:R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115A-960A-400A-A270-4E3081B741CF}">
  <dimension ref="A1:R7"/>
  <sheetViews>
    <sheetView workbookViewId="0">
      <selection activeCell="I18" sqref="I18"/>
    </sheetView>
  </sheetViews>
  <sheetFormatPr defaultRowHeight="14.5" x14ac:dyDescent="0.35"/>
  <cols>
    <col min="1" max="1" width="2.7265625" customWidth="1"/>
    <col min="2" max="2" width="13.54296875" customWidth="1"/>
    <col min="8" max="8" width="11.6328125" customWidth="1"/>
    <col min="9" max="9" width="11.08984375" customWidth="1"/>
    <col min="12" max="12" width="11.54296875" customWidth="1"/>
    <col min="14" max="14" width="13.08984375" customWidth="1"/>
  </cols>
  <sheetData>
    <row r="1" spans="1:18" ht="21.5" customHeight="1" x14ac:dyDescent="0.35">
      <c r="A1" s="10" t="s">
        <v>18</v>
      </c>
      <c r="B1" s="11" t="s">
        <v>19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34</v>
      </c>
      <c r="H1" s="11" t="s">
        <v>24</v>
      </c>
      <c r="I1" s="11" t="s">
        <v>25</v>
      </c>
      <c r="K1" s="15" t="s">
        <v>28</v>
      </c>
      <c r="L1" s="15"/>
      <c r="M1" s="15"/>
      <c r="N1" s="15"/>
      <c r="P1" s="15" t="s">
        <v>33</v>
      </c>
      <c r="Q1" s="15"/>
      <c r="R1" s="15"/>
    </row>
    <row r="2" spans="1:18" x14ac:dyDescent="0.35">
      <c r="A2" s="8">
        <v>0</v>
      </c>
      <c r="B2" s="2">
        <f>$L$6</f>
        <v>2</v>
      </c>
      <c r="C2" s="2">
        <f>$K$3*(B2^3) + $L$3 * (B2^2) + $M$3 *B2 + $N$3</f>
        <v>-10</v>
      </c>
      <c r="D2" s="2"/>
      <c r="E2" s="5" t="str">
        <f>IF(D2 &lt; $M$6, "✔","✘")</f>
        <v>✔</v>
      </c>
      <c r="F2" s="2"/>
      <c r="G2" s="5" t="str">
        <f>IF(F2 &lt; $M$6, "✔","✘")</f>
        <v>✔</v>
      </c>
      <c r="H2" s="5" t="str">
        <f>IF(ABS(C2) &lt; $M$6, "✔", "✘")</f>
        <v>✘</v>
      </c>
      <c r="I2" s="5"/>
      <c r="K2" s="9" t="s">
        <v>29</v>
      </c>
      <c r="L2" s="9" t="s">
        <v>30</v>
      </c>
      <c r="M2" s="9" t="s">
        <v>31</v>
      </c>
      <c r="N2" s="9" t="s">
        <v>32</v>
      </c>
      <c r="P2" s="9" t="s">
        <v>29</v>
      </c>
      <c r="Q2" s="9" t="s">
        <v>30</v>
      </c>
      <c r="R2" s="9" t="s">
        <v>31</v>
      </c>
    </row>
    <row r="3" spans="1:18" x14ac:dyDescent="0.35">
      <c r="A3" s="8">
        <v>1</v>
      </c>
      <c r="B3" s="2">
        <f>B2 - (C2 / ($P$3 *B2^2 + $Q$3 * B2 +$R$3))</f>
        <v>3.25</v>
      </c>
      <c r="C3" s="2">
        <f t="shared" ref="C3:C6" si="0">$K$3*(B3^3) + $L$3 * (B3^2) + $M$3 *B3 + $N$3</f>
        <v>11.328125</v>
      </c>
      <c r="D3" s="2">
        <f>ABS(B2-B3)</f>
        <v>1.25</v>
      </c>
      <c r="E3" s="5" t="str">
        <f>IF(D3 &lt; $M$6, "✔","✘")</f>
        <v>✘</v>
      </c>
      <c r="F3" s="2">
        <f>ABS(B3-$N$6)</f>
        <v>0.48918216999999986</v>
      </c>
      <c r="G3" s="5" t="str">
        <f>IF(F3 &lt; $M$6, "✔","✘")</f>
        <v>✘</v>
      </c>
      <c r="H3" s="5" t="str">
        <f>IF(ABS(C3) &lt; $M$6, "✔", "✘")</f>
        <v>✘</v>
      </c>
      <c r="I3" s="5" t="str">
        <f>IF(F2 &lt; F3^2, "✔", "✘")</f>
        <v>✔</v>
      </c>
      <c r="K3" s="9">
        <v>1</v>
      </c>
      <c r="L3" s="9">
        <v>0</v>
      </c>
      <c r="M3" s="9">
        <v>-4</v>
      </c>
      <c r="N3" s="9">
        <v>-10</v>
      </c>
      <c r="P3" s="9">
        <v>3</v>
      </c>
      <c r="Q3" s="9">
        <v>0</v>
      </c>
      <c r="R3" s="9">
        <v>-4</v>
      </c>
    </row>
    <row r="4" spans="1:18" x14ac:dyDescent="0.35">
      <c r="A4" s="8">
        <v>2</v>
      </c>
      <c r="B4" s="2">
        <f t="shared" ref="B4:B6" si="1">B3 - (C3 / ($P$3 *B3^2 + $Q$3 * B3 +$R$3))</f>
        <v>2.8408577878103838</v>
      </c>
      <c r="C4" s="2">
        <f t="shared" si="0"/>
        <v>1.5636348384953003</v>
      </c>
      <c r="D4" s="2">
        <f>ABS(B3-B4)</f>
        <v>0.40914221218961622</v>
      </c>
      <c r="E4" s="5" t="str">
        <f>IF(D4 &lt; $M$6, "✔","✘")</f>
        <v>✘</v>
      </c>
      <c r="F4" s="2">
        <f>ABS(B4-$N$6)</f>
        <v>8.0039957810383644E-2</v>
      </c>
      <c r="G4" s="5" t="str">
        <f>IF(F4 &lt; $M$6, "✔","✘")</f>
        <v>✘</v>
      </c>
      <c r="H4" s="5" t="str">
        <f>IF(ABS(C4) &lt; $M$6, "✔", "✘")</f>
        <v>✘</v>
      </c>
      <c r="I4" s="5" t="str">
        <f>IF(F3 &lt; F4^2, "✔", "✘")</f>
        <v>✘</v>
      </c>
    </row>
    <row r="5" spans="1:18" x14ac:dyDescent="0.35">
      <c r="A5" s="8">
        <v>3</v>
      </c>
      <c r="B5" s="2">
        <f t="shared" si="1"/>
        <v>2.7634938558010869</v>
      </c>
      <c r="C5" s="2">
        <f t="shared" si="0"/>
        <v>5.0546081491139816E-2</v>
      </c>
      <c r="D5" s="2">
        <f t="shared" ref="D5" si="2">ABS(B4-B5)</f>
        <v>7.7363932009296921E-2</v>
      </c>
      <c r="E5" s="5" t="str">
        <f t="shared" ref="E5:E7" si="3">IF(D5 &lt; $M$6, "✔","✘")</f>
        <v>✘</v>
      </c>
      <c r="F5" s="2">
        <f t="shared" ref="F5:F6" si="4">ABS(B5-$N$6)</f>
        <v>2.6760258010867233E-3</v>
      </c>
      <c r="G5" s="5" t="str">
        <f t="shared" ref="G5:G7" si="5">IF(F5 &lt; $M$6, "✔","✘")</f>
        <v>✘</v>
      </c>
      <c r="H5" s="5" t="str">
        <f t="shared" ref="H5:H6" si="6">IF(ABS(C5) &lt; $M$6, "✔", "✘")</f>
        <v>✘</v>
      </c>
      <c r="I5" s="5" t="str">
        <f t="shared" ref="I5:I6" si="7">IF(F4 &lt; F5^2, "✔", "✘")</f>
        <v>✘</v>
      </c>
      <c r="L5" s="1" t="s">
        <v>35</v>
      </c>
      <c r="M5" s="1" t="s">
        <v>26</v>
      </c>
      <c r="N5" s="1" t="s">
        <v>27</v>
      </c>
    </row>
    <row r="6" spans="1:18" x14ac:dyDescent="0.35">
      <c r="A6" s="8">
        <v>4</v>
      </c>
      <c r="B6" s="2">
        <f t="shared" si="1"/>
        <v>2.7608209724496189</v>
      </c>
      <c r="C6" s="2">
        <f t="shared" si="0"/>
        <v>5.921063642411184E-5</v>
      </c>
      <c r="D6" s="2">
        <f>ABS(B5-B6)</f>
        <v>2.6728833514679806E-3</v>
      </c>
      <c r="E6" s="5" t="str">
        <f t="shared" si="3"/>
        <v>✘</v>
      </c>
      <c r="F6" s="2">
        <f t="shared" si="4"/>
        <v>3.1424496187426598E-6</v>
      </c>
      <c r="G6" s="5" t="str">
        <f t="shared" si="5"/>
        <v>✔</v>
      </c>
      <c r="H6" s="5" t="str">
        <f t="shared" si="6"/>
        <v>✘</v>
      </c>
      <c r="I6" s="5" t="str">
        <f t="shared" si="7"/>
        <v>✘</v>
      </c>
      <c r="L6" s="9">
        <v>2</v>
      </c>
      <c r="M6" s="9">
        <v>1.0000000000000001E-5</v>
      </c>
      <c r="N6" s="9">
        <f>--2.76081783</f>
        <v>2.7608178300000001</v>
      </c>
    </row>
    <row r="7" spans="1:18" x14ac:dyDescent="0.35">
      <c r="A7" s="8">
        <v>5</v>
      </c>
      <c r="B7" s="2">
        <f t="shared" ref="B7" si="8">B6 - (C6 / ($P$3 *B6^2 + $Q$3 * B6 +$R$3))</f>
        <v>2.7608178340318594</v>
      </c>
      <c r="C7" s="2">
        <f t="shared" ref="C7" si="9">$K$3*(B7^3) + $L$3 * (B7^2) + $M$3 *B7 + $N$3</f>
        <v>8.1579187849456503E-11</v>
      </c>
      <c r="D7" s="2">
        <f t="shared" ref="D7" si="10">ABS(B6-B7)</f>
        <v>3.1384177594517837E-6</v>
      </c>
      <c r="E7" s="5" t="str">
        <f t="shared" si="3"/>
        <v>✔</v>
      </c>
      <c r="F7" s="2">
        <f t="shared" ref="F7" si="11">ABS(B7-$N$6)</f>
        <v>4.0318592908761275E-9</v>
      </c>
      <c r="G7" s="5" t="str">
        <f t="shared" si="5"/>
        <v>✔</v>
      </c>
      <c r="H7" s="5" t="str">
        <f t="shared" ref="H7" si="12">IF(ABS(C7) &lt; $M$6, "✔", "✘")</f>
        <v>✔</v>
      </c>
      <c r="I7" s="5" t="str">
        <f t="shared" ref="I7" si="13">IF(F6 &lt; F7^2, "✔", "✘")</f>
        <v>✘</v>
      </c>
    </row>
  </sheetData>
  <mergeCells count="2">
    <mergeCell ref="K1:N1"/>
    <mergeCell ref="P1:R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0A5F-AE12-4A26-B95A-DA054B5FE145}">
  <dimension ref="A1:R11"/>
  <sheetViews>
    <sheetView workbookViewId="0">
      <selection activeCell="B4" sqref="B4"/>
    </sheetView>
  </sheetViews>
  <sheetFormatPr defaultRowHeight="14.5" x14ac:dyDescent="0.35"/>
  <cols>
    <col min="1" max="1" width="2.7265625" customWidth="1"/>
    <col min="2" max="2" width="13.54296875" customWidth="1"/>
    <col min="8" max="8" width="11.6328125" customWidth="1"/>
    <col min="9" max="9" width="11.08984375" customWidth="1"/>
    <col min="12" max="12" width="11.54296875" customWidth="1"/>
  </cols>
  <sheetData>
    <row r="1" spans="1:18" ht="21.5" customHeight="1" x14ac:dyDescent="0.35">
      <c r="A1" s="10" t="s">
        <v>18</v>
      </c>
      <c r="B1" s="11" t="s">
        <v>19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34</v>
      </c>
      <c r="H1" s="11" t="s">
        <v>24</v>
      </c>
      <c r="I1" s="11" t="s">
        <v>25</v>
      </c>
      <c r="K1" s="15" t="s">
        <v>28</v>
      </c>
      <c r="L1" s="15"/>
      <c r="M1" s="15"/>
      <c r="N1" s="15"/>
      <c r="P1" s="15" t="s">
        <v>33</v>
      </c>
      <c r="Q1" s="15"/>
      <c r="R1" s="15"/>
    </row>
    <row r="2" spans="1:18" x14ac:dyDescent="0.35">
      <c r="A2" s="8">
        <v>0</v>
      </c>
      <c r="B2" s="2">
        <f>$L$6</f>
        <v>-3.6</v>
      </c>
      <c r="C2" s="2">
        <f>$K$3*(B2^3) + $L$3 * (B2^2) + $M$3 *B2 + $N$3</f>
        <v>9.3439999999999941</v>
      </c>
      <c r="D2" s="2"/>
      <c r="E2" s="5" t="str">
        <f>IF(D2 &lt; $M$6, "✔","✘")</f>
        <v>✔</v>
      </c>
      <c r="F2" s="2"/>
      <c r="G2" s="5" t="str">
        <f>IF(F2 &lt; $M$6, "✔","✘")</f>
        <v>✔</v>
      </c>
      <c r="H2" s="5" t="str">
        <f>IF(ABS(C2) &lt; $M$6, "✔", "✘")</f>
        <v>✘</v>
      </c>
      <c r="I2" s="5"/>
      <c r="K2" s="9" t="s">
        <v>29</v>
      </c>
      <c r="L2" s="9" t="s">
        <v>30</v>
      </c>
      <c r="M2" s="9" t="s">
        <v>31</v>
      </c>
      <c r="N2" s="9" t="s">
        <v>32</v>
      </c>
      <c r="P2" s="9" t="s">
        <v>29</v>
      </c>
      <c r="Q2" s="9" t="s">
        <v>30</v>
      </c>
      <c r="R2" s="9" t="s">
        <v>31</v>
      </c>
    </row>
    <row r="3" spans="1:18" x14ac:dyDescent="0.35">
      <c r="A3" s="8">
        <v>1</v>
      </c>
      <c r="B3" s="2">
        <f>B2 - (C2 / ($P$3 *$B$2^2 + $Q$3 * $B$2 +$R$3))</f>
        <v>-3.9235457063711912</v>
      </c>
      <c r="C3" s="2">
        <f t="shared" ref="C3:C6" si="0">$K$3*(B3^3) + $L$3 * (B3^2) + $M$3 *B3 + $N$3</f>
        <v>-1.1644330551276099</v>
      </c>
      <c r="D3" s="2">
        <f>ABS(B2-B3)</f>
        <v>0.32354570637119107</v>
      </c>
      <c r="E3" s="5" t="str">
        <f>IF(D3 &lt; $M$6, "✔","✘")</f>
        <v>✘</v>
      </c>
      <c r="F3" s="2">
        <f>ABS(B3-$N$6)</f>
        <v>3.2525296371191281E-2</v>
      </c>
      <c r="G3" s="5" t="str">
        <f>IF(F3 &lt; $M$6, "✔","✘")</f>
        <v>✘</v>
      </c>
      <c r="H3" s="5" t="str">
        <f>IF(ABS(C3) &lt; $M$6, "✔", "✘")</f>
        <v>✘</v>
      </c>
      <c r="I3" s="5" t="str">
        <f>IF(F2 &lt; F3^2, "✔", "✘")</f>
        <v>✔</v>
      </c>
      <c r="K3" s="9">
        <v>1</v>
      </c>
      <c r="L3" s="9">
        <v>0</v>
      </c>
      <c r="M3" s="9">
        <v>-10</v>
      </c>
      <c r="N3" s="9">
        <v>20</v>
      </c>
      <c r="P3" s="9">
        <v>3</v>
      </c>
      <c r="Q3" s="9">
        <v>0</v>
      </c>
      <c r="R3" s="9">
        <v>-10</v>
      </c>
    </row>
    <row r="4" spans="1:18" x14ac:dyDescent="0.35">
      <c r="A4" s="8">
        <v>2</v>
      </c>
      <c r="B4" s="2">
        <f t="shared" ref="B4:B6" si="1">B3 - (C3 / ($P$3 *$B$2^2 + $Q$3 * $B$2 +$R$3))</f>
        <v>-3.8832260022462739</v>
      </c>
      <c r="C4" s="2">
        <f t="shared" si="0"/>
        <v>0.27537026570718837</v>
      </c>
      <c r="D4" s="2">
        <f>ABS(B3-B4)</f>
        <v>4.0319704124917255E-2</v>
      </c>
      <c r="E4" s="5" t="str">
        <f>IF(D4 &lt; $M$6, "✔","✘")</f>
        <v>✘</v>
      </c>
      <c r="F4" s="2">
        <f>ABS(B4-$N$6)</f>
        <v>7.7944077537259737E-3</v>
      </c>
      <c r="G4" s="5" t="str">
        <f>IF(F4 &lt; $M$6, "✔","✘")</f>
        <v>✘</v>
      </c>
      <c r="H4" s="5" t="str">
        <f>IF(ABS(C4) &lt; $M$6, "✔", "✘")</f>
        <v>✘</v>
      </c>
      <c r="I4" s="5" t="str">
        <f>IF(F3 &lt; F4^2, "✔", "✘")</f>
        <v>✘</v>
      </c>
    </row>
    <row r="5" spans="1:18" x14ac:dyDescent="0.35">
      <c r="A5" s="8">
        <v>3</v>
      </c>
      <c r="B5" s="2">
        <f t="shared" si="1"/>
        <v>-3.8927609837458301</v>
      </c>
      <c r="C5" s="2">
        <f t="shared" si="0"/>
        <v>-6.1686590784219675E-2</v>
      </c>
      <c r="D5" s="2">
        <f t="shared" ref="D5:D6" si="2">ABS(B4-B5)</f>
        <v>9.5349814995562276E-3</v>
      </c>
      <c r="E5" s="5" t="str">
        <f t="shared" ref="E5:E11" si="3">IF(D5 &lt; $M$6, "✔","✘")</f>
        <v>✘</v>
      </c>
      <c r="F5" s="2">
        <f t="shared" ref="F5:F6" si="4">ABS(B5-$N$6)</f>
        <v>1.7405737458302539E-3</v>
      </c>
      <c r="G5" s="5" t="str">
        <f t="shared" ref="G5:G11" si="5">IF(F5 &lt; $M$6, "✔","✘")</f>
        <v>✘</v>
      </c>
      <c r="H5" s="5" t="str">
        <f t="shared" ref="H5:H6" si="6">IF(ABS(C5) &lt; $M$6, "✔", "✘")</f>
        <v>✘</v>
      </c>
      <c r="I5" s="5" t="str">
        <f t="shared" ref="I5:I6" si="7">IF(F4 &lt; F5^2, "✔", "✘")</f>
        <v>✘</v>
      </c>
      <c r="L5" s="1" t="s">
        <v>35</v>
      </c>
      <c r="M5" s="1" t="s">
        <v>26</v>
      </c>
      <c r="N5" s="1" t="s">
        <v>27</v>
      </c>
    </row>
    <row r="6" spans="1:18" x14ac:dyDescent="0.35">
      <c r="A6" s="8">
        <v>4</v>
      </c>
      <c r="B6" s="2">
        <f t="shared" si="1"/>
        <v>-3.8906250214610578</v>
      </c>
      <c r="C6" s="2">
        <f t="shared" si="0"/>
        <v>1.400299370697411E-2</v>
      </c>
      <c r="D6" s="2">
        <f>ABS(B5-B6)</f>
        <v>2.1359622847723081E-3</v>
      </c>
      <c r="E6" s="5" t="str">
        <f t="shared" si="3"/>
        <v>✘</v>
      </c>
      <c r="F6" s="2">
        <f t="shared" si="4"/>
        <v>3.9538853894205417E-4</v>
      </c>
      <c r="G6" s="5" t="str">
        <f t="shared" si="5"/>
        <v>✘</v>
      </c>
      <c r="H6" s="5" t="str">
        <f t="shared" si="6"/>
        <v>✘</v>
      </c>
      <c r="I6" s="5" t="str">
        <f t="shared" si="7"/>
        <v>✘</v>
      </c>
      <c r="L6" s="9">
        <v>-3.6</v>
      </c>
      <c r="M6" s="9">
        <v>1.0000000000000001E-5</v>
      </c>
      <c r="N6" s="9">
        <v>-3.8910204099999999</v>
      </c>
    </row>
    <row r="7" spans="1:18" x14ac:dyDescent="0.35">
      <c r="A7" s="8">
        <v>5</v>
      </c>
      <c r="B7" s="2">
        <f t="shared" ref="B7:B11" si="8">B6 - (C6 / ($P$3 *$B$2^2 + $Q$3 * $B$2 +$R$3))</f>
        <v>-3.8911098896642078</v>
      </c>
      <c r="C7" s="2">
        <f t="shared" ref="C7:C11" si="9">$K$3*(B7^3) + $L$3 * (B7^2) + $M$3 *B7 + $N$3</f>
        <v>-3.1693646370456463E-3</v>
      </c>
      <c r="D7" s="2">
        <f t="shared" ref="D7:D11" si="10">ABS(B6-B7)</f>
        <v>4.8486820314996848E-4</v>
      </c>
      <c r="E7" s="5" t="str">
        <f t="shared" si="3"/>
        <v>✘</v>
      </c>
      <c r="F7" s="2">
        <f t="shared" ref="F7:F11" si="11">ABS(B7-$N$6)</f>
        <v>8.9479664207914311E-5</v>
      </c>
      <c r="G7" s="5" t="str">
        <f t="shared" si="5"/>
        <v>✘</v>
      </c>
      <c r="H7" s="5" t="str">
        <f t="shared" ref="H7:H11" si="12">IF(ABS(C7) &lt; $M$6, "✔", "✘")</f>
        <v>✘</v>
      </c>
      <c r="I7" s="5" t="str">
        <f t="shared" ref="I7:I11" si="13">IF(F6 &lt; F7^2, "✔", "✘")</f>
        <v>✘</v>
      </c>
    </row>
    <row r="8" spans="1:18" x14ac:dyDescent="0.35">
      <c r="A8" s="8">
        <v>6</v>
      </c>
      <c r="B8" s="2">
        <f t="shared" si="8"/>
        <v>-3.8910001471213738</v>
      </c>
      <c r="C8" s="2">
        <f t="shared" si="9"/>
        <v>7.1781801321435523E-4</v>
      </c>
      <c r="D8" s="2">
        <f t="shared" si="10"/>
        <v>1.0974254283402374E-4</v>
      </c>
      <c r="E8" s="5" t="str">
        <f t="shared" si="3"/>
        <v>✘</v>
      </c>
      <c r="F8" s="2">
        <f t="shared" si="11"/>
        <v>2.0262878626109426E-5</v>
      </c>
      <c r="G8" s="5" t="str">
        <f t="shared" si="5"/>
        <v>✘</v>
      </c>
      <c r="H8" s="5" t="str">
        <f t="shared" si="12"/>
        <v>✘</v>
      </c>
      <c r="I8" s="5" t="str">
        <f t="shared" si="13"/>
        <v>✘</v>
      </c>
    </row>
    <row r="9" spans="1:18" x14ac:dyDescent="0.35">
      <c r="A9" s="8">
        <v>7</v>
      </c>
      <c r="B9" s="2">
        <f t="shared" si="8"/>
        <v>-3.8910250023157373</v>
      </c>
      <c r="C9" s="2">
        <f t="shared" si="9"/>
        <v>-1.6255139458110079E-4</v>
      </c>
      <c r="D9" s="2">
        <f t="shared" si="10"/>
        <v>2.4855194363571087E-5</v>
      </c>
      <c r="E9" s="5" t="str">
        <f t="shared" si="3"/>
        <v>✘</v>
      </c>
      <c r="F9" s="2">
        <f t="shared" si="11"/>
        <v>4.5923157374616608E-6</v>
      </c>
      <c r="G9" s="5" t="str">
        <f t="shared" si="5"/>
        <v>✔</v>
      </c>
      <c r="H9" s="5" t="str">
        <f t="shared" si="12"/>
        <v>✘</v>
      </c>
      <c r="I9" s="5" t="str">
        <f t="shared" si="13"/>
        <v>✘</v>
      </c>
    </row>
    <row r="10" spans="1:18" x14ac:dyDescent="0.35">
      <c r="A10" s="8">
        <v>8</v>
      </c>
      <c r="B10" s="2">
        <f t="shared" si="8"/>
        <v>-3.8910193738048444</v>
      </c>
      <c r="C10" s="2">
        <f t="shared" si="9"/>
        <v>3.6811367458255972E-5</v>
      </c>
      <c r="D10" s="2">
        <f t="shared" si="10"/>
        <v>5.6285108929188254E-6</v>
      </c>
      <c r="E10" s="5" t="str">
        <f t="shared" si="3"/>
        <v>✔</v>
      </c>
      <c r="F10" s="2">
        <f t="shared" si="11"/>
        <v>1.0361951554571647E-6</v>
      </c>
      <c r="G10" s="5" t="str">
        <f t="shared" si="5"/>
        <v>✔</v>
      </c>
      <c r="H10" s="5" t="str">
        <f t="shared" si="12"/>
        <v>✘</v>
      </c>
      <c r="I10" s="5" t="str">
        <f t="shared" si="13"/>
        <v>✘</v>
      </c>
    </row>
    <row r="11" spans="1:18" x14ac:dyDescent="0.35">
      <c r="A11" s="8">
        <v>9</v>
      </c>
      <c r="B11" s="2">
        <f t="shared" si="8"/>
        <v>-3.8910206484366818</v>
      </c>
      <c r="C11" s="2">
        <f t="shared" si="9"/>
        <v>-8.3362326677161036E-6</v>
      </c>
      <c r="D11" s="2">
        <f t="shared" si="10"/>
        <v>1.2746318374112775E-6</v>
      </c>
      <c r="E11" s="5" t="str">
        <f t="shared" si="3"/>
        <v>✔</v>
      </c>
      <c r="F11" s="2">
        <f t="shared" si="11"/>
        <v>2.3843668195411283E-7</v>
      </c>
      <c r="G11" s="5" t="str">
        <f t="shared" si="5"/>
        <v>✔</v>
      </c>
      <c r="H11" s="5" t="str">
        <f t="shared" si="12"/>
        <v>✔</v>
      </c>
      <c r="I11" s="5" t="str">
        <f t="shared" si="13"/>
        <v>✘</v>
      </c>
    </row>
  </sheetData>
  <mergeCells count="2">
    <mergeCell ref="K1:N1"/>
    <mergeCell ref="P1:R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8812-9A15-437E-B4A3-B040A2EE917C}">
  <dimension ref="A1:R61"/>
  <sheetViews>
    <sheetView workbookViewId="0">
      <selection activeCell="I5" sqref="I5"/>
    </sheetView>
  </sheetViews>
  <sheetFormatPr defaultRowHeight="14.5" x14ac:dyDescent="0.35"/>
  <cols>
    <col min="1" max="1" width="2.7265625" customWidth="1"/>
    <col min="2" max="2" width="13.54296875" customWidth="1"/>
    <col min="3" max="3" width="13.81640625" customWidth="1"/>
    <col min="4" max="4" width="13.54296875" customWidth="1"/>
    <col min="6" max="6" width="12.6328125" customWidth="1"/>
    <col min="8" max="8" width="11.6328125" customWidth="1"/>
    <col min="9" max="9" width="11.08984375" customWidth="1"/>
    <col min="12" max="12" width="11.54296875" customWidth="1"/>
  </cols>
  <sheetData>
    <row r="1" spans="1:18" ht="21.5" customHeight="1" x14ac:dyDescent="0.35">
      <c r="A1" s="10" t="s">
        <v>18</v>
      </c>
      <c r="B1" s="11" t="s">
        <v>19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34</v>
      </c>
      <c r="H1" s="11" t="s">
        <v>24</v>
      </c>
      <c r="I1" s="11" t="s">
        <v>25</v>
      </c>
      <c r="K1" s="15" t="s">
        <v>28</v>
      </c>
      <c r="L1" s="15"/>
      <c r="M1" s="15"/>
      <c r="N1" s="15"/>
      <c r="P1" s="15" t="s">
        <v>33</v>
      </c>
      <c r="Q1" s="15"/>
      <c r="R1" s="15"/>
    </row>
    <row r="2" spans="1:18" x14ac:dyDescent="0.35">
      <c r="A2" s="8">
        <v>0</v>
      </c>
      <c r="B2" s="2">
        <f>$L$6</f>
        <v>2</v>
      </c>
      <c r="C2" s="2">
        <f>$K$3*(B2^3) + $L$3 * (B2^2) + $M$3 *B2 + $N$3</f>
        <v>-10</v>
      </c>
      <c r="D2" s="2"/>
      <c r="E2" s="5" t="str">
        <f>IF(D2 &lt; $M$6, "✔","✘")</f>
        <v>✔</v>
      </c>
      <c r="F2" s="2"/>
      <c r="G2" s="5" t="str">
        <f>IF(F2 &lt; $M$6, "✔","✘")</f>
        <v>✔</v>
      </c>
      <c r="H2" s="5" t="str">
        <f>IF(ABS(C2) &lt; $M$6, "✔", "✘")</f>
        <v>✘</v>
      </c>
      <c r="I2" s="5"/>
      <c r="K2" s="9" t="s">
        <v>29</v>
      </c>
      <c r="L2" s="9" t="s">
        <v>30</v>
      </c>
      <c r="M2" s="9" t="s">
        <v>31</v>
      </c>
      <c r="N2" s="9" t="s">
        <v>32</v>
      </c>
      <c r="P2" s="9" t="s">
        <v>29</v>
      </c>
      <c r="Q2" s="9" t="s">
        <v>30</v>
      </c>
      <c r="R2" s="9" t="s">
        <v>31</v>
      </c>
    </row>
    <row r="3" spans="1:18" x14ac:dyDescent="0.35">
      <c r="A3" s="8">
        <v>1</v>
      </c>
      <c r="B3" s="2">
        <f>B2 - (C2 / ($P$3 *$B$2^2 + $Q$3 * $B$2 +$R$3))</f>
        <v>3.25</v>
      </c>
      <c r="C3" s="2">
        <f t="shared" ref="C3:C6" si="0">$K$3*(B3^3) + $L$3 * (B3^2) + $M$3 *B3 + $N$3</f>
        <v>11.328125</v>
      </c>
      <c r="D3" s="2">
        <f>ABS(B2-B3)</f>
        <v>1.25</v>
      </c>
      <c r="E3" s="5" t="str">
        <f>IF(D3 &lt; $M$6, "✔","✘")</f>
        <v>✘</v>
      </c>
      <c r="F3" s="2">
        <f>ABS(B3-$N$6)</f>
        <v>0.48918216999999986</v>
      </c>
      <c r="G3" s="5" t="str">
        <f>IF(F3 &lt; $M$6, "✔","✘")</f>
        <v>✘</v>
      </c>
      <c r="H3" s="5" t="str">
        <f>IF(ABS(C3) &lt; $M$6, "✔", "✘")</f>
        <v>✘</v>
      </c>
      <c r="I3" s="5" t="str">
        <f>IF(F2 &lt; F3^2, "✔", "✘")</f>
        <v>✔</v>
      </c>
      <c r="K3" s="9">
        <v>1</v>
      </c>
      <c r="L3" s="9">
        <v>0</v>
      </c>
      <c r="M3" s="9">
        <v>-4</v>
      </c>
      <c r="N3" s="9">
        <v>-10</v>
      </c>
      <c r="P3" s="9">
        <v>3</v>
      </c>
      <c r="Q3" s="9">
        <v>0</v>
      </c>
      <c r="R3" s="9">
        <v>-4</v>
      </c>
    </row>
    <row r="4" spans="1:18" x14ac:dyDescent="0.35">
      <c r="A4" s="8">
        <v>2</v>
      </c>
      <c r="B4" s="2">
        <f t="shared" ref="B4:B6" si="1">B3 - (C3 / ($P$3 *$B$2^2 + $Q$3 * $B$2 +$R$3))</f>
        <v>1.833984375</v>
      </c>
      <c r="C4" s="2">
        <f t="shared" si="0"/>
        <v>-11.167333461344242</v>
      </c>
      <c r="D4" s="2">
        <f>ABS(B3-B4)</f>
        <v>1.416015625</v>
      </c>
      <c r="E4" s="5" t="str">
        <f>IF(D4 &lt; $M$6, "✔","✘")</f>
        <v>✘</v>
      </c>
      <c r="F4" s="2">
        <f>ABS(B4-$N$6)</f>
        <v>0.92683345500000014</v>
      </c>
      <c r="G4" s="5" t="str">
        <f>IF(F4 &lt; $M$6, "✔","✘")</f>
        <v>✘</v>
      </c>
      <c r="H4" s="5" t="str">
        <f>IF(ABS(C4) &lt; $M$6, "✔", "✘")</f>
        <v>✘</v>
      </c>
      <c r="I4" s="5" t="str">
        <f>IF(F3 &lt; F4^2, "✔", "✘")</f>
        <v>✔</v>
      </c>
    </row>
    <row r="5" spans="1:18" x14ac:dyDescent="0.35">
      <c r="A5" s="8">
        <v>3</v>
      </c>
      <c r="B5" s="2">
        <f t="shared" si="1"/>
        <v>3.2299010576680303</v>
      </c>
      <c r="C5" s="2">
        <f t="shared" si="0"/>
        <v>10.77556609782237</v>
      </c>
      <c r="D5" s="2">
        <f t="shared" ref="D5:D6" si="2">ABS(B4-B5)</f>
        <v>1.3959166826680303</v>
      </c>
      <c r="E5" s="5" t="str">
        <f t="shared" ref="E5:E68" si="3">IF(D5 &lt; $M$6, "✔","✘")</f>
        <v>✘</v>
      </c>
      <c r="F5" s="2">
        <f t="shared" ref="F5:F6" si="4">ABS(B5-$N$6)</f>
        <v>0.46908322766803012</v>
      </c>
      <c r="G5" s="5" t="str">
        <f t="shared" ref="G5:G68" si="5">IF(F5 &lt; $M$6, "✔","✘")</f>
        <v>✘</v>
      </c>
      <c r="H5" s="5" t="str">
        <f t="shared" ref="H5:H6" si="6">IF(ABS(C5) &lt; $M$6, "✔", "✘")</f>
        <v>✘</v>
      </c>
      <c r="I5" s="5" t="str">
        <f t="shared" ref="I5:I6" si="7">IF(F4 &lt; F5^2, "✔", "✘")</f>
        <v>✘</v>
      </c>
      <c r="L5" s="1" t="s">
        <v>35</v>
      </c>
      <c r="M5" s="1" t="s">
        <v>26</v>
      </c>
      <c r="N5" s="1" t="s">
        <v>27</v>
      </c>
    </row>
    <row r="6" spans="1:18" x14ac:dyDescent="0.35">
      <c r="A6" s="8">
        <v>4</v>
      </c>
      <c r="B6" s="2">
        <f t="shared" si="1"/>
        <v>1.882955295440234</v>
      </c>
      <c r="C6" s="2">
        <f t="shared" si="0"/>
        <v>-10.855764308868949</v>
      </c>
      <c r="D6" s="2">
        <f>ABS(B5-B6)</f>
        <v>1.3469457622277963</v>
      </c>
      <c r="E6" s="5" t="str">
        <f t="shared" si="3"/>
        <v>✘</v>
      </c>
      <c r="F6" s="2">
        <f t="shared" si="4"/>
        <v>0.87786253455976615</v>
      </c>
      <c r="G6" s="5" t="str">
        <f t="shared" si="5"/>
        <v>✘</v>
      </c>
      <c r="H6" s="5" t="str">
        <f t="shared" si="6"/>
        <v>✘</v>
      </c>
      <c r="I6" s="5" t="str">
        <f t="shared" si="7"/>
        <v>✔</v>
      </c>
      <c r="L6" s="9">
        <v>2</v>
      </c>
      <c r="M6" s="9">
        <v>1.0000000000000001E-5</v>
      </c>
      <c r="N6" s="9">
        <f>--2.76081783</f>
        <v>2.7608178300000001</v>
      </c>
    </row>
    <row r="7" spans="1:18" x14ac:dyDescent="0.35">
      <c r="A7" s="8">
        <v>5</v>
      </c>
      <c r="B7" s="2">
        <f t="shared" ref="B7:B17" si="8">B6 - (C6 / ($P$3 *$B$2^2 + $Q$3 * $B$2 +$R$3))</f>
        <v>3.2399258340488526</v>
      </c>
      <c r="C7" s="2">
        <f t="shared" ref="C7:C17" si="9">$K$3*(B7^3) + $L$3 * (B7^2) + $M$3 *B7 + $N$3</f>
        <v>11.0501850238036</v>
      </c>
      <c r="D7" s="2">
        <f t="shared" ref="D7:D17" si="10">ABS(B6-B7)</f>
        <v>1.3569705386086186</v>
      </c>
      <c r="E7" s="5" t="str">
        <f t="shared" si="3"/>
        <v>✘</v>
      </c>
      <c r="F7" s="2">
        <f t="shared" ref="F7:F17" si="11">ABS(B7-$N$6)</f>
        <v>0.47910800404885245</v>
      </c>
      <c r="G7" s="5" t="str">
        <f t="shared" si="5"/>
        <v>✘</v>
      </c>
      <c r="H7" s="5" t="str">
        <f t="shared" ref="H7:H17" si="12">IF(ABS(C7) &lt; $M$6, "✔", "✘")</f>
        <v>✘</v>
      </c>
      <c r="I7" s="5" t="str">
        <f t="shared" ref="I7:I17" si="13">IF(F6 &lt; F7^2, "✔", "✘")</f>
        <v>✘</v>
      </c>
    </row>
    <row r="8" spans="1:18" x14ac:dyDescent="0.35">
      <c r="A8" s="8">
        <v>6</v>
      </c>
      <c r="B8" s="2">
        <f t="shared" si="8"/>
        <v>1.8586527060734026</v>
      </c>
      <c r="C8" s="2">
        <f t="shared" si="9"/>
        <v>-11.013727992123428</v>
      </c>
      <c r="D8" s="2">
        <f t="shared" si="10"/>
        <v>1.38127312797545</v>
      </c>
      <c r="E8" s="5" t="str">
        <f t="shared" si="3"/>
        <v>✘</v>
      </c>
      <c r="F8" s="2">
        <f t="shared" si="11"/>
        <v>0.90216512392659753</v>
      </c>
      <c r="G8" s="5" t="str">
        <f t="shared" si="5"/>
        <v>✘</v>
      </c>
      <c r="H8" s="5" t="str">
        <f t="shared" si="12"/>
        <v>✘</v>
      </c>
      <c r="I8" s="5" t="str">
        <f t="shared" si="13"/>
        <v>✔</v>
      </c>
    </row>
    <row r="9" spans="1:18" x14ac:dyDescent="0.35">
      <c r="A9" s="8">
        <v>7</v>
      </c>
      <c r="B9" s="2">
        <f t="shared" si="8"/>
        <v>3.2353687050888311</v>
      </c>
      <c r="C9" s="2">
        <f t="shared" si="9"/>
        <v>10.9251051191657</v>
      </c>
      <c r="D9" s="2">
        <f t="shared" si="10"/>
        <v>1.3767159990154285</v>
      </c>
      <c r="E9" s="5" t="str">
        <f t="shared" si="3"/>
        <v>✘</v>
      </c>
      <c r="F9" s="2">
        <f t="shared" si="11"/>
        <v>0.47455087508883098</v>
      </c>
      <c r="G9" s="5" t="str">
        <f t="shared" si="5"/>
        <v>✘</v>
      </c>
      <c r="H9" s="5" t="str">
        <f t="shared" si="12"/>
        <v>✘</v>
      </c>
      <c r="I9" s="5" t="str">
        <f t="shared" si="13"/>
        <v>✘</v>
      </c>
    </row>
    <row r="10" spans="1:18" x14ac:dyDescent="0.35">
      <c r="A10" s="8">
        <v>8</v>
      </c>
      <c r="B10" s="2">
        <f t="shared" si="8"/>
        <v>1.8697305651931186</v>
      </c>
      <c r="C10" s="2">
        <f t="shared" si="9"/>
        <v>-10.942545413261989</v>
      </c>
      <c r="D10" s="2">
        <f t="shared" si="10"/>
        <v>1.3656381398957125</v>
      </c>
      <c r="E10" s="5" t="str">
        <f t="shared" si="3"/>
        <v>✘</v>
      </c>
      <c r="F10" s="2">
        <f t="shared" si="11"/>
        <v>0.8910872648068815</v>
      </c>
      <c r="G10" s="5" t="str">
        <f t="shared" si="5"/>
        <v>✘</v>
      </c>
      <c r="H10" s="5" t="str">
        <f t="shared" si="12"/>
        <v>✘</v>
      </c>
      <c r="I10" s="5" t="str">
        <f t="shared" si="13"/>
        <v>✔</v>
      </c>
    </row>
    <row r="11" spans="1:18" x14ac:dyDescent="0.35">
      <c r="A11" s="8">
        <v>9</v>
      </c>
      <c r="B11" s="2">
        <f t="shared" si="8"/>
        <v>3.2375487418508673</v>
      </c>
      <c r="C11" s="2">
        <f t="shared" si="9"/>
        <v>10.984890439467243</v>
      </c>
      <c r="D11" s="2">
        <f t="shared" si="10"/>
        <v>1.3678181766577486</v>
      </c>
      <c r="E11" s="5" t="str">
        <f t="shared" si="3"/>
        <v>✘</v>
      </c>
      <c r="F11" s="2">
        <f t="shared" si="11"/>
        <v>0.47673091185086713</v>
      </c>
      <c r="G11" s="5" t="str">
        <f t="shared" si="5"/>
        <v>✘</v>
      </c>
      <c r="H11" s="5" t="str">
        <f t="shared" si="12"/>
        <v>✘</v>
      </c>
      <c r="I11" s="5" t="str">
        <f t="shared" si="13"/>
        <v>✘</v>
      </c>
    </row>
    <row r="12" spans="1:18" x14ac:dyDescent="0.35">
      <c r="A12" s="8">
        <v>10</v>
      </c>
      <c r="B12" s="2">
        <f t="shared" si="8"/>
        <v>1.8644374369174619</v>
      </c>
      <c r="C12" s="2">
        <f t="shared" si="9"/>
        <v>-10.976728515091114</v>
      </c>
      <c r="D12" s="2">
        <f t="shared" si="10"/>
        <v>1.3731113049334054</v>
      </c>
      <c r="E12" s="5" t="str">
        <f t="shared" si="3"/>
        <v>✘</v>
      </c>
      <c r="F12" s="2">
        <f t="shared" si="11"/>
        <v>0.89638039308253825</v>
      </c>
      <c r="G12" s="5" t="str">
        <f t="shared" si="5"/>
        <v>✘</v>
      </c>
      <c r="H12" s="5" t="str">
        <f t="shared" si="12"/>
        <v>✘</v>
      </c>
      <c r="I12" s="5" t="str">
        <f t="shared" si="13"/>
        <v>✔</v>
      </c>
    </row>
    <row r="13" spans="1:18" x14ac:dyDescent="0.35">
      <c r="A13" s="8">
        <v>11</v>
      </c>
      <c r="B13" s="2">
        <f t="shared" si="8"/>
        <v>3.2365285013038512</v>
      </c>
      <c r="C13" s="2">
        <f t="shared" si="9"/>
        <v>10.956899877477511</v>
      </c>
      <c r="D13" s="2">
        <f t="shared" si="10"/>
        <v>1.3720910643863893</v>
      </c>
      <c r="E13" s="5" t="str">
        <f t="shared" si="3"/>
        <v>✘</v>
      </c>
      <c r="F13" s="2">
        <f t="shared" si="11"/>
        <v>0.47571067130385103</v>
      </c>
      <c r="G13" s="5" t="str">
        <f t="shared" si="5"/>
        <v>✘</v>
      </c>
      <c r="H13" s="5" t="str">
        <f t="shared" si="12"/>
        <v>✘</v>
      </c>
      <c r="I13" s="5" t="str">
        <f t="shared" si="13"/>
        <v>✘</v>
      </c>
    </row>
    <row r="14" spans="1:18" x14ac:dyDescent="0.35">
      <c r="A14" s="8">
        <v>12</v>
      </c>
      <c r="B14" s="2">
        <f t="shared" si="8"/>
        <v>1.8669160166191623</v>
      </c>
      <c r="C14" s="2">
        <f t="shared" si="9"/>
        <v>-10.960760883812529</v>
      </c>
      <c r="D14" s="2">
        <f t="shared" si="10"/>
        <v>1.3696124846846889</v>
      </c>
      <c r="E14" s="5" t="str">
        <f t="shared" si="3"/>
        <v>✘</v>
      </c>
      <c r="F14" s="2">
        <f t="shared" si="11"/>
        <v>0.89390181338083785</v>
      </c>
      <c r="G14" s="5" t="str">
        <f t="shared" si="5"/>
        <v>✘</v>
      </c>
      <c r="H14" s="5" t="str">
        <f t="shared" si="12"/>
        <v>✘</v>
      </c>
      <c r="I14" s="5" t="str">
        <f t="shared" si="13"/>
        <v>✔</v>
      </c>
    </row>
    <row r="15" spans="1:18" x14ac:dyDescent="0.35">
      <c r="A15" s="8">
        <v>13</v>
      </c>
      <c r="B15" s="2">
        <f t="shared" si="8"/>
        <v>3.2370111270957285</v>
      </c>
      <c r="C15" s="2">
        <f t="shared" si="9"/>
        <v>10.970138320587992</v>
      </c>
      <c r="D15" s="2">
        <f t="shared" si="10"/>
        <v>1.3700951104765662</v>
      </c>
      <c r="E15" s="5" t="str">
        <f t="shared" si="3"/>
        <v>✘</v>
      </c>
      <c r="F15" s="2">
        <f t="shared" si="11"/>
        <v>0.47619329709572833</v>
      </c>
      <c r="G15" s="5" t="str">
        <f t="shared" si="5"/>
        <v>✘</v>
      </c>
      <c r="H15" s="5" t="str">
        <f t="shared" si="12"/>
        <v>✘</v>
      </c>
      <c r="I15" s="5" t="str">
        <f t="shared" si="13"/>
        <v>✘</v>
      </c>
    </row>
    <row r="16" spans="1:18" x14ac:dyDescent="0.35">
      <c r="A16" s="8">
        <v>14</v>
      </c>
      <c r="B16" s="2">
        <f t="shared" si="8"/>
        <v>1.8657438370222295</v>
      </c>
      <c r="C16" s="2">
        <f t="shared" si="9"/>
        <v>-10.968320929420205</v>
      </c>
      <c r="D16" s="2">
        <f t="shared" si="10"/>
        <v>1.371267290073499</v>
      </c>
      <c r="E16" s="5" t="str">
        <f t="shared" si="3"/>
        <v>✘</v>
      </c>
      <c r="F16" s="2">
        <f t="shared" si="11"/>
        <v>0.89507399297777068</v>
      </c>
      <c r="G16" s="5" t="str">
        <f t="shared" si="5"/>
        <v>✘</v>
      </c>
      <c r="H16" s="5" t="str">
        <f t="shared" si="12"/>
        <v>✘</v>
      </c>
      <c r="I16" s="5" t="str">
        <f t="shared" si="13"/>
        <v>✔</v>
      </c>
    </row>
    <row r="17" spans="1:9" x14ac:dyDescent="0.35">
      <c r="A17" s="8">
        <v>15</v>
      </c>
      <c r="B17" s="2">
        <f t="shared" si="8"/>
        <v>3.2367839531997551</v>
      </c>
      <c r="C17" s="2">
        <f t="shared" si="9"/>
        <v>10.963906368809042</v>
      </c>
      <c r="D17" s="2">
        <f t="shared" si="10"/>
        <v>1.3710401161775256</v>
      </c>
      <c r="E17" s="5" t="str">
        <f t="shared" si="3"/>
        <v>✘</v>
      </c>
      <c r="F17" s="2">
        <f t="shared" si="11"/>
        <v>0.47596612319975495</v>
      </c>
      <c r="G17" s="5" t="str">
        <f t="shared" si="5"/>
        <v>✘</v>
      </c>
      <c r="H17" s="5" t="str">
        <f t="shared" si="12"/>
        <v>✘</v>
      </c>
      <c r="I17" s="5" t="str">
        <f t="shared" si="13"/>
        <v>✘</v>
      </c>
    </row>
    <row r="18" spans="1:9" x14ac:dyDescent="0.35">
      <c r="A18" s="8">
        <v>16</v>
      </c>
      <c r="B18" s="2">
        <f t="shared" ref="B18:B22" si="14">B17 - (C17 / ($P$3 *$B$2^2 + $Q$3 * $B$2 +$R$3))</f>
        <v>1.8662956570986249</v>
      </c>
      <c r="C18" s="2">
        <f t="shared" ref="C18:C22" si="15">$K$3*(B18^3) + $L$3 * (B18^2) + $M$3 *B18 + $N$3</f>
        <v>-10.964763848004512</v>
      </c>
      <c r="D18" s="2">
        <f t="shared" ref="D18:D22" si="16">ABS(B17-B18)</f>
        <v>1.3704882961011302</v>
      </c>
      <c r="E18" s="5" t="str">
        <f t="shared" si="3"/>
        <v>✘</v>
      </c>
      <c r="F18" s="2">
        <f t="shared" ref="F18:F22" si="17">ABS(B18-$N$6)</f>
        <v>0.89452217290137526</v>
      </c>
      <c r="G18" s="5" t="str">
        <f t="shared" si="5"/>
        <v>✘</v>
      </c>
      <c r="H18" s="5" t="str">
        <f t="shared" ref="H18:H22" si="18">IF(ABS(C18) &lt; $M$6, "✔", "✘")</f>
        <v>✘</v>
      </c>
      <c r="I18" s="5" t="str">
        <f t="shared" ref="I18:I22" si="19">IF(F17 &lt; F18^2, "✔", "✘")</f>
        <v>✔</v>
      </c>
    </row>
    <row r="19" spans="1:9" x14ac:dyDescent="0.35">
      <c r="A19" s="8">
        <v>17</v>
      </c>
      <c r="B19" s="2">
        <f t="shared" si="14"/>
        <v>3.2368911380991889</v>
      </c>
      <c r="C19" s="2">
        <f t="shared" si="15"/>
        <v>10.966846595503092</v>
      </c>
      <c r="D19" s="2">
        <f t="shared" si="16"/>
        <v>1.3705954810005641</v>
      </c>
      <c r="E19" s="5" t="str">
        <f t="shared" si="3"/>
        <v>✘</v>
      </c>
      <c r="F19" s="2">
        <f t="shared" si="17"/>
        <v>0.4760733080991888</v>
      </c>
      <c r="G19" s="5" t="str">
        <f t="shared" si="5"/>
        <v>✘</v>
      </c>
      <c r="H19" s="5" t="str">
        <f t="shared" si="18"/>
        <v>✘</v>
      </c>
      <c r="I19" s="5" t="str">
        <f t="shared" si="19"/>
        <v>✘</v>
      </c>
    </row>
    <row r="20" spans="1:9" x14ac:dyDescent="0.35">
      <c r="A20" s="8">
        <v>18</v>
      </c>
      <c r="B20" s="2">
        <f t="shared" si="14"/>
        <v>1.8660353136613024</v>
      </c>
      <c r="C20" s="2">
        <f t="shared" si="15"/>
        <v>-10.966442469819592</v>
      </c>
      <c r="D20" s="2">
        <f t="shared" si="16"/>
        <v>1.3708558244378866</v>
      </c>
      <c r="E20" s="5" t="str">
        <f t="shared" si="3"/>
        <v>✘</v>
      </c>
      <c r="F20" s="2">
        <f t="shared" si="17"/>
        <v>0.89478251633869776</v>
      </c>
      <c r="G20" s="5" t="str">
        <f t="shared" si="5"/>
        <v>✘</v>
      </c>
      <c r="H20" s="5" t="str">
        <f t="shared" si="18"/>
        <v>✘</v>
      </c>
      <c r="I20" s="5" t="str">
        <f t="shared" si="19"/>
        <v>✔</v>
      </c>
    </row>
    <row r="21" spans="1:9" x14ac:dyDescent="0.35">
      <c r="A21" s="8">
        <v>19</v>
      </c>
      <c r="B21" s="2">
        <f t="shared" si="14"/>
        <v>3.2368406223887511</v>
      </c>
      <c r="C21" s="2">
        <f t="shared" si="15"/>
        <v>10.965460853475776</v>
      </c>
      <c r="D21" s="2">
        <f t="shared" si="16"/>
        <v>1.3708053087274488</v>
      </c>
      <c r="E21" s="5" t="str">
        <f t="shared" si="3"/>
        <v>✘</v>
      </c>
      <c r="F21" s="2">
        <f t="shared" si="17"/>
        <v>0.476022792388751</v>
      </c>
      <c r="G21" s="5" t="str">
        <f t="shared" si="5"/>
        <v>✘</v>
      </c>
      <c r="H21" s="5" t="str">
        <f t="shared" si="18"/>
        <v>✘</v>
      </c>
      <c r="I21" s="5" t="str">
        <f t="shared" si="19"/>
        <v>✘</v>
      </c>
    </row>
    <row r="22" spans="1:9" x14ac:dyDescent="0.35">
      <c r="A22" s="8">
        <v>20</v>
      </c>
      <c r="B22" s="2">
        <f t="shared" si="14"/>
        <v>1.8661580157042792</v>
      </c>
      <c r="C22" s="2">
        <f t="shared" si="15"/>
        <v>-10.96565141584809</v>
      </c>
      <c r="D22" s="2">
        <f t="shared" si="16"/>
        <v>1.3706826066844719</v>
      </c>
      <c r="E22" s="5" t="str">
        <f t="shared" si="3"/>
        <v>✘</v>
      </c>
      <c r="F22" s="2">
        <f t="shared" si="17"/>
        <v>0.89465981429572095</v>
      </c>
      <c r="G22" s="5" t="str">
        <f t="shared" si="5"/>
        <v>✘</v>
      </c>
      <c r="H22" s="5" t="str">
        <f t="shared" si="18"/>
        <v>✘</v>
      </c>
      <c r="I22" s="5" t="str">
        <f t="shared" si="19"/>
        <v>✔</v>
      </c>
    </row>
    <row r="23" spans="1:9" x14ac:dyDescent="0.35">
      <c r="A23" s="8">
        <v>21</v>
      </c>
      <c r="B23" s="2">
        <f t="shared" ref="B23:B35" si="20">B22 - (C22 / ($P$3 *$B$2^2 + $Q$3 * $B$2 +$R$3))</f>
        <v>3.2368644426852904</v>
      </c>
      <c r="C23" s="2">
        <f t="shared" ref="C23:C35" si="21">$K$3*(B23^3) + $L$3 * (B23^2) + $M$3 *B23 + $N$3</f>
        <v>10.966114283345462</v>
      </c>
      <c r="D23" s="2">
        <f t="shared" ref="D23:D35" si="22">ABS(B22-B23)</f>
        <v>1.3707064269810112</v>
      </c>
      <c r="E23" s="5" t="str">
        <f t="shared" si="3"/>
        <v>✘</v>
      </c>
      <c r="F23" s="2">
        <f t="shared" ref="F23:F35" si="23">ABS(B23-$N$6)</f>
        <v>0.47604661268529025</v>
      </c>
      <c r="G23" s="5" t="str">
        <f t="shared" si="5"/>
        <v>✘</v>
      </c>
      <c r="H23" s="5" t="str">
        <f t="shared" ref="H23:H35" si="24">IF(ABS(C23) &lt; $M$6, "✔", "✘")</f>
        <v>✘</v>
      </c>
      <c r="I23" s="5" t="str">
        <f t="shared" ref="I23:I35" si="25">IF(F22 &lt; F23^2, "✔", "✘")</f>
        <v>✘</v>
      </c>
    </row>
    <row r="24" spans="1:9" x14ac:dyDescent="0.35">
      <c r="A24" s="8">
        <v>22</v>
      </c>
      <c r="B24" s="2">
        <f t="shared" si="20"/>
        <v>1.8661001572671077</v>
      </c>
      <c r="C24" s="2">
        <f t="shared" si="21"/>
        <v>-10.966024447319764</v>
      </c>
      <c r="D24" s="2">
        <f t="shared" si="22"/>
        <v>1.3707642854181827</v>
      </c>
      <c r="E24" s="5" t="str">
        <f t="shared" si="3"/>
        <v>✘</v>
      </c>
      <c r="F24" s="2">
        <f t="shared" si="23"/>
        <v>0.89471767273289249</v>
      </c>
      <c r="G24" s="5" t="str">
        <f t="shared" si="5"/>
        <v>✘</v>
      </c>
      <c r="H24" s="5" t="str">
        <f t="shared" si="24"/>
        <v>✘</v>
      </c>
      <c r="I24" s="5" t="str">
        <f t="shared" si="25"/>
        <v>✔</v>
      </c>
    </row>
    <row r="25" spans="1:9" x14ac:dyDescent="0.35">
      <c r="A25" s="8">
        <v>23</v>
      </c>
      <c r="B25" s="2">
        <f t="shared" si="20"/>
        <v>3.2368532131820782</v>
      </c>
      <c r="C25" s="2">
        <f t="shared" si="21"/>
        <v>10.965806238249854</v>
      </c>
      <c r="D25" s="2">
        <f t="shared" si="22"/>
        <v>1.3707530559149705</v>
      </c>
      <c r="E25" s="5" t="str">
        <f t="shared" si="3"/>
        <v>✘</v>
      </c>
      <c r="F25" s="2">
        <f t="shared" si="23"/>
        <v>0.47603538318207805</v>
      </c>
      <c r="G25" s="5" t="str">
        <f t="shared" si="5"/>
        <v>✘</v>
      </c>
      <c r="H25" s="5" t="str">
        <f t="shared" si="24"/>
        <v>✘</v>
      </c>
      <c r="I25" s="5" t="str">
        <f t="shared" si="25"/>
        <v>✘</v>
      </c>
    </row>
    <row r="26" spans="1:9" x14ac:dyDescent="0.35">
      <c r="A26" s="8">
        <v>24</v>
      </c>
      <c r="B26" s="2">
        <f t="shared" si="20"/>
        <v>1.8661274334008464</v>
      </c>
      <c r="C26" s="2">
        <f t="shared" si="21"/>
        <v>-10.965848594209842</v>
      </c>
      <c r="D26" s="2">
        <f t="shared" si="22"/>
        <v>1.3707257797812318</v>
      </c>
      <c r="E26" s="5" t="str">
        <f t="shared" si="3"/>
        <v>✘</v>
      </c>
      <c r="F26" s="2">
        <f t="shared" si="23"/>
        <v>0.89469039659915373</v>
      </c>
      <c r="G26" s="5" t="str">
        <f t="shared" si="5"/>
        <v>✘</v>
      </c>
      <c r="H26" s="5" t="str">
        <f t="shared" si="24"/>
        <v>✘</v>
      </c>
      <c r="I26" s="5" t="str">
        <f t="shared" si="25"/>
        <v>✔</v>
      </c>
    </row>
    <row r="27" spans="1:9" x14ac:dyDescent="0.35">
      <c r="A27" s="8">
        <v>25</v>
      </c>
      <c r="B27" s="2">
        <f t="shared" si="20"/>
        <v>3.2368585076770766</v>
      </c>
      <c r="C27" s="2">
        <f t="shared" si="21"/>
        <v>10.965951475288449</v>
      </c>
      <c r="D27" s="2">
        <f t="shared" si="22"/>
        <v>1.3707310742762302</v>
      </c>
      <c r="E27" s="5" t="str">
        <f t="shared" si="3"/>
        <v>✘</v>
      </c>
      <c r="F27" s="2">
        <f t="shared" si="23"/>
        <v>0.47604067767707647</v>
      </c>
      <c r="G27" s="5" t="str">
        <f t="shared" si="5"/>
        <v>✘</v>
      </c>
      <c r="H27" s="5" t="str">
        <f t="shared" si="24"/>
        <v>✘</v>
      </c>
      <c r="I27" s="5" t="str">
        <f t="shared" si="25"/>
        <v>✘</v>
      </c>
    </row>
    <row r="28" spans="1:9" x14ac:dyDescent="0.35">
      <c r="A28" s="8">
        <v>26</v>
      </c>
      <c r="B28" s="2">
        <f t="shared" si="20"/>
        <v>1.8661145732660205</v>
      </c>
      <c r="C28" s="2">
        <f t="shared" si="21"/>
        <v>-10.965931506364267</v>
      </c>
      <c r="D28" s="2">
        <f t="shared" si="22"/>
        <v>1.3707439344110561</v>
      </c>
      <c r="E28" s="5" t="str">
        <f t="shared" si="3"/>
        <v>✘</v>
      </c>
      <c r="F28" s="2">
        <f t="shared" si="23"/>
        <v>0.89470325673397966</v>
      </c>
      <c r="G28" s="5" t="str">
        <f t="shared" si="5"/>
        <v>✘</v>
      </c>
      <c r="H28" s="5" t="str">
        <f t="shared" si="24"/>
        <v>✘</v>
      </c>
      <c r="I28" s="5" t="str">
        <f t="shared" si="25"/>
        <v>✔</v>
      </c>
    </row>
    <row r="29" spans="1:9" x14ac:dyDescent="0.35">
      <c r="A29" s="8">
        <v>27</v>
      </c>
      <c r="B29" s="2">
        <f t="shared" si="20"/>
        <v>3.2368560115615539</v>
      </c>
      <c r="C29" s="2">
        <f t="shared" si="21"/>
        <v>10.965883002509511</v>
      </c>
      <c r="D29" s="2">
        <f t="shared" si="22"/>
        <v>1.3707414382955334</v>
      </c>
      <c r="E29" s="5" t="str">
        <f t="shared" si="3"/>
        <v>✘</v>
      </c>
      <c r="F29" s="2">
        <f t="shared" si="23"/>
        <v>0.47603818156155375</v>
      </c>
      <c r="G29" s="5" t="str">
        <f t="shared" si="5"/>
        <v>✘</v>
      </c>
      <c r="H29" s="5" t="str">
        <f t="shared" si="24"/>
        <v>✘</v>
      </c>
      <c r="I29" s="5" t="str">
        <f t="shared" si="25"/>
        <v>✘</v>
      </c>
    </row>
    <row r="30" spans="1:9" x14ac:dyDescent="0.35">
      <c r="A30" s="8">
        <v>28</v>
      </c>
      <c r="B30" s="2">
        <f t="shared" si="20"/>
        <v>1.8661206362478651</v>
      </c>
      <c r="C30" s="2">
        <f t="shared" si="21"/>
        <v>-10.965892417200212</v>
      </c>
      <c r="D30" s="2">
        <f t="shared" si="22"/>
        <v>1.3707353753136888</v>
      </c>
      <c r="E30" s="5" t="str">
        <f t="shared" si="3"/>
        <v>✘</v>
      </c>
      <c r="F30" s="2">
        <f t="shared" si="23"/>
        <v>0.89469719375213508</v>
      </c>
      <c r="G30" s="5" t="str">
        <f t="shared" si="5"/>
        <v>✘</v>
      </c>
      <c r="H30" s="5" t="str">
        <f t="shared" si="24"/>
        <v>✘</v>
      </c>
      <c r="I30" s="5" t="str">
        <f t="shared" si="25"/>
        <v>✔</v>
      </c>
    </row>
    <row r="31" spans="1:9" x14ac:dyDescent="0.35">
      <c r="A31" s="8">
        <v>29</v>
      </c>
      <c r="B31" s="2">
        <f t="shared" si="20"/>
        <v>3.2368571883978916</v>
      </c>
      <c r="C31" s="2">
        <f t="shared" si="21"/>
        <v>10.965915285156704</v>
      </c>
      <c r="D31" s="2">
        <f t="shared" si="22"/>
        <v>1.3707365521500265</v>
      </c>
      <c r="E31" s="5" t="str">
        <f t="shared" si="3"/>
        <v>✘</v>
      </c>
      <c r="F31" s="2">
        <f t="shared" si="23"/>
        <v>0.47603935839789147</v>
      </c>
      <c r="G31" s="5" t="str">
        <f t="shared" si="5"/>
        <v>✘</v>
      </c>
      <c r="H31" s="5" t="str">
        <f t="shared" si="24"/>
        <v>✘</v>
      </c>
      <c r="I31" s="5" t="str">
        <f t="shared" si="25"/>
        <v>✘</v>
      </c>
    </row>
    <row r="32" spans="1:9" x14ac:dyDescent="0.35">
      <c r="A32" s="8">
        <v>30</v>
      </c>
      <c r="B32" s="2">
        <f t="shared" si="20"/>
        <v>1.8661177777533036</v>
      </c>
      <c r="C32" s="2">
        <f t="shared" si="21"/>
        <v>-10.965910846494022</v>
      </c>
      <c r="D32" s="2">
        <f t="shared" si="22"/>
        <v>1.370739410644588</v>
      </c>
      <c r="E32" s="5" t="str">
        <f t="shared" si="3"/>
        <v>✘</v>
      </c>
      <c r="F32" s="2">
        <f t="shared" si="23"/>
        <v>0.89470005224669658</v>
      </c>
      <c r="G32" s="5" t="str">
        <f t="shared" si="5"/>
        <v>✘</v>
      </c>
      <c r="H32" s="5" t="str">
        <f t="shared" si="24"/>
        <v>✘</v>
      </c>
      <c r="I32" s="5" t="str">
        <f t="shared" si="25"/>
        <v>✔</v>
      </c>
    </row>
    <row r="33" spans="1:9" x14ac:dyDescent="0.35">
      <c r="A33" s="8">
        <v>31</v>
      </c>
      <c r="B33" s="2">
        <f t="shared" si="20"/>
        <v>3.2368566335650564</v>
      </c>
      <c r="C33" s="2">
        <f t="shared" si="21"/>
        <v>10.96590006513329</v>
      </c>
      <c r="D33" s="2">
        <f t="shared" si="22"/>
        <v>1.3707388558117528</v>
      </c>
      <c r="E33" s="5" t="str">
        <f t="shared" si="3"/>
        <v>✘</v>
      </c>
      <c r="F33" s="2">
        <f t="shared" si="23"/>
        <v>0.47603880356505623</v>
      </c>
      <c r="G33" s="5" t="str">
        <f t="shared" si="5"/>
        <v>✘</v>
      </c>
      <c r="H33" s="5" t="str">
        <f t="shared" si="24"/>
        <v>✘</v>
      </c>
      <c r="I33" s="5" t="str">
        <f t="shared" si="25"/>
        <v>✘</v>
      </c>
    </row>
    <row r="34" spans="1:9" x14ac:dyDescent="0.35">
      <c r="A34" s="8">
        <v>32</v>
      </c>
      <c r="B34" s="2">
        <f t="shared" si="20"/>
        <v>1.8661191254233951</v>
      </c>
      <c r="C34" s="2">
        <f t="shared" si="21"/>
        <v>-10.965902157803189</v>
      </c>
      <c r="D34" s="2">
        <f t="shared" si="22"/>
        <v>1.3707375081416613</v>
      </c>
      <c r="E34" s="5" t="str">
        <f t="shared" si="3"/>
        <v>✘</v>
      </c>
      <c r="F34" s="2">
        <f t="shared" si="23"/>
        <v>0.89469870457660505</v>
      </c>
      <c r="G34" s="5" t="str">
        <f t="shared" si="5"/>
        <v>✘</v>
      </c>
      <c r="H34" s="5" t="str">
        <f t="shared" si="24"/>
        <v>✘</v>
      </c>
      <c r="I34" s="5" t="str">
        <f t="shared" si="25"/>
        <v>✔</v>
      </c>
    </row>
    <row r="35" spans="1:9" x14ac:dyDescent="0.35">
      <c r="A35" s="8">
        <v>33</v>
      </c>
      <c r="B35" s="2">
        <f t="shared" si="20"/>
        <v>3.2368568951487937</v>
      </c>
      <c r="C35" s="2">
        <f t="shared" si="21"/>
        <v>10.965907240826475</v>
      </c>
      <c r="D35" s="2">
        <f t="shared" si="22"/>
        <v>1.3707377697253986</v>
      </c>
      <c r="E35" s="5" t="str">
        <f t="shared" si="3"/>
        <v>✘</v>
      </c>
      <c r="F35" s="2">
        <f t="shared" si="23"/>
        <v>0.47603906514879357</v>
      </c>
      <c r="G35" s="5" t="str">
        <f t="shared" si="5"/>
        <v>✘</v>
      </c>
      <c r="H35" s="5" t="str">
        <f t="shared" si="24"/>
        <v>✘</v>
      </c>
      <c r="I35" s="5" t="str">
        <f t="shared" si="25"/>
        <v>✘</v>
      </c>
    </row>
    <row r="36" spans="1:9" x14ac:dyDescent="0.35">
      <c r="A36" s="8">
        <v>34</v>
      </c>
      <c r="B36" s="2">
        <f t="shared" ref="B36:B61" si="26">B35 - (C35 / ($P$3 *$B$2^2 + $Q$3 * $B$2 +$R$3))</f>
        <v>1.8661184900454844</v>
      </c>
      <c r="C36" s="2">
        <f t="shared" ref="C36:C61" si="27">$K$3*(B36^3) + $L$3 * (B36^2) + $M$3 *B36 + $N$3</f>
        <v>-10.965906254210521</v>
      </c>
      <c r="D36" s="2">
        <f t="shared" ref="D36:D61" si="28">ABS(B35-B36)</f>
        <v>1.3707384051033094</v>
      </c>
      <c r="E36" s="5" t="str">
        <f t="shared" si="3"/>
        <v>✘</v>
      </c>
      <c r="F36" s="2">
        <f t="shared" ref="F36:F61" si="29">ABS(B36-$N$6)</f>
        <v>0.89469933995451578</v>
      </c>
      <c r="G36" s="5" t="str">
        <f t="shared" si="5"/>
        <v>✘</v>
      </c>
      <c r="H36" s="5" t="str">
        <f t="shared" ref="H36:H61" si="30">IF(ABS(C36) &lt; $M$6, "✔", "✘")</f>
        <v>✘</v>
      </c>
      <c r="I36" s="5" t="str">
        <f t="shared" ref="I36:I61" si="31">IF(F35 &lt; F36^2, "✔", "✘")</f>
        <v>✔</v>
      </c>
    </row>
    <row r="37" spans="1:9" x14ac:dyDescent="0.35">
      <c r="A37" s="8">
        <v>35</v>
      </c>
      <c r="B37" s="2">
        <f t="shared" si="26"/>
        <v>3.2368567718217998</v>
      </c>
      <c r="C37" s="2">
        <f t="shared" si="27"/>
        <v>10.965903857754103</v>
      </c>
      <c r="D37" s="2">
        <f t="shared" si="28"/>
        <v>1.3707382817763154</v>
      </c>
      <c r="E37" s="5" t="str">
        <f t="shared" si="3"/>
        <v>✘</v>
      </c>
      <c r="F37" s="2">
        <f t="shared" si="29"/>
        <v>0.47603894182179962</v>
      </c>
      <c r="G37" s="5" t="str">
        <f t="shared" si="5"/>
        <v>✘</v>
      </c>
      <c r="H37" s="5" t="str">
        <f t="shared" si="30"/>
        <v>✘</v>
      </c>
      <c r="I37" s="5" t="str">
        <f t="shared" si="31"/>
        <v>✘</v>
      </c>
    </row>
    <row r="38" spans="1:9" x14ac:dyDescent="0.35">
      <c r="A38" s="8">
        <v>36</v>
      </c>
      <c r="B38" s="2">
        <f t="shared" si="26"/>
        <v>1.8661187896025369</v>
      </c>
      <c r="C38" s="2">
        <f t="shared" si="27"/>
        <v>-10.96590432290739</v>
      </c>
      <c r="D38" s="2">
        <f t="shared" si="28"/>
        <v>1.3707379822192629</v>
      </c>
      <c r="E38" s="5" t="str">
        <f t="shared" si="3"/>
        <v>✘</v>
      </c>
      <c r="F38" s="2">
        <f t="shared" si="29"/>
        <v>0.89469904039746329</v>
      </c>
      <c r="G38" s="5" t="str">
        <f t="shared" si="5"/>
        <v>✘</v>
      </c>
      <c r="H38" s="5" t="str">
        <f t="shared" si="30"/>
        <v>✘</v>
      </c>
      <c r="I38" s="5" t="str">
        <f t="shared" si="31"/>
        <v>✔</v>
      </c>
    </row>
    <row r="39" spans="1:9" x14ac:dyDescent="0.35">
      <c r="A39" s="8">
        <v>37</v>
      </c>
      <c r="B39" s="2">
        <f t="shared" si="26"/>
        <v>3.2368568299659604</v>
      </c>
      <c r="C39" s="2">
        <f t="shared" si="27"/>
        <v>10.965905452748778</v>
      </c>
      <c r="D39" s="2">
        <f t="shared" si="28"/>
        <v>1.3707380403634235</v>
      </c>
      <c r="E39" s="5" t="str">
        <f t="shared" si="3"/>
        <v>✘</v>
      </c>
      <c r="F39" s="2">
        <f t="shared" si="29"/>
        <v>0.47603899996596022</v>
      </c>
      <c r="G39" s="5" t="str">
        <f t="shared" si="5"/>
        <v>✘</v>
      </c>
      <c r="H39" s="5" t="str">
        <f t="shared" si="30"/>
        <v>✘</v>
      </c>
      <c r="I39" s="5" t="str">
        <f t="shared" si="31"/>
        <v>✘</v>
      </c>
    </row>
    <row r="40" spans="1:9" x14ac:dyDescent="0.35">
      <c r="A40" s="8">
        <v>38</v>
      </c>
      <c r="B40" s="2">
        <f t="shared" si="26"/>
        <v>1.8661186483723631</v>
      </c>
      <c r="C40" s="2">
        <f t="shared" si="27"/>
        <v>-10.965905233446176</v>
      </c>
      <c r="D40" s="2">
        <f t="shared" si="28"/>
        <v>1.3707381815935973</v>
      </c>
      <c r="E40" s="5" t="str">
        <f t="shared" si="3"/>
        <v>✘</v>
      </c>
      <c r="F40" s="2">
        <f t="shared" si="29"/>
        <v>0.89469918162763706</v>
      </c>
      <c r="G40" s="5" t="str">
        <f t="shared" si="5"/>
        <v>✘</v>
      </c>
      <c r="H40" s="5" t="str">
        <f t="shared" si="30"/>
        <v>✘</v>
      </c>
      <c r="I40" s="5" t="str">
        <f t="shared" si="31"/>
        <v>✔</v>
      </c>
    </row>
    <row r="41" spans="1:9" x14ac:dyDescent="0.35">
      <c r="A41" s="8">
        <v>39</v>
      </c>
      <c r="B41" s="2">
        <f t="shared" si="26"/>
        <v>3.236856802553135</v>
      </c>
      <c r="C41" s="2">
        <f t="shared" si="27"/>
        <v>10.965904700767659</v>
      </c>
      <c r="D41" s="2">
        <f t="shared" si="28"/>
        <v>1.3707381541807719</v>
      </c>
      <c r="E41" s="5" t="str">
        <f t="shared" si="3"/>
        <v>✘</v>
      </c>
      <c r="F41" s="2">
        <f t="shared" si="29"/>
        <v>0.47603897255313488</v>
      </c>
      <c r="G41" s="5" t="str">
        <f t="shared" si="5"/>
        <v>✘</v>
      </c>
      <c r="H41" s="5" t="str">
        <f t="shared" si="30"/>
        <v>✘</v>
      </c>
      <c r="I41" s="5" t="str">
        <f t="shared" si="31"/>
        <v>✘</v>
      </c>
    </row>
    <row r="42" spans="1:9" x14ac:dyDescent="0.35">
      <c r="A42" s="8">
        <v>40</v>
      </c>
      <c r="B42" s="2">
        <f t="shared" si="26"/>
        <v>1.8661187149571776</v>
      </c>
      <c r="C42" s="2">
        <f t="shared" si="27"/>
        <v>-10.965904804160772</v>
      </c>
      <c r="D42" s="2">
        <f t="shared" si="28"/>
        <v>1.3707380875959574</v>
      </c>
      <c r="E42" s="5" t="str">
        <f t="shared" si="3"/>
        <v>✘</v>
      </c>
      <c r="F42" s="2">
        <f t="shared" si="29"/>
        <v>0.89469911504282251</v>
      </c>
      <c r="G42" s="5" t="str">
        <f t="shared" si="5"/>
        <v>✘</v>
      </c>
      <c r="H42" s="5" t="str">
        <f t="shared" si="30"/>
        <v>✘</v>
      </c>
      <c r="I42" s="5" t="str">
        <f t="shared" si="31"/>
        <v>✔</v>
      </c>
    </row>
    <row r="43" spans="1:9" x14ac:dyDescent="0.35">
      <c r="A43" s="8">
        <v>41</v>
      </c>
      <c r="B43" s="2">
        <f t="shared" si="26"/>
        <v>3.2368568154772741</v>
      </c>
      <c r="C43" s="2">
        <f t="shared" si="27"/>
        <v>10.965905055299103</v>
      </c>
      <c r="D43" s="2">
        <f t="shared" si="28"/>
        <v>1.3707381005200965</v>
      </c>
      <c r="E43" s="5" t="str">
        <f t="shared" si="3"/>
        <v>✘</v>
      </c>
      <c r="F43" s="2">
        <f t="shared" si="29"/>
        <v>0.47603898547727397</v>
      </c>
      <c r="G43" s="5" t="str">
        <f t="shared" si="5"/>
        <v>✘</v>
      </c>
      <c r="H43" s="5" t="str">
        <f t="shared" si="30"/>
        <v>✘</v>
      </c>
      <c r="I43" s="5" t="str">
        <f t="shared" si="31"/>
        <v>✘</v>
      </c>
    </row>
    <row r="44" spans="1:9" x14ac:dyDescent="0.35">
      <c r="A44" s="8">
        <v>42</v>
      </c>
      <c r="B44" s="2">
        <f t="shared" si="26"/>
        <v>1.8661186835648862</v>
      </c>
      <c r="C44" s="2">
        <f t="shared" si="27"/>
        <v>-10.965905006553058</v>
      </c>
      <c r="D44" s="2">
        <f t="shared" si="28"/>
        <v>1.3707381319123879</v>
      </c>
      <c r="E44" s="5" t="str">
        <f t="shared" si="3"/>
        <v>✘</v>
      </c>
      <c r="F44" s="2">
        <f t="shared" si="29"/>
        <v>0.89469914643511395</v>
      </c>
      <c r="G44" s="5" t="str">
        <f t="shared" si="5"/>
        <v>✘</v>
      </c>
      <c r="H44" s="5" t="str">
        <f t="shared" si="30"/>
        <v>✘</v>
      </c>
      <c r="I44" s="5" t="str">
        <f t="shared" si="31"/>
        <v>✔</v>
      </c>
    </row>
    <row r="45" spans="1:9" x14ac:dyDescent="0.35">
      <c r="A45" s="8">
        <v>43</v>
      </c>
      <c r="B45" s="2">
        <f t="shared" si="26"/>
        <v>3.2368568093840184</v>
      </c>
      <c r="C45" s="2">
        <f t="shared" si="27"/>
        <v>10.965904888150583</v>
      </c>
      <c r="D45" s="2">
        <f t="shared" si="28"/>
        <v>1.3707381258191322</v>
      </c>
      <c r="E45" s="5" t="str">
        <f t="shared" si="3"/>
        <v>✘</v>
      </c>
      <c r="F45" s="2">
        <f t="shared" si="29"/>
        <v>0.47603897938401829</v>
      </c>
      <c r="G45" s="5" t="str">
        <f t="shared" si="5"/>
        <v>✘</v>
      </c>
      <c r="H45" s="5" t="str">
        <f t="shared" si="30"/>
        <v>✘</v>
      </c>
      <c r="I45" s="5" t="str">
        <f t="shared" si="31"/>
        <v>✘</v>
      </c>
    </row>
    <row r="46" spans="1:9" x14ac:dyDescent="0.35">
      <c r="A46" s="8">
        <v>44</v>
      </c>
      <c r="B46" s="2">
        <f t="shared" si="26"/>
        <v>1.8661186983651956</v>
      </c>
      <c r="C46" s="2">
        <f t="shared" si="27"/>
        <v>-10.965904911132549</v>
      </c>
      <c r="D46" s="2">
        <f t="shared" si="28"/>
        <v>1.3707381110188228</v>
      </c>
      <c r="E46" s="5" t="str">
        <f t="shared" si="3"/>
        <v>✘</v>
      </c>
      <c r="F46" s="2">
        <f t="shared" si="29"/>
        <v>0.89469913163480452</v>
      </c>
      <c r="G46" s="5" t="str">
        <f t="shared" si="5"/>
        <v>✘</v>
      </c>
      <c r="H46" s="5" t="str">
        <f t="shared" si="30"/>
        <v>✘</v>
      </c>
      <c r="I46" s="5" t="str">
        <f t="shared" si="31"/>
        <v>✔</v>
      </c>
    </row>
    <row r="47" spans="1:9" x14ac:dyDescent="0.35">
      <c r="A47" s="8">
        <v>45</v>
      </c>
      <c r="B47" s="2">
        <f t="shared" si="26"/>
        <v>3.2368568122567645</v>
      </c>
      <c r="C47" s="2">
        <f t="shared" si="27"/>
        <v>10.965904966954966</v>
      </c>
      <c r="D47" s="2">
        <f t="shared" si="28"/>
        <v>1.3707381138915689</v>
      </c>
      <c r="E47" s="5" t="str">
        <f t="shared" si="3"/>
        <v>✘</v>
      </c>
      <c r="F47" s="2">
        <f t="shared" si="29"/>
        <v>0.47603898225676433</v>
      </c>
      <c r="G47" s="5" t="str">
        <f t="shared" si="5"/>
        <v>✘</v>
      </c>
      <c r="H47" s="5" t="str">
        <f t="shared" si="30"/>
        <v>✘</v>
      </c>
      <c r="I47" s="5" t="str">
        <f t="shared" si="31"/>
        <v>✘</v>
      </c>
    </row>
    <row r="48" spans="1:9" x14ac:dyDescent="0.35">
      <c r="A48" s="8">
        <v>46</v>
      </c>
      <c r="B48" s="2">
        <f t="shared" si="26"/>
        <v>1.8661186913873937</v>
      </c>
      <c r="C48" s="2">
        <f t="shared" si="27"/>
        <v>-10.965904956119811</v>
      </c>
      <c r="D48" s="2">
        <f t="shared" si="28"/>
        <v>1.3707381208693707</v>
      </c>
      <c r="E48" s="5" t="str">
        <f t="shared" si="3"/>
        <v>✘</v>
      </c>
      <c r="F48" s="2">
        <f t="shared" si="29"/>
        <v>0.89469913861260641</v>
      </c>
      <c r="G48" s="5" t="str">
        <f t="shared" si="5"/>
        <v>✘</v>
      </c>
      <c r="H48" s="5" t="str">
        <f t="shared" si="30"/>
        <v>✘</v>
      </c>
      <c r="I48" s="5" t="str">
        <f t="shared" si="31"/>
        <v>✔</v>
      </c>
    </row>
    <row r="49" spans="1:9" x14ac:dyDescent="0.35">
      <c r="A49" s="8">
        <v>47</v>
      </c>
      <c r="B49" s="2">
        <f t="shared" si="26"/>
        <v>3.2368568109023701</v>
      </c>
      <c r="C49" s="2">
        <f t="shared" si="27"/>
        <v>10.965904929801589</v>
      </c>
      <c r="D49" s="2">
        <f t="shared" si="28"/>
        <v>1.3707381195149764</v>
      </c>
      <c r="E49" s="5" t="str">
        <f t="shared" si="3"/>
        <v>✘</v>
      </c>
      <c r="F49" s="2">
        <f t="shared" si="29"/>
        <v>0.47603898090236996</v>
      </c>
      <c r="G49" s="5" t="str">
        <f t="shared" si="5"/>
        <v>✘</v>
      </c>
      <c r="H49" s="5" t="str">
        <f t="shared" si="30"/>
        <v>✘</v>
      </c>
      <c r="I49" s="5" t="str">
        <f t="shared" si="31"/>
        <v>✘</v>
      </c>
    </row>
    <row r="50" spans="1:9" x14ac:dyDescent="0.35">
      <c r="A50" s="8">
        <v>48</v>
      </c>
      <c r="B50" s="2">
        <f t="shared" si="26"/>
        <v>1.8661186946771715</v>
      </c>
      <c r="C50" s="2">
        <f t="shared" si="27"/>
        <v>-10.965904934909968</v>
      </c>
      <c r="D50" s="2">
        <f t="shared" si="28"/>
        <v>1.3707381162251986</v>
      </c>
      <c r="E50" s="5" t="str">
        <f t="shared" si="3"/>
        <v>✘</v>
      </c>
      <c r="F50" s="2">
        <f t="shared" si="29"/>
        <v>0.89469913532282863</v>
      </c>
      <c r="G50" s="5" t="str">
        <f t="shared" si="5"/>
        <v>✘</v>
      </c>
      <c r="H50" s="5" t="str">
        <f t="shared" si="30"/>
        <v>✘</v>
      </c>
      <c r="I50" s="5" t="str">
        <f t="shared" si="31"/>
        <v>✔</v>
      </c>
    </row>
    <row r="51" spans="1:9" x14ac:dyDescent="0.35">
      <c r="A51" s="8">
        <v>49</v>
      </c>
      <c r="B51" s="2">
        <f t="shared" si="26"/>
        <v>3.2368568115409175</v>
      </c>
      <c r="C51" s="2">
        <f t="shared" si="27"/>
        <v>10.965904947318045</v>
      </c>
      <c r="D51" s="2">
        <f t="shared" si="28"/>
        <v>1.370738116863746</v>
      </c>
      <c r="E51" s="5" t="str">
        <f t="shared" si="3"/>
        <v>✘</v>
      </c>
      <c r="F51" s="2">
        <f t="shared" si="29"/>
        <v>0.47603898154091739</v>
      </c>
      <c r="G51" s="5" t="str">
        <f t="shared" si="5"/>
        <v>✘</v>
      </c>
      <c r="H51" s="5" t="str">
        <f t="shared" si="30"/>
        <v>✘</v>
      </c>
      <c r="I51" s="5" t="str">
        <f t="shared" si="31"/>
        <v>✘</v>
      </c>
    </row>
    <row r="52" spans="1:9" x14ac:dyDescent="0.35">
      <c r="A52" s="8">
        <v>50</v>
      </c>
      <c r="B52" s="2">
        <f t="shared" si="26"/>
        <v>1.866118693126162</v>
      </c>
      <c r="C52" s="2">
        <f t="shared" si="27"/>
        <v>-10.965904944909632</v>
      </c>
      <c r="D52" s="2">
        <f t="shared" si="28"/>
        <v>1.3707381184147556</v>
      </c>
      <c r="E52" s="5" t="str">
        <f t="shared" si="3"/>
        <v>✘</v>
      </c>
      <c r="F52" s="2">
        <f t="shared" si="29"/>
        <v>0.89469913687383817</v>
      </c>
      <c r="G52" s="5" t="str">
        <f t="shared" si="5"/>
        <v>✘</v>
      </c>
      <c r="H52" s="5" t="str">
        <f t="shared" si="30"/>
        <v>✘</v>
      </c>
      <c r="I52" s="5" t="str">
        <f t="shared" si="31"/>
        <v>✔</v>
      </c>
    </row>
    <row r="53" spans="1:9" x14ac:dyDescent="0.35">
      <c r="A53" s="8">
        <v>51</v>
      </c>
      <c r="B53" s="2">
        <f t="shared" si="26"/>
        <v>3.2368568112398659</v>
      </c>
      <c r="C53" s="2">
        <f t="shared" si="27"/>
        <v>10.965904939059676</v>
      </c>
      <c r="D53" s="2">
        <f t="shared" si="28"/>
        <v>1.3707381181137039</v>
      </c>
      <c r="E53" s="5" t="str">
        <f t="shared" si="3"/>
        <v>✘</v>
      </c>
      <c r="F53" s="2">
        <f t="shared" si="29"/>
        <v>0.47603898123986577</v>
      </c>
      <c r="G53" s="5" t="str">
        <f t="shared" si="5"/>
        <v>✘</v>
      </c>
      <c r="H53" s="5" t="str">
        <f t="shared" si="30"/>
        <v>✘</v>
      </c>
      <c r="I53" s="5" t="str">
        <f t="shared" si="31"/>
        <v>✘</v>
      </c>
    </row>
    <row r="54" spans="1:9" x14ac:dyDescent="0.35">
      <c r="A54" s="8">
        <v>52</v>
      </c>
      <c r="B54" s="2">
        <f t="shared" si="26"/>
        <v>1.8661186938574064</v>
      </c>
      <c r="C54" s="2">
        <f t="shared" si="27"/>
        <v>-10.965904940195154</v>
      </c>
      <c r="D54" s="2">
        <f t="shared" si="28"/>
        <v>1.3707381173824595</v>
      </c>
      <c r="E54" s="5" t="str">
        <f t="shared" si="3"/>
        <v>✘</v>
      </c>
      <c r="F54" s="2">
        <f t="shared" si="29"/>
        <v>0.89469913614259378</v>
      </c>
      <c r="G54" s="5" t="str">
        <f t="shared" si="5"/>
        <v>✘</v>
      </c>
      <c r="H54" s="5" t="str">
        <f t="shared" si="30"/>
        <v>✘</v>
      </c>
      <c r="I54" s="5" t="str">
        <f t="shared" si="31"/>
        <v>✔</v>
      </c>
    </row>
    <row r="55" spans="1:9" x14ac:dyDescent="0.35">
      <c r="A55" s="8">
        <v>53</v>
      </c>
      <c r="B55" s="2">
        <f t="shared" si="26"/>
        <v>3.2368568113818004</v>
      </c>
      <c r="C55" s="2">
        <f t="shared" si="27"/>
        <v>10.965904942953188</v>
      </c>
      <c r="D55" s="2">
        <f t="shared" si="28"/>
        <v>1.370738117524394</v>
      </c>
      <c r="E55" s="5" t="str">
        <f t="shared" si="3"/>
        <v>✘</v>
      </c>
      <c r="F55" s="2">
        <f t="shared" si="29"/>
        <v>0.47603898138180023</v>
      </c>
      <c r="G55" s="5" t="str">
        <f t="shared" si="5"/>
        <v>✘</v>
      </c>
      <c r="H55" s="5" t="str">
        <f t="shared" si="30"/>
        <v>✘</v>
      </c>
      <c r="I55" s="5" t="str">
        <f t="shared" si="31"/>
        <v>✘</v>
      </c>
    </row>
    <row r="56" spans="1:9" x14ac:dyDescent="0.35">
      <c r="A56" s="8">
        <v>54</v>
      </c>
      <c r="B56" s="2">
        <f t="shared" si="26"/>
        <v>1.8661186935126519</v>
      </c>
      <c r="C56" s="2">
        <f t="shared" si="27"/>
        <v>-10.965904942417854</v>
      </c>
      <c r="D56" s="2">
        <f t="shared" si="28"/>
        <v>1.3707381178691485</v>
      </c>
      <c r="E56" s="5" t="str">
        <f t="shared" si="3"/>
        <v>✘</v>
      </c>
      <c r="F56" s="2">
        <f t="shared" si="29"/>
        <v>0.89469913648734822</v>
      </c>
      <c r="G56" s="5" t="str">
        <f t="shared" si="5"/>
        <v>✘</v>
      </c>
      <c r="H56" s="5" t="str">
        <f t="shared" si="30"/>
        <v>✘</v>
      </c>
      <c r="I56" s="5" t="str">
        <f t="shared" si="31"/>
        <v>✔</v>
      </c>
    </row>
    <row r="57" spans="1:9" x14ac:dyDescent="0.35">
      <c r="A57" s="8">
        <v>55</v>
      </c>
      <c r="B57" s="2">
        <f t="shared" si="26"/>
        <v>3.2368568113148837</v>
      </c>
      <c r="C57" s="2">
        <f t="shared" si="27"/>
        <v>10.96590494111755</v>
      </c>
      <c r="D57" s="2">
        <f t="shared" si="28"/>
        <v>1.3707381178022318</v>
      </c>
      <c r="E57" s="5" t="str">
        <f t="shared" si="3"/>
        <v>✘</v>
      </c>
      <c r="F57" s="2">
        <f t="shared" si="29"/>
        <v>0.47603898131488354</v>
      </c>
      <c r="G57" s="5" t="str">
        <f t="shared" si="5"/>
        <v>✘</v>
      </c>
      <c r="H57" s="5" t="str">
        <f t="shared" si="30"/>
        <v>✘</v>
      </c>
      <c r="I57" s="5" t="str">
        <f t="shared" si="31"/>
        <v>✘</v>
      </c>
    </row>
    <row r="58" spans="1:9" x14ac:dyDescent="0.35">
      <c r="A58" s="8">
        <v>56</v>
      </c>
      <c r="B58" s="2">
        <f t="shared" si="26"/>
        <v>1.8661186936751899</v>
      </c>
      <c r="C58" s="2">
        <f t="shared" si="27"/>
        <v>-10.965904941369939</v>
      </c>
      <c r="D58" s="2">
        <f t="shared" si="28"/>
        <v>1.3707381176396938</v>
      </c>
      <c r="E58" s="5" t="str">
        <f t="shared" si="3"/>
        <v>✘</v>
      </c>
      <c r="F58" s="2">
        <f t="shared" si="29"/>
        <v>0.89469913632481024</v>
      </c>
      <c r="G58" s="5" t="str">
        <f t="shared" si="5"/>
        <v>✘</v>
      </c>
      <c r="H58" s="5" t="str">
        <f t="shared" si="30"/>
        <v>✘</v>
      </c>
      <c r="I58" s="5" t="str">
        <f t="shared" si="31"/>
        <v>✔</v>
      </c>
    </row>
    <row r="59" spans="1:9" x14ac:dyDescent="0.35">
      <c r="A59" s="8">
        <v>57</v>
      </c>
      <c r="B59" s="2">
        <f t="shared" si="26"/>
        <v>3.2368568113464322</v>
      </c>
      <c r="C59" s="2">
        <f t="shared" si="27"/>
        <v>10.965904941982981</v>
      </c>
      <c r="D59" s="2">
        <f t="shared" si="28"/>
        <v>1.3707381176712423</v>
      </c>
      <c r="E59" s="5" t="str">
        <f t="shared" si="3"/>
        <v>✘</v>
      </c>
      <c r="F59" s="2">
        <f t="shared" si="29"/>
        <v>0.47603898134643208</v>
      </c>
      <c r="G59" s="5" t="str">
        <f t="shared" si="5"/>
        <v>✘</v>
      </c>
      <c r="H59" s="5" t="str">
        <f t="shared" si="30"/>
        <v>✘</v>
      </c>
      <c r="I59" s="5" t="str">
        <f t="shared" si="31"/>
        <v>✘</v>
      </c>
    </row>
    <row r="60" spans="1:9" x14ac:dyDescent="0.35">
      <c r="A60" s="8">
        <v>58</v>
      </c>
      <c r="B60" s="2">
        <f t="shared" si="26"/>
        <v>1.8661186935985596</v>
      </c>
      <c r="C60" s="2">
        <f t="shared" si="27"/>
        <v>-10.96590494186399</v>
      </c>
      <c r="D60" s="2">
        <f t="shared" si="28"/>
        <v>1.3707381177478726</v>
      </c>
      <c r="E60" s="5" t="str">
        <f t="shared" si="3"/>
        <v>✘</v>
      </c>
      <c r="F60" s="2">
        <f t="shared" si="29"/>
        <v>0.8946991364014405</v>
      </c>
      <c r="G60" s="5" t="str">
        <f t="shared" si="5"/>
        <v>✘</v>
      </c>
      <c r="H60" s="5" t="str">
        <f t="shared" si="30"/>
        <v>✘</v>
      </c>
      <c r="I60" s="5" t="str">
        <f t="shared" si="31"/>
        <v>✔</v>
      </c>
    </row>
    <row r="61" spans="1:9" x14ac:dyDescent="0.35">
      <c r="A61" s="8">
        <v>59</v>
      </c>
      <c r="B61" s="2">
        <f t="shared" si="26"/>
        <v>3.2368568113315583</v>
      </c>
      <c r="C61" s="2">
        <f t="shared" si="27"/>
        <v>10.965904941574962</v>
      </c>
      <c r="D61" s="2">
        <f t="shared" si="28"/>
        <v>1.3707381177329987</v>
      </c>
      <c r="E61" s="5" t="str">
        <f t="shared" si="3"/>
        <v>✘</v>
      </c>
      <c r="F61" s="2">
        <f t="shared" si="29"/>
        <v>0.4760389813315582</v>
      </c>
      <c r="G61" s="5" t="str">
        <f t="shared" si="5"/>
        <v>✘</v>
      </c>
      <c r="H61" s="5" t="str">
        <f t="shared" si="30"/>
        <v>✘</v>
      </c>
      <c r="I61" s="5" t="str">
        <f t="shared" si="31"/>
        <v>✘</v>
      </c>
    </row>
  </sheetData>
  <mergeCells count="2">
    <mergeCell ref="K1:N1"/>
    <mergeCell ref="P1:R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4B6EC-F8F9-4305-A48A-13705B1F2065}">
  <dimension ref="A1:R8"/>
  <sheetViews>
    <sheetView workbookViewId="0">
      <selection activeCell="M6" sqref="M6"/>
    </sheetView>
  </sheetViews>
  <sheetFormatPr defaultRowHeight="14.5" x14ac:dyDescent="0.35"/>
  <cols>
    <col min="1" max="1" width="2.7265625" customWidth="1"/>
    <col min="2" max="2" width="13.54296875" customWidth="1"/>
    <col min="4" max="4" width="13.7265625" customWidth="1"/>
    <col min="8" max="8" width="11.6328125" customWidth="1"/>
    <col min="9" max="9" width="11.08984375" customWidth="1"/>
    <col min="12" max="12" width="11.54296875" customWidth="1"/>
  </cols>
  <sheetData>
    <row r="1" spans="1:18" ht="21.5" customHeight="1" x14ac:dyDescent="0.35">
      <c r="A1" s="10" t="s">
        <v>18</v>
      </c>
      <c r="B1" s="11" t="s">
        <v>19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34</v>
      </c>
      <c r="H1" s="11" t="s">
        <v>24</v>
      </c>
      <c r="I1" s="11" t="s">
        <v>25</v>
      </c>
      <c r="K1" s="15" t="s">
        <v>28</v>
      </c>
      <c r="L1" s="15"/>
      <c r="M1" s="15"/>
      <c r="N1" s="15"/>
      <c r="P1" s="15"/>
      <c r="Q1" s="15"/>
      <c r="R1" s="15"/>
    </row>
    <row r="2" spans="1:18" x14ac:dyDescent="0.35">
      <c r="A2" s="8">
        <v>0</v>
      </c>
      <c r="B2" s="2">
        <f>$L$6</f>
        <v>-3.6</v>
      </c>
      <c r="C2" s="2">
        <f>$K$3*(B2^3) + $L$3 * (B2^2) + $M$3 *B2 + $N$3</f>
        <v>9.3439999999999941</v>
      </c>
      <c r="D2" s="2"/>
      <c r="E2" s="5" t="str">
        <f>IF(D2 &lt; $M$6, "✔","✘")</f>
        <v>✔</v>
      </c>
      <c r="F2" s="2"/>
      <c r="G2" s="5" t="str">
        <f>IF(F2 &lt; $M$6, "✔","✘")</f>
        <v>✔</v>
      </c>
      <c r="H2" s="5" t="str">
        <f>IF(ABS(C2) &lt; $M$6, "✔", "✘")</f>
        <v>✘</v>
      </c>
      <c r="I2" s="5"/>
      <c r="K2" s="9" t="s">
        <v>29</v>
      </c>
      <c r="L2" s="9" t="s">
        <v>30</v>
      </c>
      <c r="M2" s="9" t="s">
        <v>31</v>
      </c>
      <c r="N2" s="9" t="s">
        <v>32</v>
      </c>
      <c r="P2" s="9"/>
      <c r="Q2" s="9"/>
      <c r="R2" s="9"/>
    </row>
    <row r="3" spans="1:18" x14ac:dyDescent="0.35">
      <c r="A3" s="8">
        <v>1</v>
      </c>
      <c r="B3" s="2">
        <v>-3.9</v>
      </c>
      <c r="C3" s="2">
        <f t="shared" ref="C3:C6" si="0">$K$3*(B3^3) + $L$3 * (B3^2) + $M$3 *B3 + $N$3</f>
        <v>-0.31899999999999551</v>
      </c>
      <c r="D3" s="2">
        <f>ABS(B2-B3)</f>
        <v>0.29999999999999982</v>
      </c>
      <c r="E3" s="5" t="str">
        <f>IF(D3 &lt; $M$6, "✔","✘")</f>
        <v>✘</v>
      </c>
      <c r="F3" s="2">
        <f>ABS(B3-$N$6)</f>
        <v>8.9795900000000373E-3</v>
      </c>
      <c r="G3" s="5" t="str">
        <f>IF(F3 &lt; $M$6, "✔","✘")</f>
        <v>✘</v>
      </c>
      <c r="H3" s="5" t="str">
        <f>IF(ABS(C3) &lt; $M$6, "✔", "✘")</f>
        <v>✘</v>
      </c>
      <c r="I3" s="5" t="str">
        <f>IF(F2 &lt; F3^2, "✔", "✘")</f>
        <v>✔</v>
      </c>
      <c r="K3" s="9">
        <v>1</v>
      </c>
      <c r="L3" s="9">
        <v>0</v>
      </c>
      <c r="M3" s="9">
        <v>-10</v>
      </c>
      <c r="N3" s="9">
        <v>20</v>
      </c>
      <c r="P3" s="9"/>
      <c r="Q3" s="9"/>
      <c r="R3" s="9"/>
    </row>
    <row r="4" spans="1:18" x14ac:dyDescent="0.35">
      <c r="A4" s="8">
        <v>2</v>
      </c>
      <c r="B4" s="2">
        <f>B3-(C3*(B3-B2)/(C3-C2))</f>
        <v>-3.8900962434026702</v>
      </c>
      <c r="C4" s="2">
        <f t="shared" si="0"/>
        <v>3.2724231548385774E-2</v>
      </c>
      <c r="D4" s="2">
        <f>ABS(B3-B4)</f>
        <v>9.9037565973296715E-3</v>
      </c>
      <c r="E4" s="5" t="str">
        <f>IF(D4 &lt; $M$6, "✔","✘")</f>
        <v>✘</v>
      </c>
      <c r="F4" s="2">
        <f>ABS(B4-$N$6)</f>
        <v>9.2416659732963424E-4</v>
      </c>
      <c r="G4" s="5" t="str">
        <f>IF(F4 &lt; $M$6, "✔","✘")</f>
        <v>✘</v>
      </c>
      <c r="H4" s="5" t="str">
        <f>IF(ABS(C4) &lt; $M$6, "✔", "✘")</f>
        <v>✘</v>
      </c>
      <c r="I4" s="5" t="str">
        <f>IF(F3 &lt; F4^2, "✔", "✘")</f>
        <v>✘</v>
      </c>
    </row>
    <row r="5" spans="1:18" x14ac:dyDescent="0.35">
      <c r="A5" s="8">
        <v>3</v>
      </c>
      <c r="B5" s="2">
        <f t="shared" ref="B5:B6" si="1">B4-(C4*(B4-B3)/(C4-C3))</f>
        <v>-3.8910176835396295</v>
      </c>
      <c r="C5" s="2">
        <f t="shared" si="0"/>
        <v>9.6680689097183858E-5</v>
      </c>
      <c r="D5" s="2">
        <f t="shared" ref="D5:D6" si="2">ABS(B4-B5)</f>
        <v>9.2144013695927285E-4</v>
      </c>
      <c r="E5" s="5" t="str">
        <f t="shared" ref="E5:E8" si="3">IF(D5 &lt; $M$6, "✔","✘")</f>
        <v>✘</v>
      </c>
      <c r="F5" s="2">
        <f t="shared" ref="F5:F6" si="4">ABS(B5-$N$6)</f>
        <v>2.7264603703613943E-6</v>
      </c>
      <c r="G5" s="5" t="str">
        <f t="shared" ref="G5:G8" si="5">IF(F5 &lt; $M$6, "✔","✘")</f>
        <v>✔</v>
      </c>
      <c r="H5" s="5" t="str">
        <f t="shared" ref="H5:H6" si="6">IF(ABS(C5) &lt; $M$6, "✔", "✘")</f>
        <v>✘</v>
      </c>
      <c r="I5" s="5" t="str">
        <f t="shared" ref="I5:I6" si="7">IF(F4 &lt; F5^2, "✔", "✘")</f>
        <v>✘</v>
      </c>
      <c r="L5" s="1" t="s">
        <v>35</v>
      </c>
      <c r="M5" s="1" t="s">
        <v>26</v>
      </c>
      <c r="N5" s="1" t="s">
        <v>27</v>
      </c>
    </row>
    <row r="6" spans="1:18" x14ac:dyDescent="0.35">
      <c r="A6" s="8">
        <v>4</v>
      </c>
      <c r="B6" s="2">
        <f t="shared" si="1"/>
        <v>-3.891020413915188</v>
      </c>
      <c r="C6" s="2">
        <f t="shared" si="0"/>
        <v>-2.9452671412855125E-8</v>
      </c>
      <c r="D6" s="2">
        <f>ABS(B5-B6)</f>
        <v>2.7303755585350586E-6</v>
      </c>
      <c r="E6" s="5" t="str">
        <f t="shared" si="3"/>
        <v>✔</v>
      </c>
      <c r="F6" s="2">
        <f t="shared" si="4"/>
        <v>3.915188173664319E-9</v>
      </c>
      <c r="G6" s="5" t="str">
        <f t="shared" si="5"/>
        <v>✔</v>
      </c>
      <c r="H6" s="5" t="str">
        <f t="shared" si="6"/>
        <v>✔</v>
      </c>
      <c r="I6" s="5" t="str">
        <f t="shared" si="7"/>
        <v>✘</v>
      </c>
      <c r="L6" s="9">
        <v>-3.6</v>
      </c>
      <c r="M6" s="9">
        <v>1.0000000000000001E-5</v>
      </c>
      <c r="N6" s="9">
        <v>-3.8910204099999999</v>
      </c>
    </row>
    <row r="7" spans="1:18" x14ac:dyDescent="0.35">
      <c r="A7" s="8">
        <v>5</v>
      </c>
      <c r="B7" s="2">
        <f t="shared" ref="B7:B8" si="8">B6-(C6*(B6-B5)/(C6-C5))</f>
        <v>-3.8910204130836634</v>
      </c>
      <c r="C7" s="2">
        <f t="shared" ref="C7:C8" si="9">$K$3*(B7^3) + $L$3 * (B7^2) + $M$3 *B7 + $N$3</f>
        <v>3.5527136788005009E-14</v>
      </c>
      <c r="D7" s="2">
        <f t="shared" ref="D7:D8" si="10">ABS(B6-B7)</f>
        <v>8.3152462693192319E-10</v>
      </c>
      <c r="E7" s="5" t="str">
        <f t="shared" si="3"/>
        <v>✔</v>
      </c>
      <c r="F7" s="2">
        <f t="shared" ref="F7:F8" si="11">ABS(B7-$N$6)</f>
        <v>3.0836635467323958E-9</v>
      </c>
      <c r="G7" s="5" t="str">
        <f t="shared" si="5"/>
        <v>✔</v>
      </c>
      <c r="H7" s="5" t="str">
        <f t="shared" ref="H7:H8" si="12">IF(ABS(C7) &lt; $M$6, "✔", "✘")</f>
        <v>✔</v>
      </c>
      <c r="I7" s="5" t="str">
        <f t="shared" ref="I7:I8" si="13">IF(F6 &lt; F7^2, "✔", "✘")</f>
        <v>✘</v>
      </c>
    </row>
    <row r="8" spans="1:18" x14ac:dyDescent="0.35">
      <c r="A8" s="8">
        <v>6</v>
      </c>
      <c r="B8" s="2">
        <f t="shared" si="8"/>
        <v>-3.8910204130836643</v>
      </c>
      <c r="C8" s="2">
        <f t="shared" si="9"/>
        <v>0</v>
      </c>
      <c r="D8" s="2">
        <f t="shared" si="10"/>
        <v>8.8817841970012523E-16</v>
      </c>
      <c r="E8" s="5" t="str">
        <f t="shared" si="3"/>
        <v>✔</v>
      </c>
      <c r="F8" s="2">
        <f t="shared" si="11"/>
        <v>3.0836644349108155E-9</v>
      </c>
      <c r="G8" s="5" t="str">
        <f t="shared" si="5"/>
        <v>✔</v>
      </c>
      <c r="H8" s="5" t="str">
        <f t="shared" si="12"/>
        <v>✔</v>
      </c>
      <c r="I8" s="5" t="str">
        <f t="shared" si="13"/>
        <v>✘</v>
      </c>
    </row>
  </sheetData>
  <mergeCells count="2">
    <mergeCell ref="K1:N1"/>
    <mergeCell ref="P1: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9048-F498-4782-8FE9-B3F70B913B16}">
  <dimension ref="A1:R9"/>
  <sheetViews>
    <sheetView workbookViewId="0">
      <selection activeCell="G2" sqref="G2"/>
    </sheetView>
  </sheetViews>
  <sheetFormatPr defaultRowHeight="14.5" x14ac:dyDescent="0.35"/>
  <cols>
    <col min="1" max="1" width="2.7265625" customWidth="1"/>
    <col min="2" max="2" width="13.54296875" customWidth="1"/>
    <col min="8" max="8" width="11.6328125" customWidth="1"/>
    <col min="9" max="9" width="11.08984375" customWidth="1"/>
    <col min="12" max="12" width="11.54296875" customWidth="1"/>
  </cols>
  <sheetData>
    <row r="1" spans="1:18" ht="21.5" customHeight="1" x14ac:dyDescent="0.35">
      <c r="A1" s="10" t="s">
        <v>18</v>
      </c>
      <c r="B1" s="11" t="s">
        <v>19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34</v>
      </c>
      <c r="H1" s="11" t="s">
        <v>24</v>
      </c>
      <c r="I1" s="11" t="s">
        <v>25</v>
      </c>
      <c r="K1" s="15" t="s">
        <v>28</v>
      </c>
      <c r="L1" s="15"/>
      <c r="M1" s="15"/>
      <c r="N1" s="15"/>
      <c r="P1" s="15"/>
      <c r="Q1" s="15"/>
      <c r="R1" s="15"/>
    </row>
    <row r="2" spans="1:18" x14ac:dyDescent="0.35">
      <c r="A2" s="8">
        <v>0</v>
      </c>
      <c r="B2" s="2">
        <f>$L$6</f>
        <v>2</v>
      </c>
      <c r="C2" s="2">
        <f>$K$3*(B2^3) + $L$3 * (B2^2) + $M$3 *B2 + $N$3</f>
        <v>-10</v>
      </c>
      <c r="D2" s="2"/>
      <c r="E2" s="5" t="str">
        <f>IF(D2 &lt; $M$6, "✔","✘")</f>
        <v>✔</v>
      </c>
      <c r="F2" s="2"/>
      <c r="G2" s="5" t="str">
        <f>IF(F2 &lt; $M$6, "✔","✘")</f>
        <v>✔</v>
      </c>
      <c r="H2" s="5" t="str">
        <f>IF(ABS(C2) &lt; $M$6, "✔", "✘")</f>
        <v>✘</v>
      </c>
      <c r="I2" s="5"/>
      <c r="K2" s="9" t="s">
        <v>29</v>
      </c>
      <c r="L2" s="9" t="s">
        <v>30</v>
      </c>
      <c r="M2" s="9" t="s">
        <v>31</v>
      </c>
      <c r="N2" s="9" t="s">
        <v>32</v>
      </c>
      <c r="P2" s="9"/>
      <c r="Q2" s="9"/>
      <c r="R2" s="9"/>
    </row>
    <row r="3" spans="1:18" x14ac:dyDescent="0.35">
      <c r="A3" s="8">
        <v>1</v>
      </c>
      <c r="B3" s="2">
        <v>3.25</v>
      </c>
      <c r="C3" s="2">
        <f t="shared" ref="C3:C6" si="0">$K$3*(B3^3) + $L$3 * (B3^2) + $M$3 *B3 + $N$3</f>
        <v>11.328125</v>
      </c>
      <c r="D3" s="2">
        <f>ABS(B2-B3)</f>
        <v>1.25</v>
      </c>
      <c r="E3" s="5" t="str">
        <f>IF(D3 &lt; $M$6, "✔","✘")</f>
        <v>✘</v>
      </c>
      <c r="F3" s="2">
        <f>ABS(B3-$N$6)</f>
        <v>0.48918216999999986</v>
      </c>
      <c r="G3" s="5" t="str">
        <f>IF(F3 &lt; $M$6, "✔","✘")</f>
        <v>✘</v>
      </c>
      <c r="H3" s="5" t="str">
        <f>IF(ABS(C3) &lt; $M$6, "✔", "✘")</f>
        <v>✘</v>
      </c>
      <c r="I3" s="5" t="str">
        <f>IF(F2 &lt; F3^2, "✔", "✘")</f>
        <v>✔</v>
      </c>
      <c r="K3" s="9">
        <v>1</v>
      </c>
      <c r="L3" s="9">
        <v>0</v>
      </c>
      <c r="M3" s="9">
        <v>-4</v>
      </c>
      <c r="N3" s="9">
        <v>-10</v>
      </c>
      <c r="P3" s="9"/>
      <c r="Q3" s="9"/>
      <c r="R3" s="9"/>
    </row>
    <row r="4" spans="1:18" x14ac:dyDescent="0.35">
      <c r="A4" s="8">
        <v>2</v>
      </c>
      <c r="B4" s="2">
        <f>B3-(C3*(B3-B2)/(C3-C2))</f>
        <v>2.5860805860805862</v>
      </c>
      <c r="C4" s="2">
        <f t="shared" si="0"/>
        <v>-3.0490995048415623</v>
      </c>
      <c r="D4" s="2">
        <f>ABS(B3-B4)</f>
        <v>0.66391941391941378</v>
      </c>
      <c r="E4" s="5" t="str">
        <f>IF(D4 &lt; $M$6, "✔","✘")</f>
        <v>✘</v>
      </c>
      <c r="F4" s="2">
        <f>ABS(B4-$N$6)</f>
        <v>0.17473724391941392</v>
      </c>
      <c r="G4" s="5" t="str">
        <f>IF(F4 &lt; $M$6, "✔","✘")</f>
        <v>✘</v>
      </c>
      <c r="H4" s="5" t="str">
        <f>IF(ABS(C4) &lt; $M$6, "✔", "✘")</f>
        <v>✘</v>
      </c>
      <c r="I4" s="5" t="str">
        <f>IF(F3 &lt; F4^2, "✔", "✘")</f>
        <v>✘</v>
      </c>
    </row>
    <row r="5" spans="1:18" x14ac:dyDescent="0.35">
      <c r="A5" s="8">
        <v>3</v>
      </c>
      <c r="B5" s="2">
        <f t="shared" ref="B5:B8" si="1">B4-(C4*(B4-B3)/(C4-C3))</f>
        <v>2.7268835870739059</v>
      </c>
      <c r="C5" s="2">
        <f t="shared" si="0"/>
        <v>-0.63071677873116272</v>
      </c>
      <c r="D5" s="2">
        <f t="shared" ref="D5:D6" si="2">ABS(B4-B5)</f>
        <v>0.14080300099331966</v>
      </c>
      <c r="E5" s="5" t="str">
        <f t="shared" ref="E5:E11" si="3">IF(D5 &lt; $M$6, "✔","✘")</f>
        <v>✘</v>
      </c>
      <c r="F5" s="2">
        <f t="shared" ref="F5:F6" si="4">ABS(B5-$N$6)</f>
        <v>3.393424292609426E-2</v>
      </c>
      <c r="G5" s="5" t="str">
        <f t="shared" ref="G5:G11" si="5">IF(F5 &lt; $M$6, "✔","✘")</f>
        <v>✘</v>
      </c>
      <c r="H5" s="5" t="str">
        <f t="shared" ref="H5:H6" si="6">IF(ABS(C5) &lt; $M$6, "✔", "✘")</f>
        <v>✘</v>
      </c>
      <c r="I5" s="5" t="str">
        <f t="shared" ref="I5:I6" si="7">IF(F4 &lt; F5^2, "✔", "✘")</f>
        <v>✘</v>
      </c>
      <c r="L5" s="1" t="s">
        <v>35</v>
      </c>
      <c r="M5" s="1" t="s">
        <v>26</v>
      </c>
      <c r="N5" s="1" t="s">
        <v>27</v>
      </c>
    </row>
    <row r="6" spans="1:18" x14ac:dyDescent="0.35">
      <c r="A6" s="8">
        <v>4</v>
      </c>
      <c r="B6" s="2">
        <f t="shared" si="1"/>
        <v>2.7636051590002069</v>
      </c>
      <c r="C6" s="2">
        <f t="shared" si="0"/>
        <v>5.2651005035301068E-2</v>
      </c>
      <c r="D6" s="2">
        <f>ABS(B5-B6)</f>
        <v>3.6721571926300989E-2</v>
      </c>
      <c r="E6" s="5" t="str">
        <f t="shared" si="3"/>
        <v>✘</v>
      </c>
      <c r="F6" s="2">
        <f t="shared" si="4"/>
        <v>2.7873290002067286E-3</v>
      </c>
      <c r="G6" s="5" t="str">
        <f t="shared" si="5"/>
        <v>✘</v>
      </c>
      <c r="H6" s="5" t="str">
        <f t="shared" si="6"/>
        <v>✘</v>
      </c>
      <c r="I6" s="5" t="str">
        <f t="shared" si="7"/>
        <v>✘</v>
      </c>
      <c r="L6" s="9">
        <v>2</v>
      </c>
      <c r="M6" s="9">
        <v>1.0000000000000001E-5</v>
      </c>
      <c r="N6" s="9">
        <f>--2.76081783</f>
        <v>2.7608178300000001</v>
      </c>
    </row>
    <row r="7" spans="1:18" x14ac:dyDescent="0.35">
      <c r="A7" s="8">
        <v>5</v>
      </c>
      <c r="B7" s="2">
        <f t="shared" si="1"/>
        <v>2.7607758952943011</v>
      </c>
      <c r="C7" s="2">
        <f t="shared" ref="C7:C8" si="8">$K$3*(B7^3) + $L$3 * (B7^2) + $M$3 *B7 + $N$3</f>
        <v>-7.9121605665655181E-4</v>
      </c>
      <c r="D7" s="2">
        <f t="shared" ref="D7:D8" si="9">ABS(B6-B7)</f>
        <v>2.829263705905749E-3</v>
      </c>
      <c r="E7" s="5" t="str">
        <f t="shared" si="3"/>
        <v>✘</v>
      </c>
      <c r="F7" s="2">
        <f t="shared" ref="F7:F8" si="10">ABS(B7-$N$6)</f>
        <v>4.1934705699020469E-5</v>
      </c>
      <c r="G7" s="5" t="str">
        <f t="shared" si="5"/>
        <v>✘</v>
      </c>
      <c r="H7" s="5" t="str">
        <f t="shared" ref="H7:H8" si="11">IF(ABS(C7) &lt; $M$6, "✔", "✘")</f>
        <v>✘</v>
      </c>
      <c r="I7" s="5" t="str">
        <f t="shared" ref="I7:I8" si="12">IF(F6 &lt; F7^2, "✔", "✘")</f>
        <v>✘</v>
      </c>
    </row>
    <row r="8" spans="1:18" x14ac:dyDescent="0.35">
      <c r="A8" s="8">
        <v>6</v>
      </c>
      <c r="B8" s="2">
        <f t="shared" si="1"/>
        <v>2.7608177827538207</v>
      </c>
      <c r="C8" s="2">
        <f t="shared" si="8"/>
        <v>-9.6734758336936011E-7</v>
      </c>
      <c r="D8" s="2">
        <f t="shared" si="9"/>
        <v>4.1887459519607262E-5</v>
      </c>
      <c r="E8" s="5" t="str">
        <f t="shared" si="3"/>
        <v>✘</v>
      </c>
      <c r="F8" s="2">
        <f t="shared" si="10"/>
        <v>4.7246179413207301E-8</v>
      </c>
      <c r="G8" s="5" t="str">
        <f t="shared" si="5"/>
        <v>✔</v>
      </c>
      <c r="H8" s="5" t="str">
        <f t="shared" si="11"/>
        <v>✔</v>
      </c>
      <c r="I8" s="5" t="str">
        <f t="shared" si="12"/>
        <v>✘</v>
      </c>
    </row>
    <row r="9" spans="1:18" x14ac:dyDescent="0.35">
      <c r="A9" s="8">
        <v>7</v>
      </c>
      <c r="B9" s="2">
        <f t="shared" ref="B9" si="13">B8-(C8*(B8-B7)/(C8-C7))</f>
        <v>2.7608178340284795</v>
      </c>
      <c r="C9" s="2">
        <f t="shared" ref="C9" si="14">$K$3*(B9^3) + $L$3 * (B9^2) + $M$3 *B9 + $N$3</f>
        <v>1.7813306385505712E-11</v>
      </c>
      <c r="D9" s="2">
        <f t="shared" ref="D9" si="15">ABS(B8-B9)</f>
        <v>5.127465874110726E-8</v>
      </c>
      <c r="E9" s="5" t="str">
        <f t="shared" si="3"/>
        <v>✔</v>
      </c>
      <c r="F9" s="2">
        <f t="shared" ref="F9" si="16">ABS(B9-$N$6)</f>
        <v>4.0284793278999587E-9</v>
      </c>
      <c r="G9" s="5" t="str">
        <f t="shared" si="5"/>
        <v>✔</v>
      </c>
      <c r="H9" s="5" t="str">
        <f t="shared" ref="H9" si="17">IF(ABS(C9) &lt; $M$6, "✔", "✘")</f>
        <v>✔</v>
      </c>
      <c r="I9" s="5" t="str">
        <f t="shared" ref="I9" si="18">IF(F8 &lt; F9^2, "✔", "✘")</f>
        <v>✘</v>
      </c>
    </row>
  </sheetData>
  <mergeCells count="2">
    <mergeCell ref="K1:N1"/>
    <mergeCell ref="P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</vt:lpstr>
      <vt:lpstr>2.Метод Ньютона</vt:lpstr>
      <vt:lpstr>3.Метод Ньютона</vt:lpstr>
      <vt:lpstr>2.Упр. метод Ньютона</vt:lpstr>
      <vt:lpstr>3.Упр. метод Ньютона</vt:lpstr>
      <vt:lpstr>2.Метод секущих</vt:lpstr>
      <vt:lpstr>3.Метод секущих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Skopintsev</dc:creator>
  <cp:lastModifiedBy>Nikita Skopintsev</cp:lastModifiedBy>
  <dcterms:created xsi:type="dcterms:W3CDTF">2023-10-18T09:21:23Z</dcterms:created>
  <dcterms:modified xsi:type="dcterms:W3CDTF">2023-10-19T04:37:35Z</dcterms:modified>
</cp:coreProperties>
</file>