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sko\git\NSULabs\3 course\comp_math\lab3\"/>
    </mc:Choice>
  </mc:AlternateContent>
  <xr:revisionPtr revIDLastSave="0" documentId="13_ncr:1_{E804CC86-7741-4603-9477-71931677F677}" xr6:coauthVersionLast="45" xr6:coauthVersionMax="45" xr10:uidLastSave="{00000000-0000-0000-0000-000000000000}"/>
  <bookViews>
    <workbookView xWindow="-110" yWindow="-110" windowWidth="19420" windowHeight="10420" firstSheet="1" activeTab="1" xr2:uid="{086D8E6F-80D5-492D-9570-887C39B65D61}"/>
  </bookViews>
  <sheets>
    <sheet name="main" sheetId="1" r:id="rId1"/>
    <sheet name="2.Метод Ньютона" sheetId="2" r:id="rId2"/>
    <sheet name="3.Метод Ньютона" sheetId="3" r:id="rId3"/>
    <sheet name="2.Упр. метод Ньютона" sheetId="6" r:id="rId4"/>
    <sheet name="3.Упр. метод Ньютона" sheetId="8" r:id="rId5"/>
    <sheet name="2.Метод секущих" sheetId="7" r:id="rId6"/>
    <sheet name="3.Метод секущих 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3" l="1"/>
  <c r="F3" i="3"/>
  <c r="I4" i="3" s="1"/>
  <c r="F2" i="2"/>
  <c r="I3" i="2" s="1"/>
  <c r="F2" i="9"/>
  <c r="I3" i="9" s="1"/>
  <c r="I4" i="9"/>
  <c r="I5" i="9"/>
  <c r="I6" i="9"/>
  <c r="I7" i="9"/>
  <c r="I8" i="9"/>
  <c r="I9" i="9"/>
  <c r="I5" i="3"/>
  <c r="I6" i="3"/>
  <c r="I7" i="3"/>
  <c r="I4" i="2"/>
  <c r="I5" i="2"/>
  <c r="I6" i="2"/>
  <c r="I3" i="3" l="1"/>
  <c r="O4" i="1"/>
  <c r="O3" i="1"/>
  <c r="N4" i="1"/>
  <c r="N3" i="1"/>
  <c r="M3" i="1"/>
  <c r="M4" i="1"/>
  <c r="B9" i="9"/>
  <c r="C9" i="9" s="1"/>
  <c r="H9" i="9" s="1"/>
  <c r="D9" i="9"/>
  <c r="E9" i="9" s="1"/>
  <c r="F9" i="9"/>
  <c r="G9" i="9" s="1"/>
  <c r="B5" i="9"/>
  <c r="N6" i="9"/>
  <c r="N6" i="8"/>
  <c r="N6" i="3"/>
  <c r="G2" i="9"/>
  <c r="E2" i="9"/>
  <c r="C2" i="9"/>
  <c r="H2" i="9" s="1"/>
  <c r="B2" i="9"/>
  <c r="E2" i="8"/>
  <c r="B2" i="8"/>
  <c r="E2" i="7"/>
  <c r="B2" i="7"/>
  <c r="F2" i="7" s="1"/>
  <c r="E2" i="6"/>
  <c r="B2" i="6"/>
  <c r="F2" i="6" s="1"/>
  <c r="G2" i="6" s="1"/>
  <c r="G2" i="3"/>
  <c r="E2" i="3"/>
  <c r="B2" i="3"/>
  <c r="C2" i="3" s="1"/>
  <c r="H2" i="3" s="1"/>
  <c r="D6" i="2"/>
  <c r="B2" i="2"/>
  <c r="C2" i="7" l="1"/>
  <c r="H2" i="7" s="1"/>
  <c r="G2" i="7"/>
  <c r="C2" i="6"/>
  <c r="H2" i="6" s="1"/>
  <c r="C2" i="8"/>
  <c r="H2" i="8" s="1"/>
  <c r="F2" i="8"/>
  <c r="G2" i="8" s="1"/>
  <c r="B3" i="3"/>
  <c r="C2" i="2"/>
  <c r="H2" i="2" s="1"/>
  <c r="G2" i="2"/>
  <c r="E2" i="2"/>
  <c r="B3" i="6" l="1"/>
  <c r="B3" i="8"/>
  <c r="D3" i="8" s="1"/>
  <c r="E3" i="8" s="1"/>
  <c r="F3" i="9"/>
  <c r="C3" i="9"/>
  <c r="H3" i="9" s="1"/>
  <c r="D3" i="9"/>
  <c r="E3" i="9" s="1"/>
  <c r="F3" i="8"/>
  <c r="I3" i="8" s="1"/>
  <c r="C3" i="8"/>
  <c r="B4" i="8" s="1"/>
  <c r="D3" i="6"/>
  <c r="E3" i="6" s="1"/>
  <c r="C3" i="3"/>
  <c r="H3" i="3" s="1"/>
  <c r="D3" i="3"/>
  <c r="E3" i="3" s="1"/>
  <c r="B3" i="2"/>
  <c r="F3" i="6" l="1"/>
  <c r="I3" i="6" s="1"/>
  <c r="C3" i="6"/>
  <c r="H3" i="6" s="1"/>
  <c r="B4" i="9"/>
  <c r="H3" i="8"/>
  <c r="B4" i="3"/>
  <c r="F4" i="3" s="1"/>
  <c r="G3" i="9"/>
  <c r="G3" i="8"/>
  <c r="G3" i="6"/>
  <c r="G3" i="3"/>
  <c r="F3" i="2"/>
  <c r="D3" i="2"/>
  <c r="E3" i="2" s="1"/>
  <c r="C3" i="2"/>
  <c r="H3" i="2" s="1"/>
  <c r="B4" i="6" l="1"/>
  <c r="D4" i="3"/>
  <c r="E4" i="3" s="1"/>
  <c r="C4" i="3"/>
  <c r="H4" i="3" s="1"/>
  <c r="F4" i="9"/>
  <c r="C4" i="9"/>
  <c r="H4" i="9" s="1"/>
  <c r="D4" i="9"/>
  <c r="E4" i="9" s="1"/>
  <c r="F4" i="8"/>
  <c r="I4" i="8" s="1"/>
  <c r="C4" i="8"/>
  <c r="B5" i="8" s="1"/>
  <c r="D4" i="8"/>
  <c r="E4" i="8" s="1"/>
  <c r="F4" i="6"/>
  <c r="I4" i="6" s="1"/>
  <c r="C4" i="6"/>
  <c r="D4" i="6"/>
  <c r="E4" i="6" s="1"/>
  <c r="G4" i="3"/>
  <c r="G3" i="2"/>
  <c r="B4" i="2"/>
  <c r="C5" i="9" l="1"/>
  <c r="H4" i="8"/>
  <c r="D5" i="8"/>
  <c r="E5" i="8" s="1"/>
  <c r="H4" i="6"/>
  <c r="B5" i="6"/>
  <c r="B5" i="3"/>
  <c r="D5" i="3" s="1"/>
  <c r="E5" i="3" s="1"/>
  <c r="G4" i="9"/>
  <c r="F5" i="9"/>
  <c r="D5" i="9"/>
  <c r="E5" i="9" s="1"/>
  <c r="G4" i="8"/>
  <c r="G4" i="6"/>
  <c r="F4" i="2"/>
  <c r="C4" i="2"/>
  <c r="D4" i="2"/>
  <c r="E4" i="2" s="1"/>
  <c r="H5" i="9" l="1"/>
  <c r="B6" i="9"/>
  <c r="C5" i="8"/>
  <c r="F5" i="8"/>
  <c r="C5" i="6"/>
  <c r="H5" i="6" s="1"/>
  <c r="F5" i="6"/>
  <c r="D5" i="6"/>
  <c r="E5" i="6" s="1"/>
  <c r="C5" i="3"/>
  <c r="H5" i="3" s="1"/>
  <c r="F5" i="3"/>
  <c r="G5" i="9"/>
  <c r="B5" i="2"/>
  <c r="H4" i="2"/>
  <c r="G4" i="2"/>
  <c r="G5" i="6" l="1"/>
  <c r="I5" i="6"/>
  <c r="G5" i="8"/>
  <c r="I5" i="8"/>
  <c r="B7" i="9"/>
  <c r="F6" i="9"/>
  <c r="G6" i="9" s="1"/>
  <c r="C6" i="9"/>
  <c r="H6" i="9" s="1"/>
  <c r="D6" i="9"/>
  <c r="E6" i="9" s="1"/>
  <c r="H5" i="8"/>
  <c r="B6" i="8"/>
  <c r="D6" i="8" s="1"/>
  <c r="E6" i="8" s="1"/>
  <c r="B6" i="6"/>
  <c r="B6" i="3"/>
  <c r="G5" i="3"/>
  <c r="C5" i="2"/>
  <c r="H5" i="2" s="1"/>
  <c r="F5" i="2"/>
  <c r="D5" i="2"/>
  <c r="E5" i="2" s="1"/>
  <c r="F7" i="9" l="1"/>
  <c r="C7" i="9"/>
  <c r="B8" i="9" s="1"/>
  <c r="D7" i="9"/>
  <c r="E7" i="9" s="1"/>
  <c r="C6" i="8"/>
  <c r="H6" i="8" s="1"/>
  <c r="F6" i="8"/>
  <c r="I6" i="8" s="1"/>
  <c r="D6" i="6"/>
  <c r="E6" i="6" s="1"/>
  <c r="C6" i="6"/>
  <c r="H6" i="6" s="1"/>
  <c r="F6" i="6"/>
  <c r="I6" i="6" s="1"/>
  <c r="F6" i="3"/>
  <c r="D6" i="3"/>
  <c r="E6" i="3" s="1"/>
  <c r="C6" i="3"/>
  <c r="H6" i="3" s="1"/>
  <c r="B6" i="2"/>
  <c r="G5" i="2"/>
  <c r="B7" i="6" l="1"/>
  <c r="B7" i="8"/>
  <c r="H7" i="9"/>
  <c r="G7" i="9"/>
  <c r="G6" i="8"/>
  <c r="G6" i="6"/>
  <c r="B7" i="3"/>
  <c r="G6" i="3"/>
  <c r="F6" i="2"/>
  <c r="C6" i="2"/>
  <c r="H6" i="2" s="1"/>
  <c r="E6" i="2"/>
  <c r="C7" i="6" l="1"/>
  <c r="H7" i="6" s="1"/>
  <c r="F7" i="6"/>
  <c r="D7" i="6"/>
  <c r="E7" i="6" s="1"/>
  <c r="C7" i="8"/>
  <c r="H7" i="8" s="1"/>
  <c r="F7" i="8"/>
  <c r="D7" i="8"/>
  <c r="E7" i="8" s="1"/>
  <c r="F8" i="9"/>
  <c r="C8" i="9"/>
  <c r="H8" i="9" s="1"/>
  <c r="D8" i="9"/>
  <c r="E8" i="9" s="1"/>
  <c r="C7" i="3"/>
  <c r="H7" i="3" s="1"/>
  <c r="F7" i="3"/>
  <c r="D7" i="3"/>
  <c r="E7" i="3" s="1"/>
  <c r="G6" i="2"/>
  <c r="B8" i="6" l="1"/>
  <c r="G7" i="6"/>
  <c r="I7" i="6"/>
  <c r="B8" i="8"/>
  <c r="D8" i="8" s="1"/>
  <c r="E8" i="8" s="1"/>
  <c r="C8" i="8"/>
  <c r="H8" i="8" s="1"/>
  <c r="G7" i="8"/>
  <c r="I7" i="8"/>
  <c r="G8" i="9"/>
  <c r="G7" i="3"/>
  <c r="C8" i="6" l="1"/>
  <c r="H8" i="6" s="1"/>
  <c r="F8" i="6"/>
  <c r="D8" i="6"/>
  <c r="E8" i="6" s="1"/>
  <c r="B9" i="8"/>
  <c r="D9" i="8" s="1"/>
  <c r="E9" i="8" s="1"/>
  <c r="F8" i="8"/>
  <c r="G8" i="8" s="1"/>
  <c r="I8" i="6" l="1"/>
  <c r="G8" i="6"/>
  <c r="B9" i="6"/>
  <c r="I8" i="8"/>
  <c r="F9" i="8"/>
  <c r="G9" i="8" s="1"/>
  <c r="C9" i="8"/>
  <c r="H9" i="8" s="1"/>
  <c r="I9" i="8"/>
  <c r="C9" i="6" l="1"/>
  <c r="H9" i="6" s="1"/>
  <c r="B10" i="6"/>
  <c r="F9" i="6"/>
  <c r="D9" i="6"/>
  <c r="E9" i="6" s="1"/>
  <c r="D3" i="7"/>
  <c r="E3" i="7" s="1"/>
  <c r="C3" i="7"/>
  <c r="F3" i="7"/>
  <c r="I3" i="7" s="1"/>
  <c r="D10" i="6" l="1"/>
  <c r="E10" i="6" s="1"/>
  <c r="C10" i="6"/>
  <c r="H10" i="6" s="1"/>
  <c r="F10" i="6"/>
  <c r="I9" i="6"/>
  <c r="G9" i="6"/>
  <c r="H3" i="7"/>
  <c r="B4" i="7"/>
  <c r="G3" i="7"/>
  <c r="I10" i="6" l="1"/>
  <c r="G10" i="6"/>
  <c r="D4" i="7"/>
  <c r="E4" i="7" s="1"/>
  <c r="C4" i="7"/>
  <c r="H4" i="7" s="1"/>
  <c r="F4" i="7"/>
  <c r="I4" i="7" s="1"/>
  <c r="G4" i="7" l="1"/>
  <c r="B5" i="7"/>
  <c r="D5" i="7" l="1"/>
  <c r="E5" i="7" s="1"/>
  <c r="C5" i="7"/>
  <c r="F5" i="7"/>
  <c r="I5" i="7" s="1"/>
  <c r="G5" i="7" l="1"/>
  <c r="B6" i="7"/>
  <c r="H5" i="7"/>
  <c r="F6" i="7" l="1"/>
  <c r="I6" i="7" s="1"/>
  <c r="C6" i="7"/>
  <c r="H6" i="7" s="1"/>
  <c r="D6" i="7"/>
  <c r="E6" i="7" s="1"/>
  <c r="G6" i="7" l="1"/>
</calcChain>
</file>

<file path=xl/sharedStrings.xml><?xml version="1.0" encoding="utf-8"?>
<sst xmlns="http://schemas.openxmlformats.org/spreadsheetml/2006/main" count="141" uniqueCount="39">
  <si>
    <t>Уравнения</t>
  </si>
  <si>
    <t>1.</t>
  </si>
  <si>
    <t>2.</t>
  </si>
  <si>
    <t>3.</t>
  </si>
  <si>
    <t>f(x) = x^3 - 2x + 2</t>
  </si>
  <si>
    <t>f(x) = x^3 - 10x + 20</t>
  </si>
  <si>
    <t>f(x) = x^3 -4x - 10</t>
  </si>
  <si>
    <t>[-2;1]</t>
  </si>
  <si>
    <t>[-4;-3]</t>
  </si>
  <si>
    <t>[2;4]</t>
  </si>
  <si>
    <t>[a,b]</t>
  </si>
  <si>
    <t>x0</t>
  </si>
  <si>
    <t>Корень</t>
  </si>
  <si>
    <t>Моя программка</t>
  </si>
  <si>
    <t>-1.7692917288235388</t>
  </si>
  <si>
    <t>-3.8910204480760475</t>
  </si>
  <si>
    <t>2.7608179300204094</t>
  </si>
  <si>
    <t>Кол-во итераций</t>
  </si>
  <si>
    <t>n</t>
  </si>
  <si>
    <t>xn</t>
  </si>
  <si>
    <t>f(xn)</t>
  </si>
  <si>
    <t>dxn</t>
  </si>
  <si>
    <t>dxn &lt; eps</t>
  </si>
  <si>
    <t>dn</t>
  </si>
  <si>
    <t>|f(xn)| &lt; eps</t>
  </si>
  <si>
    <t>dn-1 &lt; dn^2</t>
  </si>
  <si>
    <t>eps</t>
  </si>
  <si>
    <t>z</t>
  </si>
  <si>
    <t>Уравнение</t>
  </si>
  <si>
    <t>a</t>
  </si>
  <si>
    <t>b</t>
  </si>
  <si>
    <t>c</t>
  </si>
  <si>
    <t>d</t>
  </si>
  <si>
    <t>Производная</t>
  </si>
  <si>
    <t>dn &lt; eps</t>
  </si>
  <si>
    <t>Нач. знач</t>
  </si>
  <si>
    <t>Метод Ньютона</t>
  </si>
  <si>
    <t>Метод секущей</t>
  </si>
  <si>
    <t>Упр метод Ньютона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</si>
</sst>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right"/>
    </xf>
    <xf numFmtId="0" fontId="0" fillId="2" borderId="1" xfId="0" applyFill="1" applyBorder="1" applyAlignment="1"/>
    <xf numFmtId="0" fontId="0" fillId="5" borderId="1" xfId="0" applyFill="1" applyBorder="1"/>
    <xf numFmtId="0" fontId="0" fillId="6" borderId="1" xfId="0" applyFill="1" applyBorder="1"/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right"/>
    </xf>
    <xf numFmtId="0" fontId="0" fillId="8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079C-39FD-450E-A58E-38520AC84A29}">
  <dimension ref="A1:O4"/>
  <sheetViews>
    <sheetView workbookViewId="0">
      <selection activeCell="L6" sqref="L6"/>
    </sheetView>
  </sheetViews>
  <sheetFormatPr defaultRowHeight="14.5" x14ac:dyDescent="0.35"/>
  <cols>
    <col min="1" max="1" width="3.453125" customWidth="1"/>
    <col min="2" max="2" width="17.54296875" customWidth="1"/>
    <col min="6" max="7" width="14.08984375" customWidth="1"/>
    <col min="8" max="8" width="17.08984375" customWidth="1"/>
    <col min="9" max="9" width="19.1796875" customWidth="1"/>
    <col min="10" max="10" width="16" customWidth="1"/>
    <col min="12" max="12" width="15.08984375" customWidth="1"/>
    <col min="13" max="13" width="14.90625" customWidth="1"/>
    <col min="14" max="14" width="19.54296875" bestFit="1" customWidth="1"/>
    <col min="15" max="15" width="14.26953125" bestFit="1" customWidth="1"/>
  </cols>
  <sheetData>
    <row r="1" spans="1:15" x14ac:dyDescent="0.35">
      <c r="A1" s="15" t="s">
        <v>0</v>
      </c>
      <c r="B1" s="15"/>
      <c r="C1" s="4" t="s">
        <v>10</v>
      </c>
      <c r="D1" s="4" t="s">
        <v>11</v>
      </c>
      <c r="F1" s="1" t="s">
        <v>12</v>
      </c>
      <c r="H1" s="16" t="s">
        <v>13</v>
      </c>
      <c r="I1" s="1" t="s">
        <v>12</v>
      </c>
      <c r="J1" s="7" t="s">
        <v>17</v>
      </c>
      <c r="L1" s="2" t="s">
        <v>17</v>
      </c>
      <c r="M1" s="2" t="s">
        <v>36</v>
      </c>
      <c r="N1" s="2" t="s">
        <v>38</v>
      </c>
      <c r="O1" s="2" t="s">
        <v>37</v>
      </c>
    </row>
    <row r="2" spans="1:15" x14ac:dyDescent="0.35">
      <c r="A2" s="3" t="s">
        <v>1</v>
      </c>
      <c r="B2" s="3" t="s">
        <v>4</v>
      </c>
      <c r="C2" s="6" t="s">
        <v>7</v>
      </c>
      <c r="D2" s="3">
        <v>-2</v>
      </c>
      <c r="F2" s="14">
        <v>-1.76929235</v>
      </c>
      <c r="H2" s="17"/>
      <c r="I2" s="14" t="s">
        <v>14</v>
      </c>
      <c r="J2" s="14">
        <v>26</v>
      </c>
      <c r="L2" s="2"/>
      <c r="M2" s="2"/>
      <c r="N2" s="2"/>
      <c r="O2" s="2"/>
    </row>
    <row r="3" spans="1:15" x14ac:dyDescent="0.35">
      <c r="A3" s="12" t="s">
        <v>2</v>
      </c>
      <c r="B3" s="12" t="s">
        <v>5</v>
      </c>
      <c r="C3" s="13" t="s">
        <v>8</v>
      </c>
      <c r="D3" s="12">
        <v>-3.6</v>
      </c>
      <c r="F3" s="14">
        <v>-3.8910204099999999</v>
      </c>
      <c r="H3" s="17"/>
      <c r="I3" s="14" t="s">
        <v>15</v>
      </c>
      <c r="J3" s="14">
        <v>27</v>
      </c>
      <c r="L3" s="2"/>
      <c r="M3" s="2">
        <f>MAX('2.Метод Ньютона'!A:A)</f>
        <v>4</v>
      </c>
      <c r="N3" s="2">
        <f>MAX('2.Упр. метод Ньютона'!A:A)</f>
        <v>8</v>
      </c>
      <c r="O3" s="2">
        <f>MAX('2.Метод секущих'!A:A)</f>
        <v>4</v>
      </c>
    </row>
    <row r="4" spans="1:15" ht="17" customHeight="1" x14ac:dyDescent="0.35">
      <c r="A4" s="12" t="s">
        <v>3</v>
      </c>
      <c r="B4" s="12" t="s">
        <v>6</v>
      </c>
      <c r="C4" s="13" t="s">
        <v>9</v>
      </c>
      <c r="D4" s="12">
        <v>2</v>
      </c>
      <c r="F4" s="14">
        <v>2.7608178300000001</v>
      </c>
      <c r="H4" s="18"/>
      <c r="I4" s="14" t="s">
        <v>16</v>
      </c>
      <c r="J4" s="14">
        <v>30</v>
      </c>
      <c r="L4" s="2"/>
      <c r="M4" s="2">
        <f>MAX('3.Метод Ньютона'!A:A)</f>
        <v>5</v>
      </c>
      <c r="N4" s="2">
        <f>MAX('3.Упр. метод Ньютона'!A:A)</f>
        <v>7</v>
      </c>
      <c r="O4" s="2">
        <f>MAX('3.Метод секущих '!A:A)</f>
        <v>7</v>
      </c>
    </row>
  </sheetData>
  <mergeCells count="2">
    <mergeCell ref="A1:B1"/>
    <mergeCell ref="H1:H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0443E-8BFE-4DF0-BC5F-1FE7D57D3DBB}">
  <dimension ref="A1:R6"/>
  <sheetViews>
    <sheetView tabSelected="1" workbookViewId="0">
      <selection activeCell="F15" sqref="F15"/>
    </sheetView>
  </sheetViews>
  <sheetFormatPr defaultRowHeight="14.5" x14ac:dyDescent="0.35"/>
  <cols>
    <col min="1" max="1" width="2.7265625" customWidth="1"/>
    <col min="2" max="2" width="13.54296875" customWidth="1"/>
    <col min="8" max="8" width="11.6328125" customWidth="1"/>
    <col min="9" max="9" width="11.08984375" customWidth="1"/>
    <col min="12" max="12" width="11.54296875" customWidth="1"/>
  </cols>
  <sheetData>
    <row r="1" spans="1:18" ht="21.5" customHeight="1" x14ac:dyDescent="0.35">
      <c r="A1" s="10" t="s">
        <v>18</v>
      </c>
      <c r="B1" s="11" t="s">
        <v>19</v>
      </c>
      <c r="C1" s="11" t="s">
        <v>20</v>
      </c>
      <c r="D1" s="11" t="s">
        <v>21</v>
      </c>
      <c r="E1" s="11" t="s">
        <v>22</v>
      </c>
      <c r="F1" s="11" t="s">
        <v>23</v>
      </c>
      <c r="G1" s="11" t="s">
        <v>34</v>
      </c>
      <c r="H1" s="11" t="s">
        <v>24</v>
      </c>
      <c r="I1" s="11" t="s">
        <v>25</v>
      </c>
      <c r="K1" s="15" t="s">
        <v>28</v>
      </c>
      <c r="L1" s="15"/>
      <c r="M1" s="15"/>
      <c r="N1" s="15"/>
      <c r="P1" s="15" t="s">
        <v>33</v>
      </c>
      <c r="Q1" s="15"/>
      <c r="R1" s="15"/>
    </row>
    <row r="2" spans="1:18" x14ac:dyDescent="0.35">
      <c r="A2" s="8">
        <v>0</v>
      </c>
      <c r="B2" s="2">
        <f>$L$6</f>
        <v>-3.6</v>
      </c>
      <c r="C2" s="2">
        <f>$K$3*(B2^3) + $L$3 * (B2^2) + $M$3 *B2 + $N$3</f>
        <v>9.3439999999999941</v>
      </c>
      <c r="D2" s="2"/>
      <c r="E2" s="5" t="str">
        <f>IF(D2 &lt; $M$6, "✔","✘")</f>
        <v>✔</v>
      </c>
      <c r="F2" s="2">
        <f>ABS(B2-$N$6)</f>
        <v>0.29102040999999979</v>
      </c>
      <c r="G2" s="5" t="str">
        <f>IF(F2 &lt; $M$6, "✔","✘")</f>
        <v>✘</v>
      </c>
      <c r="H2" s="5" t="str">
        <f>IF(ABS(C2) &lt; $M$6, "✔", "✘")</f>
        <v>✘</v>
      </c>
      <c r="I2" s="5"/>
      <c r="K2" s="9" t="s">
        <v>29</v>
      </c>
      <c r="L2" s="9" t="s">
        <v>30</v>
      </c>
      <c r="M2" s="9" t="s">
        <v>31</v>
      </c>
      <c r="N2" s="9" t="s">
        <v>32</v>
      </c>
      <c r="P2" s="9" t="s">
        <v>29</v>
      </c>
      <c r="Q2" s="9" t="s">
        <v>30</v>
      </c>
      <c r="R2" s="9" t="s">
        <v>31</v>
      </c>
    </row>
    <row r="3" spans="1:18" x14ac:dyDescent="0.35">
      <c r="A3" s="8">
        <v>1</v>
      </c>
      <c r="B3" s="2">
        <f>B2 - (C2 / ($P$3 *B2^2 + $Q$3 * B2 +$R$3))</f>
        <v>-3.9235457063711912</v>
      </c>
      <c r="C3" s="2">
        <f t="shared" ref="C3:C4" si="0">$K$3*(B3^3) + $L$3 * (B3^2) + $M$3 *B3 + $N$3</f>
        <v>-1.1644330551276099</v>
      </c>
      <c r="D3" s="2">
        <f>ABS(B2-B3)</f>
        <v>0.32354570637119107</v>
      </c>
      <c r="E3" s="5" t="str">
        <f>IF(D3 &lt; $M$6, "✔","✘")</f>
        <v>✘</v>
      </c>
      <c r="F3" s="2">
        <f>ABS(B3-$N$6)</f>
        <v>3.2525296371191281E-2</v>
      </c>
      <c r="G3" s="5" t="str">
        <f>IF(F3 &lt; $M$6, "✔","✘")</f>
        <v>✘</v>
      </c>
      <c r="H3" s="5" t="str">
        <f>IF(ABS(C3) &lt; $M$6, "✔", "✘")</f>
        <v>✘</v>
      </c>
      <c r="I3" s="5" t="str">
        <f>IF(F3 &lt; F2^2, "✔", "✘")</f>
        <v>✔</v>
      </c>
      <c r="K3" s="9">
        <v>1</v>
      </c>
      <c r="L3" s="9">
        <v>0</v>
      </c>
      <c r="M3" s="9">
        <v>-10</v>
      </c>
      <c r="N3" s="9">
        <v>20</v>
      </c>
      <c r="P3" s="9">
        <v>3</v>
      </c>
      <c r="Q3" s="9">
        <v>0</v>
      </c>
      <c r="R3" s="9">
        <v>-10</v>
      </c>
    </row>
    <row r="4" spans="1:18" x14ac:dyDescent="0.35">
      <c r="A4" s="8">
        <v>2</v>
      </c>
      <c r="B4" s="2">
        <f t="shared" ref="B4:B6" si="1">B3 - (C3 / ($P$3 *B3^2 + $Q$3 * B3 +$R$3))</f>
        <v>-3.8913636077434228</v>
      </c>
      <c r="C4" s="2">
        <f t="shared" si="0"/>
        <v>-1.2157370806377799E-2</v>
      </c>
      <c r="D4" s="2">
        <f>ABS(B3-B4)</f>
        <v>3.218209862776833E-2</v>
      </c>
      <c r="E4" s="5" t="str">
        <f>IF(D4 &lt; $M$6, "✔","✘")</f>
        <v>✘</v>
      </c>
      <c r="F4" s="2">
        <f>ABS(B4-$N$6)</f>
        <v>3.4319774342295162E-4</v>
      </c>
      <c r="G4" s="5" t="str">
        <f>IF(F4 &lt; $M$6, "✔","✘")</f>
        <v>✘</v>
      </c>
      <c r="H4" s="5" t="str">
        <f>IF(ABS(C4) &lt; $M$6, "✔", "✘")</f>
        <v>✘</v>
      </c>
      <c r="I4" s="5" t="str">
        <f t="shared" ref="I4:I6" si="2">IF(F4 &lt; F3^2, "✔", "✘")</f>
        <v>✔</v>
      </c>
    </row>
    <row r="5" spans="1:18" x14ac:dyDescent="0.35">
      <c r="A5" s="8">
        <v>3</v>
      </c>
      <c r="B5" s="2">
        <f t="shared" si="1"/>
        <v>-3.8910204518936147</v>
      </c>
      <c r="C5" s="2">
        <f t="shared" ref="C5:C6" si="3">$K$3*(B5^3) + $L$3 * (B5^2) + $M$3 *B5 + $N$3</f>
        <v>-1.3746530953540059E-6</v>
      </c>
      <c r="D5" s="2">
        <f t="shared" ref="D5" si="4">ABS(B4-B5)</f>
        <v>3.4315584980815217E-4</v>
      </c>
      <c r="E5" s="5" t="str">
        <f t="shared" ref="E5:E6" si="5">IF(D5 &lt; $M$6, "✔","✘")</f>
        <v>✘</v>
      </c>
      <c r="F5" s="2">
        <f t="shared" ref="F5:F6" si="6">ABS(B5-$N$6)</f>
        <v>4.1893614799448642E-8</v>
      </c>
      <c r="G5" s="5" t="str">
        <f t="shared" ref="G5:G6" si="7">IF(F5 &lt; $M$6, "✔","✘")</f>
        <v>✔</v>
      </c>
      <c r="H5" s="5" t="str">
        <f t="shared" ref="H5:H6" si="8">IF(ABS(C5) &lt; $M$6, "✔", "✘")</f>
        <v>✔</v>
      </c>
      <c r="I5" s="5" t="str">
        <f t="shared" si="2"/>
        <v>✔</v>
      </c>
      <c r="L5" s="1" t="s">
        <v>35</v>
      </c>
      <c r="M5" s="1" t="s">
        <v>26</v>
      </c>
      <c r="N5" s="1" t="s">
        <v>27</v>
      </c>
    </row>
    <row r="6" spans="1:18" x14ac:dyDescent="0.35">
      <c r="A6" s="8">
        <v>4</v>
      </c>
      <c r="B6" s="2">
        <f t="shared" si="1"/>
        <v>-3.8910204130836648</v>
      </c>
      <c r="C6" s="2">
        <f t="shared" si="3"/>
        <v>0</v>
      </c>
      <c r="D6" s="2">
        <f>ABS(B5-B6)</f>
        <v>3.8809949920448616E-8</v>
      </c>
      <c r="E6" s="5" t="str">
        <f t="shared" si="5"/>
        <v>✔</v>
      </c>
      <c r="F6" s="2">
        <f t="shared" si="6"/>
        <v>3.0836648790000254E-9</v>
      </c>
      <c r="G6" s="5" t="str">
        <f t="shared" si="7"/>
        <v>✔</v>
      </c>
      <c r="H6" s="5" t="str">
        <f t="shared" si="8"/>
        <v>✔</v>
      </c>
      <c r="I6" s="5" t="str">
        <f t="shared" si="2"/>
        <v>✘</v>
      </c>
      <c r="L6" s="9">
        <v>-3.6</v>
      </c>
      <c r="M6" s="9">
        <v>1.0000000000000001E-5</v>
      </c>
      <c r="N6" s="9">
        <v>-3.8910204099999999</v>
      </c>
    </row>
  </sheetData>
  <mergeCells count="2">
    <mergeCell ref="K1:N1"/>
    <mergeCell ref="P1:R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6115A-960A-400A-A270-4E3081B741CF}">
  <dimension ref="A1:R7"/>
  <sheetViews>
    <sheetView workbookViewId="0">
      <selection activeCell="F3" sqref="F2:F3"/>
    </sheetView>
  </sheetViews>
  <sheetFormatPr defaultRowHeight="14.5" x14ac:dyDescent="0.35"/>
  <cols>
    <col min="1" max="1" width="2.7265625" customWidth="1"/>
    <col min="2" max="2" width="13.54296875" customWidth="1"/>
    <col min="8" max="8" width="11.6328125" customWidth="1"/>
    <col min="9" max="9" width="11.08984375" customWidth="1"/>
    <col min="12" max="12" width="11.54296875" customWidth="1"/>
    <col min="14" max="14" width="13.08984375" customWidth="1"/>
  </cols>
  <sheetData>
    <row r="1" spans="1:18" ht="21.5" customHeight="1" x14ac:dyDescent="0.35">
      <c r="A1" s="10" t="s">
        <v>18</v>
      </c>
      <c r="B1" s="11" t="s">
        <v>19</v>
      </c>
      <c r="C1" s="11" t="s">
        <v>20</v>
      </c>
      <c r="D1" s="11" t="s">
        <v>21</v>
      </c>
      <c r="E1" s="11" t="s">
        <v>22</v>
      </c>
      <c r="F1" s="11" t="s">
        <v>23</v>
      </c>
      <c r="G1" s="11" t="s">
        <v>34</v>
      </c>
      <c r="H1" s="11" t="s">
        <v>24</v>
      </c>
      <c r="I1" s="11" t="s">
        <v>25</v>
      </c>
      <c r="K1" s="15" t="s">
        <v>28</v>
      </c>
      <c r="L1" s="15"/>
      <c r="M1" s="15"/>
      <c r="N1" s="15"/>
      <c r="P1" s="15" t="s">
        <v>33</v>
      </c>
      <c r="Q1" s="15"/>
      <c r="R1" s="15"/>
    </row>
    <row r="2" spans="1:18" x14ac:dyDescent="0.35">
      <c r="A2" s="8">
        <v>0</v>
      </c>
      <c r="B2" s="2">
        <f>$L$6</f>
        <v>2</v>
      </c>
      <c r="C2" s="2">
        <f>$K$3*(B2^3) + $L$3 * (B2^2) + $M$3 *B2 + $N$3</f>
        <v>-10</v>
      </c>
      <c r="D2" s="2"/>
      <c r="E2" s="5" t="str">
        <f>IF(D2 &lt; $M$6, "✔","✘")</f>
        <v>✔</v>
      </c>
      <c r="F2" s="2">
        <f>ABS(B2-$N$6)</f>
        <v>0.76081783000000014</v>
      </c>
      <c r="G2" s="5" t="str">
        <f>IF(F2 &lt; $M$6, "✔","✘")</f>
        <v>✘</v>
      </c>
      <c r="H2" s="5" t="str">
        <f>IF(ABS(C2) &lt; $M$6, "✔", "✘")</f>
        <v>✘</v>
      </c>
      <c r="I2" s="5"/>
      <c r="K2" s="9" t="s">
        <v>29</v>
      </c>
      <c r="L2" s="9" t="s">
        <v>30</v>
      </c>
      <c r="M2" s="9" t="s">
        <v>31</v>
      </c>
      <c r="N2" s="9" t="s">
        <v>32</v>
      </c>
      <c r="P2" s="9" t="s">
        <v>29</v>
      </c>
      <c r="Q2" s="9" t="s">
        <v>30</v>
      </c>
      <c r="R2" s="9" t="s">
        <v>31</v>
      </c>
    </row>
    <row r="3" spans="1:18" x14ac:dyDescent="0.35">
      <c r="A3" s="8">
        <v>1</v>
      </c>
      <c r="B3" s="2">
        <f>B2 - (C2 / ($P$3 *B2^2 + $Q$3 * B2 +$R$3))</f>
        <v>3.25</v>
      </c>
      <c r="C3" s="2">
        <f t="shared" ref="C3:C6" si="0">$K$3*(B3^3) + $L$3 * (B3^2) + $M$3 *B3 + $N$3</f>
        <v>11.328125</v>
      </c>
      <c r="D3" s="2">
        <f>ABS(B2-B3)</f>
        <v>1.25</v>
      </c>
      <c r="E3" s="5" t="str">
        <f>IF(D3 &lt; $M$6, "✔","✘")</f>
        <v>✘</v>
      </c>
      <c r="F3" s="2">
        <f>ABS(B3-$N$6)</f>
        <v>0.48918216999999986</v>
      </c>
      <c r="G3" s="5" t="str">
        <f>IF(F3 &lt; $M$6, "✔","✘")</f>
        <v>✘</v>
      </c>
      <c r="H3" s="5" t="str">
        <f>IF(ABS(C3) &lt; $M$6, "✔", "✘")</f>
        <v>✘</v>
      </c>
      <c r="I3" s="5" t="str">
        <f>IF(F3 &lt; F2^2, "✔", "✘")</f>
        <v>✔</v>
      </c>
      <c r="K3" s="9">
        <v>1</v>
      </c>
      <c r="L3" s="9">
        <v>0</v>
      </c>
      <c r="M3" s="9">
        <v>-4</v>
      </c>
      <c r="N3" s="9">
        <v>-10</v>
      </c>
      <c r="P3" s="9">
        <v>3</v>
      </c>
      <c r="Q3" s="9">
        <v>0</v>
      </c>
      <c r="R3" s="9">
        <v>-4</v>
      </c>
    </row>
    <row r="4" spans="1:18" x14ac:dyDescent="0.35">
      <c r="A4" s="8">
        <v>2</v>
      </c>
      <c r="B4" s="2">
        <f t="shared" ref="B4:B6" si="1">B3 - (C3 / ($P$3 *B3^2 + $Q$3 * B3 +$R$3))</f>
        <v>2.8408577878103838</v>
      </c>
      <c r="C4" s="2">
        <f t="shared" si="0"/>
        <v>1.5636348384953003</v>
      </c>
      <c r="D4" s="2">
        <f>ABS(B3-B4)</f>
        <v>0.40914221218961622</v>
      </c>
      <c r="E4" s="5" t="str">
        <f>IF(D4 &lt; $M$6, "✔","✘")</f>
        <v>✘</v>
      </c>
      <c r="F4" s="2">
        <f>ABS(B4-$N$6)</f>
        <v>8.0039957810383644E-2</v>
      </c>
      <c r="G4" s="5" t="str">
        <f>IF(F4 &lt; $M$6, "✔","✘")</f>
        <v>✘</v>
      </c>
      <c r="H4" s="5" t="str">
        <f>IF(ABS(C4) &lt; $M$6, "✔", "✘")</f>
        <v>✘</v>
      </c>
      <c r="I4" s="5" t="str">
        <f t="shared" ref="I4:I7" si="2">IF(F4 &lt; F3^2, "✔", "✘")</f>
        <v>✔</v>
      </c>
    </row>
    <row r="5" spans="1:18" x14ac:dyDescent="0.35">
      <c r="A5" s="8">
        <v>3</v>
      </c>
      <c r="B5" s="2">
        <f t="shared" si="1"/>
        <v>2.7634938558010869</v>
      </c>
      <c r="C5" s="2">
        <f t="shared" si="0"/>
        <v>5.0546081491139816E-2</v>
      </c>
      <c r="D5" s="2">
        <f t="shared" ref="D5" si="3">ABS(B4-B5)</f>
        <v>7.7363932009296921E-2</v>
      </c>
      <c r="E5" s="5" t="str">
        <f t="shared" ref="E5:E7" si="4">IF(D5 &lt; $M$6, "✔","✘")</f>
        <v>✘</v>
      </c>
      <c r="F5" s="2">
        <f t="shared" ref="F5:F6" si="5">ABS(B5-$N$6)</f>
        <v>2.6760258010867233E-3</v>
      </c>
      <c r="G5" s="5" t="str">
        <f t="shared" ref="G5:G7" si="6">IF(F5 &lt; $M$6, "✔","✘")</f>
        <v>✘</v>
      </c>
      <c r="H5" s="5" t="str">
        <f t="shared" ref="H5:H6" si="7">IF(ABS(C5) &lt; $M$6, "✔", "✘")</f>
        <v>✘</v>
      </c>
      <c r="I5" s="5" t="str">
        <f t="shared" si="2"/>
        <v>✔</v>
      </c>
      <c r="L5" s="1" t="s">
        <v>35</v>
      </c>
      <c r="M5" s="1" t="s">
        <v>26</v>
      </c>
      <c r="N5" s="1" t="s">
        <v>27</v>
      </c>
    </row>
    <row r="6" spans="1:18" x14ac:dyDescent="0.35">
      <c r="A6" s="8">
        <v>4</v>
      </c>
      <c r="B6" s="2">
        <f t="shared" si="1"/>
        <v>2.7608209724496189</v>
      </c>
      <c r="C6" s="2">
        <f t="shared" si="0"/>
        <v>5.921063642411184E-5</v>
      </c>
      <c r="D6" s="2">
        <f>ABS(B5-B6)</f>
        <v>2.6728833514679806E-3</v>
      </c>
      <c r="E6" s="5" t="str">
        <f t="shared" si="4"/>
        <v>✘</v>
      </c>
      <c r="F6" s="2">
        <f t="shared" si="5"/>
        <v>3.1424496187426598E-6</v>
      </c>
      <c r="G6" s="5" t="str">
        <f t="shared" si="6"/>
        <v>✔</v>
      </c>
      <c r="H6" s="5" t="str">
        <f t="shared" si="7"/>
        <v>✘</v>
      </c>
      <c r="I6" s="5" t="str">
        <f t="shared" si="2"/>
        <v>✔</v>
      </c>
      <c r="L6" s="9">
        <v>2</v>
      </c>
      <c r="M6" s="9">
        <v>1.0000000000000001E-5</v>
      </c>
      <c r="N6" s="9">
        <f>--2.76081783</f>
        <v>2.7608178300000001</v>
      </c>
    </row>
    <row r="7" spans="1:18" x14ac:dyDescent="0.35">
      <c r="A7" s="8">
        <v>5</v>
      </c>
      <c r="B7" s="2">
        <f t="shared" ref="B7" si="8">B6 - (C6 / ($P$3 *B6^2 + $Q$3 * B6 +$R$3))</f>
        <v>2.7608178340318594</v>
      </c>
      <c r="C7" s="2">
        <f t="shared" ref="C7" si="9">$K$3*(B7^3) + $L$3 * (B7^2) + $M$3 *B7 + $N$3</f>
        <v>8.1579187849456503E-11</v>
      </c>
      <c r="D7" s="2">
        <f t="shared" ref="D7" si="10">ABS(B6-B7)</f>
        <v>3.1384177594517837E-6</v>
      </c>
      <c r="E7" s="5" t="str">
        <f t="shared" si="4"/>
        <v>✔</v>
      </c>
      <c r="F7" s="2">
        <f t="shared" ref="F7" si="11">ABS(B7-$N$6)</f>
        <v>4.0318592908761275E-9</v>
      </c>
      <c r="G7" s="5" t="str">
        <f t="shared" si="6"/>
        <v>✔</v>
      </c>
      <c r="H7" s="5" t="str">
        <f t="shared" ref="H7" si="12">IF(ABS(C7) &lt; $M$6, "✔", "✘")</f>
        <v>✔</v>
      </c>
      <c r="I7" s="5" t="str">
        <f t="shared" si="2"/>
        <v>✘</v>
      </c>
    </row>
  </sheetData>
  <mergeCells count="2">
    <mergeCell ref="K1:N1"/>
    <mergeCell ref="P1:R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00A5F-AE12-4A26-B95A-DA054B5FE145}">
  <dimension ref="A1:R10"/>
  <sheetViews>
    <sheetView workbookViewId="0">
      <selection activeCell="A11" sqref="A11:XFD11"/>
    </sheetView>
  </sheetViews>
  <sheetFormatPr defaultRowHeight="14.5" x14ac:dyDescent="0.35"/>
  <cols>
    <col min="1" max="1" width="2.7265625" customWidth="1"/>
    <col min="2" max="2" width="13.54296875" customWidth="1"/>
    <col min="8" max="8" width="11.6328125" customWidth="1"/>
    <col min="9" max="9" width="11.08984375" customWidth="1"/>
    <col min="12" max="12" width="11.54296875" customWidth="1"/>
  </cols>
  <sheetData>
    <row r="1" spans="1:18" ht="21.5" customHeight="1" x14ac:dyDescent="0.35">
      <c r="A1" s="10" t="s">
        <v>18</v>
      </c>
      <c r="B1" s="11" t="s">
        <v>19</v>
      </c>
      <c r="C1" s="11" t="s">
        <v>20</v>
      </c>
      <c r="D1" s="11" t="s">
        <v>21</v>
      </c>
      <c r="E1" s="11" t="s">
        <v>22</v>
      </c>
      <c r="F1" s="11" t="s">
        <v>23</v>
      </c>
      <c r="G1" s="11" t="s">
        <v>34</v>
      </c>
      <c r="H1" s="11" t="s">
        <v>24</v>
      </c>
      <c r="I1" s="11" t="s">
        <v>25</v>
      </c>
      <c r="K1" s="15" t="s">
        <v>28</v>
      </c>
      <c r="L1" s="15"/>
      <c r="M1" s="15"/>
      <c r="N1" s="15"/>
      <c r="P1" s="15" t="s">
        <v>33</v>
      </c>
      <c r="Q1" s="15"/>
      <c r="R1" s="15"/>
    </row>
    <row r="2" spans="1:18" x14ac:dyDescent="0.35">
      <c r="A2" s="8">
        <v>0</v>
      </c>
      <c r="B2" s="2">
        <f>$L$6</f>
        <v>-3.6</v>
      </c>
      <c r="C2" s="2">
        <f>$K$3*(B2^3) + $L$3 * (B2^2) + $M$3 *B2 + $N$3</f>
        <v>9.3439999999999941</v>
      </c>
      <c r="D2" s="2"/>
      <c r="E2" s="5" t="str">
        <f>IF(D2 &lt; $M$6, "✔","✘")</f>
        <v>✔</v>
      </c>
      <c r="F2" s="2">
        <f>ABS(B2-$N$6)</f>
        <v>0.29102040999999979</v>
      </c>
      <c r="G2" s="5" t="str">
        <f>IF(F2 &lt; $M$6, "✔","✘")</f>
        <v>✘</v>
      </c>
      <c r="H2" s="5" t="str">
        <f>IF(ABS(C2) &lt; $M$6, "✔", "✘")</f>
        <v>✘</v>
      </c>
      <c r="I2" s="5"/>
      <c r="K2" s="9" t="s">
        <v>29</v>
      </c>
      <c r="L2" s="9" t="s">
        <v>30</v>
      </c>
      <c r="M2" s="9" t="s">
        <v>31</v>
      </c>
      <c r="N2" s="9" t="s">
        <v>32</v>
      </c>
      <c r="P2" s="9" t="s">
        <v>29</v>
      </c>
      <c r="Q2" s="9" t="s">
        <v>30</v>
      </c>
      <c r="R2" s="9" t="s">
        <v>31</v>
      </c>
    </row>
    <row r="3" spans="1:18" x14ac:dyDescent="0.35">
      <c r="A3" s="8">
        <v>1</v>
      </c>
      <c r="B3" s="2">
        <f>B2 - (C2 / ($P$3 *$B$2^2 + $Q$3 * $B$2 +$R$3))</f>
        <v>-3.9235457063711912</v>
      </c>
      <c r="C3" s="2">
        <f t="shared" ref="C3:C6" si="0">$K$3*(B3^3) + $L$3 * (B3^2) + $M$3 *B3 + $N$3</f>
        <v>-1.1644330551276099</v>
      </c>
      <c r="D3" s="2">
        <f>ABS(B2-B3)</f>
        <v>0.32354570637119107</v>
      </c>
      <c r="E3" s="5" t="str">
        <f>IF(D3 &lt; $M$6, "✔","✘")</f>
        <v>✘</v>
      </c>
      <c r="F3" s="2">
        <f>ABS(B3-$N$6)</f>
        <v>3.2525296371191281E-2</v>
      </c>
      <c r="G3" s="5" t="str">
        <f>IF(F3 &lt; $M$6, "✔","✘")</f>
        <v>✘</v>
      </c>
      <c r="H3" s="5" t="str">
        <f>IF(ABS(C3) &lt; $M$6, "✔", "✘")</f>
        <v>✘</v>
      </c>
      <c r="I3" s="5" t="str">
        <f>IF(F3 &lt; F2^2, "✔", "✘")</f>
        <v>✔</v>
      </c>
      <c r="K3" s="9">
        <v>1</v>
      </c>
      <c r="L3" s="9">
        <v>0</v>
      </c>
      <c r="M3" s="9">
        <v>-10</v>
      </c>
      <c r="N3" s="9">
        <v>20</v>
      </c>
      <c r="P3" s="9">
        <v>3</v>
      </c>
      <c r="Q3" s="9">
        <v>0</v>
      </c>
      <c r="R3" s="9">
        <v>-10</v>
      </c>
    </row>
    <row r="4" spans="1:18" x14ac:dyDescent="0.35">
      <c r="A4" s="8">
        <v>2</v>
      </c>
      <c r="B4" s="2">
        <f t="shared" ref="B4:B6" si="1">B3 - (C3 / ($P$3 *$B$2^2 + $Q$3 * $B$2 +$R$3))</f>
        <v>-3.8832260022462739</v>
      </c>
      <c r="C4" s="2">
        <f t="shared" si="0"/>
        <v>0.27537026570718837</v>
      </c>
      <c r="D4" s="2">
        <f>ABS(B3-B4)</f>
        <v>4.0319704124917255E-2</v>
      </c>
      <c r="E4" s="5" t="str">
        <f>IF(D4 &lt; $M$6, "✔","✘")</f>
        <v>✘</v>
      </c>
      <c r="F4" s="2">
        <f>ABS(B4-$N$6)</f>
        <v>7.7944077537259737E-3</v>
      </c>
      <c r="G4" s="5" t="str">
        <f>IF(F4 &lt; $M$6, "✔","✘")</f>
        <v>✘</v>
      </c>
      <c r="H4" s="5" t="str">
        <f>IF(ABS(C4) &lt; $M$6, "✔", "✘")</f>
        <v>✘</v>
      </c>
      <c r="I4" s="5" t="str">
        <f t="shared" ref="I4:I10" si="2">IF(F4 &lt; F3^2, "✔", "✘")</f>
        <v>✘</v>
      </c>
    </row>
    <row r="5" spans="1:18" x14ac:dyDescent="0.35">
      <c r="A5" s="8">
        <v>3</v>
      </c>
      <c r="B5" s="2">
        <f t="shared" si="1"/>
        <v>-3.8927609837458301</v>
      </c>
      <c r="C5" s="2">
        <f t="shared" si="0"/>
        <v>-6.1686590784219675E-2</v>
      </c>
      <c r="D5" s="2">
        <f t="shared" ref="D5" si="3">ABS(B4-B5)</f>
        <v>9.5349814995562276E-3</v>
      </c>
      <c r="E5" s="5" t="str">
        <f t="shared" ref="E5:E10" si="4">IF(D5 &lt; $M$6, "✔","✘")</f>
        <v>✘</v>
      </c>
      <c r="F5" s="2">
        <f t="shared" ref="F5:F6" si="5">ABS(B5-$N$6)</f>
        <v>1.7405737458302539E-3</v>
      </c>
      <c r="G5" s="5" t="str">
        <f t="shared" ref="G5:G10" si="6">IF(F5 &lt; $M$6, "✔","✘")</f>
        <v>✘</v>
      </c>
      <c r="H5" s="5" t="str">
        <f t="shared" ref="H5:H6" si="7">IF(ABS(C5) &lt; $M$6, "✔", "✘")</f>
        <v>✘</v>
      </c>
      <c r="I5" s="5" t="str">
        <f t="shared" si="2"/>
        <v>✘</v>
      </c>
      <c r="L5" s="1" t="s">
        <v>35</v>
      </c>
      <c r="M5" s="1" t="s">
        <v>26</v>
      </c>
      <c r="N5" s="1" t="s">
        <v>27</v>
      </c>
    </row>
    <row r="6" spans="1:18" x14ac:dyDescent="0.35">
      <c r="A6" s="8">
        <v>4</v>
      </c>
      <c r="B6" s="2">
        <f t="shared" si="1"/>
        <v>-3.8906250214610578</v>
      </c>
      <c r="C6" s="2">
        <f t="shared" si="0"/>
        <v>1.400299370697411E-2</v>
      </c>
      <c r="D6" s="2">
        <f>ABS(B5-B6)</f>
        <v>2.1359622847723081E-3</v>
      </c>
      <c r="E6" s="5" t="str">
        <f t="shared" si="4"/>
        <v>✘</v>
      </c>
      <c r="F6" s="2">
        <f t="shared" si="5"/>
        <v>3.9538853894205417E-4</v>
      </c>
      <c r="G6" s="5" t="str">
        <f t="shared" si="6"/>
        <v>✘</v>
      </c>
      <c r="H6" s="5" t="str">
        <f t="shared" si="7"/>
        <v>✘</v>
      </c>
      <c r="I6" s="5" t="str">
        <f t="shared" si="2"/>
        <v>✘</v>
      </c>
      <c r="L6" s="9">
        <v>-3.6</v>
      </c>
      <c r="M6" s="9">
        <v>1.0000000000000001E-5</v>
      </c>
      <c r="N6" s="9">
        <v>-3.8910204099999999</v>
      </c>
    </row>
    <row r="7" spans="1:18" x14ac:dyDescent="0.35">
      <c r="A7" s="8">
        <v>5</v>
      </c>
      <c r="B7" s="2">
        <f t="shared" ref="B7:B10" si="8">B6 - (C6 / ($P$3 *$B$2^2 + $Q$3 * $B$2 +$R$3))</f>
        <v>-3.8911098896642078</v>
      </c>
      <c r="C7" s="2">
        <f t="shared" ref="C7:C10" si="9">$K$3*(B7^3) + $L$3 * (B7^2) + $M$3 *B7 + $N$3</f>
        <v>-3.1693646370456463E-3</v>
      </c>
      <c r="D7" s="2">
        <f t="shared" ref="D7:D10" si="10">ABS(B6-B7)</f>
        <v>4.8486820314996848E-4</v>
      </c>
      <c r="E7" s="5" t="str">
        <f t="shared" si="4"/>
        <v>✘</v>
      </c>
      <c r="F7" s="2">
        <f t="shared" ref="F7:F10" si="11">ABS(B7-$N$6)</f>
        <v>8.9479664207914311E-5</v>
      </c>
      <c r="G7" s="5" t="str">
        <f t="shared" si="6"/>
        <v>✘</v>
      </c>
      <c r="H7" s="5" t="str">
        <f t="shared" ref="H7:H10" si="12">IF(ABS(C7) &lt; $M$6, "✔", "✘")</f>
        <v>✘</v>
      </c>
      <c r="I7" s="5" t="str">
        <f t="shared" si="2"/>
        <v>✘</v>
      </c>
    </row>
    <row r="8" spans="1:18" x14ac:dyDescent="0.35">
      <c r="A8" s="8">
        <v>6</v>
      </c>
      <c r="B8" s="2">
        <f t="shared" si="8"/>
        <v>-3.8910001471213738</v>
      </c>
      <c r="C8" s="2">
        <f t="shared" si="9"/>
        <v>7.1781801321435523E-4</v>
      </c>
      <c r="D8" s="2">
        <f t="shared" si="10"/>
        <v>1.0974254283402374E-4</v>
      </c>
      <c r="E8" s="5" t="str">
        <f t="shared" si="4"/>
        <v>✘</v>
      </c>
      <c r="F8" s="2">
        <f t="shared" si="11"/>
        <v>2.0262878626109426E-5</v>
      </c>
      <c r="G8" s="5" t="str">
        <f t="shared" si="6"/>
        <v>✘</v>
      </c>
      <c r="H8" s="5" t="str">
        <f t="shared" si="12"/>
        <v>✘</v>
      </c>
      <c r="I8" s="5" t="str">
        <f t="shared" si="2"/>
        <v>✘</v>
      </c>
    </row>
    <row r="9" spans="1:18" x14ac:dyDescent="0.35">
      <c r="A9" s="8">
        <v>7</v>
      </c>
      <c r="B9" s="2">
        <f t="shared" si="8"/>
        <v>-3.8910250023157373</v>
      </c>
      <c r="C9" s="2">
        <f t="shared" si="9"/>
        <v>-1.6255139458110079E-4</v>
      </c>
      <c r="D9" s="2">
        <f t="shared" si="10"/>
        <v>2.4855194363571087E-5</v>
      </c>
      <c r="E9" s="5" t="str">
        <f t="shared" si="4"/>
        <v>✘</v>
      </c>
      <c r="F9" s="2">
        <f t="shared" si="11"/>
        <v>4.5923157374616608E-6</v>
      </c>
      <c r="G9" s="5" t="str">
        <f t="shared" si="6"/>
        <v>✔</v>
      </c>
      <c r="H9" s="5" t="str">
        <f t="shared" si="12"/>
        <v>✘</v>
      </c>
      <c r="I9" s="5" t="str">
        <f t="shared" si="2"/>
        <v>✘</v>
      </c>
    </row>
    <row r="10" spans="1:18" x14ac:dyDescent="0.35">
      <c r="A10" s="8">
        <v>8</v>
      </c>
      <c r="B10" s="2">
        <f t="shared" si="8"/>
        <v>-3.8910193738048444</v>
      </c>
      <c r="C10" s="2">
        <f t="shared" si="9"/>
        <v>3.6811367458255972E-5</v>
      </c>
      <c r="D10" s="2">
        <f t="shared" si="10"/>
        <v>5.6285108929188254E-6</v>
      </c>
      <c r="E10" s="5" t="str">
        <f t="shared" si="4"/>
        <v>✔</v>
      </c>
      <c r="F10" s="2">
        <f t="shared" si="11"/>
        <v>1.0361951554571647E-6</v>
      </c>
      <c r="G10" s="5" t="str">
        <f t="shared" si="6"/>
        <v>✔</v>
      </c>
      <c r="H10" s="5" t="str">
        <f t="shared" si="12"/>
        <v>✘</v>
      </c>
      <c r="I10" s="5" t="str">
        <f t="shared" si="2"/>
        <v>✘</v>
      </c>
    </row>
  </sheetData>
  <mergeCells count="2">
    <mergeCell ref="K1:N1"/>
    <mergeCell ref="P1:R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8812-9A15-437E-B4A3-B040A2EE917C}">
  <dimension ref="A1:R9"/>
  <sheetViews>
    <sheetView workbookViewId="0">
      <selection activeCell="I5" sqref="I5"/>
    </sheetView>
  </sheetViews>
  <sheetFormatPr defaultRowHeight="14.5" x14ac:dyDescent="0.35"/>
  <cols>
    <col min="1" max="1" width="2.7265625" customWidth="1"/>
    <col min="2" max="2" width="13.54296875" customWidth="1"/>
    <col min="3" max="3" width="13.81640625" customWidth="1"/>
    <col min="4" max="4" width="13.54296875" customWidth="1"/>
    <col min="6" max="6" width="12.6328125" customWidth="1"/>
    <col min="8" max="8" width="11.6328125" customWidth="1"/>
    <col min="9" max="9" width="11.08984375" customWidth="1"/>
    <col min="12" max="12" width="11.54296875" customWidth="1"/>
  </cols>
  <sheetData>
    <row r="1" spans="1:18" ht="21.5" customHeight="1" x14ac:dyDescent="0.35">
      <c r="A1" s="10" t="s">
        <v>18</v>
      </c>
      <c r="B1" s="11" t="s">
        <v>19</v>
      </c>
      <c r="C1" s="11" t="s">
        <v>20</v>
      </c>
      <c r="D1" s="11" t="s">
        <v>21</v>
      </c>
      <c r="E1" s="11" t="s">
        <v>22</v>
      </c>
      <c r="F1" s="11" t="s">
        <v>23</v>
      </c>
      <c r="G1" s="11" t="s">
        <v>34</v>
      </c>
      <c r="H1" s="11" t="s">
        <v>24</v>
      </c>
      <c r="I1" s="11" t="s">
        <v>25</v>
      </c>
      <c r="K1" s="15" t="s">
        <v>28</v>
      </c>
      <c r="L1" s="15"/>
      <c r="M1" s="15"/>
      <c r="N1" s="15"/>
      <c r="P1" s="15" t="s">
        <v>33</v>
      </c>
      <c r="Q1" s="15"/>
      <c r="R1" s="15"/>
    </row>
    <row r="2" spans="1:18" x14ac:dyDescent="0.35">
      <c r="A2" s="8">
        <v>0</v>
      </c>
      <c r="B2" s="2">
        <f>$L$6</f>
        <v>3</v>
      </c>
      <c r="C2" s="2">
        <f>$K$3*(B2^3) + $L$3 * (B2^2) + $M$3 *B2 + $N$3</f>
        <v>5</v>
      </c>
      <c r="D2" s="2"/>
      <c r="E2" s="5" t="str">
        <f>IF(D2 &lt; $M$6, "✔","✘")</f>
        <v>✔</v>
      </c>
      <c r="F2" s="2">
        <f>ABS(B2-$N$6)</f>
        <v>0.23918216999999986</v>
      </c>
      <c r="G2" s="5" t="str">
        <f>IF(F2 &lt; $M$6, "✔","✘")</f>
        <v>✘</v>
      </c>
      <c r="H2" s="5" t="str">
        <f>IF(ABS(C2) &lt; $M$6, "✔", "✘")</f>
        <v>✘</v>
      </c>
      <c r="I2" s="5"/>
      <c r="K2" s="9" t="s">
        <v>29</v>
      </c>
      <c r="L2" s="9" t="s">
        <v>30</v>
      </c>
      <c r="M2" s="9" t="s">
        <v>31</v>
      </c>
      <c r="N2" s="9" t="s">
        <v>32</v>
      </c>
      <c r="P2" s="9" t="s">
        <v>29</v>
      </c>
      <c r="Q2" s="9" t="s">
        <v>30</v>
      </c>
      <c r="R2" s="9" t="s">
        <v>31</v>
      </c>
    </row>
    <row r="3" spans="1:18" x14ac:dyDescent="0.35">
      <c r="A3" s="8">
        <v>1</v>
      </c>
      <c r="B3" s="2">
        <f>B2 - (C2 / ($P$3 *$B$2^2 + $Q$3 * $B$2 +$R$3))</f>
        <v>2.7826086956521738</v>
      </c>
      <c r="C3" s="2">
        <f t="shared" ref="C3:C6" si="0">$K$3*(B3^3) + $L$3 * (B3^2) + $M$3 *B3 + $N$3</f>
        <v>0.41505712172268971</v>
      </c>
      <c r="D3" s="2">
        <f>ABS(B2-B3)</f>
        <v>0.21739130434782616</v>
      </c>
      <c r="E3" s="5" t="str">
        <f>IF(D3 &lt; $M$6, "✔","✘")</f>
        <v>✘</v>
      </c>
      <c r="F3" s="2">
        <f>ABS(B3-$N$6)</f>
        <v>2.1790865652173697E-2</v>
      </c>
      <c r="G3" s="5" t="str">
        <f>IF(F3 &lt; $M$6, "✔","✘")</f>
        <v>✘</v>
      </c>
      <c r="H3" s="5" t="str">
        <f>IF(ABS(C3) &lt; $M$6, "✔", "✘")</f>
        <v>✘</v>
      </c>
      <c r="I3" s="5" t="str">
        <f>IF(F3 &lt; F2^2, "✔", "✘")</f>
        <v>✔</v>
      </c>
      <c r="K3" s="9">
        <v>1</v>
      </c>
      <c r="L3" s="9">
        <v>0</v>
      </c>
      <c r="M3" s="9">
        <v>-4</v>
      </c>
      <c r="N3" s="9">
        <v>-10</v>
      </c>
      <c r="P3" s="9">
        <v>3</v>
      </c>
      <c r="Q3" s="9">
        <v>0</v>
      </c>
      <c r="R3" s="9">
        <v>-4</v>
      </c>
    </row>
    <row r="4" spans="1:18" x14ac:dyDescent="0.35">
      <c r="A4" s="8">
        <v>2</v>
      </c>
      <c r="B4" s="2">
        <f t="shared" ref="B4:B6" si="1">B3 - (C3 / ($P$3 *$B$2^2 + $Q$3 * $B$2 +$R$3))</f>
        <v>2.7645627338381438</v>
      </c>
      <c r="C4" s="2">
        <f t="shared" si="0"/>
        <v>7.0768781005057235E-2</v>
      </c>
      <c r="D4" s="2">
        <f>ABS(B3-B4)</f>
        <v>1.8045961814030065E-2</v>
      </c>
      <c r="E4" s="5" t="str">
        <f>IF(D4 &lt; $M$6, "✔","✘")</f>
        <v>✘</v>
      </c>
      <c r="F4" s="2">
        <f>ABS(B4-$N$6)</f>
        <v>3.7449038381436317E-3</v>
      </c>
      <c r="G4" s="5" t="str">
        <f>IF(F4 &lt; $M$6, "✔","✘")</f>
        <v>✘</v>
      </c>
      <c r="H4" s="5" t="str">
        <f>IF(ABS(C4) &lt; $M$6, "✔", "✘")</f>
        <v>✘</v>
      </c>
      <c r="I4" s="5" t="str">
        <f t="shared" ref="I4:I9" si="2">IF(F4 &lt; F3^2, "✔", "✘")</f>
        <v>✘</v>
      </c>
    </row>
    <row r="5" spans="1:18" x14ac:dyDescent="0.35">
      <c r="A5" s="8">
        <v>3</v>
      </c>
      <c r="B5" s="2">
        <f t="shared" si="1"/>
        <v>2.7614858303161847</v>
      </c>
      <c r="C5" s="2">
        <f t="shared" si="0"/>
        <v>1.2606344752734699E-2</v>
      </c>
      <c r="D5" s="2">
        <f t="shared" ref="D5" si="3">ABS(B4-B5)</f>
        <v>3.0769035219591068E-3</v>
      </c>
      <c r="E5" s="5" t="str">
        <f t="shared" ref="E5:E9" si="4">IF(D5 &lt; $M$6, "✔","✘")</f>
        <v>✘</v>
      </c>
      <c r="F5" s="2">
        <f t="shared" ref="F5:F6" si="5">ABS(B5-$N$6)</f>
        <v>6.6800031618452493E-4</v>
      </c>
      <c r="G5" s="5" t="str">
        <f t="shared" ref="G5:G9" si="6">IF(F5 &lt; $M$6, "✔","✘")</f>
        <v>✘</v>
      </c>
      <c r="H5" s="5" t="str">
        <f t="shared" ref="H5:H6" si="7">IF(ABS(C5) &lt; $M$6, "✔", "✘")</f>
        <v>✘</v>
      </c>
      <c r="I5" s="5" t="str">
        <f t="shared" si="2"/>
        <v>✘</v>
      </c>
      <c r="L5" s="1" t="s">
        <v>35</v>
      </c>
      <c r="M5" s="1" t="s">
        <v>26</v>
      </c>
      <c r="N5" s="1" t="s">
        <v>27</v>
      </c>
    </row>
    <row r="6" spans="1:18" x14ac:dyDescent="0.35">
      <c r="A6" s="8">
        <v>4</v>
      </c>
      <c r="B6" s="2">
        <f t="shared" si="1"/>
        <v>2.7609377283704135</v>
      </c>
      <c r="C6" s="2">
        <f t="shared" si="0"/>
        <v>2.2620871359411154E-3</v>
      </c>
      <c r="D6" s="2">
        <f>ABS(B5-B6)</f>
        <v>5.4810194577115112E-4</v>
      </c>
      <c r="E6" s="5" t="str">
        <f t="shared" si="4"/>
        <v>✘</v>
      </c>
      <c r="F6" s="2">
        <f t="shared" si="5"/>
        <v>1.1989837041337381E-4</v>
      </c>
      <c r="G6" s="5" t="str">
        <f t="shared" si="6"/>
        <v>✘</v>
      </c>
      <c r="H6" s="5" t="str">
        <f t="shared" si="7"/>
        <v>✘</v>
      </c>
      <c r="I6" s="5" t="str">
        <f t="shared" si="2"/>
        <v>✘</v>
      </c>
      <c r="L6" s="9">
        <v>3</v>
      </c>
      <c r="M6" s="9">
        <v>1.0000000000000001E-5</v>
      </c>
      <c r="N6" s="9">
        <f>--2.76081783</f>
        <v>2.7608178300000001</v>
      </c>
    </row>
    <row r="7" spans="1:18" x14ac:dyDescent="0.35">
      <c r="A7" s="8">
        <v>5</v>
      </c>
      <c r="B7" s="2">
        <f t="shared" ref="B7:B9" si="8">B6 - (C6 / ($P$3 *$B$2^2 + $Q$3 * $B$2 +$R$3))</f>
        <v>2.7608393767558073</v>
      </c>
      <c r="C7" s="2">
        <f t="shared" ref="C7:C9" si="9">$K$3*(B7^3) + $L$3 * (B7^2) + $M$3 *B7 + $N$3</f>
        <v>4.064363949094485E-4</v>
      </c>
      <c r="D7" s="2">
        <f t="shared" ref="D7:D9" si="10">ABS(B6-B7)</f>
        <v>9.8351614606251303E-5</v>
      </c>
      <c r="E7" s="5" t="str">
        <f t="shared" si="4"/>
        <v>✘</v>
      </c>
      <c r="F7" s="2">
        <f t="shared" ref="F7:F9" si="11">ABS(B7-$N$6)</f>
        <v>2.1546755807122508E-5</v>
      </c>
      <c r="G7" s="5" t="str">
        <f t="shared" si="6"/>
        <v>✘</v>
      </c>
      <c r="H7" s="5" t="str">
        <f t="shared" ref="H7:H9" si="12">IF(ABS(C7) &lt; $M$6, "✔", "✘")</f>
        <v>✘</v>
      </c>
      <c r="I7" s="5" t="str">
        <f t="shared" si="2"/>
        <v>✘</v>
      </c>
    </row>
    <row r="8" spans="1:18" x14ac:dyDescent="0.35">
      <c r="A8" s="8">
        <v>6</v>
      </c>
      <c r="B8" s="2">
        <f t="shared" si="8"/>
        <v>2.7608217056082025</v>
      </c>
      <c r="C8" s="2">
        <f t="shared" si="9"/>
        <v>7.3042702018355499E-5</v>
      </c>
      <c r="D8" s="2">
        <f t="shared" si="10"/>
        <v>1.767114760475863E-5</v>
      </c>
      <c r="E8" s="5" t="str">
        <f t="shared" si="4"/>
        <v>✘</v>
      </c>
      <c r="F8" s="2">
        <f t="shared" si="11"/>
        <v>3.8756082023638783E-6</v>
      </c>
      <c r="G8" s="5" t="str">
        <f t="shared" si="6"/>
        <v>✔</v>
      </c>
      <c r="H8" s="5" t="str">
        <f t="shared" si="12"/>
        <v>✘</v>
      </c>
      <c r="I8" s="5" t="str">
        <f t="shared" si="2"/>
        <v>✘</v>
      </c>
    </row>
    <row r="9" spans="1:18" x14ac:dyDescent="0.35">
      <c r="A9" s="8">
        <v>7</v>
      </c>
      <c r="B9" s="2">
        <f t="shared" si="8"/>
        <v>2.7608185298385495</v>
      </c>
      <c r="C9" s="2">
        <f t="shared" si="9"/>
        <v>1.3127414892011302E-5</v>
      </c>
      <c r="D9" s="2">
        <f t="shared" si="10"/>
        <v>3.1757696530299029E-6</v>
      </c>
      <c r="E9" s="5" t="str">
        <f t="shared" si="4"/>
        <v>✔</v>
      </c>
      <c r="F9" s="2">
        <f t="shared" si="11"/>
        <v>6.9983854933397538E-7</v>
      </c>
      <c r="G9" s="5" t="str">
        <f t="shared" si="6"/>
        <v>✔</v>
      </c>
      <c r="H9" s="5" t="str">
        <f t="shared" si="12"/>
        <v>✘</v>
      </c>
      <c r="I9" s="5" t="str">
        <f t="shared" si="2"/>
        <v>✘</v>
      </c>
    </row>
  </sheetData>
  <mergeCells count="2">
    <mergeCell ref="K1:N1"/>
    <mergeCell ref="P1:R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4B6EC-F8F9-4305-A48A-13705B1F2065}">
  <dimension ref="A1:R6"/>
  <sheetViews>
    <sheetView workbookViewId="0">
      <selection activeCell="A7" sqref="A7:XFD8"/>
    </sheetView>
  </sheetViews>
  <sheetFormatPr defaultRowHeight="14.5" x14ac:dyDescent="0.35"/>
  <cols>
    <col min="1" max="1" width="2.7265625" customWidth="1"/>
    <col min="2" max="2" width="13.54296875" customWidth="1"/>
    <col min="4" max="4" width="13.7265625" customWidth="1"/>
    <col min="8" max="8" width="11.6328125" customWidth="1"/>
    <col min="9" max="9" width="11.08984375" customWidth="1"/>
    <col min="12" max="12" width="11.54296875" customWidth="1"/>
  </cols>
  <sheetData>
    <row r="1" spans="1:18" ht="21.5" customHeight="1" x14ac:dyDescent="0.35">
      <c r="A1" s="10" t="s">
        <v>18</v>
      </c>
      <c r="B1" s="11" t="s">
        <v>19</v>
      </c>
      <c r="C1" s="11" t="s">
        <v>20</v>
      </c>
      <c r="D1" s="11" t="s">
        <v>21</v>
      </c>
      <c r="E1" s="11" t="s">
        <v>22</v>
      </c>
      <c r="F1" s="11" t="s">
        <v>23</v>
      </c>
      <c r="G1" s="11" t="s">
        <v>34</v>
      </c>
      <c r="H1" s="11" t="s">
        <v>24</v>
      </c>
      <c r="I1" s="11" t="s">
        <v>25</v>
      </c>
      <c r="K1" s="15" t="s">
        <v>28</v>
      </c>
      <c r="L1" s="15"/>
      <c r="M1" s="15"/>
      <c r="N1" s="15"/>
      <c r="P1" s="15"/>
      <c r="Q1" s="15"/>
      <c r="R1" s="15"/>
    </row>
    <row r="2" spans="1:18" x14ac:dyDescent="0.35">
      <c r="A2" s="8">
        <v>0</v>
      </c>
      <c r="B2" s="2">
        <f>$L$6</f>
        <v>-3.6</v>
      </c>
      <c r="C2" s="2">
        <f>$K$3*(B2^3) + $L$3 * (B2^2) + $M$3 *B2 + $N$3</f>
        <v>9.3439999999999941</v>
      </c>
      <c r="D2" s="2"/>
      <c r="E2" s="5" t="str">
        <f>IF(D2 &lt; $M$6, "✔","✘")</f>
        <v>✔</v>
      </c>
      <c r="F2" s="2">
        <f>ABS(B2-$N$6)</f>
        <v>0.29102040999999979</v>
      </c>
      <c r="G2" s="5" t="str">
        <f>IF(F2 &lt; $M$6, "✔","✘")</f>
        <v>✘</v>
      </c>
      <c r="H2" s="5" t="str">
        <f>IF(ABS(C2) &lt; $M$6, "✔", "✘")</f>
        <v>✘</v>
      </c>
      <c r="I2" s="5"/>
      <c r="K2" s="9" t="s">
        <v>29</v>
      </c>
      <c r="L2" s="9" t="s">
        <v>30</v>
      </c>
      <c r="M2" s="9" t="s">
        <v>31</v>
      </c>
      <c r="N2" s="9" t="s">
        <v>32</v>
      </c>
      <c r="P2" s="9"/>
      <c r="Q2" s="9"/>
      <c r="R2" s="9"/>
    </row>
    <row r="3" spans="1:18" x14ac:dyDescent="0.35">
      <c r="A3" s="8">
        <v>1</v>
      </c>
      <c r="B3" s="2">
        <v>-3.9</v>
      </c>
      <c r="C3" s="2">
        <f t="shared" ref="C3:C6" si="0">$K$3*(B3^3) + $L$3 * (B3^2) + $M$3 *B3 + $N$3</f>
        <v>-0.31899999999999551</v>
      </c>
      <c r="D3" s="2">
        <f>ABS(B2-B3)</f>
        <v>0.29999999999999982</v>
      </c>
      <c r="E3" s="5" t="str">
        <f>IF(D3 &lt; $M$6, "✔","✘")</f>
        <v>✘</v>
      </c>
      <c r="F3" s="2">
        <f>ABS(B3-$N$6)</f>
        <v>8.9795900000000373E-3</v>
      </c>
      <c r="G3" s="5" t="str">
        <f>IF(F3 &lt; $M$6, "✔","✘")</f>
        <v>✘</v>
      </c>
      <c r="H3" s="5" t="str">
        <f>IF(ABS(C3) &lt; $M$6, "✔", "✘")</f>
        <v>✘</v>
      </c>
      <c r="I3" s="5" t="str">
        <f>IF(F3 &lt; F2^2, "✔", "✘")</f>
        <v>✔</v>
      </c>
      <c r="K3" s="9">
        <v>1</v>
      </c>
      <c r="L3" s="9">
        <v>0</v>
      </c>
      <c r="M3" s="9">
        <v>-10</v>
      </c>
      <c r="N3" s="9">
        <v>20</v>
      </c>
      <c r="P3" s="9"/>
      <c r="Q3" s="9"/>
      <c r="R3" s="9"/>
    </row>
    <row r="4" spans="1:18" x14ac:dyDescent="0.35">
      <c r="A4" s="8">
        <v>2</v>
      </c>
      <c r="B4" s="2">
        <f>B3-(C3*(B3-B2)/(C3-C2))</f>
        <v>-3.8900962434026702</v>
      </c>
      <c r="C4" s="2">
        <f t="shared" si="0"/>
        <v>3.2724231548385774E-2</v>
      </c>
      <c r="D4" s="2">
        <f>ABS(B3-B4)</f>
        <v>9.9037565973296715E-3</v>
      </c>
      <c r="E4" s="5" t="str">
        <f>IF(D4 &lt; $M$6, "✔","✘")</f>
        <v>✘</v>
      </c>
      <c r="F4" s="2">
        <f>ABS(B4-$N$6)</f>
        <v>9.2416659732963424E-4</v>
      </c>
      <c r="G4" s="5" t="str">
        <f>IF(F4 &lt; $M$6, "✔","✘")</f>
        <v>✘</v>
      </c>
      <c r="H4" s="5" t="str">
        <f>IF(ABS(C4) &lt; $M$6, "✔", "✘")</f>
        <v>✘</v>
      </c>
      <c r="I4" s="5" t="str">
        <f t="shared" ref="I4:I6" si="1">IF(F4 &lt; F3^2, "✔", "✘")</f>
        <v>✘</v>
      </c>
    </row>
    <row r="5" spans="1:18" x14ac:dyDescent="0.35">
      <c r="A5" s="8">
        <v>3</v>
      </c>
      <c r="B5" s="2">
        <f t="shared" ref="B5:B6" si="2">B4-(C4*(B4-B3)/(C4-C3))</f>
        <v>-3.8910176835396295</v>
      </c>
      <c r="C5" s="2">
        <f t="shared" si="0"/>
        <v>9.6680689097183858E-5</v>
      </c>
      <c r="D5" s="2">
        <f t="shared" ref="D5" si="3">ABS(B4-B5)</f>
        <v>9.2144013695927285E-4</v>
      </c>
      <c r="E5" s="5" t="str">
        <f t="shared" ref="E5:E6" si="4">IF(D5 &lt; $M$6, "✔","✘")</f>
        <v>✘</v>
      </c>
      <c r="F5" s="2">
        <f t="shared" ref="F5:F6" si="5">ABS(B5-$N$6)</f>
        <v>2.7264603703613943E-6</v>
      </c>
      <c r="G5" s="5" t="str">
        <f t="shared" ref="G5:G6" si="6">IF(F5 &lt; $M$6, "✔","✘")</f>
        <v>✔</v>
      </c>
      <c r="H5" s="5" t="str">
        <f t="shared" ref="H5:H6" si="7">IF(ABS(C5) &lt; $M$6, "✔", "✘")</f>
        <v>✘</v>
      </c>
      <c r="I5" s="5" t="str">
        <f t="shared" si="1"/>
        <v>✘</v>
      </c>
      <c r="L5" s="1" t="s">
        <v>35</v>
      </c>
      <c r="M5" s="1" t="s">
        <v>26</v>
      </c>
      <c r="N5" s="1" t="s">
        <v>27</v>
      </c>
    </row>
    <row r="6" spans="1:18" x14ac:dyDescent="0.35">
      <c r="A6" s="8">
        <v>4</v>
      </c>
      <c r="B6" s="2">
        <f t="shared" si="2"/>
        <v>-3.891020413915188</v>
      </c>
      <c r="C6" s="2">
        <f t="shared" si="0"/>
        <v>-2.9452671412855125E-8</v>
      </c>
      <c r="D6" s="2">
        <f>ABS(B5-B6)</f>
        <v>2.7303755585350586E-6</v>
      </c>
      <c r="E6" s="5" t="str">
        <f t="shared" si="4"/>
        <v>✔</v>
      </c>
      <c r="F6" s="2">
        <f t="shared" si="5"/>
        <v>3.915188173664319E-9</v>
      </c>
      <c r="G6" s="5" t="str">
        <f t="shared" si="6"/>
        <v>✔</v>
      </c>
      <c r="H6" s="5" t="str">
        <f t="shared" si="7"/>
        <v>✔</v>
      </c>
      <c r="I6" s="5" t="str">
        <f t="shared" si="1"/>
        <v>✘</v>
      </c>
      <c r="L6" s="9">
        <v>-3.6</v>
      </c>
      <c r="M6" s="9">
        <v>1.0000000000000001E-5</v>
      </c>
      <c r="N6" s="9">
        <v>-3.8910204099999999</v>
      </c>
    </row>
  </sheetData>
  <mergeCells count="2">
    <mergeCell ref="K1:N1"/>
    <mergeCell ref="P1:R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9048-F498-4782-8FE9-B3F70B913B16}">
  <dimension ref="A1:R9"/>
  <sheetViews>
    <sheetView workbookViewId="0">
      <selection activeCell="F3" sqref="F2:F3"/>
    </sheetView>
  </sheetViews>
  <sheetFormatPr defaultRowHeight="14.5" x14ac:dyDescent="0.35"/>
  <cols>
    <col min="1" max="1" width="2.7265625" customWidth="1"/>
    <col min="2" max="2" width="13.54296875" customWidth="1"/>
    <col min="8" max="8" width="11.6328125" customWidth="1"/>
    <col min="9" max="9" width="11.08984375" customWidth="1"/>
    <col min="12" max="12" width="11.54296875" customWidth="1"/>
  </cols>
  <sheetData>
    <row r="1" spans="1:18" ht="21.5" customHeight="1" x14ac:dyDescent="0.35">
      <c r="A1" s="10" t="s">
        <v>18</v>
      </c>
      <c r="B1" s="11" t="s">
        <v>19</v>
      </c>
      <c r="C1" s="11" t="s">
        <v>20</v>
      </c>
      <c r="D1" s="11" t="s">
        <v>21</v>
      </c>
      <c r="E1" s="11" t="s">
        <v>22</v>
      </c>
      <c r="F1" s="11" t="s">
        <v>23</v>
      </c>
      <c r="G1" s="11" t="s">
        <v>34</v>
      </c>
      <c r="H1" s="11" t="s">
        <v>24</v>
      </c>
      <c r="I1" s="11" t="s">
        <v>25</v>
      </c>
      <c r="K1" s="15" t="s">
        <v>28</v>
      </c>
      <c r="L1" s="15"/>
      <c r="M1" s="15"/>
      <c r="N1" s="15"/>
      <c r="P1" s="15"/>
      <c r="Q1" s="15"/>
      <c r="R1" s="15"/>
    </row>
    <row r="2" spans="1:18" x14ac:dyDescent="0.35">
      <c r="A2" s="8">
        <v>0</v>
      </c>
      <c r="B2" s="2">
        <f>$L$6</f>
        <v>2</v>
      </c>
      <c r="C2" s="2">
        <f>$K$3*(B2^3) + $L$3 * (B2^2) + $M$3 *B2 + $N$3</f>
        <v>-10</v>
      </c>
      <c r="D2" s="2"/>
      <c r="E2" s="5" t="str">
        <f>IF(D2 &lt; $M$6, "✔","✘")</f>
        <v>✔</v>
      </c>
      <c r="F2" s="2">
        <f>ABS(B2-$N$6)</f>
        <v>0.76081783000000014</v>
      </c>
      <c r="G2" s="5" t="str">
        <f>IF(F2 &lt; $M$6, "✔","✘")</f>
        <v>✘</v>
      </c>
      <c r="H2" s="5" t="str">
        <f>IF(ABS(C2) &lt; $M$6, "✔", "✘")</f>
        <v>✘</v>
      </c>
      <c r="I2" s="5"/>
      <c r="K2" s="9" t="s">
        <v>29</v>
      </c>
      <c r="L2" s="9" t="s">
        <v>30</v>
      </c>
      <c r="M2" s="9" t="s">
        <v>31</v>
      </c>
      <c r="N2" s="9" t="s">
        <v>32</v>
      </c>
      <c r="P2" s="9"/>
      <c r="Q2" s="9"/>
      <c r="R2" s="9"/>
    </row>
    <row r="3" spans="1:18" x14ac:dyDescent="0.35">
      <c r="A3" s="8">
        <v>1</v>
      </c>
      <c r="B3" s="2">
        <v>3.25</v>
      </c>
      <c r="C3" s="2">
        <f t="shared" ref="C3:C6" si="0">$K$3*(B3^3) + $L$3 * (B3^2) + $M$3 *B3 + $N$3</f>
        <v>11.328125</v>
      </c>
      <c r="D3" s="2">
        <f>ABS(B2-B3)</f>
        <v>1.25</v>
      </c>
      <c r="E3" s="5" t="str">
        <f>IF(D3 &lt; $M$6, "✔","✘")</f>
        <v>✘</v>
      </c>
      <c r="F3" s="2">
        <f>ABS(B3-$N$6)</f>
        <v>0.48918216999999986</v>
      </c>
      <c r="G3" s="5" t="str">
        <f>IF(F3 &lt; $M$6, "✔","✘")</f>
        <v>✘</v>
      </c>
      <c r="H3" s="5" t="str">
        <f>IF(ABS(C3) &lt; $M$6, "✔", "✘")</f>
        <v>✘</v>
      </c>
      <c r="I3" s="5" t="str">
        <f>IF(F3 &lt; F2^2, "✔", "✘")</f>
        <v>✔</v>
      </c>
      <c r="K3" s="9">
        <v>1</v>
      </c>
      <c r="L3" s="9">
        <v>0</v>
      </c>
      <c r="M3" s="9">
        <v>-4</v>
      </c>
      <c r="N3" s="9">
        <v>-10</v>
      </c>
      <c r="P3" s="9"/>
      <c r="Q3" s="9"/>
      <c r="R3" s="9"/>
    </row>
    <row r="4" spans="1:18" x14ac:dyDescent="0.35">
      <c r="A4" s="8">
        <v>2</v>
      </c>
      <c r="B4" s="2">
        <f>B3-(C3*(B3-B2)/(C3-C2))</f>
        <v>2.5860805860805862</v>
      </c>
      <c r="C4" s="2">
        <f t="shared" si="0"/>
        <v>-3.0490995048415623</v>
      </c>
      <c r="D4" s="2">
        <f>ABS(B3-B4)</f>
        <v>0.66391941391941378</v>
      </c>
      <c r="E4" s="5" t="str">
        <f>IF(D4 &lt; $M$6, "✔","✘")</f>
        <v>✘</v>
      </c>
      <c r="F4" s="2">
        <f>ABS(B4-$N$6)</f>
        <v>0.17473724391941392</v>
      </c>
      <c r="G4" s="5" t="str">
        <f>IF(F4 &lt; $M$6, "✔","✘")</f>
        <v>✘</v>
      </c>
      <c r="H4" s="5" t="str">
        <f>IF(ABS(C4) &lt; $M$6, "✔", "✘")</f>
        <v>✘</v>
      </c>
      <c r="I4" s="5" t="str">
        <f t="shared" ref="I4:I9" si="1">IF(F4 &lt; F3^2, "✔", "✘")</f>
        <v>✔</v>
      </c>
    </row>
    <row r="5" spans="1:18" x14ac:dyDescent="0.35">
      <c r="A5" s="8">
        <v>3</v>
      </c>
      <c r="B5" s="2">
        <f t="shared" ref="B5:B8" si="2">B4-(C4*(B4-B3)/(C4-C3))</f>
        <v>2.7268835870739059</v>
      </c>
      <c r="C5" s="2">
        <f t="shared" si="0"/>
        <v>-0.63071677873116272</v>
      </c>
      <c r="D5" s="2">
        <f t="shared" ref="D5" si="3">ABS(B4-B5)</f>
        <v>0.14080300099331966</v>
      </c>
      <c r="E5" s="5" t="str">
        <f t="shared" ref="E5:E9" si="4">IF(D5 &lt; $M$6, "✔","✘")</f>
        <v>✘</v>
      </c>
      <c r="F5" s="2">
        <f t="shared" ref="F5:F6" si="5">ABS(B5-$N$6)</f>
        <v>3.393424292609426E-2</v>
      </c>
      <c r="G5" s="5" t="str">
        <f t="shared" ref="G5:G9" si="6">IF(F5 &lt; $M$6, "✔","✘")</f>
        <v>✘</v>
      </c>
      <c r="H5" s="5" t="str">
        <f t="shared" ref="H5:H6" si="7">IF(ABS(C5) &lt; $M$6, "✔", "✘")</f>
        <v>✘</v>
      </c>
      <c r="I5" s="5" t="str">
        <f t="shared" si="1"/>
        <v>✘</v>
      </c>
      <c r="L5" s="1" t="s">
        <v>35</v>
      </c>
      <c r="M5" s="1" t="s">
        <v>26</v>
      </c>
      <c r="N5" s="1" t="s">
        <v>27</v>
      </c>
    </row>
    <row r="6" spans="1:18" x14ac:dyDescent="0.35">
      <c r="A6" s="8">
        <v>4</v>
      </c>
      <c r="B6" s="2">
        <f t="shared" si="2"/>
        <v>2.7636051590002069</v>
      </c>
      <c r="C6" s="2">
        <f t="shared" si="0"/>
        <v>5.2651005035301068E-2</v>
      </c>
      <c r="D6" s="2">
        <f>ABS(B5-B6)</f>
        <v>3.6721571926300989E-2</v>
      </c>
      <c r="E6" s="5" t="str">
        <f t="shared" si="4"/>
        <v>✘</v>
      </c>
      <c r="F6" s="2">
        <f t="shared" si="5"/>
        <v>2.7873290002067286E-3</v>
      </c>
      <c r="G6" s="5" t="str">
        <f t="shared" si="6"/>
        <v>✘</v>
      </c>
      <c r="H6" s="5" t="str">
        <f t="shared" si="7"/>
        <v>✘</v>
      </c>
      <c r="I6" s="5" t="str">
        <f t="shared" si="1"/>
        <v>✘</v>
      </c>
      <c r="L6" s="9">
        <v>2</v>
      </c>
      <c r="M6" s="9">
        <v>1.0000000000000001E-5</v>
      </c>
      <c r="N6" s="9">
        <f>--2.76081783</f>
        <v>2.7608178300000001</v>
      </c>
    </row>
    <row r="7" spans="1:18" x14ac:dyDescent="0.35">
      <c r="A7" s="8">
        <v>5</v>
      </c>
      <c r="B7" s="2">
        <f t="shared" si="2"/>
        <v>2.7607758952943011</v>
      </c>
      <c r="C7" s="2">
        <f t="shared" ref="C7:C8" si="8">$K$3*(B7^3) + $L$3 * (B7^2) + $M$3 *B7 + $N$3</f>
        <v>-7.9121605665655181E-4</v>
      </c>
      <c r="D7" s="2">
        <f t="shared" ref="D7:D8" si="9">ABS(B6-B7)</f>
        <v>2.829263705905749E-3</v>
      </c>
      <c r="E7" s="5" t="str">
        <f t="shared" si="4"/>
        <v>✘</v>
      </c>
      <c r="F7" s="2">
        <f t="shared" ref="F7:F8" si="10">ABS(B7-$N$6)</f>
        <v>4.1934705699020469E-5</v>
      </c>
      <c r="G7" s="5" t="str">
        <f t="shared" si="6"/>
        <v>✘</v>
      </c>
      <c r="H7" s="5" t="str">
        <f t="shared" ref="H7:H8" si="11">IF(ABS(C7) &lt; $M$6, "✔", "✘")</f>
        <v>✘</v>
      </c>
      <c r="I7" s="5" t="str">
        <f t="shared" si="1"/>
        <v>✘</v>
      </c>
    </row>
    <row r="8" spans="1:18" x14ac:dyDescent="0.35">
      <c r="A8" s="8">
        <v>6</v>
      </c>
      <c r="B8" s="2">
        <f t="shared" si="2"/>
        <v>2.7608177827538207</v>
      </c>
      <c r="C8" s="2">
        <f t="shared" si="8"/>
        <v>-9.6734758336936011E-7</v>
      </c>
      <c r="D8" s="2">
        <f t="shared" si="9"/>
        <v>4.1887459519607262E-5</v>
      </c>
      <c r="E8" s="5" t="str">
        <f t="shared" si="4"/>
        <v>✘</v>
      </c>
      <c r="F8" s="2">
        <f t="shared" si="10"/>
        <v>4.7246179413207301E-8</v>
      </c>
      <c r="G8" s="5" t="str">
        <f t="shared" si="6"/>
        <v>✔</v>
      </c>
      <c r="H8" s="5" t="str">
        <f t="shared" si="11"/>
        <v>✔</v>
      </c>
      <c r="I8" s="5" t="str">
        <f t="shared" si="1"/>
        <v>✘</v>
      </c>
    </row>
    <row r="9" spans="1:18" x14ac:dyDescent="0.35">
      <c r="A9" s="8">
        <v>7</v>
      </c>
      <c r="B9" s="2">
        <f t="shared" ref="B9" si="12">B8-(C8*(B8-B7)/(C8-C7))</f>
        <v>2.7608178340284795</v>
      </c>
      <c r="C9" s="2">
        <f t="shared" ref="C9" si="13">$K$3*(B9^3) + $L$3 * (B9^2) + $M$3 *B9 + $N$3</f>
        <v>1.7813306385505712E-11</v>
      </c>
      <c r="D9" s="2">
        <f t="shared" ref="D9" si="14">ABS(B8-B9)</f>
        <v>5.127465874110726E-8</v>
      </c>
      <c r="E9" s="5" t="str">
        <f t="shared" si="4"/>
        <v>✔</v>
      </c>
      <c r="F9" s="2">
        <f t="shared" ref="F9" si="15">ABS(B9-$N$6)</f>
        <v>4.0284793278999587E-9</v>
      </c>
      <c r="G9" s="5" t="str">
        <f t="shared" si="6"/>
        <v>✔</v>
      </c>
      <c r="H9" s="5" t="str">
        <f t="shared" ref="H9" si="16">IF(ABS(C9) &lt; $M$6, "✔", "✘")</f>
        <v>✔</v>
      </c>
      <c r="I9" s="5" t="str">
        <f t="shared" si="1"/>
        <v>✘</v>
      </c>
    </row>
  </sheetData>
  <mergeCells count="2">
    <mergeCell ref="K1:N1"/>
    <mergeCell ref="P1:R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main</vt:lpstr>
      <vt:lpstr>2.Метод Ньютона</vt:lpstr>
      <vt:lpstr>3.Метод Ньютона</vt:lpstr>
      <vt:lpstr>2.Упр. метод Ньютона</vt:lpstr>
      <vt:lpstr>3.Упр. метод Ньютона</vt:lpstr>
      <vt:lpstr>2.Метод секущих</vt:lpstr>
      <vt:lpstr>3.Метод секущих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Skopintsev</dc:creator>
  <cp:lastModifiedBy>Nikita Skopintsev</cp:lastModifiedBy>
  <dcterms:created xsi:type="dcterms:W3CDTF">2023-10-18T09:21:23Z</dcterms:created>
  <dcterms:modified xsi:type="dcterms:W3CDTF">2023-10-19T09:33:24Z</dcterms:modified>
</cp:coreProperties>
</file>