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ersonal\HoneCalculator\"/>
    </mc:Choice>
  </mc:AlternateContent>
  <xr:revisionPtr revIDLastSave="0" documentId="13_ncr:1_{D34F99FE-46C9-4FBF-A280-2F783D25DF52}" xr6:coauthVersionLast="47" xr6:coauthVersionMax="47" xr10:uidLastSave="{00000000-0000-0000-0000-000000000000}"/>
  <bookViews>
    <workbookView xWindow="-28920" yWindow="-120" windowWidth="29040" windowHeight="15720" xr2:uid="{6F1E4C47-FDA4-4B2F-8935-86D8486F3E26}"/>
  </bookViews>
  <sheets>
    <sheet name="hone boo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9" i="1" s="1"/>
  <c r="D26" i="1"/>
  <c r="D27" i="1" s="1"/>
  <c r="D25" i="1"/>
  <c r="E25" i="1" s="1"/>
  <c r="F25" i="1" s="1"/>
  <c r="G25" i="1" s="1"/>
  <c r="H25" i="1" s="1"/>
  <c r="I25" i="1" s="1"/>
  <c r="C20" i="1"/>
  <c r="C21" i="1" s="1"/>
  <c r="D19" i="1"/>
  <c r="E26" i="1" s="1"/>
  <c r="F26" i="1" s="1"/>
  <c r="G26" i="1" s="1"/>
  <c r="H26" i="1" s="1"/>
  <c r="I26" i="1" s="1"/>
  <c r="D18" i="1"/>
  <c r="E18" i="1" s="1"/>
  <c r="F18" i="1" s="1"/>
  <c r="G18" i="1" s="1"/>
  <c r="H18" i="1" s="1"/>
  <c r="I18" i="1" s="1"/>
  <c r="Q14" i="1"/>
  <c r="P14" i="1"/>
  <c r="O14" i="1"/>
  <c r="N14" i="1"/>
  <c r="M14" i="1"/>
  <c r="H14" i="1"/>
  <c r="J14" i="1" s="1"/>
  <c r="F14" i="1"/>
  <c r="E14" i="1"/>
  <c r="D14" i="1"/>
  <c r="C14" i="1"/>
  <c r="Q7" i="1"/>
  <c r="P7" i="1"/>
  <c r="O7" i="1"/>
  <c r="N7" i="1"/>
  <c r="M7" i="1"/>
  <c r="F7" i="1"/>
  <c r="E7" i="1"/>
  <c r="D7" i="1"/>
  <c r="C7" i="1"/>
  <c r="E19" i="1" l="1"/>
  <c r="F19" i="1" s="1"/>
  <c r="G19" i="1" s="1"/>
  <c r="H19" i="1" s="1"/>
  <c r="I19" i="1" s="1"/>
  <c r="H7" i="1"/>
  <c r="J7" i="1" s="1"/>
  <c r="C22" i="1"/>
  <c r="E27" i="1"/>
  <c r="E28" i="1" s="1"/>
  <c r="E29" i="1" s="1"/>
  <c r="D28" i="1"/>
  <c r="D20" i="1"/>
  <c r="D29" i="1" l="1"/>
  <c r="E20" i="1"/>
  <c r="E21" i="1" s="1"/>
  <c r="E22" i="1" s="1"/>
  <c r="D21" i="1"/>
  <c r="F27" i="1"/>
  <c r="G27" i="1" l="1"/>
  <c r="G28" i="1" s="1"/>
  <c r="G29" i="1" s="1"/>
  <c r="D22" i="1"/>
  <c r="F28" i="1"/>
  <c r="F20" i="1"/>
  <c r="G20" i="1" l="1"/>
  <c r="F21" i="1"/>
  <c r="F29" i="1"/>
  <c r="H27" i="1"/>
  <c r="I27" i="1" s="1"/>
  <c r="H28" i="1" l="1"/>
  <c r="F22" i="1"/>
  <c r="H20" i="1"/>
  <c r="I20" i="1" s="1"/>
  <c r="G21" i="1"/>
  <c r="G22" i="1" s="1"/>
  <c r="H21" i="1" l="1"/>
  <c r="H22" i="1" s="1"/>
  <c r="H29" i="1"/>
  <c r="I28" i="1"/>
  <c r="I29" i="1" s="1"/>
  <c r="J29" i="1" s="1"/>
  <c r="I21" i="1" l="1"/>
  <c r="I22" i="1" s="1"/>
  <c r="J22" i="1" s="1"/>
  <c r="J28" i="1"/>
  <c r="J21" i="1" l="1"/>
</calcChain>
</file>

<file path=xl/sharedStrings.xml><?xml version="1.0" encoding="utf-8"?>
<sst xmlns="http://schemas.openxmlformats.org/spreadsheetml/2006/main" count="51" uniqueCount="27">
  <si>
    <t>Crystals</t>
  </si>
  <si>
    <t>leap</t>
  </si>
  <si>
    <t>fusion mat</t>
  </si>
  <si>
    <t>shards</t>
  </si>
  <si>
    <t>hone gold</t>
  </si>
  <si>
    <t>Total cost</t>
  </si>
  <si>
    <t>Hone rate</t>
  </si>
  <si>
    <t>grace</t>
  </si>
  <si>
    <t>bless</t>
  </si>
  <si>
    <t>protect</t>
  </si>
  <si>
    <t>armor book</t>
  </si>
  <si>
    <t>weapon book</t>
  </si>
  <si>
    <t>amt</t>
  </si>
  <si>
    <t>chance</t>
  </si>
  <si>
    <t>Cost each</t>
  </si>
  <si>
    <t>cost</t>
  </si>
  <si>
    <t>cost total</t>
  </si>
  <si>
    <t>arm</t>
  </si>
  <si>
    <t>cum cost</t>
  </si>
  <si>
    <t>success %</t>
  </si>
  <si>
    <t>cum succ</t>
  </si>
  <si>
    <t>individual</t>
  </si>
  <si>
    <t>Manual calculation checker</t>
  </si>
  <si>
    <t>weapon</t>
  </si>
  <si>
    <t>simple expected cost</t>
  </si>
  <si>
    <t>simple breakeven</t>
  </si>
  <si>
    <t>Input data into grey boxes, use green box price for cost data in HoneCalc.py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</si>
</sst>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0" xfId="2" applyBorder="1"/>
    <xf numFmtId="0" fontId="2" fillId="3" borderId="1" xfId="2" applyBorder="1"/>
    <xf numFmtId="0" fontId="1" fillId="2" borderId="0" xfId="1"/>
    <xf numFmtId="0" fontId="3" fillId="4" borderId="2" xfId="3"/>
    <xf numFmtId="0" fontId="4" fillId="0" borderId="0" xfId="0" applyFont="1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F665-2782-4C76-9BE1-8757400C08B8}">
  <dimension ref="B3:Q29"/>
  <sheetViews>
    <sheetView tabSelected="1" workbookViewId="0">
      <selection activeCell="L21" sqref="L21"/>
    </sheetView>
  </sheetViews>
  <sheetFormatPr defaultRowHeight="15" x14ac:dyDescent="0.25"/>
  <cols>
    <col min="1" max="1" width="10.28515625" customWidth="1"/>
    <col min="5" max="5" width="10.85546875" customWidth="1"/>
    <col min="6" max="6" width="11.140625" customWidth="1"/>
    <col min="7" max="7" width="10" customWidth="1"/>
    <col min="9" max="9" width="9.5703125" customWidth="1"/>
    <col min="10" max="10" width="20.140625" customWidth="1"/>
    <col min="12" max="12" width="16.42578125" customWidth="1"/>
    <col min="14" max="14" width="12.28515625" customWidth="1"/>
    <col min="16" max="16" width="15.42578125" customWidth="1"/>
  </cols>
  <sheetData>
    <row r="3" spans="2:17" x14ac:dyDescent="0.25">
      <c r="B3" t="s">
        <v>23</v>
      </c>
    </row>
    <row r="4" spans="2:17" ht="15.75" thickBot="1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</row>
    <row r="5" spans="2:17" ht="16.5" thickTop="1" thickBot="1" x14ac:dyDescent="0.3">
      <c r="B5" t="s">
        <v>12</v>
      </c>
      <c r="C5" s="13">
        <v>472</v>
      </c>
      <c r="D5" s="13">
        <v>14</v>
      </c>
      <c r="E5" s="13">
        <v>8</v>
      </c>
      <c r="F5" s="13">
        <v>132</v>
      </c>
      <c r="L5" t="s">
        <v>13</v>
      </c>
      <c r="M5" s="13">
        <v>0.84</v>
      </c>
      <c r="N5" s="13">
        <v>1.67</v>
      </c>
      <c r="O5" s="13">
        <v>5</v>
      </c>
      <c r="P5">
        <v>10</v>
      </c>
      <c r="Q5">
        <v>10</v>
      </c>
    </row>
    <row r="6" spans="2:17" ht="16.5" thickTop="1" thickBot="1" x14ac:dyDescent="0.3">
      <c r="B6" t="s">
        <v>14</v>
      </c>
      <c r="C6" s="13">
        <v>18</v>
      </c>
      <c r="D6" s="13">
        <v>92</v>
      </c>
      <c r="E6" s="13">
        <v>9</v>
      </c>
      <c r="F6" s="13">
        <v>114</v>
      </c>
      <c r="L6" t="s">
        <v>15</v>
      </c>
      <c r="M6" s="13">
        <v>66</v>
      </c>
      <c r="N6" s="13">
        <v>206</v>
      </c>
      <c r="O6" s="13">
        <v>318</v>
      </c>
      <c r="P6" s="13">
        <v>849</v>
      </c>
      <c r="Q6" s="13">
        <v>1600</v>
      </c>
    </row>
    <row r="7" spans="2:17" ht="16.5" thickTop="1" thickBot="1" x14ac:dyDescent="0.3">
      <c r="B7" t="s">
        <v>16</v>
      </c>
      <c r="C7">
        <f>C5*C6/10</f>
        <v>849.6</v>
      </c>
      <c r="D7">
        <f>D5*D6</f>
        <v>1288</v>
      </c>
      <c r="E7">
        <f>E5*E6</f>
        <v>72</v>
      </c>
      <c r="F7">
        <f>F5*F6/1000</f>
        <v>15.048</v>
      </c>
      <c r="G7" s="13">
        <v>320</v>
      </c>
      <c r="H7" s="12">
        <f>SUM(C7:G7)</f>
        <v>2544.6479999999997</v>
      </c>
      <c r="I7">
        <v>0.3</v>
      </c>
      <c r="J7">
        <f>H7/I7</f>
        <v>8482.16</v>
      </c>
      <c r="L7" t="s">
        <v>25</v>
      </c>
      <c r="M7">
        <f>M6/M5*100</f>
        <v>7857.1428571428569</v>
      </c>
      <c r="N7">
        <f t="shared" ref="N7:Q7" si="0">N6/N5*100</f>
        <v>12335.329341317365</v>
      </c>
      <c r="O7">
        <f t="shared" si="0"/>
        <v>6360</v>
      </c>
      <c r="P7">
        <f>P6/P5*100</f>
        <v>8490</v>
      </c>
      <c r="Q7">
        <f t="shared" si="0"/>
        <v>16000</v>
      </c>
    </row>
    <row r="8" spans="2:17" ht="15.75" thickTop="1" x14ac:dyDescent="0.25"/>
    <row r="10" spans="2:17" x14ac:dyDescent="0.25">
      <c r="B10" t="s">
        <v>17</v>
      </c>
    </row>
    <row r="11" spans="2:17" ht="15.75" thickBot="1" x14ac:dyDescent="0.3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24</v>
      </c>
      <c r="M11" t="s">
        <v>7</v>
      </c>
      <c r="N11" t="s">
        <v>8</v>
      </c>
      <c r="O11" t="s">
        <v>9</v>
      </c>
      <c r="P11" t="s">
        <v>10</v>
      </c>
      <c r="Q11" t="s">
        <v>11</v>
      </c>
    </row>
    <row r="12" spans="2:17" ht="16.5" thickTop="1" thickBot="1" x14ac:dyDescent="0.3">
      <c r="B12" t="s">
        <v>12</v>
      </c>
      <c r="C12" s="13">
        <v>498</v>
      </c>
      <c r="D12" s="13">
        <v>10</v>
      </c>
      <c r="E12" s="13">
        <v>8</v>
      </c>
      <c r="F12" s="13">
        <v>132</v>
      </c>
      <c r="L12" t="s">
        <v>13</v>
      </c>
      <c r="M12" s="13">
        <v>0.84</v>
      </c>
      <c r="N12" s="13">
        <v>1.67</v>
      </c>
      <c r="O12" s="13">
        <v>5</v>
      </c>
      <c r="P12">
        <v>10</v>
      </c>
      <c r="Q12">
        <v>10</v>
      </c>
    </row>
    <row r="13" spans="2:17" ht="16.5" thickTop="1" thickBot="1" x14ac:dyDescent="0.3">
      <c r="B13" t="s">
        <v>14</v>
      </c>
      <c r="C13" s="13">
        <v>5</v>
      </c>
      <c r="D13" s="13">
        <v>100</v>
      </c>
      <c r="E13" s="13">
        <v>9</v>
      </c>
      <c r="F13" s="13">
        <v>114</v>
      </c>
      <c r="L13" t="s">
        <v>15</v>
      </c>
      <c r="M13" s="13">
        <v>56</v>
      </c>
      <c r="N13" s="13">
        <v>187</v>
      </c>
      <c r="O13" s="13">
        <v>310</v>
      </c>
      <c r="P13" s="13">
        <v>888</v>
      </c>
      <c r="Q13" s="13">
        <v>1674</v>
      </c>
    </row>
    <row r="14" spans="2:17" ht="16.5" thickTop="1" thickBot="1" x14ac:dyDescent="0.3">
      <c r="B14" t="s">
        <v>16</v>
      </c>
      <c r="C14">
        <f>C12*C13/10</f>
        <v>249</v>
      </c>
      <c r="D14">
        <f>D12*D13</f>
        <v>1000</v>
      </c>
      <c r="E14">
        <f>E12*E13</f>
        <v>72</v>
      </c>
      <c r="F14">
        <f>F12*F13/1000</f>
        <v>15.048</v>
      </c>
      <c r="G14" s="13">
        <v>170</v>
      </c>
      <c r="H14" s="12">
        <f>SUM(C14:G14)</f>
        <v>1506.048</v>
      </c>
      <c r="I14">
        <v>0.3</v>
      </c>
      <c r="J14">
        <f>H14/I14</f>
        <v>5020.16</v>
      </c>
      <c r="L14" t="s">
        <v>25</v>
      </c>
      <c r="M14">
        <f>M13/M12*100</f>
        <v>6666.666666666667</v>
      </c>
      <c r="N14">
        <f t="shared" ref="N14:O14" si="1">N13/N12*100</f>
        <v>11197.604790419162</v>
      </c>
      <c r="O14">
        <f t="shared" si="1"/>
        <v>6200</v>
      </c>
      <c r="P14">
        <f>P13/P12*100</f>
        <v>8880</v>
      </c>
      <c r="Q14">
        <f t="shared" ref="Q14" si="2">Q13/Q12*100</f>
        <v>16740</v>
      </c>
    </row>
    <row r="15" spans="2:17" ht="15.75" thickTop="1" x14ac:dyDescent="0.25"/>
    <row r="16" spans="2:17" x14ac:dyDescent="0.25">
      <c r="B16" t="s">
        <v>22</v>
      </c>
    </row>
    <row r="17" spans="2:12" x14ac:dyDescent="0.25">
      <c r="B17" s="1"/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3"/>
    </row>
    <row r="18" spans="2:12" ht="26.25" x14ac:dyDescent="0.4">
      <c r="B18" s="4" t="s">
        <v>18</v>
      </c>
      <c r="C18" s="5">
        <v>1506</v>
      </c>
      <c r="D18" s="5">
        <f>C18+C18</f>
        <v>3012</v>
      </c>
      <c r="E18" s="5">
        <f>$C$18+D18</f>
        <v>4518</v>
      </c>
      <c r="F18" s="5">
        <f>$C$18+E18</f>
        <v>6024</v>
      </c>
      <c r="G18" s="5">
        <f>$C$18+F18</f>
        <v>7530</v>
      </c>
      <c r="H18" s="5">
        <f>$C$18+G18</f>
        <v>9036</v>
      </c>
      <c r="I18" s="5">
        <f>$C$18+H18</f>
        <v>10542</v>
      </c>
      <c r="J18" s="6"/>
      <c r="L18" s="14" t="s">
        <v>26</v>
      </c>
    </row>
    <row r="19" spans="2:12" x14ac:dyDescent="0.25">
      <c r="B19" s="4" t="s">
        <v>19</v>
      </c>
      <c r="C19" s="5">
        <v>0.3</v>
      </c>
      <c r="D19" s="5">
        <f>$C$19+C19*0.1</f>
        <v>0.32999999999999996</v>
      </c>
      <c r="E19" s="5">
        <f>$D$19+C19/10</f>
        <v>0.36</v>
      </c>
      <c r="F19" s="5">
        <f>E19+$C$19/10</f>
        <v>0.39</v>
      </c>
      <c r="G19" s="5">
        <f>F19+$C$19/10</f>
        <v>0.42000000000000004</v>
      </c>
      <c r="H19" s="5">
        <f>G19+$C$19/10</f>
        <v>0.45000000000000007</v>
      </c>
      <c r="I19" s="5">
        <f>H19+$C$19/10</f>
        <v>0.48000000000000009</v>
      </c>
      <c r="J19" s="6"/>
    </row>
    <row r="20" spans="2:12" x14ac:dyDescent="0.25">
      <c r="B20" s="4" t="s">
        <v>20</v>
      </c>
      <c r="C20" s="5">
        <f>1-C19</f>
        <v>0.7</v>
      </c>
      <c r="D20" s="5">
        <f>C20-(C20*D19)</f>
        <v>0.46899999999999997</v>
      </c>
      <c r="E20" s="5">
        <f t="shared" ref="E20:I20" si="3">D20-(D20*E19)</f>
        <v>0.30015999999999998</v>
      </c>
      <c r="F20" s="5">
        <f t="shared" si="3"/>
        <v>0.18309759999999997</v>
      </c>
      <c r="G20" s="5">
        <f t="shared" si="3"/>
        <v>0.10619660799999997</v>
      </c>
      <c r="H20" s="5">
        <f t="shared" si="3"/>
        <v>5.8408134399999978E-2</v>
      </c>
      <c r="I20" s="5">
        <f t="shared" si="3"/>
        <v>3.0372229887999983E-2</v>
      </c>
      <c r="J20" s="6"/>
    </row>
    <row r="21" spans="2:12" x14ac:dyDescent="0.25">
      <c r="B21" s="4" t="s">
        <v>21</v>
      </c>
      <c r="C21" s="5">
        <f>1-C20</f>
        <v>0.30000000000000004</v>
      </c>
      <c r="D21" s="5">
        <f>C20-D20</f>
        <v>0.23099999999999998</v>
      </c>
      <c r="E21" s="5">
        <f t="shared" ref="E21:H21" si="4">D20-E20</f>
        <v>0.16883999999999999</v>
      </c>
      <c r="F21" s="5">
        <f t="shared" si="4"/>
        <v>0.11706240000000001</v>
      </c>
      <c r="G21" s="5">
        <f t="shared" si="4"/>
        <v>7.6900992000000001E-2</v>
      </c>
      <c r="H21" s="5">
        <f t="shared" si="4"/>
        <v>4.7788473599999992E-2</v>
      </c>
      <c r="I21" s="5">
        <f>1-SUM(C21:H21)</f>
        <v>5.8408134400000034E-2</v>
      </c>
      <c r="J21" s="6">
        <f>SUM(C21:I21)</f>
        <v>1</v>
      </c>
    </row>
    <row r="22" spans="2:12" x14ac:dyDescent="0.25">
      <c r="B22" s="4" t="s">
        <v>15</v>
      </c>
      <c r="C22" s="5">
        <f>C21*C18</f>
        <v>451.80000000000007</v>
      </c>
      <c r="D22" s="5">
        <f t="shared" ref="D22:I22" si="5">D21*D18</f>
        <v>695.77199999999993</v>
      </c>
      <c r="E22" s="5">
        <f t="shared" si="5"/>
        <v>762.81912</v>
      </c>
      <c r="F22" s="5">
        <f t="shared" si="5"/>
        <v>705.18389760000002</v>
      </c>
      <c r="G22" s="5">
        <f t="shared" si="5"/>
        <v>579.06446976000007</v>
      </c>
      <c r="H22" s="5">
        <f t="shared" si="5"/>
        <v>431.81664744959994</v>
      </c>
      <c r="I22" s="5">
        <f t="shared" si="5"/>
        <v>615.73855284480032</v>
      </c>
      <c r="J22" s="6">
        <f>SUM(C22:I22)</f>
        <v>4242.1946876544007</v>
      </c>
    </row>
    <row r="23" spans="2:12" x14ac:dyDescent="0.25">
      <c r="B23" s="4"/>
      <c r="C23" s="5"/>
      <c r="D23" s="5"/>
      <c r="E23" s="5"/>
      <c r="F23" s="5"/>
      <c r="G23" s="5"/>
      <c r="H23" s="5"/>
      <c r="I23" s="5"/>
      <c r="J23" s="6"/>
    </row>
    <row r="24" spans="2:12" x14ac:dyDescent="0.25">
      <c r="B24" s="4"/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  <c r="J24" s="6"/>
    </row>
    <row r="25" spans="2:12" x14ac:dyDescent="0.25">
      <c r="B25" s="4" t="s">
        <v>18</v>
      </c>
      <c r="C25" s="5">
        <v>1506</v>
      </c>
      <c r="D25" s="5">
        <f>C25+C25</f>
        <v>3012</v>
      </c>
      <c r="E25" s="5">
        <f>$C$18+D25</f>
        <v>4518</v>
      </c>
      <c r="F25" s="5">
        <f>$C$18+E25</f>
        <v>6024</v>
      </c>
      <c r="G25" s="5">
        <f>$C$18+F25</f>
        <v>7530</v>
      </c>
      <c r="H25" s="5">
        <f>$C$18+G25</f>
        <v>9036</v>
      </c>
      <c r="I25" s="5">
        <f>$C$18+H25</f>
        <v>10542</v>
      </c>
      <c r="J25" s="6"/>
    </row>
    <row r="26" spans="2:12" x14ac:dyDescent="0.25">
      <c r="B26" s="4" t="s">
        <v>19</v>
      </c>
      <c r="C26" s="10">
        <v>0.3</v>
      </c>
      <c r="D26" s="5">
        <f>$C$19+C26*0.1</f>
        <v>0.32999999999999996</v>
      </c>
      <c r="E26" s="5">
        <f>$D$19+C26/10</f>
        <v>0.36</v>
      </c>
      <c r="F26" s="5">
        <f>E26+$C$19/10</f>
        <v>0.39</v>
      </c>
      <c r="G26" s="5">
        <f>F26+$C$19/10</f>
        <v>0.42000000000000004</v>
      </c>
      <c r="H26" s="5">
        <f>G26+$C$19/10</f>
        <v>0.45000000000000007</v>
      </c>
      <c r="I26" s="5">
        <f>H26+$C$19/10</f>
        <v>0.48000000000000009</v>
      </c>
      <c r="J26" s="6"/>
    </row>
    <row r="27" spans="2:12" x14ac:dyDescent="0.25">
      <c r="B27" s="4" t="s">
        <v>20</v>
      </c>
      <c r="C27" s="11">
        <v>0.6</v>
      </c>
      <c r="D27" s="5">
        <f>C27-(C27*D26)</f>
        <v>0.40200000000000002</v>
      </c>
      <c r="E27" s="5">
        <f t="shared" ref="E27:I27" si="6">D27-(D27*E26)</f>
        <v>0.25728000000000001</v>
      </c>
      <c r="F27" s="5">
        <f t="shared" si="6"/>
        <v>0.15694079999999999</v>
      </c>
      <c r="G27" s="5">
        <f t="shared" si="6"/>
        <v>9.1025663999999992E-2</v>
      </c>
      <c r="H27" s="5">
        <f t="shared" si="6"/>
        <v>5.0064115199999988E-2</v>
      </c>
      <c r="I27" s="5">
        <f t="shared" si="6"/>
        <v>2.6033339903999989E-2</v>
      </c>
      <c r="J27" s="6"/>
    </row>
    <row r="28" spans="2:12" x14ac:dyDescent="0.25">
      <c r="B28" s="4" t="s">
        <v>21</v>
      </c>
      <c r="C28" s="10">
        <f>1-C27</f>
        <v>0.4</v>
      </c>
      <c r="D28" s="5">
        <f>C27-D27</f>
        <v>0.19799999999999995</v>
      </c>
      <c r="E28" s="5">
        <f t="shared" ref="E28:H28" si="7">D27-E27</f>
        <v>0.14472000000000002</v>
      </c>
      <c r="F28" s="5">
        <f t="shared" si="7"/>
        <v>0.10033920000000002</v>
      </c>
      <c r="G28" s="5">
        <f t="shared" si="7"/>
        <v>6.5915135999999999E-2</v>
      </c>
      <c r="H28" s="5">
        <f t="shared" si="7"/>
        <v>4.0961548800000004E-2</v>
      </c>
      <c r="I28" s="5">
        <f>1-SUM(C28:H28)</f>
        <v>5.006411519999987E-2</v>
      </c>
      <c r="J28" s="6">
        <f>SUM(C28:I28)</f>
        <v>1</v>
      </c>
    </row>
    <row r="29" spans="2:12" x14ac:dyDescent="0.25">
      <c r="B29" s="7" t="s">
        <v>15</v>
      </c>
      <c r="C29" s="8">
        <f>C28*C25</f>
        <v>602.4</v>
      </c>
      <c r="D29" s="8">
        <f t="shared" ref="D29:I29" si="8">D28*D25</f>
        <v>596.37599999999986</v>
      </c>
      <c r="E29" s="8">
        <f t="shared" si="8"/>
        <v>653.84496000000001</v>
      </c>
      <c r="F29" s="8">
        <f t="shared" si="8"/>
        <v>604.4433408000001</v>
      </c>
      <c r="G29" s="8">
        <f t="shared" si="8"/>
        <v>496.34097407999997</v>
      </c>
      <c r="H29" s="8">
        <f t="shared" si="8"/>
        <v>370.12855495680003</v>
      </c>
      <c r="I29" s="8">
        <f t="shared" si="8"/>
        <v>527.77590243839859</v>
      </c>
      <c r="J29" s="9">
        <f>SUM(C29:I29)</f>
        <v>3851.3097322751983</v>
      </c>
    </row>
  </sheetData>
  <conditionalFormatting sqref="M7: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6" operator="greaterThan">
      <formula>$J$7</formula>
    </cfRule>
    <cfRule type="expression" priority="7">
      <formula>"&gt;=1"</formula>
    </cfRule>
    <cfRule type="cellIs" dxfId="2" priority="8" operator="greaterThan">
      <formula>"J7"</formula>
    </cfRule>
  </conditionalFormatting>
  <conditionalFormatting sqref="M14:Q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" operator="greaterThan">
      <formula>$J$7</formula>
    </cfRule>
    <cfRule type="expression" priority="3">
      <formula>"&gt;=1"</formula>
    </cfRule>
    <cfRule type="cellIs" dxfId="0" priority="4" operator="greaterThan">
      <formula>"J7"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hone 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</dc:creator>
  <cp:lastModifiedBy>ronal</cp:lastModifiedBy>
  <dcterms:created xsi:type="dcterms:W3CDTF">2022-06-11T23:55:16Z</dcterms:created>
  <dcterms:modified xsi:type="dcterms:W3CDTF">2022-06-11T23:59:08Z</dcterms:modified>
</cp:coreProperties>
</file>