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XPDevWiz-GotchaSlots\GotchaSlots\Man\"/>
    </mc:Choice>
  </mc:AlternateContent>
  <bookViews>
    <workbookView xWindow="0" yWindow="0" windowWidth="19200" windowHeight="12225"/>
  </bookViews>
  <sheets>
    <sheet name="Colors" sheetId="7" r:id="rId1"/>
    <sheet name="3x1-1" sheetId="4" r:id="rId2"/>
    <sheet name="3x2-8" sheetId="3" r:id="rId3"/>
    <sheet name="3x3-27" sheetId="2" r:id="rId4"/>
    <sheet name="5x3-100" sheetId="1" r:id="rId5"/>
    <sheet name="5x4-100" sheetId="5" r:id="rId6"/>
    <sheet name="5x5-100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2" l="1"/>
  <c r="L54" i="2"/>
  <c r="L78" i="2"/>
  <c r="L66" i="2"/>
  <c r="L5" i="3"/>
  <c r="L7" i="3"/>
  <c r="L9" i="3"/>
  <c r="L11" i="3"/>
  <c r="L13" i="3"/>
  <c r="L15" i="3"/>
  <c r="L17" i="3"/>
  <c r="L3" i="3"/>
  <c r="L3" i="4"/>
  <c r="L36" i="2"/>
  <c r="L39" i="2"/>
  <c r="L45" i="2"/>
  <c r="L48" i="2"/>
  <c r="L51" i="2"/>
  <c r="L57" i="2"/>
  <c r="L60" i="2"/>
  <c r="L63" i="2"/>
  <c r="L69" i="2"/>
  <c r="L72" i="2"/>
  <c r="L75" i="2"/>
  <c r="L81" i="2"/>
  <c r="L33" i="2"/>
  <c r="J498" i="6" l="1"/>
  <c r="I498" i="6"/>
  <c r="H498" i="6"/>
  <c r="G498" i="6"/>
  <c r="F498" i="6"/>
  <c r="J493" i="6"/>
  <c r="I493" i="6"/>
  <c r="H493" i="6"/>
  <c r="G493" i="6"/>
  <c r="F493" i="6"/>
  <c r="J488" i="6"/>
  <c r="I488" i="6"/>
  <c r="H488" i="6"/>
  <c r="G488" i="6"/>
  <c r="F488" i="6"/>
  <c r="J483" i="6"/>
  <c r="I483" i="6"/>
  <c r="H483" i="6"/>
  <c r="G483" i="6"/>
  <c r="F483" i="6"/>
  <c r="J478" i="6"/>
  <c r="I478" i="6"/>
  <c r="H478" i="6"/>
  <c r="G478" i="6"/>
  <c r="F478" i="6"/>
  <c r="J473" i="6"/>
  <c r="I473" i="6"/>
  <c r="H473" i="6"/>
  <c r="G473" i="6"/>
  <c r="F473" i="6"/>
  <c r="J468" i="6"/>
  <c r="I468" i="6"/>
  <c r="H468" i="6"/>
  <c r="G468" i="6"/>
  <c r="F468" i="6"/>
  <c r="J463" i="6"/>
  <c r="I463" i="6"/>
  <c r="H463" i="6"/>
  <c r="G463" i="6"/>
  <c r="F463" i="6"/>
  <c r="J458" i="6"/>
  <c r="I458" i="6"/>
  <c r="H458" i="6"/>
  <c r="G458" i="6"/>
  <c r="F458" i="6"/>
  <c r="J453" i="6"/>
  <c r="I453" i="6"/>
  <c r="H453" i="6"/>
  <c r="G453" i="6"/>
  <c r="F453" i="6"/>
  <c r="J448" i="6"/>
  <c r="I448" i="6"/>
  <c r="H448" i="6"/>
  <c r="G448" i="6"/>
  <c r="F448" i="6"/>
  <c r="J443" i="6"/>
  <c r="I443" i="6"/>
  <c r="H443" i="6"/>
  <c r="G443" i="6"/>
  <c r="F443" i="6"/>
  <c r="J438" i="6"/>
  <c r="I438" i="6"/>
  <c r="H438" i="6"/>
  <c r="G438" i="6"/>
  <c r="F438" i="6"/>
  <c r="J433" i="6"/>
  <c r="I433" i="6"/>
  <c r="H433" i="6"/>
  <c r="G433" i="6"/>
  <c r="F433" i="6"/>
  <c r="J428" i="6"/>
  <c r="I428" i="6"/>
  <c r="H428" i="6"/>
  <c r="G428" i="6"/>
  <c r="F428" i="6"/>
  <c r="J423" i="6"/>
  <c r="I423" i="6"/>
  <c r="H423" i="6"/>
  <c r="G423" i="6"/>
  <c r="F423" i="6"/>
  <c r="J418" i="6"/>
  <c r="I418" i="6"/>
  <c r="H418" i="6"/>
  <c r="G418" i="6"/>
  <c r="F418" i="6"/>
  <c r="J413" i="6"/>
  <c r="I413" i="6"/>
  <c r="H413" i="6"/>
  <c r="G413" i="6"/>
  <c r="F413" i="6"/>
  <c r="J408" i="6"/>
  <c r="I408" i="6"/>
  <c r="H408" i="6"/>
  <c r="G408" i="6"/>
  <c r="F408" i="6"/>
  <c r="J403" i="6"/>
  <c r="I403" i="6"/>
  <c r="H403" i="6"/>
  <c r="G403" i="6"/>
  <c r="F403" i="6"/>
  <c r="J398" i="6"/>
  <c r="I398" i="6"/>
  <c r="H398" i="6"/>
  <c r="G398" i="6"/>
  <c r="F398" i="6"/>
  <c r="J393" i="6"/>
  <c r="I393" i="6"/>
  <c r="H393" i="6"/>
  <c r="G393" i="6"/>
  <c r="F393" i="6"/>
  <c r="J388" i="6"/>
  <c r="I388" i="6"/>
  <c r="H388" i="6"/>
  <c r="G388" i="6"/>
  <c r="F388" i="6"/>
  <c r="J383" i="6"/>
  <c r="I383" i="6"/>
  <c r="H383" i="6"/>
  <c r="G383" i="6"/>
  <c r="F383" i="6"/>
  <c r="J378" i="6"/>
  <c r="I378" i="6"/>
  <c r="H378" i="6"/>
  <c r="G378" i="6"/>
  <c r="F378" i="6"/>
  <c r="J373" i="6"/>
  <c r="I373" i="6"/>
  <c r="H373" i="6"/>
  <c r="G373" i="6"/>
  <c r="F373" i="6"/>
  <c r="J368" i="6"/>
  <c r="I368" i="6"/>
  <c r="H368" i="6"/>
  <c r="G368" i="6"/>
  <c r="F368" i="6"/>
  <c r="J363" i="6"/>
  <c r="I363" i="6"/>
  <c r="H363" i="6"/>
  <c r="G363" i="6"/>
  <c r="F363" i="6"/>
  <c r="J358" i="6"/>
  <c r="I358" i="6"/>
  <c r="H358" i="6"/>
  <c r="G358" i="6"/>
  <c r="F358" i="6"/>
  <c r="J353" i="6"/>
  <c r="I353" i="6"/>
  <c r="H353" i="6"/>
  <c r="G353" i="6"/>
  <c r="F353" i="6"/>
  <c r="J348" i="6"/>
  <c r="I348" i="6"/>
  <c r="H348" i="6"/>
  <c r="G348" i="6"/>
  <c r="F348" i="6"/>
  <c r="J343" i="6"/>
  <c r="I343" i="6"/>
  <c r="H343" i="6"/>
  <c r="G343" i="6"/>
  <c r="F343" i="6"/>
  <c r="J338" i="6"/>
  <c r="I338" i="6"/>
  <c r="H338" i="6"/>
  <c r="G338" i="6"/>
  <c r="F338" i="6"/>
  <c r="J333" i="6"/>
  <c r="I333" i="6"/>
  <c r="H333" i="6"/>
  <c r="G333" i="6"/>
  <c r="F333" i="6"/>
  <c r="J328" i="6"/>
  <c r="I328" i="6"/>
  <c r="H328" i="6"/>
  <c r="G328" i="6"/>
  <c r="F328" i="6"/>
  <c r="J323" i="6"/>
  <c r="I323" i="6"/>
  <c r="H323" i="6"/>
  <c r="G323" i="6"/>
  <c r="F323" i="6"/>
  <c r="J318" i="6"/>
  <c r="I318" i="6"/>
  <c r="H318" i="6"/>
  <c r="G318" i="6"/>
  <c r="F318" i="6"/>
  <c r="J313" i="6"/>
  <c r="I313" i="6"/>
  <c r="H313" i="6"/>
  <c r="G313" i="6"/>
  <c r="F313" i="6"/>
  <c r="J308" i="6"/>
  <c r="I308" i="6"/>
  <c r="H308" i="6"/>
  <c r="G308" i="6"/>
  <c r="F308" i="6"/>
  <c r="J303" i="6"/>
  <c r="I303" i="6"/>
  <c r="H303" i="6"/>
  <c r="G303" i="6"/>
  <c r="F303" i="6"/>
  <c r="J298" i="6"/>
  <c r="I298" i="6"/>
  <c r="H298" i="6"/>
  <c r="G298" i="6"/>
  <c r="F298" i="6"/>
  <c r="J293" i="6"/>
  <c r="I293" i="6"/>
  <c r="H293" i="6"/>
  <c r="G293" i="6"/>
  <c r="F293" i="6"/>
  <c r="J288" i="6"/>
  <c r="I288" i="6"/>
  <c r="H288" i="6"/>
  <c r="G288" i="6"/>
  <c r="F288" i="6"/>
  <c r="J283" i="6"/>
  <c r="I283" i="6"/>
  <c r="H283" i="6"/>
  <c r="G283" i="6"/>
  <c r="F283" i="6"/>
  <c r="J278" i="6"/>
  <c r="I278" i="6"/>
  <c r="H278" i="6"/>
  <c r="G278" i="6"/>
  <c r="F278" i="6"/>
  <c r="J273" i="6"/>
  <c r="I273" i="6"/>
  <c r="H273" i="6"/>
  <c r="G273" i="6"/>
  <c r="F273" i="6"/>
  <c r="J268" i="6"/>
  <c r="I268" i="6"/>
  <c r="H268" i="6"/>
  <c r="G268" i="6"/>
  <c r="F268" i="6"/>
  <c r="J263" i="6"/>
  <c r="I263" i="6"/>
  <c r="H263" i="6"/>
  <c r="G263" i="6"/>
  <c r="F263" i="6"/>
  <c r="J258" i="6"/>
  <c r="I258" i="6"/>
  <c r="H258" i="6"/>
  <c r="G258" i="6"/>
  <c r="F258" i="6"/>
  <c r="J253" i="6"/>
  <c r="I253" i="6"/>
  <c r="H253" i="6"/>
  <c r="G253" i="6"/>
  <c r="F253" i="6"/>
  <c r="J248" i="6"/>
  <c r="I248" i="6"/>
  <c r="H248" i="6"/>
  <c r="G248" i="6"/>
  <c r="F248" i="6"/>
  <c r="J243" i="6"/>
  <c r="I243" i="6"/>
  <c r="H243" i="6"/>
  <c r="G243" i="6"/>
  <c r="F243" i="6"/>
  <c r="J238" i="6"/>
  <c r="I238" i="6"/>
  <c r="H238" i="6"/>
  <c r="G238" i="6"/>
  <c r="F238" i="6"/>
  <c r="J233" i="6"/>
  <c r="I233" i="6"/>
  <c r="H233" i="6"/>
  <c r="G233" i="6"/>
  <c r="F233" i="6"/>
  <c r="J228" i="6"/>
  <c r="I228" i="6"/>
  <c r="H228" i="6"/>
  <c r="G228" i="6"/>
  <c r="F228" i="6"/>
  <c r="J223" i="6"/>
  <c r="I223" i="6"/>
  <c r="H223" i="6"/>
  <c r="G223" i="6"/>
  <c r="F223" i="6"/>
  <c r="J218" i="6"/>
  <c r="I218" i="6"/>
  <c r="H218" i="6"/>
  <c r="G218" i="6"/>
  <c r="F218" i="6"/>
  <c r="J213" i="6"/>
  <c r="I213" i="6"/>
  <c r="H213" i="6"/>
  <c r="G213" i="6"/>
  <c r="F213" i="6"/>
  <c r="J208" i="6"/>
  <c r="I208" i="6"/>
  <c r="H208" i="6"/>
  <c r="G208" i="6"/>
  <c r="F208" i="6"/>
  <c r="J203" i="6"/>
  <c r="I203" i="6"/>
  <c r="H203" i="6"/>
  <c r="G203" i="6"/>
  <c r="F203" i="6"/>
  <c r="J198" i="6"/>
  <c r="I198" i="6"/>
  <c r="H198" i="6"/>
  <c r="G198" i="6"/>
  <c r="F198" i="6"/>
  <c r="J193" i="6" l="1"/>
  <c r="I193" i="6"/>
  <c r="H193" i="6"/>
  <c r="G193" i="6"/>
  <c r="F193" i="6"/>
  <c r="J188" i="6"/>
  <c r="I188" i="6"/>
  <c r="H188" i="6"/>
  <c r="G188" i="6"/>
  <c r="F188" i="6"/>
  <c r="J183" i="6"/>
  <c r="I183" i="6"/>
  <c r="H183" i="6"/>
  <c r="G183" i="6"/>
  <c r="F183" i="6"/>
  <c r="J178" i="6"/>
  <c r="I178" i="6"/>
  <c r="H178" i="6"/>
  <c r="G178" i="6"/>
  <c r="F178" i="6"/>
  <c r="J173" i="6"/>
  <c r="I173" i="6"/>
  <c r="H173" i="6"/>
  <c r="G173" i="6"/>
  <c r="F173" i="6"/>
  <c r="J168" i="6"/>
  <c r="I168" i="6"/>
  <c r="H168" i="6"/>
  <c r="G168" i="6"/>
  <c r="F168" i="6"/>
  <c r="J163" i="6"/>
  <c r="I163" i="6"/>
  <c r="H163" i="6"/>
  <c r="G163" i="6"/>
  <c r="F163" i="6"/>
  <c r="J158" i="6"/>
  <c r="I158" i="6"/>
  <c r="H158" i="6"/>
  <c r="G158" i="6"/>
  <c r="F158" i="6"/>
  <c r="J153" i="6"/>
  <c r="I153" i="6"/>
  <c r="H153" i="6"/>
  <c r="G153" i="6"/>
  <c r="F153" i="6"/>
  <c r="J148" i="6"/>
  <c r="I148" i="6"/>
  <c r="H148" i="6"/>
  <c r="G148" i="6"/>
  <c r="F148" i="6"/>
  <c r="J143" i="6"/>
  <c r="I143" i="6"/>
  <c r="H143" i="6"/>
  <c r="G143" i="6"/>
  <c r="F143" i="6"/>
  <c r="J138" i="6"/>
  <c r="I138" i="6"/>
  <c r="H138" i="6"/>
  <c r="G138" i="6"/>
  <c r="F138" i="6"/>
  <c r="J133" i="6"/>
  <c r="I133" i="6"/>
  <c r="H133" i="6"/>
  <c r="G133" i="6"/>
  <c r="F133" i="6"/>
  <c r="J128" i="6"/>
  <c r="I128" i="6"/>
  <c r="H128" i="6"/>
  <c r="G128" i="6"/>
  <c r="F128" i="6"/>
  <c r="J123" i="6"/>
  <c r="I123" i="6"/>
  <c r="H123" i="6"/>
  <c r="G123" i="6"/>
  <c r="F123" i="6"/>
  <c r="J118" i="6"/>
  <c r="I118" i="6"/>
  <c r="H118" i="6"/>
  <c r="G118" i="6"/>
  <c r="F118" i="6"/>
  <c r="J113" i="6"/>
  <c r="I113" i="6"/>
  <c r="H113" i="6"/>
  <c r="G113" i="6"/>
  <c r="F113" i="6"/>
  <c r="J108" i="6"/>
  <c r="I108" i="6"/>
  <c r="H108" i="6"/>
  <c r="G108" i="6"/>
  <c r="F108" i="6"/>
  <c r="J103" i="6"/>
  <c r="I103" i="6"/>
  <c r="H103" i="6"/>
  <c r="G103" i="6"/>
  <c r="F103" i="6"/>
  <c r="J98" i="6"/>
  <c r="I98" i="6"/>
  <c r="H98" i="6"/>
  <c r="G98" i="6"/>
  <c r="F98" i="6"/>
  <c r="J93" i="6"/>
  <c r="I93" i="6"/>
  <c r="H93" i="6"/>
  <c r="G93" i="6"/>
  <c r="F93" i="6"/>
  <c r="J88" i="6"/>
  <c r="I88" i="6"/>
  <c r="H88" i="6"/>
  <c r="G88" i="6"/>
  <c r="F88" i="6"/>
  <c r="J83" i="6"/>
  <c r="I83" i="6"/>
  <c r="H83" i="6"/>
  <c r="G83" i="6"/>
  <c r="F83" i="6"/>
  <c r="J78" i="6"/>
  <c r="I78" i="6"/>
  <c r="H78" i="6"/>
  <c r="G78" i="6"/>
  <c r="F78" i="6"/>
  <c r="J73" i="6"/>
  <c r="I73" i="6"/>
  <c r="H73" i="6"/>
  <c r="G73" i="6"/>
  <c r="F73" i="6"/>
  <c r="J68" i="6"/>
  <c r="I68" i="6"/>
  <c r="H68" i="6"/>
  <c r="G68" i="6"/>
  <c r="F68" i="6"/>
  <c r="J63" i="6"/>
  <c r="I63" i="6"/>
  <c r="H63" i="6"/>
  <c r="G63" i="6"/>
  <c r="F63" i="6"/>
  <c r="J58" i="6"/>
  <c r="I58" i="6"/>
  <c r="H58" i="6"/>
  <c r="G58" i="6"/>
  <c r="F58" i="6"/>
  <c r="J53" i="6"/>
  <c r="I53" i="6"/>
  <c r="H53" i="6"/>
  <c r="G53" i="6"/>
  <c r="F53" i="6"/>
  <c r="J48" i="6"/>
  <c r="I48" i="6"/>
  <c r="H48" i="6"/>
  <c r="G48" i="6"/>
  <c r="F48" i="6"/>
  <c r="J43" i="6"/>
  <c r="I43" i="6"/>
  <c r="H43" i="6"/>
  <c r="G43" i="6"/>
  <c r="F43" i="6"/>
  <c r="J38" i="6"/>
  <c r="I38" i="6"/>
  <c r="H38" i="6"/>
  <c r="G38" i="6"/>
  <c r="F38" i="6"/>
  <c r="J33" i="6"/>
  <c r="I33" i="6"/>
  <c r="H33" i="6"/>
  <c r="G33" i="6"/>
  <c r="F33" i="6"/>
  <c r="J28" i="6"/>
  <c r="I28" i="6"/>
  <c r="H28" i="6"/>
  <c r="G28" i="6"/>
  <c r="F28" i="6"/>
  <c r="J23" i="6"/>
  <c r="I23" i="6"/>
  <c r="H23" i="6"/>
  <c r="G23" i="6"/>
  <c r="F23" i="6"/>
  <c r="J18" i="6"/>
  <c r="I18" i="6"/>
  <c r="H18" i="6"/>
  <c r="G18" i="6"/>
  <c r="F18" i="6"/>
  <c r="J13" i="6"/>
  <c r="I13" i="6"/>
  <c r="H13" i="6"/>
  <c r="G13" i="6"/>
  <c r="F13" i="6"/>
  <c r="A8" i="6"/>
  <c r="J8" i="6"/>
  <c r="I8" i="6"/>
  <c r="H8" i="6"/>
  <c r="G8" i="6"/>
  <c r="F8" i="6"/>
  <c r="J3" i="6"/>
  <c r="I3" i="6"/>
  <c r="H3" i="6"/>
  <c r="G3" i="6"/>
  <c r="F3" i="6"/>
  <c r="P3" i="6" l="1"/>
  <c r="P8" i="6"/>
  <c r="A13" i="6"/>
  <c r="P13" i="6" s="1"/>
  <c r="F127" i="5"/>
  <c r="G127" i="5"/>
  <c r="H127" i="5"/>
  <c r="I127" i="5"/>
  <c r="J127" i="5"/>
  <c r="F131" i="5"/>
  <c r="G131" i="5"/>
  <c r="H131" i="5"/>
  <c r="I131" i="5"/>
  <c r="J131" i="5"/>
  <c r="F135" i="5"/>
  <c r="G135" i="5"/>
  <c r="H135" i="5"/>
  <c r="I135" i="5"/>
  <c r="J135" i="5"/>
  <c r="F139" i="5"/>
  <c r="G139" i="5"/>
  <c r="H139" i="5"/>
  <c r="I139" i="5"/>
  <c r="J139" i="5"/>
  <c r="F143" i="5"/>
  <c r="G143" i="5"/>
  <c r="H143" i="5"/>
  <c r="I143" i="5"/>
  <c r="J143" i="5"/>
  <c r="F147" i="5"/>
  <c r="G147" i="5"/>
  <c r="H147" i="5"/>
  <c r="I147" i="5"/>
  <c r="J147" i="5"/>
  <c r="F151" i="5"/>
  <c r="G151" i="5"/>
  <c r="H151" i="5"/>
  <c r="I151" i="5"/>
  <c r="J151" i="5"/>
  <c r="F155" i="5"/>
  <c r="G155" i="5"/>
  <c r="H155" i="5"/>
  <c r="I155" i="5"/>
  <c r="J155" i="5"/>
  <c r="F159" i="5"/>
  <c r="G159" i="5"/>
  <c r="H159" i="5"/>
  <c r="I159" i="5"/>
  <c r="J159" i="5"/>
  <c r="F163" i="5"/>
  <c r="G163" i="5"/>
  <c r="H163" i="5"/>
  <c r="I163" i="5"/>
  <c r="J163" i="5"/>
  <c r="F167" i="5"/>
  <c r="G167" i="5"/>
  <c r="H167" i="5"/>
  <c r="I167" i="5"/>
  <c r="J167" i="5"/>
  <c r="F171" i="5"/>
  <c r="G171" i="5"/>
  <c r="H171" i="5"/>
  <c r="I171" i="5"/>
  <c r="J171" i="5"/>
  <c r="F175" i="5"/>
  <c r="G175" i="5"/>
  <c r="H175" i="5"/>
  <c r="I175" i="5"/>
  <c r="J175" i="5"/>
  <c r="F179" i="5"/>
  <c r="G179" i="5"/>
  <c r="H179" i="5"/>
  <c r="I179" i="5"/>
  <c r="J179" i="5"/>
  <c r="F183" i="5"/>
  <c r="G183" i="5"/>
  <c r="H183" i="5"/>
  <c r="I183" i="5"/>
  <c r="J183" i="5"/>
  <c r="F187" i="5"/>
  <c r="G187" i="5"/>
  <c r="H187" i="5"/>
  <c r="I187" i="5"/>
  <c r="J187" i="5"/>
  <c r="F191" i="5"/>
  <c r="G191" i="5"/>
  <c r="H191" i="5"/>
  <c r="I191" i="5"/>
  <c r="J191" i="5"/>
  <c r="F195" i="5"/>
  <c r="G195" i="5"/>
  <c r="H195" i="5"/>
  <c r="I195" i="5"/>
  <c r="J195" i="5"/>
  <c r="F199" i="5"/>
  <c r="G199" i="5"/>
  <c r="H199" i="5"/>
  <c r="I199" i="5"/>
  <c r="J199" i="5"/>
  <c r="F203" i="5"/>
  <c r="G203" i="5"/>
  <c r="H203" i="5"/>
  <c r="I203" i="5"/>
  <c r="J203" i="5"/>
  <c r="F207" i="5"/>
  <c r="G207" i="5"/>
  <c r="H207" i="5"/>
  <c r="I207" i="5"/>
  <c r="J207" i="5"/>
  <c r="F211" i="5"/>
  <c r="G211" i="5"/>
  <c r="H211" i="5"/>
  <c r="I211" i="5"/>
  <c r="J211" i="5"/>
  <c r="F215" i="5"/>
  <c r="G215" i="5"/>
  <c r="H215" i="5"/>
  <c r="I215" i="5"/>
  <c r="J215" i="5"/>
  <c r="F219" i="5"/>
  <c r="G219" i="5"/>
  <c r="H219" i="5"/>
  <c r="I219" i="5"/>
  <c r="J219" i="5"/>
  <c r="F223" i="5"/>
  <c r="G223" i="5"/>
  <c r="H223" i="5"/>
  <c r="I223" i="5"/>
  <c r="J223" i="5"/>
  <c r="F227" i="5"/>
  <c r="G227" i="5"/>
  <c r="H227" i="5"/>
  <c r="I227" i="5"/>
  <c r="J227" i="5"/>
  <c r="F231" i="5"/>
  <c r="G231" i="5"/>
  <c r="H231" i="5"/>
  <c r="I231" i="5"/>
  <c r="J231" i="5"/>
  <c r="F235" i="5"/>
  <c r="G235" i="5"/>
  <c r="H235" i="5"/>
  <c r="I235" i="5"/>
  <c r="J235" i="5"/>
  <c r="F239" i="5"/>
  <c r="G239" i="5"/>
  <c r="H239" i="5"/>
  <c r="I239" i="5"/>
  <c r="J239" i="5"/>
  <c r="F243" i="5"/>
  <c r="G243" i="5"/>
  <c r="H243" i="5"/>
  <c r="I243" i="5"/>
  <c r="J243" i="5"/>
  <c r="F247" i="5"/>
  <c r="G247" i="5"/>
  <c r="H247" i="5"/>
  <c r="I247" i="5"/>
  <c r="J247" i="5"/>
  <c r="F251" i="5"/>
  <c r="G251" i="5"/>
  <c r="H251" i="5"/>
  <c r="I251" i="5"/>
  <c r="J251" i="5"/>
  <c r="F255" i="5"/>
  <c r="G255" i="5"/>
  <c r="H255" i="5"/>
  <c r="I255" i="5"/>
  <c r="J255" i="5"/>
  <c r="F259" i="5"/>
  <c r="G259" i="5"/>
  <c r="H259" i="5"/>
  <c r="I259" i="5"/>
  <c r="J259" i="5"/>
  <c r="F263" i="5"/>
  <c r="G263" i="5"/>
  <c r="H263" i="5"/>
  <c r="I263" i="5"/>
  <c r="J263" i="5"/>
  <c r="F267" i="5"/>
  <c r="G267" i="5"/>
  <c r="H267" i="5"/>
  <c r="I267" i="5"/>
  <c r="J267" i="5"/>
  <c r="F271" i="5"/>
  <c r="G271" i="5"/>
  <c r="H271" i="5"/>
  <c r="I271" i="5"/>
  <c r="J271" i="5"/>
  <c r="F275" i="5"/>
  <c r="G275" i="5"/>
  <c r="H275" i="5"/>
  <c r="I275" i="5"/>
  <c r="J275" i="5"/>
  <c r="F279" i="5"/>
  <c r="G279" i="5"/>
  <c r="H279" i="5"/>
  <c r="I279" i="5"/>
  <c r="J279" i="5"/>
  <c r="F283" i="5"/>
  <c r="G283" i="5"/>
  <c r="H283" i="5"/>
  <c r="I283" i="5"/>
  <c r="J283" i="5"/>
  <c r="F287" i="5"/>
  <c r="G287" i="5"/>
  <c r="H287" i="5"/>
  <c r="I287" i="5"/>
  <c r="J287" i="5"/>
  <c r="F291" i="5"/>
  <c r="G291" i="5"/>
  <c r="H291" i="5"/>
  <c r="I291" i="5"/>
  <c r="J291" i="5"/>
  <c r="F295" i="5"/>
  <c r="G295" i="5"/>
  <c r="H295" i="5"/>
  <c r="I295" i="5"/>
  <c r="J295" i="5"/>
  <c r="F299" i="5"/>
  <c r="G299" i="5"/>
  <c r="H299" i="5"/>
  <c r="I299" i="5"/>
  <c r="J299" i="5"/>
  <c r="F303" i="5"/>
  <c r="G303" i="5"/>
  <c r="H303" i="5"/>
  <c r="I303" i="5"/>
  <c r="J303" i="5"/>
  <c r="F307" i="5"/>
  <c r="G307" i="5"/>
  <c r="H307" i="5"/>
  <c r="I307" i="5"/>
  <c r="J307" i="5"/>
  <c r="F311" i="5"/>
  <c r="G311" i="5"/>
  <c r="H311" i="5"/>
  <c r="I311" i="5"/>
  <c r="J311" i="5"/>
  <c r="F315" i="5"/>
  <c r="G315" i="5"/>
  <c r="H315" i="5"/>
  <c r="I315" i="5"/>
  <c r="J315" i="5"/>
  <c r="F319" i="5"/>
  <c r="G319" i="5"/>
  <c r="H319" i="5"/>
  <c r="I319" i="5"/>
  <c r="J319" i="5"/>
  <c r="F323" i="5"/>
  <c r="G323" i="5"/>
  <c r="H323" i="5"/>
  <c r="I323" i="5"/>
  <c r="J323" i="5"/>
  <c r="F327" i="5"/>
  <c r="G327" i="5"/>
  <c r="H327" i="5"/>
  <c r="I327" i="5"/>
  <c r="J327" i="5"/>
  <c r="F331" i="5"/>
  <c r="G331" i="5"/>
  <c r="H331" i="5"/>
  <c r="I331" i="5"/>
  <c r="J331" i="5"/>
  <c r="F335" i="5"/>
  <c r="G335" i="5"/>
  <c r="H335" i="5"/>
  <c r="I335" i="5"/>
  <c r="J335" i="5"/>
  <c r="F339" i="5"/>
  <c r="G339" i="5"/>
  <c r="H339" i="5"/>
  <c r="I339" i="5"/>
  <c r="J339" i="5"/>
  <c r="F343" i="5"/>
  <c r="G343" i="5"/>
  <c r="H343" i="5"/>
  <c r="I343" i="5"/>
  <c r="J343" i="5"/>
  <c r="F347" i="5"/>
  <c r="G347" i="5"/>
  <c r="H347" i="5"/>
  <c r="I347" i="5"/>
  <c r="J347" i="5"/>
  <c r="F351" i="5"/>
  <c r="G351" i="5"/>
  <c r="H351" i="5"/>
  <c r="I351" i="5"/>
  <c r="J351" i="5"/>
  <c r="F355" i="5"/>
  <c r="G355" i="5"/>
  <c r="H355" i="5"/>
  <c r="I355" i="5"/>
  <c r="J355" i="5"/>
  <c r="F359" i="5"/>
  <c r="G359" i="5"/>
  <c r="H359" i="5"/>
  <c r="I359" i="5"/>
  <c r="J359" i="5"/>
  <c r="F363" i="5"/>
  <c r="G363" i="5"/>
  <c r="H363" i="5"/>
  <c r="I363" i="5"/>
  <c r="J363" i="5"/>
  <c r="F367" i="5"/>
  <c r="G367" i="5"/>
  <c r="H367" i="5"/>
  <c r="I367" i="5"/>
  <c r="J367" i="5"/>
  <c r="F371" i="5"/>
  <c r="G371" i="5"/>
  <c r="H371" i="5"/>
  <c r="I371" i="5"/>
  <c r="J371" i="5"/>
  <c r="F375" i="5"/>
  <c r="G375" i="5"/>
  <c r="H375" i="5"/>
  <c r="I375" i="5"/>
  <c r="J375" i="5"/>
  <c r="F379" i="5"/>
  <c r="G379" i="5"/>
  <c r="H379" i="5"/>
  <c r="I379" i="5"/>
  <c r="J379" i="5"/>
  <c r="F383" i="5"/>
  <c r="G383" i="5"/>
  <c r="H383" i="5"/>
  <c r="I383" i="5"/>
  <c r="J383" i="5"/>
  <c r="F387" i="5"/>
  <c r="G387" i="5"/>
  <c r="H387" i="5"/>
  <c r="I387" i="5"/>
  <c r="J387" i="5"/>
  <c r="F391" i="5"/>
  <c r="G391" i="5"/>
  <c r="H391" i="5"/>
  <c r="I391" i="5"/>
  <c r="J391" i="5"/>
  <c r="F395" i="5"/>
  <c r="G395" i="5"/>
  <c r="H395" i="5"/>
  <c r="I395" i="5"/>
  <c r="J395" i="5"/>
  <c r="F399" i="5"/>
  <c r="G399" i="5"/>
  <c r="H399" i="5"/>
  <c r="I399" i="5"/>
  <c r="J399" i="5"/>
  <c r="F43" i="5"/>
  <c r="G43" i="5"/>
  <c r="H43" i="5"/>
  <c r="I43" i="5"/>
  <c r="J43" i="5"/>
  <c r="F47" i="5"/>
  <c r="G47" i="5"/>
  <c r="H47" i="5"/>
  <c r="I47" i="5"/>
  <c r="J47" i="5"/>
  <c r="F51" i="5"/>
  <c r="G51" i="5"/>
  <c r="H51" i="5"/>
  <c r="I51" i="5"/>
  <c r="J51" i="5"/>
  <c r="F55" i="5"/>
  <c r="G55" i="5"/>
  <c r="H55" i="5"/>
  <c r="I55" i="5"/>
  <c r="J55" i="5"/>
  <c r="F59" i="5"/>
  <c r="G59" i="5"/>
  <c r="H59" i="5"/>
  <c r="I59" i="5"/>
  <c r="J59" i="5"/>
  <c r="F63" i="5"/>
  <c r="G63" i="5"/>
  <c r="H63" i="5"/>
  <c r="I63" i="5"/>
  <c r="J63" i="5"/>
  <c r="F67" i="5"/>
  <c r="G67" i="5"/>
  <c r="H67" i="5"/>
  <c r="I67" i="5"/>
  <c r="J67" i="5"/>
  <c r="F71" i="5"/>
  <c r="G71" i="5"/>
  <c r="H71" i="5"/>
  <c r="I71" i="5"/>
  <c r="J71" i="5"/>
  <c r="F75" i="5"/>
  <c r="G75" i="5"/>
  <c r="H75" i="5"/>
  <c r="I75" i="5"/>
  <c r="J75" i="5"/>
  <c r="F79" i="5"/>
  <c r="G79" i="5"/>
  <c r="H79" i="5"/>
  <c r="I79" i="5"/>
  <c r="J79" i="5"/>
  <c r="F83" i="5"/>
  <c r="G83" i="5"/>
  <c r="H83" i="5"/>
  <c r="I83" i="5"/>
  <c r="J83" i="5"/>
  <c r="F87" i="5"/>
  <c r="G87" i="5"/>
  <c r="H87" i="5"/>
  <c r="I87" i="5"/>
  <c r="J87" i="5"/>
  <c r="F91" i="5"/>
  <c r="G91" i="5"/>
  <c r="H91" i="5"/>
  <c r="I91" i="5"/>
  <c r="J91" i="5"/>
  <c r="F95" i="5"/>
  <c r="G95" i="5"/>
  <c r="H95" i="5"/>
  <c r="I95" i="5"/>
  <c r="J95" i="5"/>
  <c r="F99" i="5"/>
  <c r="G99" i="5"/>
  <c r="H99" i="5"/>
  <c r="I99" i="5"/>
  <c r="J99" i="5"/>
  <c r="F103" i="5"/>
  <c r="G103" i="5"/>
  <c r="H103" i="5"/>
  <c r="I103" i="5"/>
  <c r="J103" i="5"/>
  <c r="F107" i="5"/>
  <c r="G107" i="5"/>
  <c r="H107" i="5"/>
  <c r="I107" i="5"/>
  <c r="J107" i="5"/>
  <c r="F111" i="5"/>
  <c r="G111" i="5"/>
  <c r="H111" i="5"/>
  <c r="I111" i="5"/>
  <c r="J111" i="5"/>
  <c r="F115" i="5"/>
  <c r="G115" i="5"/>
  <c r="H115" i="5"/>
  <c r="I115" i="5"/>
  <c r="J115" i="5"/>
  <c r="F119" i="5"/>
  <c r="G119" i="5"/>
  <c r="H119" i="5"/>
  <c r="I119" i="5"/>
  <c r="J119" i="5"/>
  <c r="F123" i="5"/>
  <c r="G123" i="5"/>
  <c r="H123" i="5"/>
  <c r="I123" i="5"/>
  <c r="J123" i="5"/>
  <c r="F35" i="5"/>
  <c r="G35" i="5"/>
  <c r="H35" i="5"/>
  <c r="I35" i="5"/>
  <c r="J35" i="5"/>
  <c r="F39" i="5"/>
  <c r="G39" i="5"/>
  <c r="H39" i="5"/>
  <c r="I39" i="5"/>
  <c r="J39" i="5"/>
  <c r="J31" i="5"/>
  <c r="I31" i="5"/>
  <c r="H31" i="5"/>
  <c r="G31" i="5"/>
  <c r="F31" i="5"/>
  <c r="J27" i="5"/>
  <c r="I27" i="5"/>
  <c r="H27" i="5"/>
  <c r="G27" i="5"/>
  <c r="F27" i="5"/>
  <c r="J23" i="5"/>
  <c r="I23" i="5"/>
  <c r="H23" i="5"/>
  <c r="G23" i="5"/>
  <c r="F23" i="5"/>
  <c r="J19" i="5"/>
  <c r="I19" i="5"/>
  <c r="H19" i="5"/>
  <c r="G19" i="5"/>
  <c r="F19" i="5"/>
  <c r="J15" i="5"/>
  <c r="I15" i="5"/>
  <c r="H15" i="5"/>
  <c r="G15" i="5"/>
  <c r="F15" i="5"/>
  <c r="J11" i="5"/>
  <c r="I11" i="5"/>
  <c r="H11" i="5"/>
  <c r="G11" i="5"/>
  <c r="F11" i="5"/>
  <c r="A7" i="5"/>
  <c r="J7" i="5"/>
  <c r="I7" i="5"/>
  <c r="H7" i="5"/>
  <c r="G7" i="5"/>
  <c r="F7" i="5"/>
  <c r="J3" i="5"/>
  <c r="I3" i="5"/>
  <c r="H3" i="5"/>
  <c r="G3" i="5"/>
  <c r="F3" i="5"/>
  <c r="P7" i="5" l="1"/>
  <c r="P3" i="5"/>
  <c r="A18" i="6"/>
  <c r="P18" i="6" s="1"/>
  <c r="A11" i="5"/>
  <c r="P11" i="5" s="1"/>
  <c r="H3" i="4"/>
  <c r="G3" i="4"/>
  <c r="F3" i="4"/>
  <c r="A5" i="3"/>
  <c r="H17" i="3"/>
  <c r="G17" i="3"/>
  <c r="F17" i="3"/>
  <c r="H15" i="3"/>
  <c r="G15" i="3"/>
  <c r="F15" i="3"/>
  <c r="H13" i="3"/>
  <c r="G13" i="3"/>
  <c r="F13" i="3"/>
  <c r="H11" i="3"/>
  <c r="G11" i="3"/>
  <c r="F11" i="3"/>
  <c r="H9" i="3"/>
  <c r="G9" i="3"/>
  <c r="F9" i="3"/>
  <c r="H7" i="3"/>
  <c r="G7" i="3"/>
  <c r="F7" i="3"/>
  <c r="H5" i="3"/>
  <c r="G5" i="3"/>
  <c r="F5" i="3"/>
  <c r="H3" i="3"/>
  <c r="G3" i="3"/>
  <c r="F3" i="3"/>
  <c r="A6" i="2"/>
  <c r="H9" i="2"/>
  <c r="G9" i="2"/>
  <c r="F9" i="2"/>
  <c r="H81" i="2"/>
  <c r="G81" i="2"/>
  <c r="F81" i="2"/>
  <c r="H78" i="2"/>
  <c r="G78" i="2"/>
  <c r="F78" i="2"/>
  <c r="H75" i="2"/>
  <c r="G75" i="2"/>
  <c r="F75" i="2"/>
  <c r="H72" i="2"/>
  <c r="G72" i="2"/>
  <c r="F72" i="2"/>
  <c r="H15" i="2"/>
  <c r="G15" i="2"/>
  <c r="F15" i="2"/>
  <c r="H69" i="2"/>
  <c r="G69" i="2"/>
  <c r="F69" i="2"/>
  <c r="H66" i="2"/>
  <c r="G66" i="2"/>
  <c r="F66" i="2"/>
  <c r="H63" i="2"/>
  <c r="G63" i="2"/>
  <c r="F63" i="2"/>
  <c r="H60" i="2"/>
  <c r="G60" i="2"/>
  <c r="F60" i="2"/>
  <c r="H57" i="2"/>
  <c r="G57" i="2"/>
  <c r="F57" i="2"/>
  <c r="H54" i="2"/>
  <c r="G54" i="2"/>
  <c r="F54" i="2"/>
  <c r="H51" i="2"/>
  <c r="G51" i="2"/>
  <c r="F51" i="2"/>
  <c r="H3" i="2"/>
  <c r="G3" i="2"/>
  <c r="F3" i="2"/>
  <c r="H48" i="2"/>
  <c r="G48" i="2"/>
  <c r="F48" i="2"/>
  <c r="H45" i="2"/>
  <c r="G45" i="2"/>
  <c r="F45" i="2"/>
  <c r="H42" i="2"/>
  <c r="G42" i="2"/>
  <c r="F42" i="2"/>
  <c r="H39" i="2"/>
  <c r="G39" i="2"/>
  <c r="F39" i="2"/>
  <c r="H36" i="2"/>
  <c r="G36" i="2"/>
  <c r="F36" i="2"/>
  <c r="H33" i="2"/>
  <c r="G33" i="2"/>
  <c r="F33" i="2"/>
  <c r="H30" i="2"/>
  <c r="G30" i="2"/>
  <c r="F30" i="2"/>
  <c r="H12" i="2"/>
  <c r="G12" i="2"/>
  <c r="F12" i="2"/>
  <c r="H27" i="2"/>
  <c r="G27" i="2"/>
  <c r="F27" i="2"/>
  <c r="H24" i="2"/>
  <c r="G24" i="2"/>
  <c r="F24" i="2"/>
  <c r="H21" i="2"/>
  <c r="G21" i="2"/>
  <c r="F21" i="2"/>
  <c r="H18" i="2"/>
  <c r="G18" i="2"/>
  <c r="F18" i="2"/>
  <c r="H6" i="2"/>
  <c r="G6" i="2"/>
  <c r="F6" i="2"/>
  <c r="A15" i="5" l="1"/>
  <c r="P15" i="5" s="1"/>
  <c r="A7" i="3"/>
  <c r="A9" i="2"/>
  <c r="L6" i="2"/>
  <c r="L3" i="2"/>
  <c r="A23" i="6"/>
  <c r="P23" i="6" s="1"/>
  <c r="A19" i="5"/>
  <c r="P19" i="5" s="1"/>
  <c r="J300" i="1"/>
  <c r="I300" i="1"/>
  <c r="H300" i="1"/>
  <c r="G300" i="1"/>
  <c r="F300" i="1"/>
  <c r="J297" i="1"/>
  <c r="I297" i="1"/>
  <c r="H297" i="1"/>
  <c r="G297" i="1"/>
  <c r="F297" i="1"/>
  <c r="J294" i="1"/>
  <c r="I294" i="1"/>
  <c r="H294" i="1"/>
  <c r="G294" i="1"/>
  <c r="F294" i="1"/>
  <c r="J291" i="1"/>
  <c r="I291" i="1"/>
  <c r="H291" i="1"/>
  <c r="G291" i="1"/>
  <c r="F291" i="1"/>
  <c r="J288" i="1"/>
  <c r="I288" i="1"/>
  <c r="H288" i="1"/>
  <c r="G288" i="1"/>
  <c r="F288" i="1"/>
  <c r="J285" i="1"/>
  <c r="I285" i="1"/>
  <c r="H285" i="1"/>
  <c r="G285" i="1"/>
  <c r="F285" i="1"/>
  <c r="J282" i="1"/>
  <c r="I282" i="1"/>
  <c r="H282" i="1"/>
  <c r="G282" i="1"/>
  <c r="F282" i="1"/>
  <c r="J279" i="1"/>
  <c r="I279" i="1"/>
  <c r="H279" i="1"/>
  <c r="G279" i="1"/>
  <c r="F279" i="1"/>
  <c r="J276" i="1"/>
  <c r="I276" i="1"/>
  <c r="H276" i="1"/>
  <c r="G276" i="1"/>
  <c r="F276" i="1"/>
  <c r="J273" i="1"/>
  <c r="I273" i="1"/>
  <c r="H273" i="1"/>
  <c r="G273" i="1"/>
  <c r="F273" i="1"/>
  <c r="J270" i="1"/>
  <c r="I270" i="1"/>
  <c r="H270" i="1"/>
  <c r="G270" i="1"/>
  <c r="F270" i="1"/>
  <c r="J267" i="1"/>
  <c r="I267" i="1"/>
  <c r="H267" i="1"/>
  <c r="G267" i="1"/>
  <c r="F267" i="1"/>
  <c r="J264" i="1"/>
  <c r="I264" i="1"/>
  <c r="H264" i="1"/>
  <c r="G264" i="1"/>
  <c r="F264" i="1"/>
  <c r="J261" i="1"/>
  <c r="I261" i="1"/>
  <c r="H261" i="1"/>
  <c r="G261" i="1"/>
  <c r="F261" i="1"/>
  <c r="J258" i="1"/>
  <c r="I258" i="1"/>
  <c r="H258" i="1"/>
  <c r="G258" i="1"/>
  <c r="F258" i="1"/>
  <c r="J255" i="1"/>
  <c r="I255" i="1"/>
  <c r="H255" i="1"/>
  <c r="G255" i="1"/>
  <c r="F255" i="1"/>
  <c r="J252" i="1"/>
  <c r="I252" i="1"/>
  <c r="H252" i="1"/>
  <c r="G252" i="1"/>
  <c r="F252" i="1"/>
  <c r="J249" i="1"/>
  <c r="I249" i="1"/>
  <c r="H249" i="1"/>
  <c r="G249" i="1"/>
  <c r="F249" i="1"/>
  <c r="J246" i="1"/>
  <c r="I246" i="1"/>
  <c r="H246" i="1"/>
  <c r="G246" i="1"/>
  <c r="F246" i="1"/>
  <c r="J243" i="1"/>
  <c r="I243" i="1"/>
  <c r="H243" i="1"/>
  <c r="G243" i="1"/>
  <c r="F243" i="1"/>
  <c r="J240" i="1"/>
  <c r="I240" i="1"/>
  <c r="H240" i="1"/>
  <c r="G240" i="1"/>
  <c r="F240" i="1"/>
  <c r="J237" i="1"/>
  <c r="I237" i="1"/>
  <c r="H237" i="1"/>
  <c r="G237" i="1"/>
  <c r="F237" i="1"/>
  <c r="J234" i="1"/>
  <c r="I234" i="1"/>
  <c r="H234" i="1"/>
  <c r="G234" i="1"/>
  <c r="F234" i="1"/>
  <c r="J231" i="1"/>
  <c r="I231" i="1"/>
  <c r="H231" i="1"/>
  <c r="G231" i="1"/>
  <c r="F231" i="1"/>
  <c r="J228" i="1"/>
  <c r="I228" i="1"/>
  <c r="H228" i="1"/>
  <c r="G228" i="1"/>
  <c r="F228" i="1"/>
  <c r="J225" i="1"/>
  <c r="I225" i="1"/>
  <c r="H225" i="1"/>
  <c r="G225" i="1"/>
  <c r="F225" i="1"/>
  <c r="J222" i="1"/>
  <c r="I222" i="1"/>
  <c r="H222" i="1"/>
  <c r="G222" i="1"/>
  <c r="F222" i="1"/>
  <c r="J219" i="1"/>
  <c r="I219" i="1"/>
  <c r="H219" i="1"/>
  <c r="G219" i="1"/>
  <c r="F219" i="1"/>
  <c r="J216" i="1"/>
  <c r="I216" i="1"/>
  <c r="H216" i="1"/>
  <c r="G216" i="1"/>
  <c r="F216" i="1"/>
  <c r="J213" i="1"/>
  <c r="I213" i="1"/>
  <c r="H213" i="1"/>
  <c r="G213" i="1"/>
  <c r="F213" i="1"/>
  <c r="J210" i="1"/>
  <c r="I210" i="1"/>
  <c r="H210" i="1"/>
  <c r="G210" i="1"/>
  <c r="F210" i="1"/>
  <c r="J207" i="1"/>
  <c r="I207" i="1"/>
  <c r="H207" i="1"/>
  <c r="G207" i="1"/>
  <c r="F207" i="1"/>
  <c r="J204" i="1"/>
  <c r="I204" i="1"/>
  <c r="H204" i="1"/>
  <c r="G204" i="1"/>
  <c r="F204" i="1"/>
  <c r="J201" i="1"/>
  <c r="I201" i="1"/>
  <c r="H201" i="1"/>
  <c r="G201" i="1"/>
  <c r="F201" i="1"/>
  <c r="J198" i="1"/>
  <c r="I198" i="1"/>
  <c r="H198" i="1"/>
  <c r="G198" i="1"/>
  <c r="F198" i="1"/>
  <c r="J195" i="1"/>
  <c r="I195" i="1"/>
  <c r="H195" i="1"/>
  <c r="G195" i="1"/>
  <c r="F195" i="1"/>
  <c r="J192" i="1"/>
  <c r="I192" i="1"/>
  <c r="H192" i="1"/>
  <c r="G192" i="1"/>
  <c r="F192" i="1"/>
  <c r="J189" i="1"/>
  <c r="I189" i="1"/>
  <c r="H189" i="1"/>
  <c r="G189" i="1"/>
  <c r="F189" i="1"/>
  <c r="J186" i="1"/>
  <c r="I186" i="1"/>
  <c r="H186" i="1"/>
  <c r="G186" i="1"/>
  <c r="F186" i="1"/>
  <c r="J183" i="1"/>
  <c r="I183" i="1"/>
  <c r="H183" i="1"/>
  <c r="G183" i="1"/>
  <c r="F183" i="1"/>
  <c r="J180" i="1"/>
  <c r="I180" i="1"/>
  <c r="H180" i="1"/>
  <c r="G180" i="1"/>
  <c r="F180" i="1"/>
  <c r="J177" i="1"/>
  <c r="I177" i="1"/>
  <c r="H177" i="1"/>
  <c r="G177" i="1"/>
  <c r="F177" i="1"/>
  <c r="J174" i="1"/>
  <c r="I174" i="1"/>
  <c r="H174" i="1"/>
  <c r="G174" i="1"/>
  <c r="F174" i="1"/>
  <c r="J171" i="1"/>
  <c r="I171" i="1"/>
  <c r="H171" i="1"/>
  <c r="G171" i="1"/>
  <c r="F171" i="1"/>
  <c r="J168" i="1"/>
  <c r="I168" i="1"/>
  <c r="H168" i="1"/>
  <c r="G168" i="1"/>
  <c r="F168" i="1"/>
  <c r="J165" i="1"/>
  <c r="I165" i="1"/>
  <c r="H165" i="1"/>
  <c r="G165" i="1"/>
  <c r="F165" i="1"/>
  <c r="J162" i="1"/>
  <c r="I162" i="1"/>
  <c r="H162" i="1"/>
  <c r="G162" i="1"/>
  <c r="F162" i="1"/>
  <c r="J159" i="1"/>
  <c r="I159" i="1"/>
  <c r="H159" i="1"/>
  <c r="G159" i="1"/>
  <c r="F159" i="1"/>
  <c r="J156" i="1"/>
  <c r="I156" i="1"/>
  <c r="H156" i="1"/>
  <c r="G156" i="1"/>
  <c r="F156" i="1"/>
  <c r="J153" i="1"/>
  <c r="I153" i="1"/>
  <c r="H153" i="1"/>
  <c r="G153" i="1"/>
  <c r="F153" i="1"/>
  <c r="J150" i="1"/>
  <c r="I150" i="1"/>
  <c r="H150" i="1"/>
  <c r="G150" i="1"/>
  <c r="F150" i="1"/>
  <c r="J147" i="1"/>
  <c r="I147" i="1"/>
  <c r="H147" i="1"/>
  <c r="G147" i="1"/>
  <c r="F147" i="1"/>
  <c r="J144" i="1"/>
  <c r="I144" i="1"/>
  <c r="H144" i="1"/>
  <c r="G144" i="1"/>
  <c r="F144" i="1"/>
  <c r="J141" i="1"/>
  <c r="I141" i="1"/>
  <c r="H141" i="1"/>
  <c r="G141" i="1"/>
  <c r="F141" i="1"/>
  <c r="J138" i="1"/>
  <c r="I138" i="1"/>
  <c r="H138" i="1"/>
  <c r="G138" i="1"/>
  <c r="F138" i="1"/>
  <c r="J135" i="1"/>
  <c r="I135" i="1"/>
  <c r="H135" i="1"/>
  <c r="G135" i="1"/>
  <c r="F135" i="1"/>
  <c r="J132" i="1"/>
  <c r="I132" i="1"/>
  <c r="H132" i="1"/>
  <c r="G132" i="1"/>
  <c r="F132" i="1"/>
  <c r="J129" i="1"/>
  <c r="I129" i="1"/>
  <c r="H129" i="1"/>
  <c r="G129" i="1"/>
  <c r="F129" i="1"/>
  <c r="J126" i="1"/>
  <c r="I126" i="1"/>
  <c r="H126" i="1"/>
  <c r="G126" i="1"/>
  <c r="F126" i="1"/>
  <c r="J123" i="1"/>
  <c r="I123" i="1"/>
  <c r="H123" i="1"/>
  <c r="G123" i="1"/>
  <c r="F123" i="1"/>
  <c r="J120" i="1"/>
  <c r="I120" i="1"/>
  <c r="H120" i="1"/>
  <c r="G120" i="1"/>
  <c r="F120" i="1"/>
  <c r="J117" i="1"/>
  <c r="I117" i="1"/>
  <c r="H117" i="1"/>
  <c r="G117" i="1"/>
  <c r="F117" i="1"/>
  <c r="J114" i="1"/>
  <c r="I114" i="1"/>
  <c r="H114" i="1"/>
  <c r="G114" i="1"/>
  <c r="F114" i="1"/>
  <c r="J111" i="1"/>
  <c r="I111" i="1"/>
  <c r="H111" i="1"/>
  <c r="G111" i="1"/>
  <c r="F111" i="1"/>
  <c r="J108" i="1"/>
  <c r="I108" i="1"/>
  <c r="H108" i="1"/>
  <c r="G108" i="1"/>
  <c r="F108" i="1"/>
  <c r="J105" i="1"/>
  <c r="I105" i="1"/>
  <c r="H105" i="1"/>
  <c r="G105" i="1"/>
  <c r="F105" i="1"/>
  <c r="J102" i="1"/>
  <c r="I102" i="1"/>
  <c r="H102" i="1"/>
  <c r="G102" i="1"/>
  <c r="F102" i="1"/>
  <c r="J99" i="1"/>
  <c r="I99" i="1"/>
  <c r="H99" i="1"/>
  <c r="G99" i="1"/>
  <c r="F99" i="1"/>
  <c r="J96" i="1"/>
  <c r="I96" i="1"/>
  <c r="H96" i="1"/>
  <c r="G96" i="1"/>
  <c r="F96" i="1"/>
  <c r="J93" i="1"/>
  <c r="I93" i="1"/>
  <c r="H93" i="1"/>
  <c r="G93" i="1"/>
  <c r="F93" i="1"/>
  <c r="J90" i="1"/>
  <c r="I90" i="1"/>
  <c r="H90" i="1"/>
  <c r="G90" i="1"/>
  <c r="F90" i="1"/>
  <c r="J87" i="1"/>
  <c r="I87" i="1"/>
  <c r="H87" i="1"/>
  <c r="G87" i="1"/>
  <c r="F87" i="1"/>
  <c r="J84" i="1"/>
  <c r="I84" i="1"/>
  <c r="H84" i="1"/>
  <c r="G84" i="1"/>
  <c r="F84" i="1"/>
  <c r="J81" i="1"/>
  <c r="I81" i="1"/>
  <c r="H81" i="1"/>
  <c r="G81" i="1"/>
  <c r="F81" i="1"/>
  <c r="J78" i="1"/>
  <c r="I78" i="1"/>
  <c r="H78" i="1"/>
  <c r="G78" i="1"/>
  <c r="F78" i="1"/>
  <c r="J75" i="1"/>
  <c r="I75" i="1"/>
  <c r="H75" i="1"/>
  <c r="G75" i="1"/>
  <c r="F75" i="1"/>
  <c r="J72" i="1"/>
  <c r="I72" i="1"/>
  <c r="H72" i="1"/>
  <c r="G72" i="1"/>
  <c r="F72" i="1"/>
  <c r="J69" i="1"/>
  <c r="I69" i="1"/>
  <c r="H69" i="1"/>
  <c r="G69" i="1"/>
  <c r="F69" i="1"/>
  <c r="J66" i="1"/>
  <c r="I66" i="1"/>
  <c r="H66" i="1"/>
  <c r="G66" i="1"/>
  <c r="F66" i="1"/>
  <c r="J63" i="1"/>
  <c r="I63" i="1"/>
  <c r="H63" i="1"/>
  <c r="G63" i="1"/>
  <c r="F63" i="1"/>
  <c r="J60" i="1"/>
  <c r="I60" i="1"/>
  <c r="H60" i="1"/>
  <c r="G60" i="1"/>
  <c r="F60" i="1"/>
  <c r="J57" i="1"/>
  <c r="I57" i="1"/>
  <c r="H57" i="1"/>
  <c r="G57" i="1"/>
  <c r="F57" i="1"/>
  <c r="J54" i="1"/>
  <c r="I54" i="1"/>
  <c r="H54" i="1"/>
  <c r="G54" i="1"/>
  <c r="F54" i="1"/>
  <c r="J51" i="1"/>
  <c r="I51" i="1"/>
  <c r="H51" i="1"/>
  <c r="G51" i="1"/>
  <c r="F51" i="1"/>
  <c r="J48" i="1"/>
  <c r="I48" i="1"/>
  <c r="H48" i="1"/>
  <c r="G48" i="1"/>
  <c r="F48" i="1"/>
  <c r="J45" i="1"/>
  <c r="I45" i="1"/>
  <c r="H45" i="1"/>
  <c r="G45" i="1"/>
  <c r="F45" i="1"/>
  <c r="J42" i="1"/>
  <c r="I42" i="1"/>
  <c r="H42" i="1"/>
  <c r="G42" i="1"/>
  <c r="F42" i="1"/>
  <c r="J39" i="1"/>
  <c r="I39" i="1"/>
  <c r="H39" i="1"/>
  <c r="G39" i="1"/>
  <c r="F39" i="1"/>
  <c r="J36" i="1"/>
  <c r="I36" i="1"/>
  <c r="H36" i="1"/>
  <c r="G36" i="1"/>
  <c r="F36" i="1"/>
  <c r="J33" i="1"/>
  <c r="I33" i="1"/>
  <c r="H33" i="1"/>
  <c r="G33" i="1"/>
  <c r="F33" i="1"/>
  <c r="J30" i="1"/>
  <c r="I30" i="1"/>
  <c r="H30" i="1"/>
  <c r="G30" i="1"/>
  <c r="F30" i="1"/>
  <c r="J27" i="1"/>
  <c r="I27" i="1"/>
  <c r="H27" i="1"/>
  <c r="G27" i="1"/>
  <c r="F27" i="1"/>
  <c r="J24" i="1"/>
  <c r="I24" i="1"/>
  <c r="H24" i="1"/>
  <c r="G24" i="1"/>
  <c r="F24" i="1"/>
  <c r="J21" i="1"/>
  <c r="I21" i="1"/>
  <c r="H21" i="1"/>
  <c r="G21" i="1"/>
  <c r="F21" i="1"/>
  <c r="J18" i="1"/>
  <c r="I18" i="1"/>
  <c r="H18" i="1"/>
  <c r="G18" i="1"/>
  <c r="F18" i="1"/>
  <c r="J15" i="1"/>
  <c r="I15" i="1"/>
  <c r="H15" i="1"/>
  <c r="G15" i="1"/>
  <c r="F15" i="1"/>
  <c r="J12" i="1"/>
  <c r="I12" i="1"/>
  <c r="H12" i="1"/>
  <c r="G12" i="1"/>
  <c r="F12" i="1"/>
  <c r="J9" i="1"/>
  <c r="I9" i="1"/>
  <c r="H9" i="1"/>
  <c r="G9" i="1"/>
  <c r="F9" i="1"/>
  <c r="A6" i="1"/>
  <c r="J6" i="1"/>
  <c r="I6" i="1"/>
  <c r="H6" i="1"/>
  <c r="G6" i="1"/>
  <c r="F6" i="1"/>
  <c r="J3" i="1"/>
  <c r="I3" i="1"/>
  <c r="H3" i="1"/>
  <c r="G3" i="1"/>
  <c r="F3" i="1"/>
  <c r="P3" i="1" l="1"/>
  <c r="P6" i="1"/>
  <c r="A9" i="3"/>
  <c r="A12" i="2"/>
  <c r="L9" i="2"/>
  <c r="A28" i="6"/>
  <c r="P28" i="6" s="1"/>
  <c r="A9" i="1"/>
  <c r="P9" i="1" s="1"/>
  <c r="A23" i="5"/>
  <c r="P23" i="5" s="1"/>
  <c r="A11" i="3" l="1"/>
  <c r="A15" i="2"/>
  <c r="L12" i="2"/>
  <c r="A33" i="6"/>
  <c r="P33" i="6" s="1"/>
  <c r="A12" i="1"/>
  <c r="P12" i="1" s="1"/>
  <c r="A27" i="5"/>
  <c r="P27" i="5" s="1"/>
  <c r="A13" i="3" l="1"/>
  <c r="A18" i="2"/>
  <c r="L15" i="2"/>
  <c r="A38" i="6"/>
  <c r="P38" i="6" s="1"/>
  <c r="A15" i="1"/>
  <c r="P15" i="1" s="1"/>
  <c r="A31" i="5"/>
  <c r="P31" i="5" s="1"/>
  <c r="A15" i="3" l="1"/>
  <c r="A21" i="2"/>
  <c r="L18" i="2"/>
  <c r="A43" i="6"/>
  <c r="P43" i="6" s="1"/>
  <c r="A18" i="1"/>
  <c r="P18" i="1" s="1"/>
  <c r="A35" i="5"/>
  <c r="P35" i="5" s="1"/>
  <c r="A17" i="3" l="1"/>
  <c r="A24" i="2"/>
  <c r="L21" i="2"/>
  <c r="A48" i="6"/>
  <c r="P48" i="6" s="1"/>
  <c r="A21" i="1"/>
  <c r="P21" i="1" s="1"/>
  <c r="A39" i="5"/>
  <c r="P39" i="5" s="1"/>
  <c r="A27" i="2" l="1"/>
  <c r="L24" i="2"/>
  <c r="A53" i="6"/>
  <c r="P53" i="6" s="1"/>
  <c r="A24" i="1"/>
  <c r="P24" i="1" s="1"/>
  <c r="A43" i="5"/>
  <c r="P43" i="5" s="1"/>
  <c r="A30" i="2" l="1"/>
  <c r="L27" i="2"/>
  <c r="A58" i="6"/>
  <c r="P58" i="6" s="1"/>
  <c r="A27" i="1"/>
  <c r="P27" i="1" s="1"/>
  <c r="A47" i="5"/>
  <c r="P47" i="5" s="1"/>
  <c r="A33" i="2" l="1"/>
  <c r="L30" i="2"/>
  <c r="A63" i="6"/>
  <c r="P63" i="6" s="1"/>
  <c r="A30" i="1"/>
  <c r="P30" i="1" s="1"/>
  <c r="A51" i="5"/>
  <c r="P51" i="5" s="1"/>
  <c r="A36" i="2" l="1"/>
  <c r="A68" i="6"/>
  <c r="P68" i="6" s="1"/>
  <c r="A33" i="1"/>
  <c r="P33" i="1" s="1"/>
  <c r="A55" i="5"/>
  <c r="P55" i="5" s="1"/>
  <c r="A39" i="2" l="1"/>
  <c r="A73" i="6"/>
  <c r="P73" i="6" s="1"/>
  <c r="A36" i="1"/>
  <c r="P36" i="1" s="1"/>
  <c r="A59" i="5"/>
  <c r="P59" i="5" s="1"/>
  <c r="A42" i="2" l="1"/>
  <c r="A78" i="6"/>
  <c r="P78" i="6" s="1"/>
  <c r="A39" i="1"/>
  <c r="P39" i="1" s="1"/>
  <c r="A63" i="5"/>
  <c r="P63" i="5" s="1"/>
  <c r="A45" i="2" l="1"/>
  <c r="A83" i="6"/>
  <c r="P83" i="6" s="1"/>
  <c r="A42" i="1"/>
  <c r="P42" i="1" s="1"/>
  <c r="A67" i="5"/>
  <c r="P67" i="5" s="1"/>
  <c r="A48" i="2" l="1"/>
  <c r="A88" i="6"/>
  <c r="P88" i="6" s="1"/>
  <c r="A45" i="1"/>
  <c r="P45" i="1" s="1"/>
  <c r="A71" i="5"/>
  <c r="P71" i="5" s="1"/>
  <c r="A51" i="2" l="1"/>
  <c r="A93" i="6"/>
  <c r="P93" i="6" s="1"/>
  <c r="A48" i="1"/>
  <c r="P48" i="1" s="1"/>
  <c r="A75" i="5"/>
  <c r="P75" i="5" s="1"/>
  <c r="A54" i="2" l="1"/>
  <c r="A98" i="6"/>
  <c r="P98" i="6" s="1"/>
  <c r="A51" i="1"/>
  <c r="P51" i="1" s="1"/>
  <c r="A79" i="5"/>
  <c r="P79" i="5" s="1"/>
  <c r="A57" i="2" l="1"/>
  <c r="A103" i="6"/>
  <c r="P103" i="6" s="1"/>
  <c r="A54" i="1"/>
  <c r="P54" i="1" s="1"/>
  <c r="A83" i="5"/>
  <c r="P83" i="5" s="1"/>
  <c r="A60" i="2" l="1"/>
  <c r="A108" i="6"/>
  <c r="P108" i="6" s="1"/>
  <c r="A57" i="1"/>
  <c r="P57" i="1" s="1"/>
  <c r="A87" i="5"/>
  <c r="P87" i="5" s="1"/>
  <c r="A63" i="2" l="1"/>
  <c r="A113" i="6"/>
  <c r="P113" i="6" s="1"/>
  <c r="A60" i="1"/>
  <c r="P60" i="1" s="1"/>
  <c r="A91" i="5"/>
  <c r="P91" i="5" s="1"/>
  <c r="A66" i="2" l="1"/>
  <c r="A118" i="6"/>
  <c r="P118" i="6" s="1"/>
  <c r="A63" i="1"/>
  <c r="P63" i="1" s="1"/>
  <c r="A95" i="5"/>
  <c r="P95" i="5" s="1"/>
  <c r="A69" i="2" l="1"/>
  <c r="A123" i="6"/>
  <c r="P123" i="6" s="1"/>
  <c r="A66" i="1"/>
  <c r="P66" i="1" s="1"/>
  <c r="A99" i="5"/>
  <c r="P99" i="5" s="1"/>
  <c r="A72" i="2" l="1"/>
  <c r="A128" i="6"/>
  <c r="P128" i="6" s="1"/>
  <c r="A69" i="1"/>
  <c r="P69" i="1" s="1"/>
  <c r="A103" i="5"/>
  <c r="P103" i="5" s="1"/>
  <c r="A75" i="2" l="1"/>
  <c r="A133" i="6"/>
  <c r="P133" i="6" s="1"/>
  <c r="A72" i="1"/>
  <c r="P72" i="1" s="1"/>
  <c r="A107" i="5"/>
  <c r="P107" i="5" s="1"/>
  <c r="A78" i="2" l="1"/>
  <c r="A138" i="6"/>
  <c r="P138" i="6" s="1"/>
  <c r="A75" i="1"/>
  <c r="P75" i="1" s="1"/>
  <c r="A111" i="5"/>
  <c r="P111" i="5" s="1"/>
  <c r="A81" i="2" l="1"/>
  <c r="A143" i="6"/>
  <c r="P143" i="6" s="1"/>
  <c r="A78" i="1"/>
  <c r="P78" i="1" s="1"/>
  <c r="A115" i="5"/>
  <c r="P115" i="5" s="1"/>
  <c r="A148" i="6" l="1"/>
  <c r="P148" i="6" s="1"/>
  <c r="A81" i="1"/>
  <c r="P81" i="1" s="1"/>
  <c r="A119" i="5"/>
  <c r="P119" i="5" s="1"/>
  <c r="A153" i="6" l="1"/>
  <c r="P153" i="6" s="1"/>
  <c r="A84" i="1"/>
  <c r="P84" i="1" s="1"/>
  <c r="A123" i="5"/>
  <c r="P123" i="5" s="1"/>
  <c r="A158" i="6" l="1"/>
  <c r="P158" i="6" s="1"/>
  <c r="A87" i="1"/>
  <c r="P87" i="1" s="1"/>
  <c r="A127" i="5"/>
  <c r="P127" i="5" s="1"/>
  <c r="A163" i="6" l="1"/>
  <c r="P163" i="6" s="1"/>
  <c r="A90" i="1"/>
  <c r="P90" i="1" s="1"/>
  <c r="A131" i="5"/>
  <c r="P131" i="5" s="1"/>
  <c r="A168" i="6" l="1"/>
  <c r="P168" i="6" s="1"/>
  <c r="A93" i="1"/>
  <c r="P93" i="1" s="1"/>
  <c r="A135" i="5"/>
  <c r="P135" i="5" s="1"/>
  <c r="A173" i="6" l="1"/>
  <c r="P173" i="6" s="1"/>
  <c r="A96" i="1"/>
  <c r="P96" i="1" s="1"/>
  <c r="A139" i="5"/>
  <c r="P139" i="5" s="1"/>
  <c r="A178" i="6" l="1"/>
  <c r="P178" i="6" s="1"/>
  <c r="A99" i="1"/>
  <c r="P99" i="1" s="1"/>
  <c r="A143" i="5"/>
  <c r="P143" i="5" s="1"/>
  <c r="A183" i="6" l="1"/>
  <c r="P183" i="6" s="1"/>
  <c r="A102" i="1"/>
  <c r="P102" i="1" s="1"/>
  <c r="A147" i="5"/>
  <c r="P147" i="5" s="1"/>
  <c r="A188" i="6" l="1"/>
  <c r="P188" i="6" s="1"/>
  <c r="A105" i="1"/>
  <c r="P105" i="1" s="1"/>
  <c r="A151" i="5"/>
  <c r="P151" i="5" s="1"/>
  <c r="A193" i="6" l="1"/>
  <c r="P193" i="6" s="1"/>
  <c r="A108" i="1"/>
  <c r="P108" i="1" s="1"/>
  <c r="A155" i="5"/>
  <c r="P155" i="5" s="1"/>
  <c r="A198" i="6" l="1"/>
  <c r="P198" i="6" s="1"/>
  <c r="A111" i="1"/>
  <c r="P111" i="1" s="1"/>
  <c r="A159" i="5"/>
  <c r="P159" i="5" s="1"/>
  <c r="A203" i="6" l="1"/>
  <c r="P203" i="6" s="1"/>
  <c r="A114" i="1"/>
  <c r="P114" i="1" s="1"/>
  <c r="A163" i="5"/>
  <c r="P163" i="5" s="1"/>
  <c r="A208" i="6" l="1"/>
  <c r="P208" i="6" s="1"/>
  <c r="A117" i="1"/>
  <c r="P117" i="1" s="1"/>
  <c r="A167" i="5"/>
  <c r="P167" i="5" s="1"/>
  <c r="A213" i="6" l="1"/>
  <c r="P213" i="6" s="1"/>
  <c r="A120" i="1"/>
  <c r="P120" i="1" s="1"/>
  <c r="A171" i="5"/>
  <c r="P171" i="5" s="1"/>
  <c r="A218" i="6" l="1"/>
  <c r="P218" i="6" s="1"/>
  <c r="A123" i="1"/>
  <c r="P123" i="1" s="1"/>
  <c r="A175" i="5"/>
  <c r="P175" i="5" s="1"/>
  <c r="A223" i="6" l="1"/>
  <c r="P223" i="6" s="1"/>
  <c r="A126" i="1"/>
  <c r="P126" i="1" s="1"/>
  <c r="A179" i="5"/>
  <c r="P179" i="5" s="1"/>
  <c r="A228" i="6" l="1"/>
  <c r="P228" i="6" s="1"/>
  <c r="A129" i="1"/>
  <c r="P129" i="1" s="1"/>
  <c r="A183" i="5"/>
  <c r="P183" i="5" s="1"/>
  <c r="A233" i="6" l="1"/>
  <c r="P233" i="6" s="1"/>
  <c r="A132" i="1"/>
  <c r="P132" i="1" s="1"/>
  <c r="A187" i="5"/>
  <c r="P187" i="5" s="1"/>
  <c r="A238" i="6" l="1"/>
  <c r="P238" i="6" s="1"/>
  <c r="A135" i="1"/>
  <c r="P135" i="1" s="1"/>
  <c r="A191" i="5"/>
  <c r="P191" i="5" s="1"/>
  <c r="A243" i="6" l="1"/>
  <c r="P243" i="6" s="1"/>
  <c r="A138" i="1"/>
  <c r="P138" i="1" s="1"/>
  <c r="A195" i="5"/>
  <c r="P195" i="5" s="1"/>
  <c r="A248" i="6" l="1"/>
  <c r="P248" i="6" s="1"/>
  <c r="A141" i="1"/>
  <c r="P141" i="1" s="1"/>
  <c r="A199" i="5"/>
  <c r="P199" i="5" s="1"/>
  <c r="A253" i="6" l="1"/>
  <c r="P253" i="6" s="1"/>
  <c r="A144" i="1"/>
  <c r="P144" i="1" s="1"/>
  <c r="A203" i="5"/>
  <c r="P203" i="5" s="1"/>
  <c r="A258" i="6" l="1"/>
  <c r="P258" i="6" s="1"/>
  <c r="A147" i="1"/>
  <c r="P147" i="1" s="1"/>
  <c r="A207" i="5"/>
  <c r="P207" i="5" s="1"/>
  <c r="A263" i="6" l="1"/>
  <c r="P263" i="6" s="1"/>
  <c r="A150" i="1"/>
  <c r="P150" i="1" s="1"/>
  <c r="A211" i="5"/>
  <c r="P211" i="5" s="1"/>
  <c r="A268" i="6" l="1"/>
  <c r="P268" i="6" s="1"/>
  <c r="A153" i="1"/>
  <c r="P153" i="1" s="1"/>
  <c r="A215" i="5"/>
  <c r="P215" i="5" s="1"/>
  <c r="A273" i="6" l="1"/>
  <c r="P273" i="6" s="1"/>
  <c r="A156" i="1"/>
  <c r="P156" i="1" s="1"/>
  <c r="A219" i="5"/>
  <c r="P219" i="5" s="1"/>
  <c r="A278" i="6" l="1"/>
  <c r="P278" i="6" s="1"/>
  <c r="A159" i="1"/>
  <c r="P159" i="1" s="1"/>
  <c r="A223" i="5"/>
  <c r="P223" i="5" s="1"/>
  <c r="A283" i="6" l="1"/>
  <c r="P283" i="6" s="1"/>
  <c r="A162" i="1"/>
  <c r="P162" i="1" s="1"/>
  <c r="A227" i="5"/>
  <c r="P227" i="5" s="1"/>
  <c r="A288" i="6" l="1"/>
  <c r="P288" i="6" s="1"/>
  <c r="A165" i="1"/>
  <c r="P165" i="1" s="1"/>
  <c r="A231" i="5"/>
  <c r="P231" i="5" s="1"/>
  <c r="A293" i="6" l="1"/>
  <c r="P293" i="6" s="1"/>
  <c r="A168" i="1"/>
  <c r="P168" i="1" s="1"/>
  <c r="A235" i="5"/>
  <c r="P235" i="5" s="1"/>
  <c r="A298" i="6" l="1"/>
  <c r="P298" i="6" s="1"/>
  <c r="A171" i="1"/>
  <c r="P171" i="1" s="1"/>
  <c r="A239" i="5"/>
  <c r="P239" i="5" s="1"/>
  <c r="A303" i="6" l="1"/>
  <c r="P303" i="6" s="1"/>
  <c r="A174" i="1"/>
  <c r="P174" i="1" s="1"/>
  <c r="A243" i="5"/>
  <c r="P243" i="5" s="1"/>
  <c r="A308" i="6" l="1"/>
  <c r="P308" i="6" s="1"/>
  <c r="A177" i="1"/>
  <c r="P177" i="1" s="1"/>
  <c r="A247" i="5"/>
  <c r="P247" i="5" s="1"/>
  <c r="A313" i="6" l="1"/>
  <c r="P313" i="6" s="1"/>
  <c r="A180" i="1"/>
  <c r="P180" i="1" s="1"/>
  <c r="A251" i="5"/>
  <c r="P251" i="5" s="1"/>
  <c r="A318" i="6" l="1"/>
  <c r="P318" i="6" s="1"/>
  <c r="A183" i="1"/>
  <c r="P183" i="1" s="1"/>
  <c r="A255" i="5"/>
  <c r="P255" i="5" s="1"/>
  <c r="A323" i="6" l="1"/>
  <c r="P323" i="6" s="1"/>
  <c r="A186" i="1"/>
  <c r="P186" i="1" s="1"/>
  <c r="A259" i="5"/>
  <c r="P259" i="5" s="1"/>
  <c r="A328" i="6" l="1"/>
  <c r="P328" i="6" s="1"/>
  <c r="A189" i="1"/>
  <c r="P189" i="1" s="1"/>
  <c r="A263" i="5"/>
  <c r="P263" i="5" s="1"/>
  <c r="A333" i="6" l="1"/>
  <c r="P333" i="6" s="1"/>
  <c r="A192" i="1"/>
  <c r="P192" i="1" s="1"/>
  <c r="A267" i="5"/>
  <c r="P267" i="5" s="1"/>
  <c r="A338" i="6" l="1"/>
  <c r="P338" i="6" s="1"/>
  <c r="A195" i="1"/>
  <c r="P195" i="1" s="1"/>
  <c r="A271" i="5"/>
  <c r="P271" i="5" s="1"/>
  <c r="A343" i="6" l="1"/>
  <c r="P343" i="6" s="1"/>
  <c r="A198" i="1"/>
  <c r="P198" i="1" s="1"/>
  <c r="A275" i="5"/>
  <c r="P275" i="5" s="1"/>
  <c r="A348" i="6" l="1"/>
  <c r="P348" i="6" s="1"/>
  <c r="A201" i="1"/>
  <c r="P201" i="1" s="1"/>
  <c r="A279" i="5"/>
  <c r="P279" i="5" s="1"/>
  <c r="A353" i="6" l="1"/>
  <c r="P353" i="6" s="1"/>
  <c r="A204" i="1"/>
  <c r="P204" i="1" s="1"/>
  <c r="A283" i="5"/>
  <c r="P283" i="5" s="1"/>
  <c r="A358" i="6" l="1"/>
  <c r="P358" i="6" s="1"/>
  <c r="A207" i="1"/>
  <c r="P207" i="1" s="1"/>
  <c r="A287" i="5"/>
  <c r="P287" i="5" s="1"/>
  <c r="A363" i="6" l="1"/>
  <c r="P363" i="6" s="1"/>
  <c r="A210" i="1"/>
  <c r="P210" i="1" s="1"/>
  <c r="A291" i="5"/>
  <c r="P291" i="5" s="1"/>
  <c r="A368" i="6" l="1"/>
  <c r="P368" i="6" s="1"/>
  <c r="A213" i="1"/>
  <c r="P213" i="1" s="1"/>
  <c r="A295" i="5"/>
  <c r="P295" i="5" s="1"/>
  <c r="A373" i="6" l="1"/>
  <c r="P373" i="6" s="1"/>
  <c r="A216" i="1"/>
  <c r="P216" i="1" s="1"/>
  <c r="A299" i="5"/>
  <c r="P299" i="5" s="1"/>
  <c r="A378" i="6" l="1"/>
  <c r="P378" i="6" s="1"/>
  <c r="A219" i="1"/>
  <c r="P219" i="1" s="1"/>
  <c r="A303" i="5"/>
  <c r="P303" i="5" s="1"/>
  <c r="A383" i="6" l="1"/>
  <c r="P383" i="6" s="1"/>
  <c r="A222" i="1"/>
  <c r="P222" i="1" s="1"/>
  <c r="A307" i="5"/>
  <c r="P307" i="5" s="1"/>
  <c r="A388" i="6" l="1"/>
  <c r="P388" i="6" s="1"/>
  <c r="A225" i="1"/>
  <c r="P225" i="1" s="1"/>
  <c r="A311" i="5"/>
  <c r="P311" i="5" s="1"/>
  <c r="A393" i="6" l="1"/>
  <c r="P393" i="6" s="1"/>
  <c r="A228" i="1"/>
  <c r="P228" i="1" s="1"/>
  <c r="A315" i="5"/>
  <c r="P315" i="5" s="1"/>
  <c r="A398" i="6" l="1"/>
  <c r="P398" i="6" s="1"/>
  <c r="A231" i="1"/>
  <c r="P231" i="1" s="1"/>
  <c r="A319" i="5"/>
  <c r="P319" i="5" s="1"/>
  <c r="A403" i="6" l="1"/>
  <c r="P403" i="6" s="1"/>
  <c r="A234" i="1"/>
  <c r="P234" i="1" s="1"/>
  <c r="A323" i="5"/>
  <c r="P323" i="5" s="1"/>
  <c r="A408" i="6" l="1"/>
  <c r="P408" i="6" s="1"/>
  <c r="A237" i="1"/>
  <c r="P237" i="1" s="1"/>
  <c r="A327" i="5"/>
  <c r="P327" i="5" s="1"/>
  <c r="A413" i="6" l="1"/>
  <c r="P413" i="6" s="1"/>
  <c r="A240" i="1"/>
  <c r="P240" i="1" s="1"/>
  <c r="A331" i="5"/>
  <c r="P331" i="5" s="1"/>
  <c r="A418" i="6" l="1"/>
  <c r="P418" i="6" s="1"/>
  <c r="A243" i="1"/>
  <c r="P243" i="1" s="1"/>
  <c r="A335" i="5"/>
  <c r="P335" i="5" s="1"/>
  <c r="A423" i="6" l="1"/>
  <c r="P423" i="6" s="1"/>
  <c r="A246" i="1"/>
  <c r="P246" i="1" s="1"/>
  <c r="A339" i="5"/>
  <c r="P339" i="5" s="1"/>
  <c r="A428" i="6" l="1"/>
  <c r="P428" i="6" s="1"/>
  <c r="A249" i="1"/>
  <c r="P249" i="1" s="1"/>
  <c r="A343" i="5"/>
  <c r="P343" i="5" s="1"/>
  <c r="A433" i="6" l="1"/>
  <c r="P433" i="6" s="1"/>
  <c r="A252" i="1"/>
  <c r="P252" i="1" s="1"/>
  <c r="A347" i="5"/>
  <c r="P347" i="5" s="1"/>
  <c r="A438" i="6" l="1"/>
  <c r="P438" i="6" s="1"/>
  <c r="A255" i="1"/>
  <c r="P255" i="1" s="1"/>
  <c r="A351" i="5"/>
  <c r="P351" i="5" s="1"/>
  <c r="A443" i="6" l="1"/>
  <c r="P443" i="6" s="1"/>
  <c r="A258" i="1"/>
  <c r="P258" i="1" s="1"/>
  <c r="A355" i="5"/>
  <c r="P355" i="5" s="1"/>
  <c r="A448" i="6" l="1"/>
  <c r="P448" i="6" s="1"/>
  <c r="A261" i="1"/>
  <c r="P261" i="1" s="1"/>
  <c r="A359" i="5"/>
  <c r="P359" i="5" s="1"/>
  <c r="A453" i="6" l="1"/>
  <c r="P453" i="6" s="1"/>
  <c r="A264" i="1"/>
  <c r="P264" i="1" s="1"/>
  <c r="A363" i="5"/>
  <c r="P363" i="5" s="1"/>
  <c r="A458" i="6" l="1"/>
  <c r="P458" i="6" s="1"/>
  <c r="A267" i="1"/>
  <c r="P267" i="1" s="1"/>
  <c r="A367" i="5"/>
  <c r="P367" i="5" s="1"/>
  <c r="A463" i="6" l="1"/>
  <c r="P463" i="6" s="1"/>
  <c r="A270" i="1"/>
  <c r="P270" i="1" s="1"/>
  <c r="A371" i="5"/>
  <c r="P371" i="5" s="1"/>
  <c r="A468" i="6" l="1"/>
  <c r="P468" i="6" s="1"/>
  <c r="A273" i="1"/>
  <c r="P273" i="1" s="1"/>
  <c r="A375" i="5"/>
  <c r="P375" i="5" s="1"/>
  <c r="A473" i="6" l="1"/>
  <c r="P473" i="6" s="1"/>
  <c r="A276" i="1"/>
  <c r="P276" i="1" s="1"/>
  <c r="A379" i="5"/>
  <c r="P379" i="5" s="1"/>
  <c r="A478" i="6" l="1"/>
  <c r="P478" i="6" s="1"/>
  <c r="A279" i="1"/>
  <c r="P279" i="1" s="1"/>
  <c r="A383" i="5"/>
  <c r="P383" i="5" s="1"/>
  <c r="A483" i="6" l="1"/>
  <c r="P483" i="6" s="1"/>
  <c r="A282" i="1"/>
  <c r="P282" i="1" s="1"/>
  <c r="A387" i="5"/>
  <c r="P387" i="5" s="1"/>
  <c r="A488" i="6" l="1"/>
  <c r="P488" i="6" s="1"/>
  <c r="A285" i="1"/>
  <c r="P285" i="1" s="1"/>
  <c r="A391" i="5"/>
  <c r="P391" i="5" s="1"/>
  <c r="A493" i="6" l="1"/>
  <c r="P493" i="6" s="1"/>
  <c r="A288" i="1"/>
  <c r="P288" i="1" s="1"/>
  <c r="A395" i="5"/>
  <c r="P395" i="5" s="1"/>
  <c r="A498" i="6" l="1"/>
  <c r="P498" i="6" s="1"/>
  <c r="A291" i="1"/>
  <c r="P291" i="1" s="1"/>
  <c r="A399" i="5"/>
  <c r="P399" i="5" s="1"/>
  <c r="A294" i="1" l="1"/>
  <c r="P294" i="1" s="1"/>
  <c r="A297" i="1" l="1"/>
  <c r="P297" i="1" s="1"/>
  <c r="A300" i="1" l="1"/>
  <c r="P300" i="1" s="1"/>
</calcChain>
</file>

<file path=xl/sharedStrings.xml><?xml version="1.0" encoding="utf-8"?>
<sst xmlns="http://schemas.openxmlformats.org/spreadsheetml/2006/main" count="2372" uniqueCount="208">
  <si>
    <t>Line</t>
  </si>
  <si>
    <t>Item</t>
  </si>
  <si>
    <t>Color</t>
  </si>
  <si>
    <t>Red</t>
  </si>
  <si>
    <t>Green</t>
  </si>
  <si>
    <t>Blue</t>
  </si>
  <si>
    <t>ff</t>
  </si>
  <si>
    <t>00</t>
  </si>
  <si>
    <t>f0</t>
  </si>
  <si>
    <t>1b</t>
  </si>
  <si>
    <t>26</t>
  </si>
  <si>
    <t>64</t>
  </si>
  <si>
    <t>3f</t>
  </si>
  <si>
    <t>Antique Brass</t>
  </si>
  <si>
    <t>CD9575</t>
  </si>
  <si>
    <t>Apricot</t>
  </si>
  <si>
    <t>FDD9B5</t>
  </si>
  <si>
    <t>Aquamarine</t>
  </si>
  <si>
    <t>78DBE2</t>
  </si>
  <si>
    <t>Asparagus</t>
  </si>
  <si>
    <t>87A96B</t>
  </si>
  <si>
    <t>Atomic Tangerine</t>
  </si>
  <si>
    <t>FFA474</t>
  </si>
  <si>
    <t>Beaver</t>
  </si>
  <si>
    <t>9F8170</t>
  </si>
  <si>
    <t>Bittersweet</t>
  </si>
  <si>
    <t>FD7C6E</t>
  </si>
  <si>
    <t>1F75FE</t>
  </si>
  <si>
    <t>Blue Bell</t>
  </si>
  <si>
    <t>ADADD6</t>
  </si>
  <si>
    <t>Blue Violet</t>
  </si>
  <si>
    <t>7366BD</t>
  </si>
  <si>
    <t>Blush</t>
  </si>
  <si>
    <t>DE5D83</t>
  </si>
  <si>
    <t>Brick Red</t>
  </si>
  <si>
    <t>CB4154</t>
  </si>
  <si>
    <t>Brown</t>
  </si>
  <si>
    <t>B4674D</t>
  </si>
  <si>
    <t>Burnt Orange</t>
  </si>
  <si>
    <t>FF7F49</t>
  </si>
  <si>
    <t>Burnt Sienna</t>
  </si>
  <si>
    <t>EA7E5D</t>
  </si>
  <si>
    <t>Canary</t>
  </si>
  <si>
    <t>FFFF99</t>
  </si>
  <si>
    <t>Caribbean Green</t>
  </si>
  <si>
    <t>1CD3A2</t>
  </si>
  <si>
    <t>Carnation Pink</t>
  </si>
  <si>
    <t>FFAACC</t>
  </si>
  <si>
    <t>Cerulean</t>
  </si>
  <si>
    <t>1DACD6</t>
  </si>
  <si>
    <t>Chestnut</t>
  </si>
  <si>
    <t>BC5D58</t>
  </si>
  <si>
    <t>Copper</t>
  </si>
  <si>
    <t>DD9475</t>
  </si>
  <si>
    <t>Cornflower</t>
  </si>
  <si>
    <t>9ACEEB</t>
  </si>
  <si>
    <t>Cotton Candy</t>
  </si>
  <si>
    <t>FFBCD9</t>
  </si>
  <si>
    <t>Dandelion</t>
  </si>
  <si>
    <t>FDDB6D</t>
  </si>
  <si>
    <t>Denim</t>
  </si>
  <si>
    <t>2B6CC4</t>
  </si>
  <si>
    <t>Eggplant</t>
  </si>
  <si>
    <t>6E5160</t>
  </si>
  <si>
    <t>Electric Lime</t>
  </si>
  <si>
    <t>1DF914</t>
  </si>
  <si>
    <t>Fern</t>
  </si>
  <si>
    <t>71BC78</t>
  </si>
  <si>
    <t>Fuchsia</t>
  </si>
  <si>
    <t>C364C5</t>
  </si>
  <si>
    <t>Fuzzy Wuzzy Brown</t>
  </si>
  <si>
    <t>CC6666</t>
  </si>
  <si>
    <t>Gold</t>
  </si>
  <si>
    <t>E7C697</t>
  </si>
  <si>
    <t>Goldenrod</t>
  </si>
  <si>
    <t>FCD975</t>
  </si>
  <si>
    <t>Granny Smith Apple</t>
  </si>
  <si>
    <t>A8E4A0</t>
  </si>
  <si>
    <t>Gray</t>
  </si>
  <si>
    <t>95918C</t>
  </si>
  <si>
    <t>1CAC78</t>
  </si>
  <si>
    <t>Green Yellow</t>
  </si>
  <si>
    <t>F0E891</t>
  </si>
  <si>
    <t>Inch Worm</t>
  </si>
  <si>
    <t>B2EC5D</t>
  </si>
  <si>
    <t>Indigo</t>
  </si>
  <si>
    <t>5D76CB</t>
  </si>
  <si>
    <t>Jazzberry Jam</t>
  </si>
  <si>
    <t>CA3767</t>
  </si>
  <si>
    <t>Jungle Green</t>
  </si>
  <si>
    <t>3BB08F</t>
  </si>
  <si>
    <t>Laser Lemon</t>
  </si>
  <si>
    <t>FDFC74</t>
  </si>
  <si>
    <t>Lavender</t>
  </si>
  <si>
    <t>FCB4D5</t>
  </si>
  <si>
    <t>Macaroni and Cheese</t>
  </si>
  <si>
    <t>FFBD88</t>
  </si>
  <si>
    <t>Magenta</t>
  </si>
  <si>
    <t>F664AF</t>
  </si>
  <si>
    <t>Manatee</t>
  </si>
  <si>
    <t>979AAA</t>
  </si>
  <si>
    <t>Mango Tango</t>
  </si>
  <si>
    <t>FF8243</t>
  </si>
  <si>
    <t>Maroon</t>
  </si>
  <si>
    <t>C8385A</t>
  </si>
  <si>
    <t>Mauvelous</t>
  </si>
  <si>
    <t>EF98AA</t>
  </si>
  <si>
    <t>Midnight Blue</t>
  </si>
  <si>
    <t>1A4876</t>
  </si>
  <si>
    <t>Mountain Meadow</t>
  </si>
  <si>
    <t>30BA8F</t>
  </si>
  <si>
    <t>Navy Blue</t>
  </si>
  <si>
    <t>1974D2</t>
  </si>
  <si>
    <t>Neon Carrot</t>
  </si>
  <si>
    <t>FFA343</t>
  </si>
  <si>
    <t>Olive Green</t>
  </si>
  <si>
    <t>BAB86C</t>
  </si>
  <si>
    <t>Orange</t>
  </si>
  <si>
    <t>FF7538</t>
  </si>
  <si>
    <t>Orchid</t>
  </si>
  <si>
    <t>E6A8D7</t>
  </si>
  <si>
    <t>Outer Space</t>
  </si>
  <si>
    <t>414A4C</t>
  </si>
  <si>
    <t>Pacific Blue</t>
  </si>
  <si>
    <t>1CA9C9</t>
  </si>
  <si>
    <t>Peach</t>
  </si>
  <si>
    <t>FFCFAB</t>
  </si>
  <si>
    <t>Pine Green</t>
  </si>
  <si>
    <t>Pink Flamingo</t>
  </si>
  <si>
    <t>FC74FD</t>
  </si>
  <si>
    <t>Pink Sherbet</t>
  </si>
  <si>
    <t>F780A1</t>
  </si>
  <si>
    <t>Plum</t>
  </si>
  <si>
    <t>8E4585</t>
  </si>
  <si>
    <t>Purple Heart</t>
  </si>
  <si>
    <t>7442C8</t>
  </si>
  <si>
    <t>Purple Mountainsג€™ Majesty</t>
  </si>
  <si>
    <t>9D81BA</t>
  </si>
  <si>
    <t>Purple Pizzazz</t>
  </si>
  <si>
    <t>FF1DCE</t>
  </si>
  <si>
    <t>Radical Red</t>
  </si>
  <si>
    <t>FF496C</t>
  </si>
  <si>
    <t>Raw Sienna</t>
  </si>
  <si>
    <t>D68A59</t>
  </si>
  <si>
    <t>Razzle Dazzle Rose</t>
  </si>
  <si>
    <t>FF48D0</t>
  </si>
  <si>
    <t>EE204D</t>
  </si>
  <si>
    <t>Red Orange</t>
  </si>
  <si>
    <t>FF5349</t>
  </si>
  <si>
    <t>Red Violet</t>
  </si>
  <si>
    <t>C0448F</t>
  </si>
  <si>
    <t>Robin Egg Blue</t>
  </si>
  <si>
    <t>1FCECB</t>
  </si>
  <si>
    <t>Royal Purple</t>
  </si>
  <si>
    <t>7851A9</t>
  </si>
  <si>
    <t>Salmon</t>
  </si>
  <si>
    <t>FF9BAA</t>
  </si>
  <si>
    <t>Scarlet</t>
  </si>
  <si>
    <t>FC2847</t>
  </si>
  <si>
    <t>Screamin Green</t>
  </si>
  <si>
    <t>76FF7A</t>
  </si>
  <si>
    <t>Sea Green</t>
  </si>
  <si>
    <t>9FE2BF</t>
  </si>
  <si>
    <t>Sepia</t>
  </si>
  <si>
    <t>A5694F</t>
  </si>
  <si>
    <t>Shadow</t>
  </si>
  <si>
    <t>8A795D</t>
  </si>
  <si>
    <t>Shamrock</t>
  </si>
  <si>
    <t>45CEA2</t>
  </si>
  <si>
    <t>Sky Blue</t>
  </si>
  <si>
    <t>80DAEB</t>
  </si>
  <si>
    <t>Sunglow</t>
  </si>
  <si>
    <t>FFCF48</t>
  </si>
  <si>
    <t>Sunset Orange</t>
  </si>
  <si>
    <t>FD5E53</t>
  </si>
  <si>
    <t>Tan</t>
  </si>
  <si>
    <t>FAA76C</t>
  </si>
  <si>
    <t>Tickle Me Pink</t>
  </si>
  <si>
    <t>FC89AC</t>
  </si>
  <si>
    <t>Tropical Rain Forest</t>
  </si>
  <si>
    <t>17806D</t>
  </si>
  <si>
    <t>Tumbleweed</t>
  </si>
  <si>
    <t>DEAA88</t>
  </si>
  <si>
    <t>Turquoise Blue</t>
  </si>
  <si>
    <t>77DDE7</t>
  </si>
  <si>
    <t>Unmellow Yellow</t>
  </si>
  <si>
    <t>Violet (Purple)</t>
  </si>
  <si>
    <t>926EAE</t>
  </si>
  <si>
    <t>Violet Red</t>
  </si>
  <si>
    <t>F75394</t>
  </si>
  <si>
    <t>Vivid Tangerine</t>
  </si>
  <si>
    <t>FFA089</t>
  </si>
  <si>
    <t>Vivid Violet</t>
  </si>
  <si>
    <t>8F509D</t>
  </si>
  <si>
    <t>Wild Blue Yonder</t>
  </si>
  <si>
    <t>A2ADD0</t>
  </si>
  <si>
    <t>Wild Strawberry</t>
  </si>
  <si>
    <t>FF43A4</t>
  </si>
  <si>
    <t>Wild Watermelon</t>
  </si>
  <si>
    <t>FC6C85</t>
  </si>
  <si>
    <t>Wisteria</t>
  </si>
  <si>
    <t>CDA4DE</t>
  </si>
  <si>
    <t>Yellow</t>
  </si>
  <si>
    <t>FCE883</t>
  </si>
  <si>
    <t>Yellow Green</t>
  </si>
  <si>
    <t>C5E384</t>
  </si>
  <si>
    <t>Yellow Orange</t>
  </si>
  <si>
    <t>FFB653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</si>
</sst>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138"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tabSelected="1" workbookViewId="0"/>
  </sheetViews>
  <sheetFormatPr defaultRowHeight="15"/>
  <cols>
    <col min="1" max="1" width="28.140625" bestFit="1" customWidth="1"/>
    <col min="2" max="2" width="8.42578125" bestFit="1" customWidth="1"/>
    <col min="4" max="4" width="28.140625" bestFit="1" customWidth="1"/>
    <col min="5" max="5" width="8.42578125" bestFit="1" customWidth="1"/>
    <col min="7" max="7" width="28.140625" bestFit="1" customWidth="1"/>
    <col min="8" max="8" width="8.42578125" bestFit="1" customWidth="1"/>
    <col min="10" max="10" width="28.140625" bestFit="1" customWidth="1"/>
    <col min="11" max="11" width="8.42578125" bestFit="1" customWidth="1"/>
    <col min="13" max="13" width="28.140625" bestFit="1" customWidth="1"/>
    <col min="14" max="14" width="8.42578125" bestFit="1" customWidth="1"/>
  </cols>
  <sheetData>
    <row r="1" spans="1:14">
      <c r="A1" t="s">
        <v>13</v>
      </c>
      <c r="B1" t="s">
        <v>14</v>
      </c>
      <c r="D1" t="s">
        <v>13</v>
      </c>
      <c r="E1" t="s">
        <v>14</v>
      </c>
      <c r="G1" t="s">
        <v>13</v>
      </c>
      <c r="H1" t="s">
        <v>14</v>
      </c>
      <c r="J1" t="s">
        <v>13</v>
      </c>
      <c r="K1" t="s">
        <v>14</v>
      </c>
      <c r="M1" t="s">
        <v>13</v>
      </c>
      <c r="N1" t="s">
        <v>14</v>
      </c>
    </row>
    <row r="2" spans="1:14">
      <c r="A2" t="s">
        <v>15</v>
      </c>
      <c r="B2" t="s">
        <v>16</v>
      </c>
    </row>
    <row r="3" spans="1:14">
      <c r="A3" t="s">
        <v>17</v>
      </c>
      <c r="B3" t="s">
        <v>18</v>
      </c>
      <c r="D3" t="s">
        <v>15</v>
      </c>
      <c r="E3" t="s">
        <v>16</v>
      </c>
    </row>
    <row r="4" spans="1:14">
      <c r="A4" t="s">
        <v>19</v>
      </c>
      <c r="B4" t="s">
        <v>20</v>
      </c>
      <c r="G4" t="s">
        <v>15</v>
      </c>
      <c r="H4" t="s">
        <v>16</v>
      </c>
    </row>
    <row r="5" spans="1:14">
      <c r="A5" t="s">
        <v>21</v>
      </c>
      <c r="B5" t="s">
        <v>22</v>
      </c>
      <c r="D5" t="s">
        <v>17</v>
      </c>
      <c r="E5" t="s">
        <v>18</v>
      </c>
      <c r="J5" t="s">
        <v>15</v>
      </c>
      <c r="K5" t="s">
        <v>16</v>
      </c>
    </row>
    <row r="6" spans="1:14">
      <c r="A6" t="s">
        <v>23</v>
      </c>
      <c r="B6" t="s">
        <v>24</v>
      </c>
      <c r="M6" t="s">
        <v>15</v>
      </c>
      <c r="N6" t="s">
        <v>16</v>
      </c>
    </row>
    <row r="7" spans="1:14">
      <c r="A7" t="s">
        <v>25</v>
      </c>
      <c r="B7" t="s">
        <v>26</v>
      </c>
      <c r="D7" t="s">
        <v>19</v>
      </c>
      <c r="E7" t="s">
        <v>20</v>
      </c>
      <c r="G7" t="s">
        <v>17</v>
      </c>
      <c r="H7" t="s">
        <v>18</v>
      </c>
    </row>
    <row r="8" spans="1:14">
      <c r="A8" t="s">
        <v>5</v>
      </c>
      <c r="B8" t="s">
        <v>27</v>
      </c>
    </row>
    <row r="9" spans="1:14">
      <c r="A9" t="s">
        <v>28</v>
      </c>
      <c r="B9" t="s">
        <v>29</v>
      </c>
      <c r="D9" t="s">
        <v>21</v>
      </c>
      <c r="E9" t="s">
        <v>22</v>
      </c>
      <c r="J9" t="s">
        <v>17</v>
      </c>
      <c r="K9" t="s">
        <v>18</v>
      </c>
    </row>
    <row r="10" spans="1:14">
      <c r="A10" t="s">
        <v>30</v>
      </c>
      <c r="B10" t="s">
        <v>31</v>
      </c>
      <c r="G10" t="s">
        <v>19</v>
      </c>
      <c r="H10" t="s">
        <v>20</v>
      </c>
    </row>
    <row r="11" spans="1:14">
      <c r="A11" t="s">
        <v>32</v>
      </c>
      <c r="B11" t="s">
        <v>33</v>
      </c>
      <c r="D11" t="s">
        <v>23</v>
      </c>
      <c r="E11" t="s">
        <v>24</v>
      </c>
      <c r="M11" t="s">
        <v>17</v>
      </c>
      <c r="N11" t="s">
        <v>18</v>
      </c>
    </row>
    <row r="12" spans="1:14">
      <c r="A12" t="s">
        <v>34</v>
      </c>
      <c r="B12" t="s">
        <v>35</v>
      </c>
    </row>
    <row r="13" spans="1:14">
      <c r="A13" t="s">
        <v>36</v>
      </c>
      <c r="B13" t="s">
        <v>37</v>
      </c>
      <c r="D13" t="s">
        <v>25</v>
      </c>
      <c r="E13" t="s">
        <v>26</v>
      </c>
      <c r="G13" t="s">
        <v>21</v>
      </c>
      <c r="H13" t="s">
        <v>22</v>
      </c>
      <c r="J13" t="s">
        <v>19</v>
      </c>
      <c r="K13" t="s">
        <v>20</v>
      </c>
    </row>
    <row r="14" spans="1:14">
      <c r="A14" t="s">
        <v>38</v>
      </c>
      <c r="B14" t="s">
        <v>39</v>
      </c>
    </row>
    <row r="15" spans="1:14">
      <c r="A15" t="s">
        <v>40</v>
      </c>
      <c r="B15" t="s">
        <v>41</v>
      </c>
      <c r="D15" t="s">
        <v>5</v>
      </c>
      <c r="E15" t="s">
        <v>27</v>
      </c>
    </row>
    <row r="16" spans="1:14">
      <c r="A16" t="s">
        <v>42</v>
      </c>
      <c r="B16" t="s">
        <v>43</v>
      </c>
      <c r="G16" t="s">
        <v>23</v>
      </c>
      <c r="H16" t="s">
        <v>24</v>
      </c>
      <c r="M16" t="s">
        <v>19</v>
      </c>
      <c r="N16" t="s">
        <v>20</v>
      </c>
    </row>
    <row r="17" spans="1:14">
      <c r="A17" t="s">
        <v>44</v>
      </c>
      <c r="B17" t="s">
        <v>45</v>
      </c>
      <c r="D17" t="s">
        <v>28</v>
      </c>
      <c r="E17" t="s">
        <v>29</v>
      </c>
      <c r="J17" t="s">
        <v>21</v>
      </c>
      <c r="K17" t="s">
        <v>22</v>
      </c>
    </row>
    <row r="18" spans="1:14">
      <c r="A18" t="s">
        <v>46</v>
      </c>
      <c r="B18" t="s">
        <v>47</v>
      </c>
    </row>
    <row r="19" spans="1:14">
      <c r="A19" t="s">
        <v>48</v>
      </c>
      <c r="B19" t="s">
        <v>49</v>
      </c>
      <c r="D19" t="s">
        <v>30</v>
      </c>
      <c r="E19" t="s">
        <v>31</v>
      </c>
      <c r="G19" t="s">
        <v>25</v>
      </c>
      <c r="H19" t="s">
        <v>26</v>
      </c>
    </row>
    <row r="20" spans="1:14">
      <c r="A20" t="s">
        <v>50</v>
      </c>
      <c r="B20" t="s">
        <v>51</v>
      </c>
    </row>
    <row r="21" spans="1:14">
      <c r="A21" t="s">
        <v>52</v>
      </c>
      <c r="B21" t="s">
        <v>53</v>
      </c>
      <c r="D21" t="s">
        <v>32</v>
      </c>
      <c r="E21" t="s">
        <v>33</v>
      </c>
      <c r="J21" t="s">
        <v>23</v>
      </c>
      <c r="K21" t="s">
        <v>24</v>
      </c>
      <c r="M21" t="s">
        <v>21</v>
      </c>
      <c r="N21" t="s">
        <v>22</v>
      </c>
    </row>
    <row r="22" spans="1:14">
      <c r="A22" t="s">
        <v>54</v>
      </c>
      <c r="B22" t="s">
        <v>55</v>
      </c>
      <c r="G22" t="s">
        <v>5</v>
      </c>
      <c r="H22" t="s">
        <v>27</v>
      </c>
    </row>
    <row r="23" spans="1:14">
      <c r="A23" t="s">
        <v>56</v>
      </c>
      <c r="B23" t="s">
        <v>57</v>
      </c>
      <c r="D23" t="s">
        <v>34</v>
      </c>
      <c r="E23" t="s">
        <v>35</v>
      </c>
    </row>
    <row r="24" spans="1:14">
      <c r="A24" t="s">
        <v>58</v>
      </c>
      <c r="B24" t="s">
        <v>59</v>
      </c>
    </row>
    <row r="25" spans="1:14">
      <c r="A25" t="s">
        <v>60</v>
      </c>
      <c r="B25" t="s">
        <v>61</v>
      </c>
      <c r="D25" t="s">
        <v>36</v>
      </c>
      <c r="E25" t="s">
        <v>37</v>
      </c>
      <c r="G25" t="s">
        <v>28</v>
      </c>
      <c r="H25" t="s">
        <v>29</v>
      </c>
      <c r="J25" t="s">
        <v>25</v>
      </c>
      <c r="K25" t="s">
        <v>26</v>
      </c>
    </row>
    <row r="26" spans="1:14">
      <c r="A26" t="s">
        <v>62</v>
      </c>
      <c r="B26" s="17" t="s">
        <v>63</v>
      </c>
      <c r="M26" t="s">
        <v>23</v>
      </c>
      <c r="N26" t="s">
        <v>24</v>
      </c>
    </row>
    <row r="27" spans="1:14">
      <c r="A27" t="s">
        <v>64</v>
      </c>
      <c r="B27" t="s">
        <v>65</v>
      </c>
      <c r="D27" t="s">
        <v>38</v>
      </c>
      <c r="E27" t="s">
        <v>39</v>
      </c>
    </row>
    <row r="28" spans="1:14">
      <c r="A28" t="s">
        <v>66</v>
      </c>
      <c r="B28" t="s">
        <v>67</v>
      </c>
      <c r="G28" t="s">
        <v>30</v>
      </c>
      <c r="H28" t="s">
        <v>31</v>
      </c>
    </row>
    <row r="29" spans="1:14">
      <c r="A29" t="s">
        <v>68</v>
      </c>
      <c r="B29" t="s">
        <v>69</v>
      </c>
      <c r="D29" t="s">
        <v>40</v>
      </c>
      <c r="E29" t="s">
        <v>41</v>
      </c>
      <c r="J29" t="s">
        <v>5</v>
      </c>
      <c r="K29" t="s">
        <v>27</v>
      </c>
    </row>
    <row r="30" spans="1:14">
      <c r="A30" t="s">
        <v>70</v>
      </c>
      <c r="B30" t="s">
        <v>71</v>
      </c>
    </row>
    <row r="31" spans="1:14">
      <c r="A31" t="s">
        <v>72</v>
      </c>
      <c r="B31" t="s">
        <v>73</v>
      </c>
      <c r="D31" t="s">
        <v>42</v>
      </c>
      <c r="E31" t="s">
        <v>43</v>
      </c>
      <c r="G31" t="s">
        <v>32</v>
      </c>
      <c r="H31" t="s">
        <v>33</v>
      </c>
      <c r="M31" t="s">
        <v>25</v>
      </c>
      <c r="N31" t="s">
        <v>26</v>
      </c>
    </row>
    <row r="32" spans="1:14">
      <c r="A32" t="s">
        <v>74</v>
      </c>
      <c r="B32" t="s">
        <v>75</v>
      </c>
    </row>
    <row r="33" spans="1:14">
      <c r="A33" t="s">
        <v>76</v>
      </c>
      <c r="B33" t="s">
        <v>77</v>
      </c>
      <c r="D33" t="s">
        <v>44</v>
      </c>
      <c r="E33" t="s">
        <v>45</v>
      </c>
      <c r="J33" t="s">
        <v>28</v>
      </c>
      <c r="K33" t="s">
        <v>29</v>
      </c>
    </row>
    <row r="34" spans="1:14">
      <c r="A34" t="s">
        <v>78</v>
      </c>
      <c r="B34" t="s">
        <v>79</v>
      </c>
      <c r="G34" t="s">
        <v>34</v>
      </c>
      <c r="H34" t="s">
        <v>35</v>
      </c>
    </row>
    <row r="35" spans="1:14">
      <c r="A35" t="s">
        <v>4</v>
      </c>
      <c r="B35" t="s">
        <v>80</v>
      </c>
      <c r="D35" t="s">
        <v>46</v>
      </c>
      <c r="E35" t="s">
        <v>47</v>
      </c>
    </row>
    <row r="36" spans="1:14">
      <c r="A36" t="s">
        <v>81</v>
      </c>
      <c r="B36" t="s">
        <v>82</v>
      </c>
      <c r="M36" t="s">
        <v>5</v>
      </c>
      <c r="N36" t="s">
        <v>27</v>
      </c>
    </row>
    <row r="37" spans="1:14">
      <c r="A37" t="s">
        <v>83</v>
      </c>
      <c r="B37" t="s">
        <v>84</v>
      </c>
      <c r="D37" t="s">
        <v>48</v>
      </c>
      <c r="E37" t="s">
        <v>49</v>
      </c>
      <c r="G37" t="s">
        <v>36</v>
      </c>
      <c r="H37" t="s">
        <v>37</v>
      </c>
      <c r="J37" t="s">
        <v>30</v>
      </c>
      <c r="K37" t="s">
        <v>31</v>
      </c>
    </row>
    <row r="38" spans="1:14">
      <c r="A38" t="s">
        <v>85</v>
      </c>
      <c r="B38" t="s">
        <v>86</v>
      </c>
    </row>
    <row r="39" spans="1:14">
      <c r="A39" t="s">
        <v>87</v>
      </c>
      <c r="B39" t="s">
        <v>88</v>
      </c>
      <c r="D39" t="s">
        <v>50</v>
      </c>
      <c r="E39" t="s">
        <v>51</v>
      </c>
    </row>
    <row r="40" spans="1:14">
      <c r="A40" t="s">
        <v>89</v>
      </c>
      <c r="B40" t="s">
        <v>90</v>
      </c>
      <c r="G40" t="s">
        <v>38</v>
      </c>
      <c r="H40" t="s">
        <v>39</v>
      </c>
    </row>
    <row r="41" spans="1:14">
      <c r="A41" t="s">
        <v>91</v>
      </c>
      <c r="B41" t="s">
        <v>92</v>
      </c>
      <c r="D41" t="s">
        <v>52</v>
      </c>
      <c r="E41" t="s">
        <v>53</v>
      </c>
      <c r="J41" t="s">
        <v>32</v>
      </c>
      <c r="K41" t="s">
        <v>33</v>
      </c>
      <c r="M41" t="s">
        <v>28</v>
      </c>
      <c r="N41" t="s">
        <v>29</v>
      </c>
    </row>
    <row r="42" spans="1:14">
      <c r="A42" t="s">
        <v>93</v>
      </c>
      <c r="B42" t="s">
        <v>94</v>
      </c>
    </row>
    <row r="43" spans="1:14">
      <c r="A43" t="s">
        <v>95</v>
      </c>
      <c r="B43" t="s">
        <v>96</v>
      </c>
      <c r="D43" t="s">
        <v>54</v>
      </c>
      <c r="E43" t="s">
        <v>55</v>
      </c>
      <c r="G43" t="s">
        <v>40</v>
      </c>
      <c r="H43" t="s">
        <v>41</v>
      </c>
    </row>
    <row r="44" spans="1:14">
      <c r="A44" t="s">
        <v>97</v>
      </c>
      <c r="B44" t="s">
        <v>98</v>
      </c>
    </row>
    <row r="45" spans="1:14">
      <c r="A45" t="s">
        <v>99</v>
      </c>
      <c r="B45" t="s">
        <v>100</v>
      </c>
      <c r="D45" t="s">
        <v>56</v>
      </c>
      <c r="E45" t="s">
        <v>57</v>
      </c>
      <c r="J45" t="s">
        <v>34</v>
      </c>
      <c r="K45" t="s">
        <v>35</v>
      </c>
    </row>
    <row r="46" spans="1:14">
      <c r="A46" t="s">
        <v>101</v>
      </c>
      <c r="B46" t="s">
        <v>102</v>
      </c>
      <c r="G46" t="s">
        <v>42</v>
      </c>
      <c r="H46" t="s">
        <v>43</v>
      </c>
      <c r="M46" t="s">
        <v>30</v>
      </c>
      <c r="N46" t="s">
        <v>31</v>
      </c>
    </row>
    <row r="47" spans="1:14">
      <c r="A47" t="s">
        <v>103</v>
      </c>
      <c r="B47" t="s">
        <v>104</v>
      </c>
      <c r="D47" t="s">
        <v>58</v>
      </c>
      <c r="E47" t="s">
        <v>59</v>
      </c>
    </row>
    <row r="48" spans="1:14">
      <c r="A48" t="s">
        <v>105</v>
      </c>
      <c r="B48" t="s">
        <v>106</v>
      </c>
    </row>
    <row r="49" spans="1:14">
      <c r="A49" t="s">
        <v>107</v>
      </c>
      <c r="B49" t="s">
        <v>108</v>
      </c>
      <c r="D49" t="s">
        <v>60</v>
      </c>
      <c r="E49" t="s">
        <v>61</v>
      </c>
      <c r="G49" t="s">
        <v>44</v>
      </c>
      <c r="H49" t="s">
        <v>45</v>
      </c>
      <c r="J49" t="s">
        <v>36</v>
      </c>
      <c r="K49" t="s">
        <v>37</v>
      </c>
    </row>
    <row r="50" spans="1:14">
      <c r="A50" t="s">
        <v>109</v>
      </c>
      <c r="B50" t="s">
        <v>110</v>
      </c>
    </row>
    <row r="51" spans="1:14">
      <c r="A51" t="s">
        <v>111</v>
      </c>
      <c r="B51" t="s">
        <v>112</v>
      </c>
      <c r="D51" t="s">
        <v>62</v>
      </c>
      <c r="E51" s="17" t="s">
        <v>63</v>
      </c>
      <c r="M51" t="s">
        <v>32</v>
      </c>
      <c r="N51" t="s">
        <v>33</v>
      </c>
    </row>
    <row r="52" spans="1:14">
      <c r="A52" t="s">
        <v>113</v>
      </c>
      <c r="B52" t="s">
        <v>114</v>
      </c>
      <c r="G52" t="s">
        <v>46</v>
      </c>
      <c r="H52" t="s">
        <v>47</v>
      </c>
    </row>
    <row r="53" spans="1:14">
      <c r="A53" t="s">
        <v>115</v>
      </c>
      <c r="B53" t="s">
        <v>116</v>
      </c>
      <c r="D53" t="s">
        <v>64</v>
      </c>
      <c r="E53" t="s">
        <v>65</v>
      </c>
      <c r="J53" t="s">
        <v>38</v>
      </c>
      <c r="K53" t="s">
        <v>39</v>
      </c>
    </row>
    <row r="54" spans="1:14">
      <c r="A54" t="s">
        <v>117</v>
      </c>
      <c r="B54" t="s">
        <v>118</v>
      </c>
    </row>
    <row r="55" spans="1:14">
      <c r="A55" t="s">
        <v>119</v>
      </c>
      <c r="B55" t="s">
        <v>120</v>
      </c>
      <c r="D55" t="s">
        <v>66</v>
      </c>
      <c r="E55" t="s">
        <v>67</v>
      </c>
      <c r="G55" t="s">
        <v>48</v>
      </c>
      <c r="H55" t="s">
        <v>49</v>
      </c>
    </row>
    <row r="56" spans="1:14">
      <c r="A56" t="s">
        <v>121</v>
      </c>
      <c r="B56" t="s">
        <v>122</v>
      </c>
      <c r="M56" t="s">
        <v>34</v>
      </c>
      <c r="N56" t="s">
        <v>35</v>
      </c>
    </row>
    <row r="57" spans="1:14">
      <c r="A57" t="s">
        <v>123</v>
      </c>
      <c r="B57" t="s">
        <v>124</v>
      </c>
      <c r="D57" t="s">
        <v>68</v>
      </c>
      <c r="E57" t="s">
        <v>69</v>
      </c>
      <c r="J57" t="s">
        <v>40</v>
      </c>
      <c r="K57" t="s">
        <v>41</v>
      </c>
    </row>
    <row r="58" spans="1:14">
      <c r="A58" t="s">
        <v>125</v>
      </c>
      <c r="B58" t="s">
        <v>126</v>
      </c>
      <c r="G58" t="s">
        <v>50</v>
      </c>
      <c r="H58" t="s">
        <v>51</v>
      </c>
    </row>
    <row r="59" spans="1:14">
      <c r="A59" t="s">
        <v>127</v>
      </c>
      <c r="B59">
        <v>158078</v>
      </c>
      <c r="D59" t="s">
        <v>70</v>
      </c>
      <c r="E59" t="s">
        <v>71</v>
      </c>
    </row>
    <row r="60" spans="1:14">
      <c r="A60" t="s">
        <v>128</v>
      </c>
      <c r="B60" t="s">
        <v>129</v>
      </c>
    </row>
    <row r="61" spans="1:14">
      <c r="A61" t="s">
        <v>130</v>
      </c>
      <c r="B61" t="s">
        <v>131</v>
      </c>
      <c r="D61" t="s">
        <v>72</v>
      </c>
      <c r="E61" t="s">
        <v>73</v>
      </c>
      <c r="G61" t="s">
        <v>52</v>
      </c>
      <c r="H61" t="s">
        <v>53</v>
      </c>
      <c r="J61" t="s">
        <v>42</v>
      </c>
      <c r="K61" t="s">
        <v>43</v>
      </c>
      <c r="M61" t="s">
        <v>36</v>
      </c>
      <c r="N61" t="s">
        <v>37</v>
      </c>
    </row>
    <row r="62" spans="1:14">
      <c r="A62" t="s">
        <v>132</v>
      </c>
      <c r="B62" s="17" t="s">
        <v>133</v>
      </c>
    </row>
    <row r="63" spans="1:14">
      <c r="A63" t="s">
        <v>134</v>
      </c>
      <c r="B63" t="s">
        <v>135</v>
      </c>
      <c r="D63" t="s">
        <v>74</v>
      </c>
      <c r="E63" t="s">
        <v>75</v>
      </c>
    </row>
    <row r="64" spans="1:14">
      <c r="A64" t="s">
        <v>136</v>
      </c>
      <c r="B64" t="s">
        <v>137</v>
      </c>
      <c r="G64" t="s">
        <v>54</v>
      </c>
      <c r="H64" t="s">
        <v>55</v>
      </c>
    </row>
    <row r="65" spans="1:14">
      <c r="A65" t="s">
        <v>138</v>
      </c>
      <c r="B65" t="s">
        <v>139</v>
      </c>
      <c r="D65" t="s">
        <v>76</v>
      </c>
      <c r="E65" t="s">
        <v>77</v>
      </c>
      <c r="J65" t="s">
        <v>44</v>
      </c>
      <c r="K65" t="s">
        <v>45</v>
      </c>
    </row>
    <row r="66" spans="1:14">
      <c r="A66" t="s">
        <v>140</v>
      </c>
      <c r="B66" t="s">
        <v>141</v>
      </c>
      <c r="M66" t="s">
        <v>38</v>
      </c>
      <c r="N66" t="s">
        <v>39</v>
      </c>
    </row>
    <row r="67" spans="1:14">
      <c r="A67" t="s">
        <v>142</v>
      </c>
      <c r="B67" t="s">
        <v>143</v>
      </c>
      <c r="D67" t="s">
        <v>78</v>
      </c>
      <c r="E67" t="s">
        <v>79</v>
      </c>
      <c r="G67" t="s">
        <v>56</v>
      </c>
      <c r="H67" t="s">
        <v>57</v>
      </c>
    </row>
    <row r="68" spans="1:14">
      <c r="A68" t="s">
        <v>144</v>
      </c>
      <c r="B68" t="s">
        <v>145</v>
      </c>
    </row>
    <row r="69" spans="1:14">
      <c r="A69" t="s">
        <v>3</v>
      </c>
      <c r="B69" t="s">
        <v>146</v>
      </c>
      <c r="D69" t="s">
        <v>4</v>
      </c>
      <c r="E69" t="s">
        <v>80</v>
      </c>
      <c r="J69" t="s">
        <v>46</v>
      </c>
      <c r="K69" t="s">
        <v>47</v>
      </c>
    </row>
    <row r="70" spans="1:14">
      <c r="A70" t="s">
        <v>147</v>
      </c>
      <c r="B70" t="s">
        <v>148</v>
      </c>
      <c r="G70" t="s">
        <v>58</v>
      </c>
      <c r="H70" t="s">
        <v>59</v>
      </c>
    </row>
    <row r="71" spans="1:14">
      <c r="A71" t="s">
        <v>149</v>
      </c>
      <c r="B71" t="s">
        <v>150</v>
      </c>
      <c r="D71" t="s">
        <v>81</v>
      </c>
      <c r="E71" t="s">
        <v>82</v>
      </c>
      <c r="M71" t="s">
        <v>40</v>
      </c>
      <c r="N71" t="s">
        <v>41</v>
      </c>
    </row>
    <row r="72" spans="1:14">
      <c r="A72" t="s">
        <v>151</v>
      </c>
      <c r="B72" t="s">
        <v>152</v>
      </c>
    </row>
    <row r="73" spans="1:14">
      <c r="A73" t="s">
        <v>153</v>
      </c>
      <c r="B73" t="s">
        <v>154</v>
      </c>
      <c r="D73" t="s">
        <v>83</v>
      </c>
      <c r="E73" t="s">
        <v>84</v>
      </c>
      <c r="G73" t="s">
        <v>60</v>
      </c>
      <c r="H73" t="s">
        <v>61</v>
      </c>
      <c r="J73" t="s">
        <v>48</v>
      </c>
      <c r="K73" t="s">
        <v>49</v>
      </c>
    </row>
    <row r="74" spans="1:14">
      <c r="A74" t="s">
        <v>155</v>
      </c>
      <c r="B74" t="s">
        <v>156</v>
      </c>
    </row>
    <row r="75" spans="1:14">
      <c r="A75" t="s">
        <v>157</v>
      </c>
      <c r="B75" t="s">
        <v>158</v>
      </c>
      <c r="D75" t="s">
        <v>85</v>
      </c>
      <c r="E75" t="s">
        <v>86</v>
      </c>
    </row>
    <row r="76" spans="1:14">
      <c r="A76" t="s">
        <v>159</v>
      </c>
      <c r="B76" t="s">
        <v>160</v>
      </c>
      <c r="G76" t="s">
        <v>62</v>
      </c>
      <c r="H76" s="17" t="s">
        <v>63</v>
      </c>
      <c r="M76" t="s">
        <v>42</v>
      </c>
      <c r="N76" t="s">
        <v>43</v>
      </c>
    </row>
    <row r="77" spans="1:14">
      <c r="A77" t="s">
        <v>161</v>
      </c>
      <c r="B77" t="s">
        <v>162</v>
      </c>
      <c r="D77" t="s">
        <v>87</v>
      </c>
      <c r="E77" t="s">
        <v>88</v>
      </c>
      <c r="J77" t="s">
        <v>50</v>
      </c>
      <c r="K77" t="s">
        <v>51</v>
      </c>
    </row>
    <row r="78" spans="1:14">
      <c r="A78" t="s">
        <v>163</v>
      </c>
      <c r="B78" t="s">
        <v>164</v>
      </c>
    </row>
    <row r="79" spans="1:14">
      <c r="A79" t="s">
        <v>165</v>
      </c>
      <c r="B79" t="s">
        <v>166</v>
      </c>
      <c r="D79" t="s">
        <v>89</v>
      </c>
      <c r="E79" t="s">
        <v>90</v>
      </c>
      <c r="G79" t="s">
        <v>64</v>
      </c>
      <c r="H79" t="s">
        <v>65</v>
      </c>
    </row>
    <row r="80" spans="1:14">
      <c r="A80" t="s">
        <v>167</v>
      </c>
      <c r="B80" t="s">
        <v>168</v>
      </c>
    </row>
    <row r="81" spans="1:14">
      <c r="A81" t="s">
        <v>169</v>
      </c>
      <c r="B81" t="s">
        <v>170</v>
      </c>
      <c r="D81" t="s">
        <v>91</v>
      </c>
      <c r="E81" t="s">
        <v>92</v>
      </c>
      <c r="J81" t="s">
        <v>52</v>
      </c>
      <c r="K81" t="s">
        <v>53</v>
      </c>
      <c r="M81" t="s">
        <v>44</v>
      </c>
      <c r="N81" t="s">
        <v>45</v>
      </c>
    </row>
    <row r="82" spans="1:14">
      <c r="A82" t="s">
        <v>171</v>
      </c>
      <c r="B82" t="s">
        <v>172</v>
      </c>
      <c r="G82" t="s">
        <v>66</v>
      </c>
      <c r="H82" t="s">
        <v>67</v>
      </c>
    </row>
    <row r="83" spans="1:14">
      <c r="A83" t="s">
        <v>173</v>
      </c>
      <c r="B83" t="s">
        <v>174</v>
      </c>
      <c r="D83" t="s">
        <v>93</v>
      </c>
      <c r="E83" t="s">
        <v>94</v>
      </c>
    </row>
    <row r="84" spans="1:14">
      <c r="A84" t="s">
        <v>175</v>
      </c>
      <c r="B84" t="s">
        <v>176</v>
      </c>
    </row>
    <row r="85" spans="1:14">
      <c r="A85" t="s">
        <v>177</v>
      </c>
      <c r="B85" t="s">
        <v>178</v>
      </c>
      <c r="D85" t="s">
        <v>95</v>
      </c>
      <c r="E85" t="s">
        <v>96</v>
      </c>
      <c r="G85" t="s">
        <v>68</v>
      </c>
      <c r="H85" t="s">
        <v>69</v>
      </c>
      <c r="J85" t="s">
        <v>54</v>
      </c>
      <c r="K85" t="s">
        <v>55</v>
      </c>
    </row>
    <row r="86" spans="1:14">
      <c r="A86" t="s">
        <v>179</v>
      </c>
      <c r="B86" t="s">
        <v>180</v>
      </c>
      <c r="M86" t="s">
        <v>46</v>
      </c>
      <c r="N86" t="s">
        <v>47</v>
      </c>
    </row>
    <row r="87" spans="1:14">
      <c r="A87" t="s">
        <v>181</v>
      </c>
      <c r="B87" t="s">
        <v>182</v>
      </c>
      <c r="D87" t="s">
        <v>97</v>
      </c>
      <c r="E87" t="s">
        <v>98</v>
      </c>
    </row>
    <row r="88" spans="1:14">
      <c r="A88" t="s">
        <v>183</v>
      </c>
      <c r="B88" t="s">
        <v>184</v>
      </c>
      <c r="G88" t="s">
        <v>70</v>
      </c>
      <c r="H88" t="s">
        <v>71</v>
      </c>
    </row>
    <row r="89" spans="1:14">
      <c r="A89" t="s">
        <v>185</v>
      </c>
      <c r="B89" t="s">
        <v>92</v>
      </c>
      <c r="D89" t="s">
        <v>99</v>
      </c>
      <c r="E89" t="s">
        <v>100</v>
      </c>
      <c r="J89" t="s">
        <v>56</v>
      </c>
      <c r="K89" t="s">
        <v>57</v>
      </c>
    </row>
    <row r="90" spans="1:14">
      <c r="A90" t="s">
        <v>186</v>
      </c>
      <c r="B90" t="s">
        <v>187</v>
      </c>
    </row>
    <row r="91" spans="1:14">
      <c r="A91" t="s">
        <v>188</v>
      </c>
      <c r="B91" t="s">
        <v>189</v>
      </c>
      <c r="D91" t="s">
        <v>101</v>
      </c>
      <c r="E91" t="s">
        <v>102</v>
      </c>
      <c r="G91" t="s">
        <v>72</v>
      </c>
      <c r="H91" t="s">
        <v>73</v>
      </c>
      <c r="M91" t="s">
        <v>48</v>
      </c>
      <c r="N91" t="s">
        <v>49</v>
      </c>
    </row>
    <row r="92" spans="1:14">
      <c r="A92" t="s">
        <v>190</v>
      </c>
      <c r="B92" t="s">
        <v>191</v>
      </c>
    </row>
    <row r="93" spans="1:14">
      <c r="A93" t="s">
        <v>192</v>
      </c>
      <c r="B93" t="s">
        <v>193</v>
      </c>
      <c r="D93" t="s">
        <v>103</v>
      </c>
      <c r="E93" t="s">
        <v>104</v>
      </c>
      <c r="J93" t="s">
        <v>58</v>
      </c>
      <c r="K93" t="s">
        <v>59</v>
      </c>
    </row>
    <row r="94" spans="1:14">
      <c r="A94" t="s">
        <v>194</v>
      </c>
      <c r="B94" t="s">
        <v>195</v>
      </c>
      <c r="G94" t="s">
        <v>74</v>
      </c>
      <c r="H94" t="s">
        <v>75</v>
      </c>
    </row>
    <row r="95" spans="1:14">
      <c r="A95" t="s">
        <v>196</v>
      </c>
      <c r="B95" t="s">
        <v>197</v>
      </c>
      <c r="D95" t="s">
        <v>105</v>
      </c>
      <c r="E95" t="s">
        <v>106</v>
      </c>
    </row>
    <row r="96" spans="1:14">
      <c r="A96" t="s">
        <v>198</v>
      </c>
      <c r="B96" t="s">
        <v>199</v>
      </c>
      <c r="M96" t="s">
        <v>50</v>
      </c>
      <c r="N96" t="s">
        <v>51</v>
      </c>
    </row>
    <row r="97" spans="1:14">
      <c r="A97" t="s">
        <v>200</v>
      </c>
      <c r="B97" t="s">
        <v>201</v>
      </c>
      <c r="D97" t="s">
        <v>107</v>
      </c>
      <c r="E97" t="s">
        <v>108</v>
      </c>
      <c r="G97" t="s">
        <v>76</v>
      </c>
      <c r="H97" t="s">
        <v>77</v>
      </c>
      <c r="J97" t="s">
        <v>60</v>
      </c>
      <c r="K97" t="s">
        <v>61</v>
      </c>
    </row>
    <row r="98" spans="1:14">
      <c r="A98" t="s">
        <v>202</v>
      </c>
      <c r="B98" t="s">
        <v>203</v>
      </c>
    </row>
    <row r="99" spans="1:14">
      <c r="A99" t="s">
        <v>204</v>
      </c>
      <c r="B99" t="s">
        <v>205</v>
      </c>
      <c r="D99" t="s">
        <v>109</v>
      </c>
      <c r="E99" t="s">
        <v>110</v>
      </c>
    </row>
    <row r="100" spans="1:14">
      <c r="A100" t="s">
        <v>206</v>
      </c>
      <c r="B100" t="s">
        <v>207</v>
      </c>
      <c r="G100" t="s">
        <v>78</v>
      </c>
      <c r="H100" t="s">
        <v>79</v>
      </c>
    </row>
    <row r="101" spans="1:14">
      <c r="D101" t="s">
        <v>111</v>
      </c>
      <c r="E101" t="s">
        <v>112</v>
      </c>
      <c r="J101" t="s">
        <v>62</v>
      </c>
      <c r="K101" s="17" t="s">
        <v>63</v>
      </c>
      <c r="M101" t="s">
        <v>52</v>
      </c>
      <c r="N101" t="s">
        <v>53</v>
      </c>
    </row>
    <row r="103" spans="1:14">
      <c r="D103" t="s">
        <v>113</v>
      </c>
      <c r="E103" t="s">
        <v>114</v>
      </c>
      <c r="G103" t="s">
        <v>4</v>
      </c>
      <c r="H103" t="s">
        <v>80</v>
      </c>
    </row>
    <row r="105" spans="1:14">
      <c r="D105" t="s">
        <v>115</v>
      </c>
      <c r="E105" t="s">
        <v>116</v>
      </c>
      <c r="J105" t="s">
        <v>64</v>
      </c>
      <c r="K105" t="s">
        <v>65</v>
      </c>
    </row>
    <row r="106" spans="1:14">
      <c r="G106" t="s">
        <v>81</v>
      </c>
      <c r="H106" t="s">
        <v>82</v>
      </c>
      <c r="M106" t="s">
        <v>54</v>
      </c>
      <c r="N106" t="s">
        <v>55</v>
      </c>
    </row>
    <row r="107" spans="1:14">
      <c r="D107" t="s">
        <v>117</v>
      </c>
      <c r="E107" t="s">
        <v>118</v>
      </c>
    </row>
    <row r="109" spans="1:14">
      <c r="D109" t="s">
        <v>119</v>
      </c>
      <c r="E109" t="s">
        <v>120</v>
      </c>
      <c r="G109" t="s">
        <v>83</v>
      </c>
      <c r="H109" t="s">
        <v>84</v>
      </c>
      <c r="J109" t="s">
        <v>66</v>
      </c>
      <c r="K109" t="s">
        <v>67</v>
      </c>
    </row>
    <row r="111" spans="1:14">
      <c r="D111" t="s">
        <v>121</v>
      </c>
      <c r="E111" t="s">
        <v>122</v>
      </c>
      <c r="M111" t="s">
        <v>56</v>
      </c>
      <c r="N111" t="s">
        <v>57</v>
      </c>
    </row>
    <row r="112" spans="1:14">
      <c r="G112" t="s">
        <v>85</v>
      </c>
      <c r="H112" t="s">
        <v>86</v>
      </c>
    </row>
    <row r="113" spans="4:14">
      <c r="D113" t="s">
        <v>123</v>
      </c>
      <c r="E113" t="s">
        <v>124</v>
      </c>
      <c r="J113" t="s">
        <v>68</v>
      </c>
      <c r="K113" t="s">
        <v>69</v>
      </c>
    </row>
    <row r="115" spans="4:14">
      <c r="D115" t="s">
        <v>125</v>
      </c>
      <c r="E115" t="s">
        <v>126</v>
      </c>
      <c r="G115" t="s">
        <v>87</v>
      </c>
      <c r="H115" t="s">
        <v>88</v>
      </c>
    </row>
    <row r="116" spans="4:14">
      <c r="M116" t="s">
        <v>58</v>
      </c>
      <c r="N116" t="s">
        <v>59</v>
      </c>
    </row>
    <row r="117" spans="4:14">
      <c r="D117" t="s">
        <v>127</v>
      </c>
      <c r="E117">
        <v>158078</v>
      </c>
      <c r="J117" t="s">
        <v>70</v>
      </c>
      <c r="K117" t="s">
        <v>71</v>
      </c>
    </row>
    <row r="118" spans="4:14">
      <c r="G118" t="s">
        <v>89</v>
      </c>
      <c r="H118" t="s">
        <v>90</v>
      </c>
    </row>
    <row r="119" spans="4:14">
      <c r="D119" t="s">
        <v>128</v>
      </c>
      <c r="E119" t="s">
        <v>129</v>
      </c>
    </row>
    <row r="121" spans="4:14">
      <c r="D121" t="s">
        <v>130</v>
      </c>
      <c r="E121" t="s">
        <v>131</v>
      </c>
      <c r="G121" t="s">
        <v>91</v>
      </c>
      <c r="H121" t="s">
        <v>92</v>
      </c>
      <c r="J121" t="s">
        <v>72</v>
      </c>
      <c r="K121" t="s">
        <v>73</v>
      </c>
      <c r="M121" t="s">
        <v>60</v>
      </c>
      <c r="N121" t="s">
        <v>61</v>
      </c>
    </row>
    <row r="123" spans="4:14">
      <c r="D123" t="s">
        <v>132</v>
      </c>
      <c r="E123" s="17" t="s">
        <v>133</v>
      </c>
    </row>
    <row r="124" spans="4:14">
      <c r="G124" t="s">
        <v>93</v>
      </c>
      <c r="H124" t="s">
        <v>94</v>
      </c>
    </row>
    <row r="125" spans="4:14">
      <c r="D125" t="s">
        <v>134</v>
      </c>
      <c r="E125" t="s">
        <v>135</v>
      </c>
      <c r="J125" t="s">
        <v>74</v>
      </c>
      <c r="K125" t="s">
        <v>75</v>
      </c>
    </row>
    <row r="126" spans="4:14">
      <c r="M126" t="s">
        <v>62</v>
      </c>
      <c r="N126" s="17" t="s">
        <v>63</v>
      </c>
    </row>
    <row r="127" spans="4:14">
      <c r="D127" t="s">
        <v>136</v>
      </c>
      <c r="E127" t="s">
        <v>137</v>
      </c>
      <c r="G127" t="s">
        <v>95</v>
      </c>
      <c r="H127" t="s">
        <v>96</v>
      </c>
    </row>
    <row r="129" spans="4:14">
      <c r="D129" t="s">
        <v>138</v>
      </c>
      <c r="E129" t="s">
        <v>139</v>
      </c>
      <c r="J129" t="s">
        <v>76</v>
      </c>
      <c r="K129" t="s">
        <v>77</v>
      </c>
    </row>
    <row r="130" spans="4:14">
      <c r="G130" t="s">
        <v>97</v>
      </c>
      <c r="H130" t="s">
        <v>98</v>
      </c>
    </row>
    <row r="131" spans="4:14">
      <c r="D131" t="s">
        <v>140</v>
      </c>
      <c r="E131" t="s">
        <v>141</v>
      </c>
      <c r="M131" t="s">
        <v>64</v>
      </c>
      <c r="N131" t="s">
        <v>65</v>
      </c>
    </row>
    <row r="133" spans="4:14">
      <c r="D133" t="s">
        <v>142</v>
      </c>
      <c r="E133" t="s">
        <v>143</v>
      </c>
      <c r="G133" t="s">
        <v>99</v>
      </c>
      <c r="H133" t="s">
        <v>100</v>
      </c>
      <c r="J133" t="s">
        <v>78</v>
      </c>
      <c r="K133" t="s">
        <v>79</v>
      </c>
    </row>
    <row r="135" spans="4:14">
      <c r="D135" t="s">
        <v>144</v>
      </c>
      <c r="E135" t="s">
        <v>145</v>
      </c>
    </row>
    <row r="136" spans="4:14">
      <c r="G136" t="s">
        <v>101</v>
      </c>
      <c r="H136" t="s">
        <v>102</v>
      </c>
      <c r="M136" t="s">
        <v>66</v>
      </c>
      <c r="N136" t="s">
        <v>67</v>
      </c>
    </row>
    <row r="137" spans="4:14">
      <c r="D137" t="s">
        <v>3</v>
      </c>
      <c r="E137" t="s">
        <v>146</v>
      </c>
      <c r="J137" t="s">
        <v>4</v>
      </c>
      <c r="K137" t="s">
        <v>80</v>
      </c>
    </row>
    <row r="139" spans="4:14">
      <c r="D139" t="s">
        <v>147</v>
      </c>
      <c r="E139" t="s">
        <v>148</v>
      </c>
      <c r="G139" t="s">
        <v>103</v>
      </c>
      <c r="H139" t="s">
        <v>104</v>
      </c>
    </row>
    <row r="141" spans="4:14">
      <c r="D141" t="s">
        <v>149</v>
      </c>
      <c r="E141" t="s">
        <v>150</v>
      </c>
      <c r="J141" t="s">
        <v>81</v>
      </c>
      <c r="K141" t="s">
        <v>82</v>
      </c>
      <c r="M141" t="s">
        <v>68</v>
      </c>
      <c r="N141" t="s">
        <v>69</v>
      </c>
    </row>
    <row r="142" spans="4:14">
      <c r="G142" t="s">
        <v>105</v>
      </c>
      <c r="H142" t="s">
        <v>106</v>
      </c>
    </row>
    <row r="143" spans="4:14">
      <c r="D143" t="s">
        <v>151</v>
      </c>
      <c r="E143" t="s">
        <v>152</v>
      </c>
    </row>
    <row r="145" spans="4:14">
      <c r="D145" t="s">
        <v>153</v>
      </c>
      <c r="E145" t="s">
        <v>154</v>
      </c>
      <c r="G145" t="s">
        <v>107</v>
      </c>
      <c r="H145" t="s">
        <v>108</v>
      </c>
      <c r="J145" t="s">
        <v>83</v>
      </c>
      <c r="K145" t="s">
        <v>84</v>
      </c>
    </row>
    <row r="146" spans="4:14">
      <c r="M146" t="s">
        <v>70</v>
      </c>
      <c r="N146" t="s">
        <v>71</v>
      </c>
    </row>
    <row r="147" spans="4:14">
      <c r="D147" t="s">
        <v>155</v>
      </c>
      <c r="E147" t="s">
        <v>156</v>
      </c>
    </row>
    <row r="148" spans="4:14">
      <c r="G148" t="s">
        <v>109</v>
      </c>
      <c r="H148" t="s">
        <v>110</v>
      </c>
    </row>
    <row r="149" spans="4:14">
      <c r="D149" t="s">
        <v>157</v>
      </c>
      <c r="E149" t="s">
        <v>158</v>
      </c>
      <c r="J149" t="s">
        <v>85</v>
      </c>
      <c r="K149" t="s">
        <v>86</v>
      </c>
    </row>
    <row r="151" spans="4:14">
      <c r="D151" t="s">
        <v>159</v>
      </c>
      <c r="E151" t="s">
        <v>160</v>
      </c>
      <c r="G151" t="s">
        <v>111</v>
      </c>
      <c r="H151" t="s">
        <v>112</v>
      </c>
      <c r="M151" t="s">
        <v>72</v>
      </c>
      <c r="N151" t="s">
        <v>73</v>
      </c>
    </row>
    <row r="153" spans="4:14">
      <c r="D153" t="s">
        <v>161</v>
      </c>
      <c r="E153" t="s">
        <v>162</v>
      </c>
      <c r="J153" t="s">
        <v>87</v>
      </c>
      <c r="K153" t="s">
        <v>88</v>
      </c>
    </row>
    <row r="154" spans="4:14">
      <c r="G154" t="s">
        <v>113</v>
      </c>
      <c r="H154" t="s">
        <v>114</v>
      </c>
    </row>
    <row r="155" spans="4:14">
      <c r="D155" t="s">
        <v>163</v>
      </c>
      <c r="E155" t="s">
        <v>164</v>
      </c>
    </row>
    <row r="156" spans="4:14">
      <c r="M156" t="s">
        <v>74</v>
      </c>
      <c r="N156" t="s">
        <v>75</v>
      </c>
    </row>
    <row r="157" spans="4:14">
      <c r="D157" t="s">
        <v>165</v>
      </c>
      <c r="E157" t="s">
        <v>166</v>
      </c>
      <c r="G157" t="s">
        <v>115</v>
      </c>
      <c r="H157" t="s">
        <v>116</v>
      </c>
      <c r="J157" t="s">
        <v>89</v>
      </c>
      <c r="K157" t="s">
        <v>90</v>
      </c>
    </row>
    <row r="159" spans="4:14">
      <c r="D159" t="s">
        <v>167</v>
      </c>
      <c r="E159" t="s">
        <v>168</v>
      </c>
    </row>
    <row r="160" spans="4:14">
      <c r="G160" t="s">
        <v>117</v>
      </c>
      <c r="H160" t="s">
        <v>118</v>
      </c>
    </row>
    <row r="161" spans="4:14">
      <c r="D161" t="s">
        <v>169</v>
      </c>
      <c r="E161" t="s">
        <v>170</v>
      </c>
      <c r="J161" t="s">
        <v>91</v>
      </c>
      <c r="K161" t="s">
        <v>92</v>
      </c>
      <c r="M161" t="s">
        <v>76</v>
      </c>
      <c r="N161" t="s">
        <v>77</v>
      </c>
    </row>
    <row r="163" spans="4:14">
      <c r="D163" t="s">
        <v>171</v>
      </c>
      <c r="E163" t="s">
        <v>172</v>
      </c>
      <c r="G163" t="s">
        <v>119</v>
      </c>
      <c r="H163" t="s">
        <v>120</v>
      </c>
    </row>
    <row r="165" spans="4:14">
      <c r="D165" t="s">
        <v>173</v>
      </c>
      <c r="E165" t="s">
        <v>174</v>
      </c>
      <c r="J165" t="s">
        <v>93</v>
      </c>
      <c r="K165" t="s">
        <v>94</v>
      </c>
    </row>
    <row r="166" spans="4:14">
      <c r="G166" t="s">
        <v>121</v>
      </c>
      <c r="H166" t="s">
        <v>122</v>
      </c>
      <c r="M166" t="s">
        <v>78</v>
      </c>
      <c r="N166" t="s">
        <v>79</v>
      </c>
    </row>
    <row r="167" spans="4:14">
      <c r="D167" t="s">
        <v>175</v>
      </c>
      <c r="E167" t="s">
        <v>176</v>
      </c>
    </row>
    <row r="169" spans="4:14">
      <c r="D169" t="s">
        <v>177</v>
      </c>
      <c r="E169" t="s">
        <v>178</v>
      </c>
      <c r="G169" t="s">
        <v>123</v>
      </c>
      <c r="H169" t="s">
        <v>124</v>
      </c>
      <c r="J169" t="s">
        <v>95</v>
      </c>
      <c r="K169" t="s">
        <v>96</v>
      </c>
    </row>
    <row r="171" spans="4:14">
      <c r="D171" t="s">
        <v>179</v>
      </c>
      <c r="E171" t="s">
        <v>180</v>
      </c>
      <c r="M171" t="s">
        <v>4</v>
      </c>
      <c r="N171" t="s">
        <v>80</v>
      </c>
    </row>
    <row r="172" spans="4:14">
      <c r="G172" t="s">
        <v>125</v>
      </c>
      <c r="H172" t="s">
        <v>126</v>
      </c>
    </row>
    <row r="173" spans="4:14">
      <c r="D173" t="s">
        <v>181</v>
      </c>
      <c r="E173" t="s">
        <v>182</v>
      </c>
      <c r="J173" t="s">
        <v>97</v>
      </c>
      <c r="K173" t="s">
        <v>98</v>
      </c>
    </row>
    <row r="175" spans="4:14">
      <c r="D175" t="s">
        <v>183</v>
      </c>
      <c r="E175" t="s">
        <v>184</v>
      </c>
      <c r="G175" t="s">
        <v>127</v>
      </c>
      <c r="H175">
        <v>158078</v>
      </c>
    </row>
    <row r="176" spans="4:14">
      <c r="M176" t="s">
        <v>81</v>
      </c>
      <c r="N176" t="s">
        <v>82</v>
      </c>
    </row>
    <row r="177" spans="4:14">
      <c r="D177" t="s">
        <v>185</v>
      </c>
      <c r="E177" t="s">
        <v>92</v>
      </c>
      <c r="J177" t="s">
        <v>99</v>
      </c>
      <c r="K177" t="s">
        <v>100</v>
      </c>
    </row>
    <row r="178" spans="4:14">
      <c r="G178" t="s">
        <v>128</v>
      </c>
      <c r="H178" t="s">
        <v>129</v>
      </c>
    </row>
    <row r="179" spans="4:14">
      <c r="D179" t="s">
        <v>186</v>
      </c>
      <c r="E179" t="s">
        <v>187</v>
      </c>
    </row>
    <row r="181" spans="4:14">
      <c r="D181" t="s">
        <v>188</v>
      </c>
      <c r="E181" t="s">
        <v>189</v>
      </c>
      <c r="G181" t="s">
        <v>130</v>
      </c>
      <c r="H181" t="s">
        <v>131</v>
      </c>
      <c r="J181" t="s">
        <v>101</v>
      </c>
      <c r="K181" t="s">
        <v>102</v>
      </c>
      <c r="M181" t="s">
        <v>83</v>
      </c>
      <c r="N181" t="s">
        <v>84</v>
      </c>
    </row>
    <row r="183" spans="4:14">
      <c r="D183" t="s">
        <v>190</v>
      </c>
      <c r="E183" t="s">
        <v>191</v>
      </c>
    </row>
    <row r="184" spans="4:14">
      <c r="G184" t="s">
        <v>132</v>
      </c>
      <c r="H184" s="17" t="s">
        <v>133</v>
      </c>
    </row>
    <row r="185" spans="4:14">
      <c r="D185" t="s">
        <v>192</v>
      </c>
      <c r="E185" t="s">
        <v>193</v>
      </c>
      <c r="J185" t="s">
        <v>103</v>
      </c>
      <c r="K185" t="s">
        <v>104</v>
      </c>
    </row>
    <row r="186" spans="4:14">
      <c r="M186" t="s">
        <v>85</v>
      </c>
      <c r="N186" t="s">
        <v>86</v>
      </c>
    </row>
    <row r="187" spans="4:14">
      <c r="D187" t="s">
        <v>194</v>
      </c>
      <c r="E187" t="s">
        <v>195</v>
      </c>
      <c r="G187" t="s">
        <v>134</v>
      </c>
      <c r="H187" t="s">
        <v>135</v>
      </c>
    </row>
    <row r="189" spans="4:14">
      <c r="D189" t="s">
        <v>196</v>
      </c>
      <c r="E189" t="s">
        <v>197</v>
      </c>
      <c r="J189" t="s">
        <v>105</v>
      </c>
      <c r="K189" t="s">
        <v>106</v>
      </c>
    </row>
    <row r="190" spans="4:14">
      <c r="G190" t="s">
        <v>136</v>
      </c>
      <c r="H190" t="s">
        <v>137</v>
      </c>
    </row>
    <row r="191" spans="4:14">
      <c r="D191" t="s">
        <v>198</v>
      </c>
      <c r="E191" t="s">
        <v>199</v>
      </c>
      <c r="M191" t="s">
        <v>87</v>
      </c>
      <c r="N191" t="s">
        <v>88</v>
      </c>
    </row>
    <row r="193" spans="4:14">
      <c r="D193" t="s">
        <v>200</v>
      </c>
      <c r="E193" t="s">
        <v>201</v>
      </c>
      <c r="G193" t="s">
        <v>138</v>
      </c>
      <c r="H193" t="s">
        <v>139</v>
      </c>
      <c r="J193" t="s">
        <v>107</v>
      </c>
      <c r="K193" t="s">
        <v>108</v>
      </c>
    </row>
    <row r="195" spans="4:14">
      <c r="D195" t="s">
        <v>202</v>
      </c>
      <c r="E195" t="s">
        <v>203</v>
      </c>
    </row>
    <row r="196" spans="4:14">
      <c r="G196" t="s">
        <v>140</v>
      </c>
      <c r="H196" t="s">
        <v>141</v>
      </c>
      <c r="M196" t="s">
        <v>89</v>
      </c>
      <c r="N196" t="s">
        <v>90</v>
      </c>
    </row>
    <row r="197" spans="4:14">
      <c r="D197" t="s">
        <v>204</v>
      </c>
      <c r="E197" t="s">
        <v>205</v>
      </c>
      <c r="J197" t="s">
        <v>109</v>
      </c>
      <c r="K197" t="s">
        <v>110</v>
      </c>
    </row>
    <row r="199" spans="4:14">
      <c r="D199" t="s">
        <v>206</v>
      </c>
      <c r="E199" t="s">
        <v>207</v>
      </c>
      <c r="G199" t="s">
        <v>142</v>
      </c>
      <c r="H199" t="s">
        <v>143</v>
      </c>
    </row>
    <row r="201" spans="4:14">
      <c r="J201" t="s">
        <v>111</v>
      </c>
      <c r="K201" t="s">
        <v>112</v>
      </c>
      <c r="M201" t="s">
        <v>91</v>
      </c>
      <c r="N201" t="s">
        <v>92</v>
      </c>
    </row>
    <row r="202" spans="4:14">
      <c r="G202" t="s">
        <v>144</v>
      </c>
      <c r="H202" t="s">
        <v>145</v>
      </c>
    </row>
    <row r="205" spans="4:14">
      <c r="G205" t="s">
        <v>3</v>
      </c>
      <c r="H205" t="s">
        <v>146</v>
      </c>
      <c r="J205" t="s">
        <v>113</v>
      </c>
      <c r="K205" t="s">
        <v>114</v>
      </c>
    </row>
    <row r="206" spans="4:14">
      <c r="M206" t="s">
        <v>93</v>
      </c>
      <c r="N206" t="s">
        <v>94</v>
      </c>
    </row>
    <row r="208" spans="4:14">
      <c r="G208" t="s">
        <v>147</v>
      </c>
      <c r="H208" t="s">
        <v>148</v>
      </c>
    </row>
    <row r="209" spans="7:14">
      <c r="J209" t="s">
        <v>115</v>
      </c>
      <c r="K209" t="s">
        <v>116</v>
      </c>
    </row>
    <row r="211" spans="7:14">
      <c r="G211" t="s">
        <v>149</v>
      </c>
      <c r="H211" t="s">
        <v>150</v>
      </c>
      <c r="M211" t="s">
        <v>95</v>
      </c>
      <c r="N211" t="s">
        <v>96</v>
      </c>
    </row>
    <row r="213" spans="7:14">
      <c r="J213" t="s">
        <v>117</v>
      </c>
      <c r="K213" t="s">
        <v>118</v>
      </c>
    </row>
    <row r="214" spans="7:14">
      <c r="G214" t="s">
        <v>151</v>
      </c>
      <c r="H214" t="s">
        <v>152</v>
      </c>
    </row>
    <row r="216" spans="7:14">
      <c r="M216" t="s">
        <v>97</v>
      </c>
      <c r="N216" t="s">
        <v>98</v>
      </c>
    </row>
    <row r="217" spans="7:14">
      <c r="G217" t="s">
        <v>153</v>
      </c>
      <c r="H217" t="s">
        <v>154</v>
      </c>
      <c r="J217" t="s">
        <v>119</v>
      </c>
      <c r="K217" t="s">
        <v>120</v>
      </c>
    </row>
    <row r="220" spans="7:14">
      <c r="G220" t="s">
        <v>155</v>
      </c>
      <c r="H220" t="s">
        <v>156</v>
      </c>
    </row>
    <row r="221" spans="7:14">
      <c r="J221" t="s">
        <v>121</v>
      </c>
      <c r="K221" t="s">
        <v>122</v>
      </c>
      <c r="M221" t="s">
        <v>99</v>
      </c>
      <c r="N221" t="s">
        <v>100</v>
      </c>
    </row>
    <row r="223" spans="7:14">
      <c r="G223" t="s">
        <v>157</v>
      </c>
      <c r="H223" t="s">
        <v>158</v>
      </c>
    </row>
    <row r="225" spans="7:14">
      <c r="J225" t="s">
        <v>123</v>
      </c>
      <c r="K225" t="s">
        <v>124</v>
      </c>
    </row>
    <row r="226" spans="7:14">
      <c r="G226" t="s">
        <v>159</v>
      </c>
      <c r="H226" t="s">
        <v>160</v>
      </c>
      <c r="M226" t="s">
        <v>101</v>
      </c>
      <c r="N226" t="s">
        <v>102</v>
      </c>
    </row>
    <row r="229" spans="7:14">
      <c r="G229" t="s">
        <v>161</v>
      </c>
      <c r="H229" t="s">
        <v>162</v>
      </c>
      <c r="J229" t="s">
        <v>125</v>
      </c>
      <c r="K229" t="s">
        <v>126</v>
      </c>
    </row>
    <row r="231" spans="7:14">
      <c r="M231" t="s">
        <v>103</v>
      </c>
      <c r="N231" t="s">
        <v>104</v>
      </c>
    </row>
    <row r="232" spans="7:14">
      <c r="G232" t="s">
        <v>163</v>
      </c>
      <c r="H232" t="s">
        <v>164</v>
      </c>
    </row>
    <row r="233" spans="7:14">
      <c r="J233" t="s">
        <v>127</v>
      </c>
      <c r="K233">
        <v>158078</v>
      </c>
    </row>
    <row r="235" spans="7:14">
      <c r="G235" t="s">
        <v>165</v>
      </c>
      <c r="H235" t="s">
        <v>166</v>
      </c>
    </row>
    <row r="236" spans="7:14">
      <c r="M236" t="s">
        <v>105</v>
      </c>
      <c r="N236" t="s">
        <v>106</v>
      </c>
    </row>
    <row r="237" spans="7:14">
      <c r="J237" t="s">
        <v>128</v>
      </c>
      <c r="K237" t="s">
        <v>129</v>
      </c>
    </row>
    <row r="238" spans="7:14">
      <c r="G238" t="s">
        <v>167</v>
      </c>
      <c r="H238" t="s">
        <v>168</v>
      </c>
    </row>
    <row r="241" spans="7:14">
      <c r="G241" t="s">
        <v>169</v>
      </c>
      <c r="H241" t="s">
        <v>170</v>
      </c>
      <c r="J241" t="s">
        <v>130</v>
      </c>
      <c r="K241" t="s">
        <v>131</v>
      </c>
      <c r="M241" t="s">
        <v>107</v>
      </c>
      <c r="N241" t="s">
        <v>108</v>
      </c>
    </row>
    <row r="244" spans="7:14">
      <c r="G244" t="s">
        <v>171</v>
      </c>
      <c r="H244" t="s">
        <v>172</v>
      </c>
    </row>
    <row r="245" spans="7:14">
      <c r="J245" t="s">
        <v>132</v>
      </c>
      <c r="K245" s="17" t="s">
        <v>133</v>
      </c>
    </row>
    <row r="246" spans="7:14">
      <c r="M246" t="s">
        <v>109</v>
      </c>
      <c r="N246" t="s">
        <v>110</v>
      </c>
    </row>
    <row r="247" spans="7:14">
      <c r="G247" t="s">
        <v>173</v>
      </c>
      <c r="H247" t="s">
        <v>174</v>
      </c>
    </row>
    <row r="249" spans="7:14">
      <c r="J249" t="s">
        <v>134</v>
      </c>
      <c r="K249" t="s">
        <v>135</v>
      </c>
    </row>
    <row r="250" spans="7:14">
      <c r="G250" t="s">
        <v>175</v>
      </c>
      <c r="H250" t="s">
        <v>176</v>
      </c>
    </row>
    <row r="251" spans="7:14">
      <c r="M251" t="s">
        <v>111</v>
      </c>
      <c r="N251" t="s">
        <v>112</v>
      </c>
    </row>
    <row r="253" spans="7:14">
      <c r="G253" t="s">
        <v>177</v>
      </c>
      <c r="H253" t="s">
        <v>178</v>
      </c>
      <c r="J253" t="s">
        <v>136</v>
      </c>
      <c r="K253" t="s">
        <v>137</v>
      </c>
    </row>
    <row r="256" spans="7:14">
      <c r="G256" t="s">
        <v>179</v>
      </c>
      <c r="H256" t="s">
        <v>180</v>
      </c>
      <c r="M256" t="s">
        <v>113</v>
      </c>
      <c r="N256" t="s">
        <v>114</v>
      </c>
    </row>
    <row r="257" spans="7:14">
      <c r="J257" t="s">
        <v>138</v>
      </c>
      <c r="K257" t="s">
        <v>139</v>
      </c>
    </row>
    <row r="259" spans="7:14">
      <c r="G259" t="s">
        <v>181</v>
      </c>
      <c r="H259" t="s">
        <v>182</v>
      </c>
    </row>
    <row r="261" spans="7:14">
      <c r="J261" t="s">
        <v>140</v>
      </c>
      <c r="K261" t="s">
        <v>141</v>
      </c>
      <c r="M261" t="s">
        <v>115</v>
      </c>
      <c r="N261" t="s">
        <v>116</v>
      </c>
    </row>
    <row r="262" spans="7:14">
      <c r="G262" t="s">
        <v>183</v>
      </c>
      <c r="H262" t="s">
        <v>184</v>
      </c>
    </row>
    <row r="265" spans="7:14">
      <c r="G265" t="s">
        <v>185</v>
      </c>
      <c r="H265" t="s">
        <v>92</v>
      </c>
      <c r="J265" t="s">
        <v>142</v>
      </c>
      <c r="K265" t="s">
        <v>143</v>
      </c>
    </row>
    <row r="266" spans="7:14">
      <c r="M266" t="s">
        <v>117</v>
      </c>
      <c r="N266" t="s">
        <v>118</v>
      </c>
    </row>
    <row r="268" spans="7:14">
      <c r="G268" t="s">
        <v>186</v>
      </c>
      <c r="H268" t="s">
        <v>187</v>
      </c>
    </row>
    <row r="269" spans="7:14">
      <c r="J269" t="s">
        <v>144</v>
      </c>
      <c r="K269" t="s">
        <v>145</v>
      </c>
    </row>
    <row r="271" spans="7:14">
      <c r="G271" t="s">
        <v>188</v>
      </c>
      <c r="H271" t="s">
        <v>189</v>
      </c>
      <c r="M271" t="s">
        <v>119</v>
      </c>
      <c r="N271" t="s">
        <v>120</v>
      </c>
    </row>
    <row r="273" spans="7:14">
      <c r="J273" t="s">
        <v>3</v>
      </c>
      <c r="K273" t="s">
        <v>146</v>
      </c>
    </row>
    <row r="274" spans="7:14">
      <c r="G274" t="s">
        <v>190</v>
      </c>
      <c r="H274" t="s">
        <v>191</v>
      </c>
    </row>
    <row r="276" spans="7:14">
      <c r="M276" t="s">
        <v>121</v>
      </c>
      <c r="N276" t="s">
        <v>122</v>
      </c>
    </row>
    <row r="277" spans="7:14">
      <c r="G277" t="s">
        <v>192</v>
      </c>
      <c r="H277" t="s">
        <v>193</v>
      </c>
      <c r="J277" t="s">
        <v>147</v>
      </c>
      <c r="K277" t="s">
        <v>148</v>
      </c>
    </row>
    <row r="280" spans="7:14">
      <c r="G280" t="s">
        <v>194</v>
      </c>
      <c r="H280" t="s">
        <v>195</v>
      </c>
    </row>
    <row r="281" spans="7:14">
      <c r="J281" t="s">
        <v>149</v>
      </c>
      <c r="K281" t="s">
        <v>150</v>
      </c>
      <c r="M281" t="s">
        <v>123</v>
      </c>
      <c r="N281" t="s">
        <v>124</v>
      </c>
    </row>
    <row r="283" spans="7:14">
      <c r="G283" t="s">
        <v>196</v>
      </c>
      <c r="H283" t="s">
        <v>197</v>
      </c>
    </row>
    <row r="285" spans="7:14">
      <c r="J285" t="s">
        <v>151</v>
      </c>
      <c r="K285" t="s">
        <v>152</v>
      </c>
    </row>
    <row r="286" spans="7:14">
      <c r="G286" t="s">
        <v>198</v>
      </c>
      <c r="H286" t="s">
        <v>199</v>
      </c>
      <c r="M286" t="s">
        <v>125</v>
      </c>
      <c r="N286" t="s">
        <v>126</v>
      </c>
    </row>
    <row r="289" spans="7:14">
      <c r="G289" t="s">
        <v>200</v>
      </c>
      <c r="H289" t="s">
        <v>201</v>
      </c>
      <c r="J289" t="s">
        <v>153</v>
      </c>
      <c r="K289" t="s">
        <v>154</v>
      </c>
    </row>
    <row r="291" spans="7:14">
      <c r="M291" t="s">
        <v>127</v>
      </c>
      <c r="N291">
        <v>158078</v>
      </c>
    </row>
    <row r="292" spans="7:14">
      <c r="G292" t="s">
        <v>202</v>
      </c>
      <c r="H292" t="s">
        <v>203</v>
      </c>
    </row>
    <row r="293" spans="7:14">
      <c r="J293" t="s">
        <v>155</v>
      </c>
      <c r="K293" t="s">
        <v>156</v>
      </c>
    </row>
    <row r="295" spans="7:14">
      <c r="G295" t="s">
        <v>204</v>
      </c>
      <c r="H295" t="s">
        <v>205</v>
      </c>
    </row>
    <row r="296" spans="7:14">
      <c r="M296" t="s">
        <v>128</v>
      </c>
      <c r="N296" t="s">
        <v>129</v>
      </c>
    </row>
    <row r="297" spans="7:14">
      <c r="J297" t="s">
        <v>157</v>
      </c>
      <c r="K297" t="s">
        <v>158</v>
      </c>
    </row>
    <row r="298" spans="7:14">
      <c r="G298" t="s">
        <v>206</v>
      </c>
      <c r="H298" t="s">
        <v>207</v>
      </c>
    </row>
    <row r="301" spans="7:14">
      <c r="J301" t="s">
        <v>159</v>
      </c>
      <c r="K301" t="s">
        <v>160</v>
      </c>
      <c r="M301" t="s">
        <v>130</v>
      </c>
      <c r="N301" t="s">
        <v>131</v>
      </c>
    </row>
    <row r="305" spans="10:14">
      <c r="J305" t="s">
        <v>161</v>
      </c>
      <c r="K305" t="s">
        <v>162</v>
      </c>
    </row>
    <row r="306" spans="10:14">
      <c r="M306" t="s">
        <v>132</v>
      </c>
      <c r="N306" s="17" t="s">
        <v>133</v>
      </c>
    </row>
    <row r="309" spans="10:14">
      <c r="J309" t="s">
        <v>163</v>
      </c>
      <c r="K309" t="s">
        <v>164</v>
      </c>
    </row>
    <row r="311" spans="10:14">
      <c r="M311" t="s">
        <v>134</v>
      </c>
      <c r="N311" t="s">
        <v>135</v>
      </c>
    </row>
    <row r="313" spans="10:14">
      <c r="J313" t="s">
        <v>165</v>
      </c>
      <c r="K313" t="s">
        <v>166</v>
      </c>
    </row>
    <row r="316" spans="10:14">
      <c r="M316" t="s">
        <v>136</v>
      </c>
      <c r="N316" t="s">
        <v>137</v>
      </c>
    </row>
    <row r="317" spans="10:14">
      <c r="J317" t="s">
        <v>167</v>
      </c>
      <c r="K317" t="s">
        <v>168</v>
      </c>
    </row>
    <row r="321" spans="10:14">
      <c r="J321" t="s">
        <v>169</v>
      </c>
      <c r="K321" t="s">
        <v>170</v>
      </c>
      <c r="M321" t="s">
        <v>138</v>
      </c>
      <c r="N321" t="s">
        <v>139</v>
      </c>
    </row>
    <row r="325" spans="10:14">
      <c r="J325" t="s">
        <v>171</v>
      </c>
      <c r="K325" t="s">
        <v>172</v>
      </c>
    </row>
    <row r="326" spans="10:14">
      <c r="M326" t="s">
        <v>140</v>
      </c>
      <c r="N326" t="s">
        <v>141</v>
      </c>
    </row>
    <row r="329" spans="10:14">
      <c r="J329" t="s">
        <v>173</v>
      </c>
      <c r="K329" t="s">
        <v>174</v>
      </c>
    </row>
    <row r="331" spans="10:14">
      <c r="M331" t="s">
        <v>142</v>
      </c>
      <c r="N331" t="s">
        <v>143</v>
      </c>
    </row>
    <row r="333" spans="10:14">
      <c r="J333" t="s">
        <v>175</v>
      </c>
      <c r="K333" t="s">
        <v>176</v>
      </c>
    </row>
    <row r="336" spans="10:14">
      <c r="M336" t="s">
        <v>144</v>
      </c>
      <c r="N336" t="s">
        <v>145</v>
      </c>
    </row>
    <row r="337" spans="10:14">
      <c r="J337" t="s">
        <v>177</v>
      </c>
      <c r="K337" t="s">
        <v>178</v>
      </c>
    </row>
    <row r="341" spans="10:14">
      <c r="J341" t="s">
        <v>179</v>
      </c>
      <c r="K341" t="s">
        <v>180</v>
      </c>
      <c r="M341" t="s">
        <v>3</v>
      </c>
      <c r="N341" t="s">
        <v>146</v>
      </c>
    </row>
    <row r="345" spans="10:14">
      <c r="J345" t="s">
        <v>181</v>
      </c>
      <c r="K345" t="s">
        <v>182</v>
      </c>
    </row>
    <row r="346" spans="10:14">
      <c r="M346" t="s">
        <v>147</v>
      </c>
      <c r="N346" t="s">
        <v>148</v>
      </c>
    </row>
    <row r="349" spans="10:14">
      <c r="J349" t="s">
        <v>183</v>
      </c>
      <c r="K349" t="s">
        <v>184</v>
      </c>
    </row>
    <row r="351" spans="10:14">
      <c r="M351" t="s">
        <v>149</v>
      </c>
      <c r="N351" t="s">
        <v>150</v>
      </c>
    </row>
    <row r="353" spans="10:14">
      <c r="J353" t="s">
        <v>185</v>
      </c>
      <c r="K353" t="s">
        <v>92</v>
      </c>
    </row>
    <row r="356" spans="10:14">
      <c r="M356" t="s">
        <v>151</v>
      </c>
      <c r="N356" t="s">
        <v>152</v>
      </c>
    </row>
    <row r="357" spans="10:14">
      <c r="J357" t="s">
        <v>186</v>
      </c>
      <c r="K357" t="s">
        <v>187</v>
      </c>
    </row>
    <row r="361" spans="10:14">
      <c r="J361" t="s">
        <v>188</v>
      </c>
      <c r="K361" t="s">
        <v>189</v>
      </c>
      <c r="M361" t="s">
        <v>153</v>
      </c>
      <c r="N361" t="s">
        <v>154</v>
      </c>
    </row>
    <row r="365" spans="10:14">
      <c r="J365" t="s">
        <v>190</v>
      </c>
      <c r="K365" t="s">
        <v>191</v>
      </c>
    </row>
    <row r="366" spans="10:14">
      <c r="M366" t="s">
        <v>155</v>
      </c>
      <c r="N366" t="s">
        <v>156</v>
      </c>
    </row>
    <row r="369" spans="10:14">
      <c r="J369" t="s">
        <v>192</v>
      </c>
      <c r="K369" t="s">
        <v>193</v>
      </c>
    </row>
    <row r="371" spans="10:14">
      <c r="M371" t="s">
        <v>157</v>
      </c>
      <c r="N371" t="s">
        <v>158</v>
      </c>
    </row>
    <row r="373" spans="10:14">
      <c r="J373" t="s">
        <v>194</v>
      </c>
      <c r="K373" t="s">
        <v>195</v>
      </c>
    </row>
    <row r="376" spans="10:14">
      <c r="M376" t="s">
        <v>159</v>
      </c>
      <c r="N376" t="s">
        <v>160</v>
      </c>
    </row>
    <row r="377" spans="10:14">
      <c r="J377" t="s">
        <v>196</v>
      </c>
      <c r="K377" t="s">
        <v>197</v>
      </c>
    </row>
    <row r="381" spans="10:14">
      <c r="J381" t="s">
        <v>198</v>
      </c>
      <c r="K381" t="s">
        <v>199</v>
      </c>
      <c r="M381" t="s">
        <v>161</v>
      </c>
      <c r="N381" t="s">
        <v>162</v>
      </c>
    </row>
    <row r="385" spans="10:14">
      <c r="J385" t="s">
        <v>200</v>
      </c>
      <c r="K385" t="s">
        <v>201</v>
      </c>
    </row>
    <row r="386" spans="10:14">
      <c r="M386" t="s">
        <v>163</v>
      </c>
      <c r="N386" t="s">
        <v>164</v>
      </c>
    </row>
    <row r="389" spans="10:14">
      <c r="J389" t="s">
        <v>202</v>
      </c>
      <c r="K389" t="s">
        <v>203</v>
      </c>
    </row>
    <row r="391" spans="10:14">
      <c r="M391" t="s">
        <v>165</v>
      </c>
      <c r="N391" t="s">
        <v>166</v>
      </c>
    </row>
    <row r="393" spans="10:14">
      <c r="J393" t="s">
        <v>204</v>
      </c>
      <c r="K393" t="s">
        <v>205</v>
      </c>
    </row>
    <row r="396" spans="10:14">
      <c r="M396" t="s">
        <v>167</v>
      </c>
      <c r="N396" t="s">
        <v>168</v>
      </c>
    </row>
    <row r="397" spans="10:14">
      <c r="J397" t="s">
        <v>206</v>
      </c>
      <c r="K397" t="s">
        <v>207</v>
      </c>
    </row>
    <row r="401" spans="13:14">
      <c r="M401" t="s">
        <v>169</v>
      </c>
      <c r="N401" t="s">
        <v>170</v>
      </c>
    </row>
    <row r="406" spans="13:14">
      <c r="M406" t="s">
        <v>171</v>
      </c>
      <c r="N406" t="s">
        <v>172</v>
      </c>
    </row>
    <row r="411" spans="13:14">
      <c r="M411" t="s">
        <v>173</v>
      </c>
      <c r="N411" t="s">
        <v>174</v>
      </c>
    </row>
    <row r="416" spans="13:14">
      <c r="M416" t="s">
        <v>175</v>
      </c>
      <c r="N416" t="s">
        <v>176</v>
      </c>
    </row>
    <row r="421" spans="13:14">
      <c r="M421" t="s">
        <v>177</v>
      </c>
      <c r="N421" t="s">
        <v>178</v>
      </c>
    </row>
    <row r="426" spans="13:14">
      <c r="M426" t="s">
        <v>179</v>
      </c>
      <c r="N426" t="s">
        <v>180</v>
      </c>
    </row>
    <row r="431" spans="13:14">
      <c r="M431" t="s">
        <v>181</v>
      </c>
      <c r="N431" t="s">
        <v>182</v>
      </c>
    </row>
    <row r="436" spans="13:14">
      <c r="M436" t="s">
        <v>183</v>
      </c>
      <c r="N436" t="s">
        <v>184</v>
      </c>
    </row>
    <row r="441" spans="13:14">
      <c r="M441" t="s">
        <v>185</v>
      </c>
      <c r="N441" t="s">
        <v>92</v>
      </c>
    </row>
    <row r="446" spans="13:14">
      <c r="M446" t="s">
        <v>186</v>
      </c>
      <c r="N446" t="s">
        <v>187</v>
      </c>
    </row>
    <row r="451" spans="13:14">
      <c r="M451" t="s">
        <v>188</v>
      </c>
      <c r="N451" t="s">
        <v>189</v>
      </c>
    </row>
    <row r="456" spans="13:14">
      <c r="M456" t="s">
        <v>190</v>
      </c>
      <c r="N456" t="s">
        <v>191</v>
      </c>
    </row>
    <row r="461" spans="13:14">
      <c r="M461" t="s">
        <v>192</v>
      </c>
      <c r="N461" t="s">
        <v>193</v>
      </c>
    </row>
    <row r="466" spans="13:14">
      <c r="M466" t="s">
        <v>194</v>
      </c>
      <c r="N466" t="s">
        <v>195</v>
      </c>
    </row>
    <row r="471" spans="13:14">
      <c r="M471" t="s">
        <v>196</v>
      </c>
      <c r="N471" t="s">
        <v>197</v>
      </c>
    </row>
    <row r="476" spans="13:14">
      <c r="M476" t="s">
        <v>198</v>
      </c>
      <c r="N476" t="s">
        <v>199</v>
      </c>
    </row>
    <row r="481" spans="13:14">
      <c r="M481" t="s">
        <v>200</v>
      </c>
      <c r="N481" t="s">
        <v>201</v>
      </c>
    </row>
    <row r="486" spans="13:14">
      <c r="M486" t="s">
        <v>202</v>
      </c>
      <c r="N486" t="s">
        <v>203</v>
      </c>
    </row>
    <row r="491" spans="13:14">
      <c r="M491" t="s">
        <v>204</v>
      </c>
      <c r="N491" t="s">
        <v>205</v>
      </c>
    </row>
    <row r="496" spans="13:14">
      <c r="M496" t="s">
        <v>206</v>
      </c>
      <c r="N496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/>
  <cols>
    <col min="1" max="1" width="4.7109375" style="1" bestFit="1" customWidth="1"/>
    <col min="2" max="2" width="4.42578125" style="14" bestFit="1" customWidth="1"/>
    <col min="3" max="3" width="6.5703125" style="14" bestFit="1" customWidth="1"/>
    <col min="4" max="4" width="5" style="14" bestFit="1" customWidth="1"/>
    <col min="5" max="5" width="7.42578125" style="1" bestFit="1" customWidth="1"/>
    <col min="6" max="11" width="2" bestFit="1" customWidth="1"/>
    <col min="12" max="12" width="85" style="9" bestFit="1" customWidth="1"/>
  </cols>
  <sheetData>
    <row r="1" spans="1:12" s="1" customFormat="1">
      <c r="A1" s="1" t="s">
        <v>0</v>
      </c>
      <c r="B1" s="18" t="s">
        <v>2</v>
      </c>
      <c r="C1" s="18"/>
      <c r="D1" s="18"/>
      <c r="E1" s="18"/>
      <c r="F1" s="18" t="s">
        <v>1</v>
      </c>
      <c r="G1" s="18"/>
      <c r="H1" s="18"/>
      <c r="L1" s="8"/>
    </row>
    <row r="2" spans="1:12" s="1" customFormat="1">
      <c r="B2" s="13" t="s">
        <v>3</v>
      </c>
      <c r="C2" s="13" t="s">
        <v>4</v>
      </c>
      <c r="D2" s="13" t="s">
        <v>5</v>
      </c>
      <c r="E2" s="11"/>
      <c r="F2" s="1">
        <v>0</v>
      </c>
      <c r="G2" s="1">
        <v>1</v>
      </c>
      <c r="H2" s="1">
        <v>2</v>
      </c>
      <c r="L2" s="8"/>
    </row>
    <row r="3" spans="1:12" s="2" customFormat="1">
      <c r="A3" s="5">
        <v>1</v>
      </c>
      <c r="B3" s="16" t="s">
        <v>6</v>
      </c>
      <c r="C3" s="15" t="s">
        <v>6</v>
      </c>
      <c r="D3" s="15" t="s">
        <v>6</v>
      </c>
      <c r="E3" t="s">
        <v>14</v>
      </c>
      <c r="F3" s="6">
        <f>IF(I3=1,0+F$2,"")</f>
        <v>0</v>
      </c>
      <c r="G3" s="6">
        <f>IF(J3=1,0+G$2,"")</f>
        <v>1</v>
      </c>
      <c r="H3" s="6">
        <f>IF(K3=1,0+H$2,"")</f>
        <v>2</v>
      </c>
      <c r="I3" s="2">
        <v>1</v>
      </c>
      <c r="J3" s="2">
        <v>1</v>
      </c>
      <c r="K3" s="2">
        <v>1</v>
      </c>
      <c r="L3" s="10" t="str">
        <f>CONCATENATE("_paylines.push(new Payline3Data(",A3-1,", LinesEmbed3x1.Line_00",A3-1,", 0x",E3,", payboxes, ",F3,", ",G3,", ",H3,"));")</f>
        <v>_paylines.push(new Payline3Data(0, LinesEmbed3x1.Line_000, 0xCD9575, payboxes, 0, 1, 2));</v>
      </c>
    </row>
  </sheetData>
  <mergeCells count="2">
    <mergeCell ref="F1:H1"/>
    <mergeCell ref="B1:E1"/>
  </mergeCells>
  <conditionalFormatting sqref="I1:K1048576">
    <cfRule type="cellIs" dxfId="137" priority="3" operator="equal">
      <formula>0</formula>
    </cfRule>
    <cfRule type="cellIs" dxfId="136" priority="4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4"/>
    </sheetView>
  </sheetViews>
  <sheetFormatPr defaultRowHeight="15"/>
  <cols>
    <col min="1" max="1" width="4.7109375" style="1" bestFit="1" customWidth="1"/>
    <col min="2" max="2" width="4.42578125" style="14" bestFit="1" customWidth="1"/>
    <col min="3" max="3" width="6.5703125" style="14" bestFit="1" customWidth="1"/>
    <col min="4" max="4" width="5" style="14" bestFit="1" customWidth="1"/>
    <col min="5" max="5" width="7.7109375" style="1" bestFit="1" customWidth="1"/>
    <col min="6" max="11" width="2" bestFit="1" customWidth="1"/>
    <col min="12" max="12" width="85.28515625" style="9" bestFit="1" customWidth="1"/>
  </cols>
  <sheetData>
    <row r="1" spans="1:12" s="1" customFormat="1">
      <c r="A1" s="1" t="s">
        <v>0</v>
      </c>
      <c r="B1" s="18" t="s">
        <v>2</v>
      </c>
      <c r="C1" s="18"/>
      <c r="D1" s="18"/>
      <c r="E1" s="18"/>
      <c r="F1" s="18" t="s">
        <v>1</v>
      </c>
      <c r="G1" s="18"/>
      <c r="H1" s="18"/>
      <c r="L1" s="8"/>
    </row>
    <row r="2" spans="1:12" s="1" customFormat="1">
      <c r="B2" s="13" t="s">
        <v>3</v>
      </c>
      <c r="C2" s="13" t="s">
        <v>4</v>
      </c>
      <c r="D2" s="13" t="s">
        <v>5</v>
      </c>
      <c r="F2" s="1">
        <v>0</v>
      </c>
      <c r="G2" s="1">
        <v>1</v>
      </c>
      <c r="H2" s="1">
        <v>2</v>
      </c>
      <c r="L2" s="8"/>
    </row>
    <row r="3" spans="1:12" s="2" customFormat="1">
      <c r="A3" s="19">
        <v>1</v>
      </c>
      <c r="B3" s="25" t="s">
        <v>6</v>
      </c>
      <c r="C3" s="25" t="s">
        <v>6</v>
      </c>
      <c r="D3" s="25" t="s">
        <v>6</v>
      </c>
      <c r="E3" s="19" t="s">
        <v>14</v>
      </c>
      <c r="F3" s="21">
        <f>IF(I3=1,0+F$2,IF(I4=1,3+F$2))</f>
        <v>0</v>
      </c>
      <c r="G3" s="21">
        <f>IF(J3=1,0+G$2,IF(J4=1,3+G$2))</f>
        <v>1</v>
      </c>
      <c r="H3" s="21">
        <f>IF(K3=1,0+H$2,IF(K4=1,3+H$2))</f>
        <v>2</v>
      </c>
      <c r="I3" s="2">
        <v>1</v>
      </c>
      <c r="J3" s="2">
        <v>1</v>
      </c>
      <c r="K3" s="2">
        <v>1</v>
      </c>
      <c r="L3" s="23" t="str">
        <f>CONCATENATE("_paylines.push(new Payline3Data(",A3-1,", LinesEmbed3x2.Line_00",A3-1,", 0x",E3,", payboxes, ",F3,", ",G3,", ",H3,"));")</f>
        <v>_paylines.push(new Payline3Data(0, LinesEmbed3x2.Line_000, 0xCD9575, payboxes, 0, 1, 2));</v>
      </c>
    </row>
    <row r="4" spans="1:12" s="3" customFormat="1">
      <c r="A4" s="20"/>
      <c r="B4" s="26"/>
      <c r="C4" s="26"/>
      <c r="D4" s="26"/>
      <c r="E4" s="20"/>
      <c r="F4" s="22"/>
      <c r="G4" s="22"/>
      <c r="H4" s="22"/>
      <c r="J4" s="7"/>
      <c r="L4" s="24"/>
    </row>
    <row r="5" spans="1:12" s="2" customFormat="1">
      <c r="A5" s="19">
        <f>+A3+1</f>
        <v>2</v>
      </c>
      <c r="B5" s="25" t="s">
        <v>6</v>
      </c>
      <c r="C5" s="25" t="s">
        <v>6</v>
      </c>
      <c r="D5" s="25" t="s">
        <v>6</v>
      </c>
      <c r="E5" s="19" t="s">
        <v>16</v>
      </c>
      <c r="F5" s="21">
        <f t="shared" ref="F5" si="0">IF(I5=1,0+F$2,IF(I6=1,3+F$2))</f>
        <v>3</v>
      </c>
      <c r="G5" s="21">
        <f t="shared" ref="G5" si="1">IF(J5=1,0+G$2,IF(J6=1,3+G$2))</f>
        <v>4</v>
      </c>
      <c r="H5" s="21">
        <f t="shared" ref="H5" si="2">IF(K5=1,0+H$2,IF(K6=1,3+H$2))</f>
        <v>5</v>
      </c>
      <c r="L5" s="23" t="str">
        <f t="shared" ref="L5" si="3">CONCATENATE("_paylines.push(new Payline3Data(",A5-1,", LinesEmbed3x2.Line_00",A5-1,", 0x",E5,", payboxes, ",F5,", ",G5,", ",H5,"));")</f>
        <v>_paylines.push(new Payline3Data(1, LinesEmbed3x2.Line_001, 0xFDD9B5, payboxes, 3, 4, 5));</v>
      </c>
    </row>
    <row r="6" spans="1:12" s="3" customFormat="1">
      <c r="A6" s="20"/>
      <c r="B6" s="26"/>
      <c r="C6" s="26"/>
      <c r="D6" s="26"/>
      <c r="E6" s="20"/>
      <c r="F6" s="22"/>
      <c r="G6" s="22"/>
      <c r="H6" s="22"/>
      <c r="I6" s="3">
        <v>1</v>
      </c>
      <c r="J6" s="7">
        <v>1</v>
      </c>
      <c r="K6" s="3">
        <v>1</v>
      </c>
      <c r="L6" s="24"/>
    </row>
    <row r="7" spans="1:12" s="2" customFormat="1">
      <c r="A7" s="19">
        <f t="shared" ref="A7" si="4">+A5+1</f>
        <v>3</v>
      </c>
      <c r="B7" s="25" t="s">
        <v>6</v>
      </c>
      <c r="C7" s="25" t="s">
        <v>6</v>
      </c>
      <c r="D7" s="25" t="s">
        <v>6</v>
      </c>
      <c r="E7" s="19" t="s">
        <v>18</v>
      </c>
      <c r="F7" s="21">
        <f t="shared" ref="F7" si="5">IF(I7=1,0+F$2,IF(I8=1,3+F$2))</f>
        <v>0</v>
      </c>
      <c r="G7" s="21">
        <f t="shared" ref="G7" si="6">IF(J7=1,0+G$2,IF(J8=1,3+G$2))</f>
        <v>1</v>
      </c>
      <c r="H7" s="21">
        <f t="shared" ref="H7" si="7">IF(K7=1,0+H$2,IF(K8=1,3+H$2))</f>
        <v>5</v>
      </c>
      <c r="I7" s="2">
        <v>1</v>
      </c>
      <c r="J7" s="2">
        <v>1</v>
      </c>
      <c r="L7" s="23" t="str">
        <f t="shared" ref="L7" si="8">CONCATENATE("_paylines.push(new Payline3Data(",A7-1,", LinesEmbed3x2.Line_00",A7-1,", 0x",E7,", payboxes, ",F7,", ",G7,", ",H7,"));")</f>
        <v>_paylines.push(new Payline3Data(2, LinesEmbed3x2.Line_002, 0x78DBE2, payboxes, 0, 1, 5));</v>
      </c>
    </row>
    <row r="8" spans="1:12" s="3" customFormat="1">
      <c r="A8" s="20"/>
      <c r="B8" s="26"/>
      <c r="C8" s="26"/>
      <c r="D8" s="26"/>
      <c r="E8" s="20"/>
      <c r="F8" s="22"/>
      <c r="G8" s="22"/>
      <c r="H8" s="22"/>
      <c r="J8" s="7"/>
      <c r="K8" s="3">
        <v>1</v>
      </c>
      <c r="L8" s="24"/>
    </row>
    <row r="9" spans="1:12" s="2" customFormat="1">
      <c r="A9" s="19">
        <f t="shared" ref="A9" si="9">+A7+1</f>
        <v>4</v>
      </c>
      <c r="B9" s="25" t="s">
        <v>6</v>
      </c>
      <c r="C9" s="25" t="s">
        <v>6</v>
      </c>
      <c r="D9" s="25" t="s">
        <v>6</v>
      </c>
      <c r="E9" s="19" t="s">
        <v>20</v>
      </c>
      <c r="F9" s="21">
        <f t="shared" ref="F9" si="10">IF(I9=1,0+F$2,IF(I10=1,3+F$2))</f>
        <v>0</v>
      </c>
      <c r="G9" s="21">
        <f t="shared" ref="G9" si="11">IF(J9=1,0+G$2,IF(J10=1,3+G$2))</f>
        <v>4</v>
      </c>
      <c r="H9" s="21">
        <f t="shared" ref="H9" si="12">IF(K9=1,0+H$2,IF(K10=1,3+H$2))</f>
        <v>2</v>
      </c>
      <c r="I9" s="2">
        <v>1</v>
      </c>
      <c r="K9" s="2">
        <v>1</v>
      </c>
      <c r="L9" s="23" t="str">
        <f t="shared" ref="L9" si="13">CONCATENATE("_paylines.push(new Payline3Data(",A9-1,", LinesEmbed3x2.Line_00",A9-1,", 0x",E9,", payboxes, ",F9,", ",G9,", ",H9,"));")</f>
        <v>_paylines.push(new Payline3Data(3, LinesEmbed3x2.Line_003, 0x87A96B, payboxes, 0, 4, 2));</v>
      </c>
    </row>
    <row r="10" spans="1:12" s="3" customFormat="1">
      <c r="A10" s="20"/>
      <c r="B10" s="26"/>
      <c r="C10" s="26"/>
      <c r="D10" s="26"/>
      <c r="E10" s="20"/>
      <c r="F10" s="22"/>
      <c r="G10" s="22"/>
      <c r="H10" s="22"/>
      <c r="J10" s="7">
        <v>1</v>
      </c>
      <c r="L10" s="24"/>
    </row>
    <row r="11" spans="1:12" s="2" customFormat="1">
      <c r="A11" s="19">
        <f t="shared" ref="A11" si="14">+A9+1</f>
        <v>5</v>
      </c>
      <c r="B11" s="25" t="s">
        <v>6</v>
      </c>
      <c r="C11" s="25" t="s">
        <v>6</v>
      </c>
      <c r="D11" s="25" t="s">
        <v>6</v>
      </c>
      <c r="E11" s="19" t="s">
        <v>22</v>
      </c>
      <c r="F11" s="21">
        <f t="shared" ref="F11" si="15">IF(I11=1,0+F$2,IF(I12=1,3+F$2))</f>
        <v>0</v>
      </c>
      <c r="G11" s="21">
        <f t="shared" ref="G11" si="16">IF(J11=1,0+G$2,IF(J12=1,3+G$2))</f>
        <v>4</v>
      </c>
      <c r="H11" s="21">
        <f t="shared" ref="H11" si="17">IF(K11=1,0+H$2,IF(K12=1,3+H$2))</f>
        <v>5</v>
      </c>
      <c r="I11" s="2">
        <v>1</v>
      </c>
      <c r="L11" s="23" t="str">
        <f t="shared" ref="L11" si="18">CONCATENATE("_paylines.push(new Payline3Data(",A11-1,", LinesEmbed3x2.Line_00",A11-1,", 0x",E11,", payboxes, ",F11,", ",G11,", ",H11,"));")</f>
        <v>_paylines.push(new Payline3Data(4, LinesEmbed3x2.Line_004, 0xFFA474, payboxes, 0, 4, 5));</v>
      </c>
    </row>
    <row r="12" spans="1:12" s="3" customFormat="1">
      <c r="A12" s="20"/>
      <c r="B12" s="26"/>
      <c r="C12" s="26"/>
      <c r="D12" s="26"/>
      <c r="E12" s="20"/>
      <c r="F12" s="22"/>
      <c r="G12" s="22"/>
      <c r="H12" s="22"/>
      <c r="J12" s="7">
        <v>1</v>
      </c>
      <c r="K12" s="3">
        <v>1</v>
      </c>
      <c r="L12" s="24"/>
    </row>
    <row r="13" spans="1:12" s="2" customFormat="1">
      <c r="A13" s="19">
        <f t="shared" ref="A13" si="19">+A11+1</f>
        <v>6</v>
      </c>
      <c r="B13" s="25" t="s">
        <v>6</v>
      </c>
      <c r="C13" s="25" t="s">
        <v>6</v>
      </c>
      <c r="D13" s="25" t="s">
        <v>6</v>
      </c>
      <c r="E13" s="19" t="s">
        <v>24</v>
      </c>
      <c r="F13" s="21">
        <f t="shared" ref="F13" si="20">IF(I13=1,0+F$2,IF(I14=1,3+F$2))</f>
        <v>3</v>
      </c>
      <c r="G13" s="21">
        <f t="shared" ref="G13" si="21">IF(J13=1,0+G$2,IF(J14=1,3+G$2))</f>
        <v>1</v>
      </c>
      <c r="H13" s="21">
        <f t="shared" ref="H13" si="22">IF(K13=1,0+H$2,IF(K14=1,3+H$2))</f>
        <v>2</v>
      </c>
      <c r="J13" s="2">
        <v>1</v>
      </c>
      <c r="K13" s="2">
        <v>1</v>
      </c>
      <c r="L13" s="23" t="str">
        <f t="shared" ref="L13" si="23">CONCATENATE("_paylines.push(new Payline3Data(",A13-1,", LinesEmbed3x2.Line_00",A13-1,", 0x",E13,", payboxes, ",F13,", ",G13,", ",H13,"));")</f>
        <v>_paylines.push(new Payline3Data(5, LinesEmbed3x2.Line_005, 0x9F8170, payboxes, 3, 1, 2));</v>
      </c>
    </row>
    <row r="14" spans="1:12" s="3" customFormat="1">
      <c r="A14" s="20"/>
      <c r="B14" s="26"/>
      <c r="C14" s="26"/>
      <c r="D14" s="26"/>
      <c r="E14" s="20"/>
      <c r="F14" s="22"/>
      <c r="G14" s="22"/>
      <c r="H14" s="22"/>
      <c r="I14" s="3">
        <v>1</v>
      </c>
      <c r="J14" s="7"/>
      <c r="L14" s="24"/>
    </row>
    <row r="15" spans="1:12" s="2" customFormat="1">
      <c r="A15" s="19">
        <f t="shared" ref="A15" si="24">+A13+1</f>
        <v>7</v>
      </c>
      <c r="B15" s="25" t="s">
        <v>6</v>
      </c>
      <c r="C15" s="25" t="s">
        <v>6</v>
      </c>
      <c r="D15" s="25" t="s">
        <v>6</v>
      </c>
      <c r="E15" s="19" t="s">
        <v>26</v>
      </c>
      <c r="F15" s="21">
        <f t="shared" ref="F15" si="25">IF(I15=1,0+F$2,IF(I16=1,3+F$2))</f>
        <v>3</v>
      </c>
      <c r="G15" s="21">
        <f t="shared" ref="G15" si="26">IF(J15=1,0+G$2,IF(J16=1,3+G$2))</f>
        <v>1</v>
      </c>
      <c r="H15" s="21">
        <f t="shared" ref="H15" si="27">IF(K15=1,0+H$2,IF(K16=1,3+H$2))</f>
        <v>5</v>
      </c>
      <c r="J15" s="2">
        <v>1</v>
      </c>
      <c r="L15" s="23" t="str">
        <f t="shared" ref="L15" si="28">CONCATENATE("_paylines.push(new Payline3Data(",A15-1,", LinesEmbed3x2.Line_00",A15-1,", 0x",E15,", payboxes, ",F15,", ",G15,", ",H15,"));")</f>
        <v>_paylines.push(new Payline3Data(6, LinesEmbed3x2.Line_006, 0xFD7C6E, payboxes, 3, 1, 5));</v>
      </c>
    </row>
    <row r="16" spans="1:12" s="3" customFormat="1">
      <c r="A16" s="20"/>
      <c r="B16" s="26"/>
      <c r="C16" s="26"/>
      <c r="D16" s="26"/>
      <c r="E16" s="20"/>
      <c r="F16" s="22"/>
      <c r="G16" s="22"/>
      <c r="H16" s="22"/>
      <c r="I16" s="3">
        <v>1</v>
      </c>
      <c r="J16" s="7"/>
      <c r="K16" s="3">
        <v>1</v>
      </c>
      <c r="L16" s="24"/>
    </row>
    <row r="17" spans="1:12" s="2" customFormat="1">
      <c r="A17" s="19">
        <f t="shared" ref="A17" si="29">+A15+1</f>
        <v>8</v>
      </c>
      <c r="B17" s="25" t="s">
        <v>6</v>
      </c>
      <c r="C17" s="25" t="s">
        <v>6</v>
      </c>
      <c r="D17" s="25" t="s">
        <v>6</v>
      </c>
      <c r="E17" s="19" t="s">
        <v>27</v>
      </c>
      <c r="F17" s="21">
        <f t="shared" ref="F17" si="30">IF(I17=1,0+F$2,IF(I18=1,3+F$2))</f>
        <v>3</v>
      </c>
      <c r="G17" s="21">
        <f t="shared" ref="G17" si="31">IF(J17=1,0+G$2,IF(J18=1,3+G$2))</f>
        <v>4</v>
      </c>
      <c r="H17" s="21">
        <f t="shared" ref="H17" si="32">IF(K17=1,0+H$2,IF(K18=1,3+H$2))</f>
        <v>2</v>
      </c>
      <c r="K17" s="2">
        <v>1</v>
      </c>
      <c r="L17" s="23" t="str">
        <f t="shared" ref="L17" si="33">CONCATENATE("_paylines.push(new Payline3Data(",A17-1,", LinesEmbed3x2.Line_00",A17-1,", 0x",E17,", payboxes, ",F17,", ",G17,", ",H17,"));")</f>
        <v>_paylines.push(new Payline3Data(7, LinesEmbed3x2.Line_007, 0x1F75FE, payboxes, 3, 4, 2));</v>
      </c>
    </row>
    <row r="18" spans="1:12" s="3" customFormat="1">
      <c r="A18" s="20"/>
      <c r="B18" s="26"/>
      <c r="C18" s="26"/>
      <c r="D18" s="26"/>
      <c r="E18" s="20"/>
      <c r="F18" s="22"/>
      <c r="G18" s="22"/>
      <c r="H18" s="22"/>
      <c r="I18" s="3">
        <v>1</v>
      </c>
      <c r="J18" s="7">
        <v>1</v>
      </c>
      <c r="L18" s="24"/>
    </row>
  </sheetData>
  <mergeCells count="74">
    <mergeCell ref="L3:L4"/>
    <mergeCell ref="F1:H1"/>
    <mergeCell ref="A3:A4"/>
    <mergeCell ref="F3:F4"/>
    <mergeCell ref="G3:G4"/>
    <mergeCell ref="H3:H4"/>
    <mergeCell ref="B3:B4"/>
    <mergeCell ref="C3:C4"/>
    <mergeCell ref="D3:D4"/>
    <mergeCell ref="E3:E4"/>
    <mergeCell ref="B1:E1"/>
    <mergeCell ref="A7:A8"/>
    <mergeCell ref="F7:F8"/>
    <mergeCell ref="G7:G8"/>
    <mergeCell ref="H7:H8"/>
    <mergeCell ref="L7:L8"/>
    <mergeCell ref="B7:B8"/>
    <mergeCell ref="C7:C8"/>
    <mergeCell ref="D7:D8"/>
    <mergeCell ref="E7:E8"/>
    <mergeCell ref="A5:A6"/>
    <mergeCell ref="F5:F6"/>
    <mergeCell ref="G5:G6"/>
    <mergeCell ref="H5:H6"/>
    <mergeCell ref="L5:L6"/>
    <mergeCell ref="B5:B6"/>
    <mergeCell ref="C5:C6"/>
    <mergeCell ref="D5:D6"/>
    <mergeCell ref="E5:E6"/>
    <mergeCell ref="A11:A12"/>
    <mergeCell ref="F11:F12"/>
    <mergeCell ref="G11:G12"/>
    <mergeCell ref="H11:H12"/>
    <mergeCell ref="L11:L12"/>
    <mergeCell ref="B11:B12"/>
    <mergeCell ref="C11:C12"/>
    <mergeCell ref="D11:D12"/>
    <mergeCell ref="E11:E12"/>
    <mergeCell ref="A9:A10"/>
    <mergeCell ref="F9:F10"/>
    <mergeCell ref="G9:G10"/>
    <mergeCell ref="H9:H10"/>
    <mergeCell ref="L9:L10"/>
    <mergeCell ref="B9:B10"/>
    <mergeCell ref="C9:C10"/>
    <mergeCell ref="D9:D10"/>
    <mergeCell ref="E9:E10"/>
    <mergeCell ref="A15:A16"/>
    <mergeCell ref="F15:F16"/>
    <mergeCell ref="G15:G16"/>
    <mergeCell ref="H15:H16"/>
    <mergeCell ref="L15:L16"/>
    <mergeCell ref="B15:B16"/>
    <mergeCell ref="C15:C16"/>
    <mergeCell ref="D15:D16"/>
    <mergeCell ref="E15:E16"/>
    <mergeCell ref="A13:A14"/>
    <mergeCell ref="F13:F14"/>
    <mergeCell ref="G13:G14"/>
    <mergeCell ref="H13:H14"/>
    <mergeCell ref="L13:L14"/>
    <mergeCell ref="B13:B14"/>
    <mergeCell ref="C13:C14"/>
    <mergeCell ref="D13:D14"/>
    <mergeCell ref="E13:E14"/>
    <mergeCell ref="A17:A18"/>
    <mergeCell ref="F17:F18"/>
    <mergeCell ref="G17:G18"/>
    <mergeCell ref="H17:H18"/>
    <mergeCell ref="L17:L18"/>
    <mergeCell ref="B17:B18"/>
    <mergeCell ref="C17:C18"/>
    <mergeCell ref="D17:D18"/>
    <mergeCell ref="E17:E18"/>
  </mergeCells>
  <conditionalFormatting sqref="I1:K4">
    <cfRule type="cellIs" dxfId="135" priority="5" operator="equal">
      <formula>0</formula>
    </cfRule>
    <cfRule type="cellIs" dxfId="134" priority="6" operator="equal">
      <formula>1</formula>
    </cfRule>
  </conditionalFormatting>
  <conditionalFormatting sqref="I5:K18">
    <cfRule type="cellIs" dxfId="133" priority="1" operator="equal">
      <formula>0</formula>
    </cfRule>
    <cfRule type="cellIs" dxfId="132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5"/>
    </sheetView>
  </sheetViews>
  <sheetFormatPr defaultRowHeight="15"/>
  <cols>
    <col min="1" max="1" width="4.7109375" style="1" bestFit="1" customWidth="1"/>
    <col min="2" max="2" width="4.42578125" style="14" bestFit="1" customWidth="1"/>
    <col min="3" max="3" width="6.5703125" style="14" bestFit="1" customWidth="1"/>
    <col min="4" max="4" width="5" style="14" bestFit="1" customWidth="1"/>
    <col min="5" max="5" width="8.42578125" style="1" bestFit="1" customWidth="1"/>
    <col min="6" max="11" width="2" bestFit="1" customWidth="1"/>
    <col min="12" max="12" width="86.5703125" style="9" bestFit="1" customWidth="1"/>
  </cols>
  <sheetData>
    <row r="1" spans="1:12" s="1" customFormat="1">
      <c r="A1" s="1" t="s">
        <v>0</v>
      </c>
      <c r="B1" s="18" t="s">
        <v>2</v>
      </c>
      <c r="C1" s="18"/>
      <c r="D1" s="18"/>
      <c r="E1" s="18"/>
      <c r="F1" s="18" t="s">
        <v>1</v>
      </c>
      <c r="G1" s="18"/>
      <c r="H1" s="18"/>
      <c r="L1" s="8"/>
    </row>
    <row r="2" spans="1:12" s="1" customFormat="1">
      <c r="B2" s="13" t="s">
        <v>3</v>
      </c>
      <c r="C2" s="13" t="s">
        <v>4</v>
      </c>
      <c r="D2" s="13" t="s">
        <v>5</v>
      </c>
      <c r="F2" s="1">
        <v>0</v>
      </c>
      <c r="G2" s="1">
        <v>1</v>
      </c>
      <c r="H2" s="1">
        <v>2</v>
      </c>
      <c r="L2" s="8"/>
    </row>
    <row r="3" spans="1:12" s="2" customFormat="1">
      <c r="A3" s="19">
        <v>1</v>
      </c>
      <c r="B3" s="25" t="s">
        <v>6</v>
      </c>
      <c r="C3" s="25" t="s">
        <v>6</v>
      </c>
      <c r="D3" s="25" t="s">
        <v>6</v>
      </c>
      <c r="E3" s="19" t="s">
        <v>14</v>
      </c>
      <c r="F3" s="21">
        <f>IF(I3=1,0+F$2,IF(I4=1,3+F$2,IF(I5=1,6+F$2,"")))</f>
        <v>3</v>
      </c>
      <c r="G3" s="21">
        <f>IF(J3=1,0+G$2,IF(J4=1,3+G$2,IF(J5=1,6+G$2,"")))</f>
        <v>4</v>
      </c>
      <c r="H3" s="21">
        <f>IF(K3=1,0+H$2,IF(K4=1,3+H$2,IF(K5=1,6+H$2,"")))</f>
        <v>5</v>
      </c>
      <c r="L3" s="23" t="str">
        <f>CONCATENATE("_paylines.push(new Payline3Data(",A3-1,", LinesEmbed3x3.Line_00",A3-1,", 0x",E3,", payboxes, ",F3,", ",G3,", ",H3,"));")</f>
        <v>_paylines.push(new Payline3Data(0, LinesEmbed3x3.Line_000, 0xCD9575, payboxes, 3, 4, 5));</v>
      </c>
    </row>
    <row r="4" spans="1:12" s="3" customFormat="1">
      <c r="A4" s="20"/>
      <c r="B4" s="26"/>
      <c r="C4" s="26"/>
      <c r="D4" s="26"/>
      <c r="E4" s="20"/>
      <c r="F4" s="22"/>
      <c r="G4" s="22"/>
      <c r="H4" s="22"/>
      <c r="I4" s="3">
        <v>1</v>
      </c>
      <c r="J4" s="7">
        <v>1</v>
      </c>
      <c r="K4" s="3">
        <v>1</v>
      </c>
      <c r="L4" s="24"/>
    </row>
    <row r="5" spans="1:12" s="4" customFormat="1">
      <c r="A5" s="28"/>
      <c r="B5" s="30"/>
      <c r="C5" s="30"/>
      <c r="D5" s="30"/>
      <c r="E5" s="28"/>
      <c r="F5" s="29"/>
      <c r="G5" s="29"/>
      <c r="H5" s="29"/>
      <c r="L5" s="27"/>
    </row>
    <row r="6" spans="1:12" s="2" customFormat="1">
      <c r="A6" s="19">
        <f>+A3+1</f>
        <v>2</v>
      </c>
      <c r="B6" s="25" t="s">
        <v>6</v>
      </c>
      <c r="C6" s="25" t="s">
        <v>6</v>
      </c>
      <c r="D6" s="25" t="s">
        <v>6</v>
      </c>
      <c r="E6" s="19" t="s">
        <v>16</v>
      </c>
      <c r="F6" s="23">
        <f>IF(I6=1,0+F$2,IF(I7=1,3+F$2,IF(I8=1,6+F$2,"")))</f>
        <v>0</v>
      </c>
      <c r="G6" s="21">
        <f>IF(J6=1,0+G$2,IF(J7=1,3+G$2,IF(J8=1,6+G$2,"")))</f>
        <v>1</v>
      </c>
      <c r="H6" s="21">
        <f>IF(K6=1,0+H$2,IF(K7=1,3+H$2,IF(K8=1,6+H$2,"")))</f>
        <v>2</v>
      </c>
      <c r="I6" s="2">
        <v>1</v>
      </c>
      <c r="J6" s="2">
        <v>1</v>
      </c>
      <c r="K6" s="2">
        <v>1</v>
      </c>
      <c r="L6" s="23" t="str">
        <f t="shared" ref="L6" si="0">CONCATENATE("_paylines.push(new Payline3Data(",A6-1,", LinesEmbed3x3.Line_00",A6-1,", 0x",E6,", payboxes, ",F6,", ",G6,", ",H6,"));")</f>
        <v>_paylines.push(new Payline3Data(1, LinesEmbed3x3.Line_001, 0xFDD9B5, payboxes, 0, 1, 2));</v>
      </c>
    </row>
    <row r="7" spans="1:12" s="3" customFormat="1">
      <c r="A7" s="20"/>
      <c r="B7" s="26"/>
      <c r="C7" s="26"/>
      <c r="D7" s="26"/>
      <c r="E7" s="20"/>
      <c r="F7" s="24"/>
      <c r="G7" s="22"/>
      <c r="H7" s="22"/>
      <c r="L7" s="24"/>
    </row>
    <row r="8" spans="1:12" s="4" customFormat="1">
      <c r="A8" s="28"/>
      <c r="B8" s="30"/>
      <c r="C8" s="30"/>
      <c r="D8" s="30"/>
      <c r="E8" s="28"/>
      <c r="F8" s="27"/>
      <c r="G8" s="29"/>
      <c r="H8" s="29"/>
      <c r="L8" s="27"/>
    </row>
    <row r="9" spans="1:12" s="2" customFormat="1">
      <c r="A9" s="19">
        <f t="shared" ref="A9" si="1">+A6+1</f>
        <v>3</v>
      </c>
      <c r="B9" s="25" t="s">
        <v>6</v>
      </c>
      <c r="C9" s="25" t="s">
        <v>6</v>
      </c>
      <c r="D9" s="25" t="s">
        <v>6</v>
      </c>
      <c r="E9" s="19" t="s">
        <v>18</v>
      </c>
      <c r="F9" s="21">
        <f>IF(I9=1,0+F$2,IF(I10=1,3+F$2,IF(I11=1,6+F$2,"")))</f>
        <v>6</v>
      </c>
      <c r="G9" s="21">
        <f>IF(J9=1,0+G$2,IF(J10=1,3+G$2,IF(J11=1,6+G$2,"")))</f>
        <v>7</v>
      </c>
      <c r="H9" s="21">
        <f>IF(K9=1,0+H$2,IF(K10=1,3+H$2,IF(K11=1,6+H$2,"")))</f>
        <v>8</v>
      </c>
      <c r="L9" s="23" t="str">
        <f t="shared" ref="L9" si="2">CONCATENATE("_paylines.push(new Payline3Data(",A9-1,", LinesEmbed3x3.Line_00",A9-1,", 0x",E9,", payboxes, ",F9,", ",G9,", ",H9,"));")</f>
        <v>_paylines.push(new Payline3Data(2, LinesEmbed3x3.Line_002, 0x78DBE2, payboxes, 6, 7, 8));</v>
      </c>
    </row>
    <row r="10" spans="1:12" s="3" customFormat="1">
      <c r="A10" s="20"/>
      <c r="B10" s="26"/>
      <c r="C10" s="26"/>
      <c r="D10" s="26"/>
      <c r="E10" s="20"/>
      <c r="F10" s="22"/>
      <c r="G10" s="22"/>
      <c r="H10" s="22"/>
      <c r="K10" s="7"/>
      <c r="L10" s="24"/>
    </row>
    <row r="11" spans="1:12" s="4" customFormat="1">
      <c r="A11" s="28"/>
      <c r="B11" s="30"/>
      <c r="C11" s="30"/>
      <c r="D11" s="30"/>
      <c r="E11" s="28"/>
      <c r="F11" s="29"/>
      <c r="G11" s="29"/>
      <c r="H11" s="29"/>
      <c r="I11" s="4">
        <v>1</v>
      </c>
      <c r="J11" s="4">
        <v>1</v>
      </c>
      <c r="K11" s="4">
        <v>1</v>
      </c>
      <c r="L11" s="27"/>
    </row>
    <row r="12" spans="1:12" s="2" customFormat="1">
      <c r="A12" s="19">
        <f t="shared" ref="A12" si="3">+A9+1</f>
        <v>4</v>
      </c>
      <c r="B12" s="25" t="s">
        <v>6</v>
      </c>
      <c r="C12" s="25" t="s">
        <v>6</v>
      </c>
      <c r="D12" s="25" t="s">
        <v>6</v>
      </c>
      <c r="E12" s="19" t="s">
        <v>20</v>
      </c>
      <c r="F12" s="21">
        <f>IF(I12=1,0+F$2,IF(I13=1,3+F$2,IF(I14=1,6+F$2,"")))</f>
        <v>0</v>
      </c>
      <c r="G12" s="21">
        <f>IF(J12=1,0+G$2,IF(J13=1,3+G$2,IF(J14=1,6+G$2,"")))</f>
        <v>4</v>
      </c>
      <c r="H12" s="21">
        <f>IF(K12=1,0+H$2,IF(K13=1,3+H$2,IF(K14=1,6+H$2,"")))</f>
        <v>8</v>
      </c>
      <c r="I12" s="2">
        <v>1</v>
      </c>
      <c r="L12" s="23" t="str">
        <f t="shared" ref="L12" si="4">CONCATENATE("_paylines.push(new Payline3Data(",A12-1,", LinesEmbed3x3.Line_00",A12-1,", 0x",E12,", payboxes, ",F12,", ",G12,", ",H12,"));")</f>
        <v>_paylines.push(new Payline3Data(3, LinesEmbed3x3.Line_003, 0x87A96B, payboxes, 0, 4, 8));</v>
      </c>
    </row>
    <row r="13" spans="1:12" s="3" customFormat="1">
      <c r="A13" s="20"/>
      <c r="B13" s="26"/>
      <c r="C13" s="26"/>
      <c r="D13" s="26"/>
      <c r="E13" s="20"/>
      <c r="F13" s="22"/>
      <c r="G13" s="22"/>
      <c r="H13" s="22"/>
      <c r="I13" s="7"/>
      <c r="J13" s="7">
        <v>1</v>
      </c>
      <c r="K13" s="7"/>
      <c r="L13" s="24"/>
    </row>
    <row r="14" spans="1:12" s="4" customFormat="1">
      <c r="A14" s="28"/>
      <c r="B14" s="30"/>
      <c r="C14" s="30"/>
      <c r="D14" s="30"/>
      <c r="E14" s="28"/>
      <c r="F14" s="29"/>
      <c r="G14" s="29"/>
      <c r="H14" s="29"/>
      <c r="K14" s="4">
        <v>1</v>
      </c>
      <c r="L14" s="27"/>
    </row>
    <row r="15" spans="1:12" s="2" customFormat="1">
      <c r="A15" s="19">
        <f t="shared" ref="A15" si="5">+A12+1</f>
        <v>5</v>
      </c>
      <c r="B15" s="25" t="s">
        <v>6</v>
      </c>
      <c r="C15" s="25" t="s">
        <v>6</v>
      </c>
      <c r="D15" s="25" t="s">
        <v>6</v>
      </c>
      <c r="E15" s="19" t="s">
        <v>22</v>
      </c>
      <c r="F15" s="21">
        <f>IF(I15=1,0+F$2,IF(I16=1,3+F$2,IF(I17=1,6+F$2,"")))</f>
        <v>6</v>
      </c>
      <c r="G15" s="21">
        <f>IF(J15=1,0+G$2,IF(J16=1,3+G$2,IF(J17=1,6+G$2,"")))</f>
        <v>4</v>
      </c>
      <c r="H15" s="21">
        <f>IF(K15=1,0+H$2,IF(K16=1,3+H$2,IF(K17=1,6+H$2,"")))</f>
        <v>2</v>
      </c>
      <c r="K15" s="2">
        <v>1</v>
      </c>
      <c r="L15" s="23" t="str">
        <f t="shared" ref="L15" si="6">CONCATENATE("_paylines.push(new Payline3Data(",A15-1,", LinesEmbed3x3.Line_00",A15-1,", 0x",E15,", payboxes, ",F15,", ",G15,", ",H15,"));")</f>
        <v>_paylines.push(new Payline3Data(4, LinesEmbed3x3.Line_004, 0xFFA474, payboxes, 6, 4, 2));</v>
      </c>
    </row>
    <row r="16" spans="1:12" s="3" customFormat="1">
      <c r="A16" s="20"/>
      <c r="B16" s="26"/>
      <c r="C16" s="26"/>
      <c r="D16" s="26"/>
      <c r="E16" s="20"/>
      <c r="F16" s="22"/>
      <c r="G16" s="22"/>
      <c r="H16" s="22"/>
      <c r="I16" s="7"/>
      <c r="J16" s="3">
        <v>1</v>
      </c>
      <c r="L16" s="24"/>
    </row>
    <row r="17" spans="1:12" s="4" customFormat="1">
      <c r="A17" s="28"/>
      <c r="B17" s="30"/>
      <c r="C17" s="30"/>
      <c r="D17" s="30"/>
      <c r="E17" s="28"/>
      <c r="F17" s="29"/>
      <c r="G17" s="29"/>
      <c r="H17" s="29"/>
      <c r="I17" s="4">
        <v>1</v>
      </c>
      <c r="L17" s="27"/>
    </row>
    <row r="18" spans="1:12" s="2" customFormat="1">
      <c r="A18" s="19">
        <f t="shared" ref="A18" si="7">+A15+1</f>
        <v>6</v>
      </c>
      <c r="B18" s="25" t="s">
        <v>6</v>
      </c>
      <c r="C18" s="25" t="s">
        <v>6</v>
      </c>
      <c r="D18" s="25" t="s">
        <v>6</v>
      </c>
      <c r="E18" s="19" t="s">
        <v>24</v>
      </c>
      <c r="F18" s="21">
        <f t="shared" ref="F18:H18" si="8">IF(I18=1,0+F$2,IF(I19=1,3+F$2,IF(I20=1,6+F$2,"")))</f>
        <v>0</v>
      </c>
      <c r="G18" s="21">
        <f t="shared" si="8"/>
        <v>1</v>
      </c>
      <c r="H18" s="21">
        <f t="shared" si="8"/>
        <v>5</v>
      </c>
      <c r="I18" s="2">
        <v>1</v>
      </c>
      <c r="J18" s="2">
        <v>1</v>
      </c>
      <c r="L18" s="23" t="str">
        <f t="shared" ref="L18" si="9">CONCATENATE("_paylines.push(new Payline3Data(",A18-1,", LinesEmbed3x3.Line_00",A18-1,", 0x",E18,", payboxes, ",F18,", ",G18,", ",H18,"));")</f>
        <v>_paylines.push(new Payline3Data(5, LinesEmbed3x3.Line_005, 0x9F8170, payboxes, 0, 1, 5));</v>
      </c>
    </row>
    <row r="19" spans="1:12" s="3" customFormat="1">
      <c r="A19" s="20"/>
      <c r="B19" s="26"/>
      <c r="C19" s="26"/>
      <c r="D19" s="26"/>
      <c r="E19" s="20"/>
      <c r="F19" s="22"/>
      <c r="G19" s="22"/>
      <c r="H19" s="22"/>
      <c r="K19" s="3">
        <v>1</v>
      </c>
      <c r="L19" s="24"/>
    </row>
    <row r="20" spans="1:12" s="4" customFormat="1">
      <c r="A20" s="28"/>
      <c r="B20" s="30"/>
      <c r="C20" s="30"/>
      <c r="D20" s="30"/>
      <c r="E20" s="28"/>
      <c r="F20" s="29"/>
      <c r="G20" s="29"/>
      <c r="H20" s="29"/>
      <c r="L20" s="27"/>
    </row>
    <row r="21" spans="1:12" s="2" customFormat="1">
      <c r="A21" s="19">
        <f t="shared" ref="A21" si="10">+A18+1</f>
        <v>7</v>
      </c>
      <c r="B21" s="25" t="s">
        <v>6</v>
      </c>
      <c r="C21" s="25" t="s">
        <v>6</v>
      </c>
      <c r="D21" s="25" t="s">
        <v>6</v>
      </c>
      <c r="E21" s="19" t="s">
        <v>26</v>
      </c>
      <c r="F21" s="21">
        <f t="shared" ref="F21:H21" si="11">IF(I21=1,0+F$2,IF(I22=1,3+F$2,IF(I23=1,6+F$2,"")))</f>
        <v>0</v>
      </c>
      <c r="G21" s="21">
        <f t="shared" si="11"/>
        <v>1</v>
      </c>
      <c r="H21" s="21">
        <f t="shared" si="11"/>
        <v>8</v>
      </c>
      <c r="I21" s="2">
        <v>1</v>
      </c>
      <c r="J21" s="2">
        <v>1</v>
      </c>
      <c r="L21" s="23" t="str">
        <f t="shared" ref="L21" si="12">CONCATENATE("_paylines.push(new Payline3Data(",A21-1,", LinesEmbed3x3.Line_00",A21-1,", 0x",E21,", payboxes, ",F21,", ",G21,", ",H21,"));")</f>
        <v>_paylines.push(new Payline3Data(6, LinesEmbed3x3.Line_006, 0xFD7C6E, payboxes, 0, 1, 8));</v>
      </c>
    </row>
    <row r="22" spans="1:12" s="3" customFormat="1">
      <c r="A22" s="20"/>
      <c r="B22" s="26"/>
      <c r="C22" s="26"/>
      <c r="D22" s="26"/>
      <c r="E22" s="20"/>
      <c r="F22" s="22"/>
      <c r="G22" s="22"/>
      <c r="H22" s="22"/>
      <c r="L22" s="24"/>
    </row>
    <row r="23" spans="1:12" s="4" customFormat="1">
      <c r="A23" s="28"/>
      <c r="B23" s="30"/>
      <c r="C23" s="30"/>
      <c r="D23" s="30"/>
      <c r="E23" s="28"/>
      <c r="F23" s="29"/>
      <c r="G23" s="29"/>
      <c r="H23" s="29"/>
      <c r="K23" s="4">
        <v>1</v>
      </c>
      <c r="L23" s="27"/>
    </row>
    <row r="24" spans="1:12" s="2" customFormat="1">
      <c r="A24" s="19">
        <f t="shared" ref="A24" si="13">+A21+1</f>
        <v>8</v>
      </c>
      <c r="B24" s="25" t="s">
        <v>6</v>
      </c>
      <c r="C24" s="25" t="s">
        <v>6</v>
      </c>
      <c r="D24" s="25" t="s">
        <v>6</v>
      </c>
      <c r="E24" s="19" t="s">
        <v>27</v>
      </c>
      <c r="F24" s="21">
        <f t="shared" ref="F24:H24" si="14">IF(I24=1,0+F$2,IF(I25=1,3+F$2,IF(I26=1,6+F$2,"")))</f>
        <v>0</v>
      </c>
      <c r="G24" s="21">
        <f t="shared" si="14"/>
        <v>4</v>
      </c>
      <c r="H24" s="21">
        <f t="shared" si="14"/>
        <v>2</v>
      </c>
      <c r="I24" s="2">
        <v>1</v>
      </c>
      <c r="K24" s="2">
        <v>1</v>
      </c>
      <c r="L24" s="23" t="str">
        <f t="shared" ref="L24" si="15">CONCATENATE("_paylines.push(new Payline3Data(",A24-1,", LinesEmbed3x3.Line_00",A24-1,", 0x",E24,", payboxes, ",F24,", ",G24,", ",H24,"));")</f>
        <v>_paylines.push(new Payline3Data(7, LinesEmbed3x3.Line_007, 0x1F75FE, payboxes, 0, 4, 2));</v>
      </c>
    </row>
    <row r="25" spans="1:12" s="3" customFormat="1">
      <c r="A25" s="20"/>
      <c r="B25" s="26"/>
      <c r="C25" s="26"/>
      <c r="D25" s="26"/>
      <c r="E25" s="20"/>
      <c r="F25" s="22"/>
      <c r="G25" s="22"/>
      <c r="H25" s="22"/>
      <c r="J25" s="7">
        <v>1</v>
      </c>
      <c r="L25" s="24"/>
    </row>
    <row r="26" spans="1:12" s="4" customFormat="1">
      <c r="A26" s="28"/>
      <c r="B26" s="30"/>
      <c r="C26" s="30"/>
      <c r="D26" s="30"/>
      <c r="E26" s="28"/>
      <c r="F26" s="29"/>
      <c r="G26" s="29"/>
      <c r="H26" s="29"/>
      <c r="L26" s="27"/>
    </row>
    <row r="27" spans="1:12" s="2" customFormat="1">
      <c r="A27" s="19">
        <f t="shared" ref="A27" si="16">+A24+1</f>
        <v>9</v>
      </c>
      <c r="B27" s="25" t="s">
        <v>6</v>
      </c>
      <c r="C27" s="25" t="s">
        <v>6</v>
      </c>
      <c r="D27" s="25" t="s">
        <v>6</v>
      </c>
      <c r="E27" s="19" t="s">
        <v>29</v>
      </c>
      <c r="F27" s="21">
        <f t="shared" ref="F27:H27" si="17">IF(I27=1,0+F$2,IF(I28=1,3+F$2,IF(I29=1,6+F$2,"")))</f>
        <v>0</v>
      </c>
      <c r="G27" s="21">
        <f t="shared" si="17"/>
        <v>4</v>
      </c>
      <c r="H27" s="21">
        <f t="shared" si="17"/>
        <v>5</v>
      </c>
      <c r="I27" s="2">
        <v>1</v>
      </c>
      <c r="L27" s="23" t="str">
        <f t="shared" ref="L27" si="18">CONCATENATE("_paylines.push(new Payline3Data(",A27-1,", LinesEmbed3x3.Line_00",A27-1,", 0x",E27,", payboxes, ",F27,", ",G27,", ",H27,"));")</f>
        <v>_paylines.push(new Payline3Data(8, LinesEmbed3x3.Line_008, 0xADADD6, payboxes, 0, 4, 5));</v>
      </c>
    </row>
    <row r="28" spans="1:12" s="3" customFormat="1">
      <c r="A28" s="20"/>
      <c r="B28" s="26"/>
      <c r="C28" s="26"/>
      <c r="D28" s="26"/>
      <c r="E28" s="20"/>
      <c r="F28" s="22"/>
      <c r="G28" s="22"/>
      <c r="H28" s="22"/>
      <c r="J28" s="7">
        <v>1</v>
      </c>
      <c r="K28" s="3">
        <v>1</v>
      </c>
      <c r="L28" s="24"/>
    </row>
    <row r="29" spans="1:12" s="4" customFormat="1">
      <c r="A29" s="28"/>
      <c r="B29" s="30"/>
      <c r="C29" s="30"/>
      <c r="D29" s="30"/>
      <c r="E29" s="28"/>
      <c r="F29" s="29"/>
      <c r="G29" s="29"/>
      <c r="H29" s="29"/>
      <c r="L29" s="27"/>
    </row>
    <row r="30" spans="1:12" s="2" customFormat="1">
      <c r="A30" s="19">
        <f t="shared" ref="A30" si="19">+A27+1</f>
        <v>10</v>
      </c>
      <c r="B30" s="25" t="s">
        <v>6</v>
      </c>
      <c r="C30" s="25" t="s">
        <v>6</v>
      </c>
      <c r="D30" s="25" t="s">
        <v>6</v>
      </c>
      <c r="E30" s="19" t="s">
        <v>31</v>
      </c>
      <c r="F30" s="21">
        <f t="shared" ref="F30:H30" si="20">IF(I30=1,0+F$2,IF(I31=1,3+F$2,IF(I32=1,6+F$2,"")))</f>
        <v>0</v>
      </c>
      <c r="G30" s="21">
        <f t="shared" si="20"/>
        <v>7</v>
      </c>
      <c r="H30" s="21">
        <f t="shared" si="20"/>
        <v>2</v>
      </c>
      <c r="I30" s="2">
        <v>1</v>
      </c>
      <c r="K30" s="2">
        <v>1</v>
      </c>
      <c r="L30" s="23" t="str">
        <f t="shared" ref="L30" si="21">CONCATENATE("_paylines.push(new Payline3Data(",A30-1,", LinesEmbed3x3.Line_00",A30-1,", 0x",E30,", payboxes, ",F30,", ",G30,", ",H30,"));")</f>
        <v>_paylines.push(new Payline3Data(9, LinesEmbed3x3.Line_009, 0x7366BD, payboxes, 0, 7, 2));</v>
      </c>
    </row>
    <row r="31" spans="1:12" s="3" customFormat="1">
      <c r="A31" s="20"/>
      <c r="B31" s="26"/>
      <c r="C31" s="26"/>
      <c r="D31" s="26"/>
      <c r="E31" s="20"/>
      <c r="F31" s="22"/>
      <c r="G31" s="22"/>
      <c r="H31" s="22"/>
      <c r="I31" s="7"/>
      <c r="L31" s="24"/>
    </row>
    <row r="32" spans="1:12" s="4" customFormat="1">
      <c r="A32" s="28"/>
      <c r="B32" s="30"/>
      <c r="C32" s="30"/>
      <c r="D32" s="30"/>
      <c r="E32" s="28"/>
      <c r="F32" s="29"/>
      <c r="G32" s="29"/>
      <c r="H32" s="29"/>
      <c r="J32" s="4">
        <v>1</v>
      </c>
      <c r="L32" s="27"/>
    </row>
    <row r="33" spans="1:12" s="2" customFormat="1">
      <c r="A33" s="19">
        <f t="shared" ref="A33" si="22">+A30+1</f>
        <v>11</v>
      </c>
      <c r="B33" s="25" t="s">
        <v>6</v>
      </c>
      <c r="C33" s="25" t="s">
        <v>6</v>
      </c>
      <c r="D33" s="25" t="s">
        <v>6</v>
      </c>
      <c r="E33" s="19" t="s">
        <v>33</v>
      </c>
      <c r="F33" s="21">
        <f t="shared" ref="F33:H33" si="23">IF(I33=1,0+F$2,IF(I34=1,3+F$2,IF(I35=1,6+F$2,"")))</f>
        <v>0</v>
      </c>
      <c r="G33" s="21">
        <f t="shared" si="23"/>
        <v>7</v>
      </c>
      <c r="H33" s="21">
        <f t="shared" si="23"/>
        <v>5</v>
      </c>
      <c r="I33" s="2">
        <v>1</v>
      </c>
      <c r="L33" s="23" t="str">
        <f>CONCATENATE("_paylines.push(new Payline3Data(",A33-1,", LinesEmbed3x3.Line_0",A33-1,", 0x",E33,", payboxes, ",F33,", ",G33,", ",H33,"));")</f>
        <v>_paylines.push(new Payline3Data(10, LinesEmbed3x3.Line_010, 0xDE5D83, payboxes, 0, 7, 5));</v>
      </c>
    </row>
    <row r="34" spans="1:12" s="3" customFormat="1">
      <c r="A34" s="20"/>
      <c r="B34" s="26"/>
      <c r="C34" s="26"/>
      <c r="D34" s="26"/>
      <c r="E34" s="20"/>
      <c r="F34" s="22"/>
      <c r="G34" s="22"/>
      <c r="H34" s="22"/>
      <c r="K34" s="7">
        <v>1</v>
      </c>
      <c r="L34" s="24"/>
    </row>
    <row r="35" spans="1:12" s="4" customFormat="1">
      <c r="A35" s="28"/>
      <c r="B35" s="30"/>
      <c r="C35" s="30"/>
      <c r="D35" s="30"/>
      <c r="E35" s="28"/>
      <c r="F35" s="29"/>
      <c r="G35" s="29"/>
      <c r="H35" s="29"/>
      <c r="J35" s="4">
        <v>1</v>
      </c>
      <c r="L35" s="27"/>
    </row>
    <row r="36" spans="1:12" s="2" customFormat="1">
      <c r="A36" s="19">
        <f t="shared" ref="A36" si="24">+A33+1</f>
        <v>12</v>
      </c>
      <c r="B36" s="25" t="s">
        <v>6</v>
      </c>
      <c r="C36" s="25" t="s">
        <v>6</v>
      </c>
      <c r="D36" s="25" t="s">
        <v>6</v>
      </c>
      <c r="E36" s="19" t="s">
        <v>35</v>
      </c>
      <c r="F36" s="21">
        <f t="shared" ref="F36:H36" si="25">IF(I36=1,0+F$2,IF(I37=1,3+F$2,IF(I38=1,6+F$2,"")))</f>
        <v>0</v>
      </c>
      <c r="G36" s="21">
        <f t="shared" si="25"/>
        <v>7</v>
      </c>
      <c r="H36" s="21">
        <f t="shared" si="25"/>
        <v>8</v>
      </c>
      <c r="I36" s="2">
        <v>1</v>
      </c>
      <c r="L36" s="23" t="str">
        <f t="shared" ref="L36" si="26">CONCATENATE("_paylines.push(new Payline3Data(",A36-1,", LinesEmbed3x3.Line_0",A36-1,", 0x",E36,", payboxes, ",F36,", ",G36,", ",H36,"));")</f>
        <v>_paylines.push(new Payline3Data(11, LinesEmbed3x3.Line_011, 0xCB4154, payboxes, 0, 7, 8));</v>
      </c>
    </row>
    <row r="37" spans="1:12" s="3" customFormat="1">
      <c r="A37" s="20"/>
      <c r="B37" s="26"/>
      <c r="C37" s="26"/>
      <c r="D37" s="26"/>
      <c r="E37" s="20"/>
      <c r="F37" s="22"/>
      <c r="G37" s="22"/>
      <c r="H37" s="22"/>
      <c r="K37" s="7"/>
      <c r="L37" s="24"/>
    </row>
    <row r="38" spans="1:12" s="4" customFormat="1">
      <c r="A38" s="28"/>
      <c r="B38" s="30"/>
      <c r="C38" s="30"/>
      <c r="D38" s="30"/>
      <c r="E38" s="28"/>
      <c r="F38" s="29"/>
      <c r="G38" s="29"/>
      <c r="H38" s="29"/>
      <c r="J38" s="4">
        <v>1</v>
      </c>
      <c r="K38" s="4">
        <v>1</v>
      </c>
      <c r="L38" s="27"/>
    </row>
    <row r="39" spans="1:12" s="2" customFormat="1">
      <c r="A39" s="19">
        <f t="shared" ref="A39" si="27">+A36+1</f>
        <v>13</v>
      </c>
      <c r="B39" s="25" t="s">
        <v>6</v>
      </c>
      <c r="C39" s="25" t="s">
        <v>6</v>
      </c>
      <c r="D39" s="25" t="s">
        <v>6</v>
      </c>
      <c r="E39" s="19" t="s">
        <v>37</v>
      </c>
      <c r="F39" s="21">
        <f t="shared" ref="F39:H39" si="28">IF(I39=1,0+F$2,IF(I40=1,3+F$2,IF(I41=1,6+F$2,"")))</f>
        <v>3</v>
      </c>
      <c r="G39" s="21">
        <f t="shared" si="28"/>
        <v>1</v>
      </c>
      <c r="H39" s="21">
        <f t="shared" si="28"/>
        <v>2</v>
      </c>
      <c r="J39" s="2">
        <v>1</v>
      </c>
      <c r="K39" s="2">
        <v>1</v>
      </c>
      <c r="L39" s="23" t="str">
        <f t="shared" ref="L39" si="29">CONCATENATE("_paylines.push(new Payline3Data(",A39-1,", LinesEmbed3x3.Line_0",A39-1,", 0x",E39,", payboxes, ",F39,", ",G39,", ",H39,"));")</f>
        <v>_paylines.push(new Payline3Data(12, LinesEmbed3x3.Line_012, 0xB4674D, payboxes, 3, 1, 2));</v>
      </c>
    </row>
    <row r="40" spans="1:12" s="3" customFormat="1">
      <c r="A40" s="20"/>
      <c r="B40" s="26"/>
      <c r="C40" s="26"/>
      <c r="D40" s="26"/>
      <c r="E40" s="20"/>
      <c r="F40" s="22"/>
      <c r="G40" s="22"/>
      <c r="H40" s="22"/>
      <c r="I40" s="7">
        <v>1</v>
      </c>
      <c r="K40" s="7"/>
      <c r="L40" s="24"/>
    </row>
    <row r="41" spans="1:12" s="4" customFormat="1">
      <c r="A41" s="28"/>
      <c r="B41" s="30"/>
      <c r="C41" s="30"/>
      <c r="D41" s="30"/>
      <c r="E41" s="28"/>
      <c r="F41" s="29"/>
      <c r="G41" s="29"/>
      <c r="H41" s="29"/>
      <c r="L41" s="27"/>
    </row>
    <row r="42" spans="1:12" s="2" customFormat="1">
      <c r="A42" s="19">
        <f t="shared" ref="A42" si="30">+A39+1</f>
        <v>14</v>
      </c>
      <c r="B42" s="25" t="s">
        <v>6</v>
      </c>
      <c r="C42" s="25" t="s">
        <v>6</v>
      </c>
      <c r="D42" s="25" t="s">
        <v>6</v>
      </c>
      <c r="E42" s="19" t="s">
        <v>39</v>
      </c>
      <c r="F42" s="21">
        <f t="shared" ref="F42:H42" si="31">IF(I42=1,0+F$2,IF(I43=1,3+F$2,IF(I44=1,6+F$2,"")))</f>
        <v>3</v>
      </c>
      <c r="G42" s="21">
        <f t="shared" si="31"/>
        <v>1</v>
      </c>
      <c r="H42" s="21">
        <f t="shared" si="31"/>
        <v>5</v>
      </c>
      <c r="J42" s="2">
        <v>1</v>
      </c>
      <c r="L42" s="23" t="str">
        <f t="shared" ref="L42" si="32">CONCATENATE("_paylines.push(new Payline3Data(",A42-1,", LinesEmbed3x3.Line_0",A42-1,", 0x",E42,", payboxes, ",F42,", ",G42,", ",H42,"));")</f>
        <v>_paylines.push(new Payline3Data(13, LinesEmbed3x3.Line_013, 0xFF7F49, payboxes, 3, 1, 5));</v>
      </c>
    </row>
    <row r="43" spans="1:12" s="3" customFormat="1">
      <c r="A43" s="20"/>
      <c r="B43" s="26"/>
      <c r="C43" s="26"/>
      <c r="D43" s="26"/>
      <c r="E43" s="20"/>
      <c r="F43" s="22"/>
      <c r="G43" s="22"/>
      <c r="H43" s="22"/>
      <c r="I43" s="7">
        <v>1</v>
      </c>
      <c r="K43" s="7">
        <v>1</v>
      </c>
      <c r="L43" s="24"/>
    </row>
    <row r="44" spans="1:12" s="4" customFormat="1">
      <c r="A44" s="28"/>
      <c r="B44" s="30"/>
      <c r="C44" s="30"/>
      <c r="D44" s="30"/>
      <c r="E44" s="28"/>
      <c r="F44" s="29"/>
      <c r="G44" s="29"/>
      <c r="H44" s="29"/>
      <c r="L44" s="27"/>
    </row>
    <row r="45" spans="1:12" s="2" customFormat="1">
      <c r="A45" s="19">
        <f t="shared" ref="A45" si="33">+A42+1</f>
        <v>15</v>
      </c>
      <c r="B45" s="25" t="s">
        <v>6</v>
      </c>
      <c r="C45" s="25" t="s">
        <v>6</v>
      </c>
      <c r="D45" s="25" t="s">
        <v>6</v>
      </c>
      <c r="E45" s="19" t="s">
        <v>41</v>
      </c>
      <c r="F45" s="21">
        <f t="shared" ref="F45:H45" si="34">IF(I45=1,0+F$2,IF(I46=1,3+F$2,IF(I47=1,6+F$2,"")))</f>
        <v>3</v>
      </c>
      <c r="G45" s="21">
        <f t="shared" si="34"/>
        <v>1</v>
      </c>
      <c r="H45" s="21">
        <f t="shared" si="34"/>
        <v>8</v>
      </c>
      <c r="J45" s="2">
        <v>1</v>
      </c>
      <c r="L45" s="23" t="str">
        <f t="shared" ref="L45" si="35">CONCATENATE("_paylines.push(new Payline3Data(",A45-1,", LinesEmbed3x3.Line_0",A45-1,", 0x",E45,", payboxes, ",F45,", ",G45,", ",H45,"));")</f>
        <v>_paylines.push(new Payline3Data(14, LinesEmbed3x3.Line_014, 0xEA7E5D, payboxes, 3, 1, 8));</v>
      </c>
    </row>
    <row r="46" spans="1:12" s="3" customFormat="1">
      <c r="A46" s="20"/>
      <c r="B46" s="26"/>
      <c r="C46" s="26"/>
      <c r="D46" s="26"/>
      <c r="E46" s="20"/>
      <c r="F46" s="22"/>
      <c r="G46" s="22"/>
      <c r="H46" s="22"/>
      <c r="I46" s="3">
        <v>1</v>
      </c>
      <c r="J46" s="7"/>
      <c r="K46" s="7"/>
      <c r="L46" s="24"/>
    </row>
    <row r="47" spans="1:12" s="4" customFormat="1">
      <c r="A47" s="28"/>
      <c r="B47" s="30"/>
      <c r="C47" s="30"/>
      <c r="D47" s="30"/>
      <c r="E47" s="28"/>
      <c r="F47" s="29"/>
      <c r="G47" s="29"/>
      <c r="H47" s="29"/>
      <c r="K47" s="4">
        <v>1</v>
      </c>
      <c r="L47" s="27"/>
    </row>
    <row r="48" spans="1:12" s="2" customFormat="1">
      <c r="A48" s="19">
        <f t="shared" ref="A48" si="36">+A45+1</f>
        <v>16</v>
      </c>
      <c r="B48" s="25" t="s">
        <v>6</v>
      </c>
      <c r="C48" s="25" t="s">
        <v>6</v>
      </c>
      <c r="D48" s="25" t="s">
        <v>6</v>
      </c>
      <c r="E48" s="19" t="s">
        <v>43</v>
      </c>
      <c r="F48" s="21">
        <f t="shared" ref="F48:H48" si="37">IF(I48=1,0+F$2,IF(I49=1,3+F$2,IF(I50=1,6+F$2,"")))</f>
        <v>3</v>
      </c>
      <c r="G48" s="21">
        <f t="shared" si="37"/>
        <v>4</v>
      </c>
      <c r="H48" s="21">
        <f t="shared" si="37"/>
        <v>2</v>
      </c>
      <c r="K48" s="2">
        <v>1</v>
      </c>
      <c r="L48" s="23" t="str">
        <f t="shared" ref="L48" si="38">CONCATENATE("_paylines.push(new Payline3Data(",A48-1,", LinesEmbed3x3.Line_0",A48-1,", 0x",E48,", payboxes, ",F48,", ",G48,", ",H48,"));")</f>
        <v>_paylines.push(new Payline3Data(15, LinesEmbed3x3.Line_015, 0xFFFF99, payboxes, 3, 4, 2));</v>
      </c>
    </row>
    <row r="49" spans="1:12" s="3" customFormat="1">
      <c r="A49" s="20"/>
      <c r="B49" s="26"/>
      <c r="C49" s="26"/>
      <c r="D49" s="26"/>
      <c r="E49" s="20"/>
      <c r="F49" s="22"/>
      <c r="G49" s="22"/>
      <c r="H49" s="22"/>
      <c r="I49" s="3">
        <v>1</v>
      </c>
      <c r="J49" s="7">
        <v>1</v>
      </c>
      <c r="K49" s="7"/>
      <c r="L49" s="24"/>
    </row>
    <row r="50" spans="1:12" s="4" customFormat="1">
      <c r="A50" s="28"/>
      <c r="B50" s="30"/>
      <c r="C50" s="30"/>
      <c r="D50" s="30"/>
      <c r="E50" s="28"/>
      <c r="F50" s="29"/>
      <c r="G50" s="29"/>
      <c r="H50" s="29"/>
      <c r="L50" s="27"/>
    </row>
    <row r="51" spans="1:12" s="2" customFormat="1">
      <c r="A51" s="19">
        <f t="shared" ref="A51" si="39">+A48+1</f>
        <v>17</v>
      </c>
      <c r="B51" s="25" t="s">
        <v>6</v>
      </c>
      <c r="C51" s="25" t="s">
        <v>6</v>
      </c>
      <c r="D51" s="25" t="s">
        <v>6</v>
      </c>
      <c r="E51" s="19" t="s">
        <v>45</v>
      </c>
      <c r="F51" s="21">
        <f t="shared" ref="F51:H51" si="40">IF(I51=1,0+F$2,IF(I52=1,3+F$2,IF(I53=1,6+F$2,"")))</f>
        <v>3</v>
      </c>
      <c r="G51" s="21">
        <f t="shared" si="40"/>
        <v>4</v>
      </c>
      <c r="H51" s="21">
        <f t="shared" si="40"/>
        <v>8</v>
      </c>
      <c r="L51" s="23" t="str">
        <f t="shared" ref="L51" si="41">CONCATENATE("_paylines.push(new Payline3Data(",A51-1,", LinesEmbed3x3.Line_0",A51-1,", 0x",E51,", payboxes, ",F51,", ",G51,", ",H51,"));")</f>
        <v>_paylines.push(new Payline3Data(16, LinesEmbed3x3.Line_016, 0x1CD3A2, payboxes, 3, 4, 8));</v>
      </c>
    </row>
    <row r="52" spans="1:12" s="3" customFormat="1">
      <c r="A52" s="20"/>
      <c r="B52" s="26"/>
      <c r="C52" s="26"/>
      <c r="D52" s="26"/>
      <c r="E52" s="20"/>
      <c r="F52" s="22"/>
      <c r="G52" s="22"/>
      <c r="H52" s="22"/>
      <c r="I52" s="3">
        <v>1</v>
      </c>
      <c r="J52" s="7">
        <v>1</v>
      </c>
      <c r="L52" s="24"/>
    </row>
    <row r="53" spans="1:12" s="4" customFormat="1">
      <c r="A53" s="28"/>
      <c r="B53" s="30"/>
      <c r="C53" s="30"/>
      <c r="D53" s="30"/>
      <c r="E53" s="28"/>
      <c r="F53" s="29"/>
      <c r="G53" s="29"/>
      <c r="H53" s="29"/>
      <c r="K53" s="4">
        <v>1</v>
      </c>
      <c r="L53" s="27"/>
    </row>
    <row r="54" spans="1:12" s="2" customFormat="1">
      <c r="A54" s="19">
        <f t="shared" ref="A54" si="42">+A51+1</f>
        <v>18</v>
      </c>
      <c r="B54" s="25" t="s">
        <v>6</v>
      </c>
      <c r="C54" s="25" t="s">
        <v>6</v>
      </c>
      <c r="D54" s="25" t="s">
        <v>6</v>
      </c>
      <c r="E54" s="19" t="s">
        <v>47</v>
      </c>
      <c r="F54" s="21">
        <f t="shared" ref="F54:H54" si="43">IF(I54=1,0+F$2,IF(I55=1,3+F$2,IF(I56=1,6+F$2,"")))</f>
        <v>3</v>
      </c>
      <c r="G54" s="21">
        <f t="shared" si="43"/>
        <v>7</v>
      </c>
      <c r="H54" s="21">
        <f t="shared" si="43"/>
        <v>2</v>
      </c>
      <c r="K54" s="2">
        <v>1</v>
      </c>
      <c r="L54" s="23" t="str">
        <f t="shared" ref="L54" si="44">CONCATENATE("_paylines.push(new Payline3Data(",A54-1,", LinesEmbed3x3.Line_0",A54-1,", 0x",E54,", payboxes, ",F54,", ",G54,", ",H54,"));")</f>
        <v>_paylines.push(new Payline3Data(17, LinesEmbed3x3.Line_017, 0xFFAACC, payboxes, 3, 7, 2));</v>
      </c>
    </row>
    <row r="55" spans="1:12" s="3" customFormat="1">
      <c r="A55" s="20"/>
      <c r="B55" s="26"/>
      <c r="C55" s="26"/>
      <c r="D55" s="26"/>
      <c r="E55" s="20"/>
      <c r="F55" s="22"/>
      <c r="G55" s="22"/>
      <c r="H55" s="22"/>
      <c r="I55" s="7">
        <v>1</v>
      </c>
      <c r="J55" s="7"/>
      <c r="L55" s="24"/>
    </row>
    <row r="56" spans="1:12" s="4" customFormat="1">
      <c r="A56" s="28"/>
      <c r="B56" s="30"/>
      <c r="C56" s="30"/>
      <c r="D56" s="30"/>
      <c r="E56" s="28"/>
      <c r="F56" s="29"/>
      <c r="G56" s="29"/>
      <c r="H56" s="29"/>
      <c r="J56" s="4">
        <v>1</v>
      </c>
      <c r="L56" s="27"/>
    </row>
    <row r="57" spans="1:12" s="2" customFormat="1">
      <c r="A57" s="19">
        <f t="shared" ref="A57" si="45">+A54+1</f>
        <v>19</v>
      </c>
      <c r="B57" s="25" t="s">
        <v>6</v>
      </c>
      <c r="C57" s="25" t="s">
        <v>6</v>
      </c>
      <c r="D57" s="25" t="s">
        <v>6</v>
      </c>
      <c r="E57" s="19" t="s">
        <v>49</v>
      </c>
      <c r="F57" s="21">
        <f t="shared" ref="F57:H57" si="46">IF(I57=1,0+F$2,IF(I58=1,3+F$2,IF(I59=1,6+F$2,"")))</f>
        <v>3</v>
      </c>
      <c r="G57" s="21">
        <f t="shared" si="46"/>
        <v>7</v>
      </c>
      <c r="H57" s="21">
        <f t="shared" si="46"/>
        <v>5</v>
      </c>
      <c r="L57" s="23" t="str">
        <f t="shared" ref="L57" si="47">CONCATENATE("_paylines.push(new Payline3Data(",A57-1,", LinesEmbed3x3.Line_0",A57-1,", 0x",E57,", payboxes, ",F57,", ",G57,", ",H57,"));")</f>
        <v>_paylines.push(new Payline3Data(18, LinesEmbed3x3.Line_018, 0x1DACD6, payboxes, 3, 7, 5));</v>
      </c>
    </row>
    <row r="58" spans="1:12" s="3" customFormat="1">
      <c r="A58" s="20"/>
      <c r="B58" s="26"/>
      <c r="C58" s="26"/>
      <c r="D58" s="26"/>
      <c r="E58" s="20"/>
      <c r="F58" s="22"/>
      <c r="G58" s="22"/>
      <c r="H58" s="22"/>
      <c r="I58" s="7">
        <v>1</v>
      </c>
      <c r="J58" s="7"/>
      <c r="K58" s="3">
        <v>1</v>
      </c>
      <c r="L58" s="24"/>
    </row>
    <row r="59" spans="1:12" s="4" customFormat="1">
      <c r="A59" s="28"/>
      <c r="B59" s="30"/>
      <c r="C59" s="30"/>
      <c r="D59" s="30"/>
      <c r="E59" s="28"/>
      <c r="F59" s="29"/>
      <c r="G59" s="29"/>
      <c r="H59" s="29"/>
      <c r="J59" s="4">
        <v>1</v>
      </c>
      <c r="L59" s="27"/>
    </row>
    <row r="60" spans="1:12" s="2" customFormat="1">
      <c r="A60" s="19">
        <f t="shared" ref="A60" si="48">+A57+1</f>
        <v>20</v>
      </c>
      <c r="B60" s="25" t="s">
        <v>6</v>
      </c>
      <c r="C60" s="25" t="s">
        <v>6</v>
      </c>
      <c r="D60" s="25" t="s">
        <v>6</v>
      </c>
      <c r="E60" s="19" t="s">
        <v>51</v>
      </c>
      <c r="F60" s="21">
        <f t="shared" ref="F60:H60" si="49">IF(I60=1,0+F$2,IF(I61=1,3+F$2,IF(I62=1,6+F$2,"")))</f>
        <v>3</v>
      </c>
      <c r="G60" s="21">
        <f t="shared" si="49"/>
        <v>7</v>
      </c>
      <c r="H60" s="21">
        <f t="shared" si="49"/>
        <v>8</v>
      </c>
      <c r="L60" s="23" t="str">
        <f t="shared" ref="L60" si="50">CONCATENATE("_paylines.push(new Payline3Data(",A60-1,", LinesEmbed3x3.Line_0",A60-1,", 0x",E60,", payboxes, ",F60,", ",G60,", ",H60,"));")</f>
        <v>_paylines.push(new Payline3Data(19, LinesEmbed3x3.Line_019, 0xBC5D58, payboxes, 3, 7, 8));</v>
      </c>
    </row>
    <row r="61" spans="1:12" s="3" customFormat="1">
      <c r="A61" s="20"/>
      <c r="B61" s="26"/>
      <c r="C61" s="26"/>
      <c r="D61" s="26"/>
      <c r="E61" s="20"/>
      <c r="F61" s="22"/>
      <c r="G61" s="22"/>
      <c r="H61" s="22"/>
      <c r="I61" s="3">
        <v>1</v>
      </c>
      <c r="L61" s="24"/>
    </row>
    <row r="62" spans="1:12" s="4" customFormat="1">
      <c r="A62" s="28"/>
      <c r="B62" s="30"/>
      <c r="C62" s="30"/>
      <c r="D62" s="30"/>
      <c r="E62" s="28"/>
      <c r="F62" s="29"/>
      <c r="G62" s="29"/>
      <c r="H62" s="29"/>
      <c r="J62" s="4">
        <v>1</v>
      </c>
      <c r="K62" s="4">
        <v>1</v>
      </c>
      <c r="L62" s="27"/>
    </row>
    <row r="63" spans="1:12" s="2" customFormat="1">
      <c r="A63" s="19">
        <f t="shared" ref="A63" si="51">+A60+1</f>
        <v>21</v>
      </c>
      <c r="B63" s="25" t="s">
        <v>6</v>
      </c>
      <c r="C63" s="25" t="s">
        <v>6</v>
      </c>
      <c r="D63" s="25" t="s">
        <v>6</v>
      </c>
      <c r="E63" s="19" t="s">
        <v>53</v>
      </c>
      <c r="F63" s="21">
        <f t="shared" ref="F63:H63" si="52">IF(I63=1,0+F$2,IF(I64=1,3+F$2,IF(I65=1,6+F$2,"")))</f>
        <v>6</v>
      </c>
      <c r="G63" s="21">
        <f t="shared" si="52"/>
        <v>1</v>
      </c>
      <c r="H63" s="21">
        <f t="shared" si="52"/>
        <v>2</v>
      </c>
      <c r="J63" s="2">
        <v>1</v>
      </c>
      <c r="K63" s="2">
        <v>1</v>
      </c>
      <c r="L63" s="23" t="str">
        <f t="shared" ref="L63" si="53">CONCATENATE("_paylines.push(new Payline3Data(",A63-1,", LinesEmbed3x3.Line_0",A63-1,", 0x",E63,", payboxes, ",F63,", ",G63,", ",H63,"));")</f>
        <v>_paylines.push(new Payline3Data(20, LinesEmbed3x3.Line_020, 0xDD9475, payboxes, 6, 1, 2));</v>
      </c>
    </row>
    <row r="64" spans="1:12" s="3" customFormat="1">
      <c r="A64" s="20"/>
      <c r="B64" s="26"/>
      <c r="C64" s="26"/>
      <c r="D64" s="26"/>
      <c r="E64" s="20"/>
      <c r="F64" s="22"/>
      <c r="G64" s="22"/>
      <c r="H64" s="22"/>
      <c r="L64" s="24"/>
    </row>
    <row r="65" spans="1:12" s="4" customFormat="1">
      <c r="A65" s="28"/>
      <c r="B65" s="30"/>
      <c r="C65" s="30"/>
      <c r="D65" s="30"/>
      <c r="E65" s="28"/>
      <c r="F65" s="29"/>
      <c r="G65" s="29"/>
      <c r="H65" s="29"/>
      <c r="I65" s="4">
        <v>1</v>
      </c>
      <c r="L65" s="27"/>
    </row>
    <row r="66" spans="1:12" s="2" customFormat="1">
      <c r="A66" s="19">
        <f t="shared" ref="A66" si="54">+A63+1</f>
        <v>22</v>
      </c>
      <c r="B66" s="25" t="s">
        <v>6</v>
      </c>
      <c r="C66" s="25" t="s">
        <v>6</v>
      </c>
      <c r="D66" s="25" t="s">
        <v>6</v>
      </c>
      <c r="E66" s="19" t="s">
        <v>55</v>
      </c>
      <c r="F66" s="21">
        <f t="shared" ref="F66:H66" si="55">IF(I66=1,0+F$2,IF(I67=1,3+F$2,IF(I68=1,6+F$2,"")))</f>
        <v>6</v>
      </c>
      <c r="G66" s="21">
        <f t="shared" si="55"/>
        <v>1</v>
      </c>
      <c r="H66" s="21">
        <f t="shared" si="55"/>
        <v>5</v>
      </c>
      <c r="J66" s="2">
        <v>1</v>
      </c>
      <c r="L66" s="23" t="str">
        <f t="shared" ref="L66" si="56">CONCATENATE("_paylines.push(new Payline3Data(",A66-1,", LinesEmbed3x3.Line_0",A66-1,", 0x",E66,", payboxes, ",F66,", ",G66,", ",H66,"));")</f>
        <v>_paylines.push(new Payline3Data(21, LinesEmbed3x3.Line_021, 0x9ACEEB, payboxes, 6, 1, 5));</v>
      </c>
    </row>
    <row r="67" spans="1:12" s="3" customFormat="1">
      <c r="A67" s="20"/>
      <c r="B67" s="26"/>
      <c r="C67" s="26"/>
      <c r="D67" s="26"/>
      <c r="E67" s="20"/>
      <c r="F67" s="22"/>
      <c r="G67" s="22"/>
      <c r="H67" s="22"/>
      <c r="K67" s="3">
        <v>1</v>
      </c>
      <c r="L67" s="24"/>
    </row>
    <row r="68" spans="1:12" s="4" customFormat="1">
      <c r="A68" s="28"/>
      <c r="B68" s="30"/>
      <c r="C68" s="30"/>
      <c r="D68" s="30"/>
      <c r="E68" s="28"/>
      <c r="F68" s="29"/>
      <c r="G68" s="29"/>
      <c r="H68" s="29"/>
      <c r="I68" s="4">
        <v>1</v>
      </c>
      <c r="L68" s="27"/>
    </row>
    <row r="69" spans="1:12" s="2" customFormat="1">
      <c r="A69" s="19">
        <f t="shared" ref="A69" si="57">+A66+1</f>
        <v>23</v>
      </c>
      <c r="B69" s="25" t="s">
        <v>6</v>
      </c>
      <c r="C69" s="25" t="s">
        <v>6</v>
      </c>
      <c r="D69" s="25" t="s">
        <v>6</v>
      </c>
      <c r="E69" s="19" t="s">
        <v>57</v>
      </c>
      <c r="F69" s="21">
        <f t="shared" ref="F69:H69" si="58">IF(I69=1,0+F$2,IF(I70=1,3+F$2,IF(I71=1,6+F$2,"")))</f>
        <v>6</v>
      </c>
      <c r="G69" s="21">
        <f t="shared" si="58"/>
        <v>1</v>
      </c>
      <c r="H69" s="21">
        <f t="shared" si="58"/>
        <v>8</v>
      </c>
      <c r="J69" s="2">
        <v>1</v>
      </c>
      <c r="L69" s="23" t="str">
        <f t="shared" ref="L69" si="59">CONCATENATE("_paylines.push(new Payline3Data(",A69-1,", LinesEmbed3x3.Line_0",A69-1,", 0x",E69,", payboxes, ",F69,", ",G69,", ",H69,"));")</f>
        <v>_paylines.push(new Payline3Data(22, LinesEmbed3x3.Line_022, 0xFFBCD9, payboxes, 6, 1, 8));</v>
      </c>
    </row>
    <row r="70" spans="1:12" s="3" customFormat="1">
      <c r="A70" s="20"/>
      <c r="B70" s="26"/>
      <c r="C70" s="26"/>
      <c r="D70" s="26"/>
      <c r="E70" s="20"/>
      <c r="F70" s="22"/>
      <c r="G70" s="22"/>
      <c r="H70" s="22"/>
      <c r="L70" s="24"/>
    </row>
    <row r="71" spans="1:12" s="4" customFormat="1">
      <c r="A71" s="28"/>
      <c r="B71" s="30"/>
      <c r="C71" s="30"/>
      <c r="D71" s="30"/>
      <c r="E71" s="28"/>
      <c r="F71" s="29"/>
      <c r="G71" s="29"/>
      <c r="H71" s="29"/>
      <c r="I71" s="4">
        <v>1</v>
      </c>
      <c r="K71" s="4">
        <v>1</v>
      </c>
      <c r="L71" s="27"/>
    </row>
    <row r="72" spans="1:12" s="2" customFormat="1">
      <c r="A72" s="19">
        <f t="shared" ref="A72" si="60">+A69+1</f>
        <v>24</v>
      </c>
      <c r="B72" s="25" t="s">
        <v>6</v>
      </c>
      <c r="C72" s="25" t="s">
        <v>6</v>
      </c>
      <c r="D72" s="25" t="s">
        <v>6</v>
      </c>
      <c r="E72" s="19" t="s">
        <v>59</v>
      </c>
      <c r="F72" s="21">
        <f t="shared" ref="F72:H72" si="61">IF(I72=1,0+F$2,IF(I73=1,3+F$2,IF(I74=1,6+F$2,"")))</f>
        <v>6</v>
      </c>
      <c r="G72" s="21">
        <f t="shared" si="61"/>
        <v>4</v>
      </c>
      <c r="H72" s="21">
        <f t="shared" si="61"/>
        <v>5</v>
      </c>
      <c r="L72" s="23" t="str">
        <f t="shared" ref="L72" si="62">CONCATENATE("_paylines.push(new Payline3Data(",A72-1,", LinesEmbed3x3.Line_0",A72-1,", 0x",E72,", payboxes, ",F72,", ",G72,", ",H72,"));")</f>
        <v>_paylines.push(new Payline3Data(23, LinesEmbed3x3.Line_023, 0xFDDB6D, payboxes, 6, 4, 5));</v>
      </c>
    </row>
    <row r="73" spans="1:12" s="3" customFormat="1">
      <c r="A73" s="20"/>
      <c r="B73" s="26"/>
      <c r="C73" s="26"/>
      <c r="D73" s="26"/>
      <c r="E73" s="20"/>
      <c r="F73" s="22"/>
      <c r="G73" s="22"/>
      <c r="H73" s="22"/>
      <c r="I73" s="7"/>
      <c r="J73" s="3">
        <v>1</v>
      </c>
      <c r="K73" s="3">
        <v>1</v>
      </c>
      <c r="L73" s="24"/>
    </row>
    <row r="74" spans="1:12" s="4" customFormat="1">
      <c r="A74" s="28"/>
      <c r="B74" s="30"/>
      <c r="C74" s="30"/>
      <c r="D74" s="30"/>
      <c r="E74" s="28"/>
      <c r="F74" s="29"/>
      <c r="G74" s="29"/>
      <c r="H74" s="29"/>
      <c r="I74" s="4">
        <v>1</v>
      </c>
      <c r="L74" s="27"/>
    </row>
    <row r="75" spans="1:12" s="2" customFormat="1">
      <c r="A75" s="19">
        <f t="shared" ref="A75" si="63">+A72+1</f>
        <v>25</v>
      </c>
      <c r="B75" s="25" t="s">
        <v>6</v>
      </c>
      <c r="C75" s="25" t="s">
        <v>6</v>
      </c>
      <c r="D75" s="25" t="s">
        <v>6</v>
      </c>
      <c r="E75" s="19" t="s">
        <v>61</v>
      </c>
      <c r="F75" s="21">
        <f t="shared" ref="F75:H75" si="64">IF(I75=1,0+F$2,IF(I76=1,3+F$2,IF(I77=1,6+F$2,"")))</f>
        <v>6</v>
      </c>
      <c r="G75" s="21">
        <f t="shared" si="64"/>
        <v>4</v>
      </c>
      <c r="H75" s="21">
        <f t="shared" si="64"/>
        <v>8</v>
      </c>
      <c r="L75" s="23" t="str">
        <f t="shared" ref="L75" si="65">CONCATENATE("_paylines.push(new Payline3Data(",A75-1,", LinesEmbed3x3.Line_0",A75-1,", 0x",E75,", payboxes, ",F75,", ",G75,", ",H75,"));")</f>
        <v>_paylines.push(new Payline3Data(24, LinesEmbed3x3.Line_024, 0x2B6CC4, payboxes, 6, 4, 8));</v>
      </c>
    </row>
    <row r="76" spans="1:12" s="3" customFormat="1">
      <c r="A76" s="20"/>
      <c r="B76" s="26"/>
      <c r="C76" s="26"/>
      <c r="D76" s="26"/>
      <c r="E76" s="20"/>
      <c r="F76" s="22"/>
      <c r="G76" s="22"/>
      <c r="H76" s="22"/>
      <c r="J76" s="3">
        <v>1</v>
      </c>
      <c r="L76" s="24"/>
    </row>
    <row r="77" spans="1:12" s="4" customFormat="1">
      <c r="A77" s="28"/>
      <c r="B77" s="30"/>
      <c r="C77" s="30"/>
      <c r="D77" s="30"/>
      <c r="E77" s="28"/>
      <c r="F77" s="29"/>
      <c r="G77" s="29"/>
      <c r="H77" s="29"/>
      <c r="I77" s="4">
        <v>1</v>
      </c>
      <c r="K77" s="4">
        <v>1</v>
      </c>
      <c r="L77" s="27"/>
    </row>
    <row r="78" spans="1:12" s="2" customFormat="1">
      <c r="A78" s="19">
        <f t="shared" ref="A78" si="66">+A75+1</f>
        <v>26</v>
      </c>
      <c r="B78" s="25" t="s">
        <v>6</v>
      </c>
      <c r="C78" s="25" t="s">
        <v>6</v>
      </c>
      <c r="D78" s="25" t="s">
        <v>6</v>
      </c>
      <c r="E78" s="19" t="s">
        <v>63</v>
      </c>
      <c r="F78" s="21">
        <f t="shared" ref="F78:H78" si="67">IF(I78=1,0+F$2,IF(I79=1,3+F$2,IF(I80=1,6+F$2,"")))</f>
        <v>6</v>
      </c>
      <c r="G78" s="21">
        <f t="shared" si="67"/>
        <v>7</v>
      </c>
      <c r="H78" s="21">
        <f t="shared" si="67"/>
        <v>2</v>
      </c>
      <c r="K78" s="2">
        <v>1</v>
      </c>
      <c r="L78" s="23" t="str">
        <f t="shared" ref="L78" si="68">CONCATENATE("_paylines.push(new Payline3Data(",A78-1,", LinesEmbed3x3.Line_0",A78-1,", 0x",E78,", payboxes, ",F78,", ",G78,", ",H78,"));")</f>
        <v>_paylines.push(new Payline3Data(25, LinesEmbed3x3.Line_025, 0x6E5160, payboxes, 6, 7, 2));</v>
      </c>
    </row>
    <row r="79" spans="1:12" s="3" customFormat="1">
      <c r="A79" s="20"/>
      <c r="B79" s="26"/>
      <c r="C79" s="26"/>
      <c r="D79" s="26"/>
      <c r="E79" s="20"/>
      <c r="F79" s="22"/>
      <c r="G79" s="22"/>
      <c r="H79" s="22"/>
      <c r="L79" s="24"/>
    </row>
    <row r="80" spans="1:12" s="4" customFormat="1">
      <c r="A80" s="28"/>
      <c r="B80" s="30"/>
      <c r="C80" s="30"/>
      <c r="D80" s="30"/>
      <c r="E80" s="28"/>
      <c r="F80" s="29"/>
      <c r="G80" s="29"/>
      <c r="H80" s="29"/>
      <c r="I80" s="4">
        <v>1</v>
      </c>
      <c r="J80" s="4">
        <v>1</v>
      </c>
      <c r="L80" s="27"/>
    </row>
    <row r="81" spans="1:12" s="2" customFormat="1">
      <c r="A81" s="19">
        <f t="shared" ref="A81" si="69">+A78+1</f>
        <v>27</v>
      </c>
      <c r="B81" s="25" t="s">
        <v>6</v>
      </c>
      <c r="C81" s="25" t="s">
        <v>6</v>
      </c>
      <c r="D81" s="25" t="s">
        <v>6</v>
      </c>
      <c r="E81" s="19" t="s">
        <v>65</v>
      </c>
      <c r="F81" s="21">
        <f t="shared" ref="F81:H81" si="70">IF(I81=1,0+F$2,IF(I82=1,3+F$2,IF(I83=1,6+F$2,"")))</f>
        <v>6</v>
      </c>
      <c r="G81" s="21">
        <f t="shared" si="70"/>
        <v>7</v>
      </c>
      <c r="H81" s="21">
        <f t="shared" si="70"/>
        <v>5</v>
      </c>
      <c r="L81" s="23" t="str">
        <f t="shared" ref="L81" si="71">CONCATENATE("_paylines.push(new Payline3Data(",A81-1,", LinesEmbed3x3.Line_0",A81-1,", 0x",E81,", payboxes, ",F81,", ",G81,", ",H81,"));")</f>
        <v>_paylines.push(new Payline3Data(26, LinesEmbed3x3.Line_026, 0x1DF914, payboxes, 6, 7, 5));</v>
      </c>
    </row>
    <row r="82" spans="1:12" s="3" customFormat="1">
      <c r="A82" s="20"/>
      <c r="B82" s="26"/>
      <c r="C82" s="26"/>
      <c r="D82" s="26"/>
      <c r="E82" s="20"/>
      <c r="F82" s="22"/>
      <c r="G82" s="22"/>
      <c r="H82" s="22"/>
      <c r="K82" s="7">
        <v>1</v>
      </c>
      <c r="L82" s="24"/>
    </row>
    <row r="83" spans="1:12" s="4" customFormat="1">
      <c r="A83" s="28"/>
      <c r="B83" s="30"/>
      <c r="C83" s="30"/>
      <c r="D83" s="30"/>
      <c r="E83" s="28"/>
      <c r="F83" s="29"/>
      <c r="G83" s="29"/>
      <c r="H83" s="29"/>
      <c r="I83" s="4">
        <v>1</v>
      </c>
      <c r="J83" s="4">
        <v>1</v>
      </c>
      <c r="L83" s="27"/>
    </row>
  </sheetData>
  <mergeCells count="245">
    <mergeCell ref="B66:B68"/>
    <mergeCell ref="C66:C68"/>
    <mergeCell ref="D66:D68"/>
    <mergeCell ref="E66:E68"/>
    <mergeCell ref="B69:B71"/>
    <mergeCell ref="C69:C71"/>
    <mergeCell ref="D69:D71"/>
    <mergeCell ref="E69:E71"/>
    <mergeCell ref="B72:B74"/>
    <mergeCell ref="C72:C74"/>
    <mergeCell ref="D72:D74"/>
    <mergeCell ref="E72:E74"/>
    <mergeCell ref="B57:B59"/>
    <mergeCell ref="C57:C59"/>
    <mergeCell ref="D57:D59"/>
    <mergeCell ref="E57:E59"/>
    <mergeCell ref="B60:B62"/>
    <mergeCell ref="C60:C62"/>
    <mergeCell ref="D60:D62"/>
    <mergeCell ref="E60:E62"/>
    <mergeCell ref="B63:B65"/>
    <mergeCell ref="C63:C65"/>
    <mergeCell ref="D63:D65"/>
    <mergeCell ref="E63:E65"/>
    <mergeCell ref="B42:B44"/>
    <mergeCell ref="C42:C44"/>
    <mergeCell ref="D42:D44"/>
    <mergeCell ref="E42:E44"/>
    <mergeCell ref="B45:B47"/>
    <mergeCell ref="C45:C47"/>
    <mergeCell ref="D45:D47"/>
    <mergeCell ref="E45:E47"/>
    <mergeCell ref="B48:B50"/>
    <mergeCell ref="C48:C50"/>
    <mergeCell ref="D48:D50"/>
    <mergeCell ref="E48:E50"/>
    <mergeCell ref="B27:B29"/>
    <mergeCell ref="C27:C29"/>
    <mergeCell ref="D27:D29"/>
    <mergeCell ref="E27:E29"/>
    <mergeCell ref="B30:B32"/>
    <mergeCell ref="C30:C32"/>
    <mergeCell ref="D30:D32"/>
    <mergeCell ref="E30:E32"/>
    <mergeCell ref="B33:B35"/>
    <mergeCell ref="C33:C35"/>
    <mergeCell ref="D33:D35"/>
    <mergeCell ref="E33:E35"/>
    <mergeCell ref="B18:B20"/>
    <mergeCell ref="C18:C20"/>
    <mergeCell ref="D18:D20"/>
    <mergeCell ref="E18:E20"/>
    <mergeCell ref="B21:B23"/>
    <mergeCell ref="C21:C23"/>
    <mergeCell ref="D21:D23"/>
    <mergeCell ref="E21:E23"/>
    <mergeCell ref="B24:B26"/>
    <mergeCell ref="C24:C26"/>
    <mergeCell ref="D24:D26"/>
    <mergeCell ref="E24:E26"/>
    <mergeCell ref="E6:E8"/>
    <mergeCell ref="B9:B11"/>
    <mergeCell ref="C9:C11"/>
    <mergeCell ref="D9:D11"/>
    <mergeCell ref="E9:E11"/>
    <mergeCell ref="B12:B14"/>
    <mergeCell ref="C12:C14"/>
    <mergeCell ref="D12:D14"/>
    <mergeCell ref="E12:E14"/>
    <mergeCell ref="L6:L8"/>
    <mergeCell ref="A18:A20"/>
    <mergeCell ref="F18:F20"/>
    <mergeCell ref="G18:G20"/>
    <mergeCell ref="H18:H20"/>
    <mergeCell ref="L18:L20"/>
    <mergeCell ref="F1:H1"/>
    <mergeCell ref="A6:A8"/>
    <mergeCell ref="F6:F8"/>
    <mergeCell ref="G6:G8"/>
    <mergeCell ref="H6:H8"/>
    <mergeCell ref="L9:L11"/>
    <mergeCell ref="A9:A11"/>
    <mergeCell ref="F9:F11"/>
    <mergeCell ref="G9:G11"/>
    <mergeCell ref="H9:H11"/>
    <mergeCell ref="B1:E1"/>
    <mergeCell ref="B3:B5"/>
    <mergeCell ref="C3:C5"/>
    <mergeCell ref="D3:D5"/>
    <mergeCell ref="E3:E5"/>
    <mergeCell ref="B6:B8"/>
    <mergeCell ref="C6:C8"/>
    <mergeCell ref="D6:D8"/>
    <mergeCell ref="L27:L29"/>
    <mergeCell ref="A12:A14"/>
    <mergeCell ref="F12:F14"/>
    <mergeCell ref="G12:G14"/>
    <mergeCell ref="H12:H14"/>
    <mergeCell ref="L12:L14"/>
    <mergeCell ref="A27:A29"/>
    <mergeCell ref="F27:F29"/>
    <mergeCell ref="G27:G29"/>
    <mergeCell ref="H27:H29"/>
    <mergeCell ref="L21:L23"/>
    <mergeCell ref="A24:A26"/>
    <mergeCell ref="F24:F26"/>
    <mergeCell ref="G24:G26"/>
    <mergeCell ref="H24:H26"/>
    <mergeCell ref="L24:L26"/>
    <mergeCell ref="A21:A23"/>
    <mergeCell ref="F21:F23"/>
    <mergeCell ref="G21:G23"/>
    <mergeCell ref="H21:H23"/>
    <mergeCell ref="B15:B17"/>
    <mergeCell ref="C15:C17"/>
    <mergeCell ref="D15:D17"/>
    <mergeCell ref="E15:E17"/>
    <mergeCell ref="H39:H41"/>
    <mergeCell ref="L39:L41"/>
    <mergeCell ref="A36:A38"/>
    <mergeCell ref="F36:F38"/>
    <mergeCell ref="G36:G38"/>
    <mergeCell ref="H36:H38"/>
    <mergeCell ref="L30:L32"/>
    <mergeCell ref="A33:A35"/>
    <mergeCell ref="F33:F35"/>
    <mergeCell ref="G33:G35"/>
    <mergeCell ref="H33:H35"/>
    <mergeCell ref="L33:L35"/>
    <mergeCell ref="A30:A32"/>
    <mergeCell ref="F30:F32"/>
    <mergeCell ref="G30:G32"/>
    <mergeCell ref="H30:H32"/>
    <mergeCell ref="B36:B38"/>
    <mergeCell ref="C36:C38"/>
    <mergeCell ref="D36:D38"/>
    <mergeCell ref="E36:E38"/>
    <mergeCell ref="B39:B41"/>
    <mergeCell ref="C39:C41"/>
    <mergeCell ref="D39:D41"/>
    <mergeCell ref="E39:E41"/>
    <mergeCell ref="L48:L50"/>
    <mergeCell ref="A3:A5"/>
    <mergeCell ref="F3:F5"/>
    <mergeCell ref="G3:G5"/>
    <mergeCell ref="H3:H5"/>
    <mergeCell ref="L3:L5"/>
    <mergeCell ref="A48:A50"/>
    <mergeCell ref="F48:F50"/>
    <mergeCell ref="G48:G50"/>
    <mergeCell ref="H48:H50"/>
    <mergeCell ref="L42:L44"/>
    <mergeCell ref="A45:A47"/>
    <mergeCell ref="F45:F47"/>
    <mergeCell ref="G45:G47"/>
    <mergeCell ref="H45:H47"/>
    <mergeCell ref="L45:L47"/>
    <mergeCell ref="A42:A44"/>
    <mergeCell ref="F42:F44"/>
    <mergeCell ref="G42:G44"/>
    <mergeCell ref="H42:H44"/>
    <mergeCell ref="L36:L38"/>
    <mergeCell ref="A39:A41"/>
    <mergeCell ref="F39:F41"/>
    <mergeCell ref="G39:G41"/>
    <mergeCell ref="H60:H62"/>
    <mergeCell ref="L60:L62"/>
    <mergeCell ref="A57:A59"/>
    <mergeCell ref="F57:F59"/>
    <mergeCell ref="G57:G59"/>
    <mergeCell ref="H57:H59"/>
    <mergeCell ref="L51:L53"/>
    <mergeCell ref="A54:A56"/>
    <mergeCell ref="F54:F56"/>
    <mergeCell ref="G54:G56"/>
    <mergeCell ref="H54:H56"/>
    <mergeCell ref="L54:L56"/>
    <mergeCell ref="A51:A53"/>
    <mergeCell ref="F51:F53"/>
    <mergeCell ref="G51:G53"/>
    <mergeCell ref="H51:H53"/>
    <mergeCell ref="B51:B53"/>
    <mergeCell ref="C51:C53"/>
    <mergeCell ref="D51:D53"/>
    <mergeCell ref="E51:E53"/>
    <mergeCell ref="B54:B56"/>
    <mergeCell ref="C54:C56"/>
    <mergeCell ref="D54:D56"/>
    <mergeCell ref="E54:E56"/>
    <mergeCell ref="L69:L71"/>
    <mergeCell ref="A15:A17"/>
    <mergeCell ref="F15:F17"/>
    <mergeCell ref="G15:G17"/>
    <mergeCell ref="H15:H17"/>
    <mergeCell ref="L15:L17"/>
    <mergeCell ref="A69:A71"/>
    <mergeCell ref="F69:F71"/>
    <mergeCell ref="G69:G71"/>
    <mergeCell ref="H69:H71"/>
    <mergeCell ref="L63:L65"/>
    <mergeCell ref="A66:A68"/>
    <mergeCell ref="F66:F68"/>
    <mergeCell ref="G66:G68"/>
    <mergeCell ref="H66:H68"/>
    <mergeCell ref="L66:L68"/>
    <mergeCell ref="A63:A65"/>
    <mergeCell ref="F63:F65"/>
    <mergeCell ref="G63:G65"/>
    <mergeCell ref="H63:H65"/>
    <mergeCell ref="L57:L59"/>
    <mergeCell ref="A60:A62"/>
    <mergeCell ref="F60:F62"/>
    <mergeCell ref="G60:G62"/>
    <mergeCell ref="L78:L80"/>
    <mergeCell ref="A81:A83"/>
    <mergeCell ref="F81:F83"/>
    <mergeCell ref="G81:G83"/>
    <mergeCell ref="H81:H83"/>
    <mergeCell ref="L81:L83"/>
    <mergeCell ref="A78:A80"/>
    <mergeCell ref="F78:F80"/>
    <mergeCell ref="G78:G80"/>
    <mergeCell ref="H78:H80"/>
    <mergeCell ref="B78:B80"/>
    <mergeCell ref="C78:C80"/>
    <mergeCell ref="D78:D80"/>
    <mergeCell ref="E78:E80"/>
    <mergeCell ref="B81:B83"/>
    <mergeCell ref="C81:C83"/>
    <mergeCell ref="D81:D83"/>
    <mergeCell ref="E81:E83"/>
    <mergeCell ref="L72:L74"/>
    <mergeCell ref="A75:A77"/>
    <mergeCell ref="F75:F77"/>
    <mergeCell ref="G75:G77"/>
    <mergeCell ref="H75:H77"/>
    <mergeCell ref="L75:L77"/>
    <mergeCell ref="A72:A74"/>
    <mergeCell ref="F72:F74"/>
    <mergeCell ref="G72:G74"/>
    <mergeCell ref="H72:H74"/>
    <mergeCell ref="B75:B77"/>
    <mergeCell ref="C75:C77"/>
    <mergeCell ref="D75:D77"/>
    <mergeCell ref="E75:E77"/>
  </mergeCells>
  <conditionalFormatting sqref="I1:K17 I21:K83">
    <cfRule type="cellIs" dxfId="131" priority="7" operator="equal">
      <formula>0</formula>
    </cfRule>
    <cfRule type="cellIs" dxfId="130" priority="8" operator="equal">
      <formula>1</formula>
    </cfRule>
  </conditionalFormatting>
  <conditionalFormatting sqref="I18:K20">
    <cfRule type="cellIs" dxfId="129" priority="5" operator="equal">
      <formula>0</formula>
    </cfRule>
    <cfRule type="cellIs" dxfId="128" priority="6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5"/>
    </sheetView>
  </sheetViews>
  <sheetFormatPr defaultRowHeight="15"/>
  <cols>
    <col min="1" max="1" width="4.7109375" style="1" bestFit="1" customWidth="1"/>
    <col min="2" max="2" width="4.42578125" style="14" bestFit="1" customWidth="1"/>
    <col min="3" max="3" width="6.5703125" style="14" bestFit="1" customWidth="1"/>
    <col min="4" max="4" width="5" style="14" bestFit="1" customWidth="1"/>
    <col min="5" max="5" width="8.42578125" style="1" bestFit="1" customWidth="1"/>
    <col min="6" max="10" width="3" bestFit="1" customWidth="1"/>
    <col min="11" max="15" width="2" bestFit="1" customWidth="1"/>
    <col min="16" max="16" width="94.85546875" style="9" bestFit="1" customWidth="1"/>
  </cols>
  <sheetData>
    <row r="1" spans="1:16" s="11" customFormat="1">
      <c r="A1" s="11" t="s">
        <v>0</v>
      </c>
      <c r="B1" s="18" t="s">
        <v>2</v>
      </c>
      <c r="C1" s="18"/>
      <c r="D1" s="18"/>
      <c r="E1" s="18"/>
      <c r="F1" s="18" t="s">
        <v>1</v>
      </c>
      <c r="G1" s="18"/>
      <c r="H1" s="18"/>
      <c r="I1" s="18"/>
      <c r="J1" s="18"/>
    </row>
    <row r="2" spans="1:16" s="11" customFormat="1">
      <c r="B2" s="13" t="s">
        <v>3</v>
      </c>
      <c r="C2" s="13" t="s">
        <v>4</v>
      </c>
      <c r="D2" s="13" t="s">
        <v>5</v>
      </c>
      <c r="F2" s="11">
        <v>0</v>
      </c>
      <c r="G2" s="11">
        <v>1</v>
      </c>
      <c r="H2" s="11">
        <v>2</v>
      </c>
      <c r="I2" s="11">
        <v>3</v>
      </c>
      <c r="J2" s="11">
        <v>4</v>
      </c>
    </row>
    <row r="3" spans="1:16" s="2" customFormat="1">
      <c r="A3" s="19">
        <v>1</v>
      </c>
      <c r="B3" s="25" t="s">
        <v>6</v>
      </c>
      <c r="C3" s="25" t="s">
        <v>8</v>
      </c>
      <c r="D3" s="25" t="s">
        <v>9</v>
      </c>
      <c r="E3" s="19" t="s">
        <v>14</v>
      </c>
      <c r="F3" s="21">
        <f>IF(K3=1,0+F$2,IF(K4=1,5+F$2,IF(K5=1,10+F$2,"")))</f>
        <v>5</v>
      </c>
      <c r="G3" s="21">
        <f>IF(L3=1,0+G$2,IF(L4=1,5+G$2,IF(L5=1,10+G$2,"")))</f>
        <v>6</v>
      </c>
      <c r="H3" s="21">
        <f>IF(M3=1,0+H$2,IF(M4=1,5+H$2,IF(M5=1,10+H$2,"")))</f>
        <v>7</v>
      </c>
      <c r="I3" s="21">
        <f>IF(N3=1,0+I$2,IF(N4=1,5+I$2,IF(N5=1,10+I$2,"")))</f>
        <v>8</v>
      </c>
      <c r="J3" s="21">
        <f>IF(O3=1,0+J$2,IF(O4=1,5+J$2,IF(O5=1,10+J$2,"")))</f>
        <v>9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3" t="str">
        <f>CONCATENATE("_paylines.push(new Payline5Data(",A3-1,", LinesEmbed5x3.Line_00",A3-1,", 0x",E3,", payboxes, ",F3,", ",G3,", ",H3,", ",I3,", ",J3,"));")</f>
        <v>_paylines.push(new Payline5Data(0, LinesEmbed5x3.Line_000, 0xCD9575, payboxes, 5, 6, 7, 8, 9));</v>
      </c>
    </row>
    <row r="4" spans="1:16" s="3" customFormat="1">
      <c r="A4" s="20"/>
      <c r="B4" s="26"/>
      <c r="C4" s="26"/>
      <c r="D4" s="26"/>
      <c r="E4" s="20"/>
      <c r="F4" s="22"/>
      <c r="G4" s="22"/>
      <c r="H4" s="22"/>
      <c r="I4" s="22"/>
      <c r="J4" s="22"/>
      <c r="K4" s="3">
        <v>1</v>
      </c>
      <c r="L4" s="3">
        <v>1</v>
      </c>
      <c r="M4" s="3">
        <v>1</v>
      </c>
      <c r="N4" s="3">
        <v>1</v>
      </c>
      <c r="O4" s="3">
        <v>1</v>
      </c>
      <c r="P4" s="24"/>
    </row>
    <row r="5" spans="1:16" s="4" customFormat="1">
      <c r="A5" s="28"/>
      <c r="B5" s="30"/>
      <c r="C5" s="30"/>
      <c r="D5" s="30"/>
      <c r="E5" s="28"/>
      <c r="F5" s="29"/>
      <c r="G5" s="29"/>
      <c r="H5" s="29"/>
      <c r="I5" s="29"/>
      <c r="J5" s="29"/>
      <c r="K5" s="4">
        <v>0</v>
      </c>
      <c r="L5" s="4">
        <v>0</v>
      </c>
      <c r="M5" s="4">
        <v>0</v>
      </c>
      <c r="N5" s="4">
        <v>0</v>
      </c>
      <c r="O5" s="4">
        <v>0</v>
      </c>
      <c r="P5" s="27"/>
    </row>
    <row r="6" spans="1:16" s="2" customFormat="1">
      <c r="A6" s="19">
        <f>+A3+1</f>
        <v>2</v>
      </c>
      <c r="B6" s="25" t="s">
        <v>10</v>
      </c>
      <c r="C6" s="25" t="s">
        <v>11</v>
      </c>
      <c r="D6" s="25" t="s">
        <v>12</v>
      </c>
      <c r="E6" s="19" t="s">
        <v>16</v>
      </c>
      <c r="F6" s="21">
        <f>IF(K6=1,0+F$2,IF(K7=1,5+F$2,IF(K8=1,10+F$2,"")))</f>
        <v>0</v>
      </c>
      <c r="G6" s="21">
        <f>IF(L6=1,0+G$2,IF(L7=1,5+G$2,IF(L8=1,10+G$2,"")))</f>
        <v>1</v>
      </c>
      <c r="H6" s="21">
        <f>IF(M6=1,0+H$2,IF(M7=1,5+H$2,IF(M8=1,10+H$2,"")))</f>
        <v>2</v>
      </c>
      <c r="I6" s="21">
        <f>IF(N6=1,0+I$2,IF(N7=1,5+I$2,IF(N8=1,10+I$2,"")))</f>
        <v>3</v>
      </c>
      <c r="J6" s="21">
        <f>IF(O6=1,0+J$2,IF(O7=1,5+J$2,IF(O8=1,10+J$2,"")))</f>
        <v>4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3" t="str">
        <f t="shared" ref="P6" si="0">CONCATENATE("_paylines.push(new Payline5Data(",A6-1,", LinesEmbed5x3.Line_00",A6-1,", 0x",E6,", payboxes, ",F6,", ",G6,", ",H6,", ",I6,", ",J6,"));")</f>
        <v>_paylines.push(new Payline5Data(1, LinesEmbed5x3.Line_001, 0xFDD9B5, payboxes, 0, 1, 2, 3, 4));</v>
      </c>
    </row>
    <row r="7" spans="1:16" s="3" customFormat="1">
      <c r="A7" s="20"/>
      <c r="B7" s="26"/>
      <c r="C7" s="26"/>
      <c r="D7" s="26"/>
      <c r="E7" s="20"/>
      <c r="F7" s="22"/>
      <c r="G7" s="22"/>
      <c r="H7" s="22"/>
      <c r="I7" s="22"/>
      <c r="J7" s="22"/>
      <c r="P7" s="24"/>
    </row>
    <row r="8" spans="1:16" s="4" customFormat="1">
      <c r="A8" s="28"/>
      <c r="B8" s="30"/>
      <c r="C8" s="30"/>
      <c r="D8" s="30"/>
      <c r="E8" s="28"/>
      <c r="F8" s="29"/>
      <c r="G8" s="29"/>
      <c r="H8" s="29"/>
      <c r="I8" s="29"/>
      <c r="J8" s="29"/>
      <c r="K8" s="4">
        <v>0</v>
      </c>
      <c r="L8" s="4">
        <v>0</v>
      </c>
      <c r="M8" s="4">
        <v>0</v>
      </c>
      <c r="N8" s="4">
        <v>0</v>
      </c>
      <c r="O8" s="4">
        <v>0</v>
      </c>
      <c r="P8" s="27"/>
    </row>
    <row r="9" spans="1:16" s="2" customFormat="1">
      <c r="A9" s="19">
        <f t="shared" ref="A9" si="1">+A6+1</f>
        <v>3</v>
      </c>
      <c r="B9" s="25" t="s">
        <v>6</v>
      </c>
      <c r="C9" s="25" t="s">
        <v>6</v>
      </c>
      <c r="D9" s="25" t="s">
        <v>6</v>
      </c>
      <c r="E9" s="19" t="s">
        <v>18</v>
      </c>
      <c r="F9" s="21">
        <f>IF(K9=1,0+F$2,IF(K10=1,5+F$2,IF(K11=1,10+F$2,"")))</f>
        <v>10</v>
      </c>
      <c r="G9" s="21">
        <f>IF(L9=1,0+G$2,IF(L10=1,5+G$2,IF(L11=1,10+G$2,"")))</f>
        <v>11</v>
      </c>
      <c r="H9" s="21">
        <f>IF(M9=1,0+H$2,IF(M10=1,5+H$2,IF(M11=1,10+H$2,"")))</f>
        <v>12</v>
      </c>
      <c r="I9" s="21">
        <f>IF(N9=1,0+I$2,IF(N10=1,5+I$2,IF(N11=1,10+I$2,"")))</f>
        <v>13</v>
      </c>
      <c r="J9" s="21">
        <f>IF(O9=1,0+J$2,IF(O10=1,5+J$2,IF(O11=1,10+J$2,"")))</f>
        <v>14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3" t="str">
        <f t="shared" ref="P9" si="2">CONCATENATE("_paylines.push(new Payline5Data(",A9-1,", LinesEmbed5x3.Line_00",A9-1,", 0x",E9,", payboxes, ",F9,", ",G9,", ",H9,", ",I9,", ",J9,"));")</f>
        <v>_paylines.push(new Payline5Data(2, LinesEmbed5x3.Line_002, 0x78DBE2, payboxes, 10, 11, 12, 13, 14));</v>
      </c>
    </row>
    <row r="10" spans="1:16" s="3" customFormat="1">
      <c r="A10" s="20"/>
      <c r="B10" s="26"/>
      <c r="C10" s="26"/>
      <c r="D10" s="26"/>
      <c r="E10" s="20"/>
      <c r="F10" s="22"/>
      <c r="G10" s="22"/>
      <c r="H10" s="22"/>
      <c r="I10" s="22"/>
      <c r="J10" s="22"/>
      <c r="P10" s="24"/>
    </row>
    <row r="11" spans="1:16" s="4" customFormat="1">
      <c r="A11" s="28"/>
      <c r="B11" s="30"/>
      <c r="C11" s="30"/>
      <c r="D11" s="30"/>
      <c r="E11" s="28"/>
      <c r="F11" s="29"/>
      <c r="G11" s="29"/>
      <c r="H11" s="29"/>
      <c r="I11" s="29"/>
      <c r="J11" s="29"/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27"/>
    </row>
    <row r="12" spans="1:16" s="2" customFormat="1">
      <c r="A12" s="19">
        <f t="shared" ref="A12" si="3">+A9+1</f>
        <v>4</v>
      </c>
      <c r="B12" s="25" t="s">
        <v>6</v>
      </c>
      <c r="C12" s="25" t="s">
        <v>6</v>
      </c>
      <c r="D12" s="25" t="s">
        <v>6</v>
      </c>
      <c r="E12" s="19" t="s">
        <v>20</v>
      </c>
      <c r="F12" s="21">
        <f>IF(K12=1,0+F$2,IF(K13=1,5+F$2,IF(K14=1,10+F$2,"")))</f>
        <v>0</v>
      </c>
      <c r="G12" s="21">
        <f>IF(L12=1,0+G$2,IF(L13=1,5+G$2,IF(L14=1,10+G$2,"")))</f>
        <v>6</v>
      </c>
      <c r="H12" s="21">
        <f>IF(M12=1,0+H$2,IF(M13=1,5+H$2,IF(M14=1,10+H$2,"")))</f>
        <v>12</v>
      </c>
      <c r="I12" s="21">
        <f>IF(N12=1,0+I$2,IF(N13=1,5+I$2,IF(N14=1,10+I$2,"")))</f>
        <v>8</v>
      </c>
      <c r="J12" s="21">
        <f>IF(O12=1,0+J$2,IF(O13=1,5+J$2,IF(O14=1,10+J$2,"")))</f>
        <v>4</v>
      </c>
      <c r="K12" s="2">
        <v>1</v>
      </c>
      <c r="L12" s="2">
        <v>0</v>
      </c>
      <c r="M12" s="2">
        <v>0</v>
      </c>
      <c r="N12" s="2">
        <v>0</v>
      </c>
      <c r="O12" s="2">
        <v>1</v>
      </c>
      <c r="P12" s="23" t="str">
        <f t="shared" ref="P12" si="4">CONCATENATE("_paylines.push(new Payline5Data(",A12-1,", LinesEmbed5x3.Line_00",A12-1,", 0x",E12,", payboxes, ",F12,", ",G12,", ",H12,", ",I12,", ",J12,"));")</f>
        <v>_paylines.push(new Payline5Data(3, LinesEmbed5x3.Line_003, 0x87A96B, payboxes, 0, 6, 12, 8, 4));</v>
      </c>
    </row>
    <row r="13" spans="1:16" s="3" customFormat="1">
      <c r="A13" s="20"/>
      <c r="B13" s="26"/>
      <c r="C13" s="26"/>
      <c r="D13" s="26"/>
      <c r="E13" s="20"/>
      <c r="F13" s="22"/>
      <c r="G13" s="22"/>
      <c r="H13" s="22"/>
      <c r="I13" s="22"/>
      <c r="J13" s="22"/>
      <c r="L13" s="7">
        <v>1</v>
      </c>
      <c r="N13" s="7">
        <v>1</v>
      </c>
      <c r="P13" s="24"/>
    </row>
    <row r="14" spans="1:16" s="4" customFormat="1">
      <c r="A14" s="28"/>
      <c r="B14" s="30"/>
      <c r="C14" s="30"/>
      <c r="D14" s="30"/>
      <c r="E14" s="28"/>
      <c r="F14" s="29"/>
      <c r="G14" s="29"/>
      <c r="H14" s="29"/>
      <c r="I14" s="29"/>
      <c r="J14" s="29"/>
      <c r="K14" s="4">
        <v>0</v>
      </c>
      <c r="L14" s="4">
        <v>0</v>
      </c>
      <c r="M14" s="4">
        <v>1</v>
      </c>
      <c r="N14" s="4">
        <v>0</v>
      </c>
      <c r="O14" s="4">
        <v>0</v>
      </c>
      <c r="P14" s="27"/>
    </row>
    <row r="15" spans="1:16" s="2" customFormat="1">
      <c r="A15" s="19">
        <f t="shared" ref="A15" si="5">+A12+1</f>
        <v>5</v>
      </c>
      <c r="B15" s="25" t="s">
        <v>6</v>
      </c>
      <c r="C15" s="25" t="s">
        <v>6</v>
      </c>
      <c r="D15" s="25" t="s">
        <v>6</v>
      </c>
      <c r="E15" s="19" t="s">
        <v>22</v>
      </c>
      <c r="F15" s="21">
        <f>IF(K15=1,0+F$2,IF(K16=1,5+F$2,IF(K17=1,10+F$2,"")))</f>
        <v>10</v>
      </c>
      <c r="G15" s="21">
        <f>IF(L15=1,0+G$2,IF(L16=1,5+G$2,IF(L17=1,10+G$2,"")))</f>
        <v>6</v>
      </c>
      <c r="H15" s="21">
        <f>IF(M15=1,0+H$2,IF(M16=1,5+H$2,IF(M17=1,10+H$2,"")))</f>
        <v>2</v>
      </c>
      <c r="I15" s="21">
        <f>IF(N15=1,0+I$2,IF(N16=1,5+I$2,IF(N17=1,10+I$2,"")))</f>
        <v>8</v>
      </c>
      <c r="J15" s="21">
        <f>IF(O15=1,0+J$2,IF(O16=1,5+J$2,IF(O17=1,10+J$2,"")))</f>
        <v>14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3" t="str">
        <f t="shared" ref="P15" si="6">CONCATENATE("_paylines.push(new Payline5Data(",A15-1,", LinesEmbed5x3.Line_00",A15-1,", 0x",E15,", payboxes, ",F15,", ",G15,", ",H15,", ",I15,", ",J15,"));")</f>
        <v>_paylines.push(new Payline5Data(4, LinesEmbed5x3.Line_004, 0xFFA474, payboxes, 10, 6, 2, 8, 14));</v>
      </c>
    </row>
    <row r="16" spans="1:16" s="3" customFormat="1">
      <c r="A16" s="20"/>
      <c r="B16" s="26"/>
      <c r="C16" s="26"/>
      <c r="D16" s="26"/>
      <c r="E16" s="20"/>
      <c r="F16" s="22"/>
      <c r="G16" s="22"/>
      <c r="H16" s="22"/>
      <c r="I16" s="22"/>
      <c r="J16" s="22"/>
      <c r="L16" s="7">
        <v>1</v>
      </c>
      <c r="N16" s="7">
        <v>1</v>
      </c>
      <c r="P16" s="24"/>
    </row>
    <row r="17" spans="1:16" s="4" customFormat="1">
      <c r="A17" s="28"/>
      <c r="B17" s="30"/>
      <c r="C17" s="30"/>
      <c r="D17" s="30"/>
      <c r="E17" s="28"/>
      <c r="F17" s="29"/>
      <c r="G17" s="29"/>
      <c r="H17" s="29"/>
      <c r="I17" s="29"/>
      <c r="J17" s="29"/>
      <c r="K17" s="4">
        <v>1</v>
      </c>
      <c r="L17" s="4">
        <v>0</v>
      </c>
      <c r="M17" s="4">
        <v>0</v>
      </c>
      <c r="N17" s="4">
        <v>0</v>
      </c>
      <c r="O17" s="4">
        <v>1</v>
      </c>
      <c r="P17" s="27"/>
    </row>
    <row r="18" spans="1:16" s="2" customFormat="1">
      <c r="A18" s="19">
        <f t="shared" ref="A18" si="7">+A15+1</f>
        <v>6</v>
      </c>
      <c r="B18" s="25" t="s">
        <v>6</v>
      </c>
      <c r="C18" s="25" t="s">
        <v>6</v>
      </c>
      <c r="D18" s="25" t="s">
        <v>6</v>
      </c>
      <c r="E18" s="19" t="s">
        <v>24</v>
      </c>
      <c r="F18" s="21">
        <f>IF(K18=1,0+F$2,IF(K19=1,5+F$2,IF(K20=1,10+F$2,"")))</f>
        <v>5</v>
      </c>
      <c r="G18" s="21">
        <f>IF(L18=1,0+G$2,IF(L19=1,5+G$2,IF(L20=1,10+G$2,"")))</f>
        <v>1</v>
      </c>
      <c r="H18" s="21">
        <f>IF(M18=1,0+H$2,IF(M19=1,5+H$2,IF(M20=1,10+H$2,"")))</f>
        <v>2</v>
      </c>
      <c r="I18" s="21">
        <f>IF(N18=1,0+I$2,IF(N19=1,5+I$2,IF(N20=1,10+I$2,"")))</f>
        <v>3</v>
      </c>
      <c r="J18" s="21">
        <f>IF(O18=1,0+J$2,IF(O19=1,5+J$2,IF(O20=1,10+J$2,"")))</f>
        <v>9</v>
      </c>
      <c r="K18" s="2">
        <v>0</v>
      </c>
      <c r="L18" s="2">
        <v>1</v>
      </c>
      <c r="M18" s="2">
        <v>1</v>
      </c>
      <c r="N18" s="2">
        <v>1</v>
      </c>
      <c r="O18" s="2">
        <v>0</v>
      </c>
      <c r="P18" s="23" t="str">
        <f t="shared" ref="P18" si="8">CONCATENATE("_paylines.push(new Payline5Data(",A18-1,", LinesEmbed5x3.Line_00",A18-1,", 0x",E18,", payboxes, ",F18,", ",G18,", ",H18,", ",I18,", ",J18,"));")</f>
        <v>_paylines.push(new Payline5Data(5, LinesEmbed5x3.Line_005, 0x9F8170, payboxes, 5, 1, 2, 3, 9));</v>
      </c>
    </row>
    <row r="19" spans="1:16" s="3" customFormat="1">
      <c r="A19" s="20"/>
      <c r="B19" s="26"/>
      <c r="C19" s="26"/>
      <c r="D19" s="26"/>
      <c r="E19" s="20"/>
      <c r="F19" s="22"/>
      <c r="G19" s="22"/>
      <c r="H19" s="22"/>
      <c r="I19" s="22"/>
      <c r="J19" s="22"/>
      <c r="K19" s="7">
        <v>1</v>
      </c>
      <c r="O19" s="7">
        <v>1</v>
      </c>
      <c r="P19" s="24"/>
    </row>
    <row r="20" spans="1:16" s="4" customFormat="1">
      <c r="A20" s="28"/>
      <c r="B20" s="30"/>
      <c r="C20" s="30"/>
      <c r="D20" s="30"/>
      <c r="E20" s="28"/>
      <c r="F20" s="29"/>
      <c r="G20" s="29"/>
      <c r="H20" s="29"/>
      <c r="I20" s="29"/>
      <c r="J20" s="29"/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27"/>
    </row>
    <row r="21" spans="1:16" s="2" customFormat="1">
      <c r="A21" s="19">
        <f t="shared" ref="A21" si="9">+A18+1</f>
        <v>7</v>
      </c>
      <c r="B21" s="25" t="s">
        <v>6</v>
      </c>
      <c r="C21" s="25" t="s">
        <v>6</v>
      </c>
      <c r="D21" s="25" t="s">
        <v>6</v>
      </c>
      <c r="E21" s="19" t="s">
        <v>26</v>
      </c>
      <c r="F21" s="21">
        <f>IF(K21=1,0+F$2,IF(K22=1,5+F$2,IF(K23=1,10+F$2,"")))</f>
        <v>5</v>
      </c>
      <c r="G21" s="21">
        <f>IF(L21=1,0+G$2,IF(L22=1,5+G$2,IF(L23=1,10+G$2,"")))</f>
        <v>11</v>
      </c>
      <c r="H21" s="21">
        <f>IF(M21=1,0+H$2,IF(M22=1,5+H$2,IF(M23=1,10+H$2,"")))</f>
        <v>12</v>
      </c>
      <c r="I21" s="21">
        <f>IF(N21=1,0+I$2,IF(N22=1,5+I$2,IF(N23=1,10+I$2,"")))</f>
        <v>13</v>
      </c>
      <c r="J21" s="21">
        <f>IF(O21=1,0+J$2,IF(O22=1,5+J$2,IF(O23=1,10+J$2,"")))</f>
        <v>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3" t="str">
        <f t="shared" ref="P21" si="10">CONCATENATE("_paylines.push(new Payline5Data(",A21-1,", LinesEmbed5x3.Line_00",A21-1,", 0x",E21,", payboxes, ",F21,", ",G21,", ",H21,", ",I21,", ",J21,"));")</f>
        <v>_paylines.push(new Payline5Data(6, LinesEmbed5x3.Line_006, 0xFD7C6E, payboxes, 5, 11, 12, 13, 9));</v>
      </c>
    </row>
    <row r="22" spans="1:16" s="3" customFormat="1">
      <c r="A22" s="20"/>
      <c r="B22" s="26"/>
      <c r="C22" s="26"/>
      <c r="D22" s="26"/>
      <c r="E22" s="20"/>
      <c r="F22" s="22"/>
      <c r="G22" s="22"/>
      <c r="H22" s="22"/>
      <c r="I22" s="22"/>
      <c r="J22" s="22"/>
      <c r="K22" s="7">
        <v>1</v>
      </c>
      <c r="O22" s="7">
        <v>1</v>
      </c>
      <c r="P22" s="24"/>
    </row>
    <row r="23" spans="1:16" s="4" customFormat="1">
      <c r="A23" s="28"/>
      <c r="B23" s="30"/>
      <c r="C23" s="30"/>
      <c r="D23" s="30"/>
      <c r="E23" s="28"/>
      <c r="F23" s="29"/>
      <c r="G23" s="29"/>
      <c r="H23" s="29"/>
      <c r="I23" s="29"/>
      <c r="J23" s="29"/>
      <c r="K23" s="4">
        <v>0</v>
      </c>
      <c r="L23" s="4">
        <v>1</v>
      </c>
      <c r="M23" s="4">
        <v>1</v>
      </c>
      <c r="N23" s="4">
        <v>1</v>
      </c>
      <c r="O23" s="4">
        <v>0</v>
      </c>
      <c r="P23" s="27"/>
    </row>
    <row r="24" spans="1:16" s="2" customFormat="1">
      <c r="A24" s="19">
        <f t="shared" ref="A24" si="11">+A21+1</f>
        <v>8</v>
      </c>
      <c r="B24" s="25" t="s">
        <v>6</v>
      </c>
      <c r="C24" s="25" t="s">
        <v>6</v>
      </c>
      <c r="D24" s="25" t="s">
        <v>6</v>
      </c>
      <c r="E24" s="19" t="s">
        <v>27</v>
      </c>
      <c r="F24" s="21">
        <f>IF(K24=1,0+F$2,IF(K25=1,5+F$2,IF(K26=1,10+F$2,"")))</f>
        <v>0</v>
      </c>
      <c r="G24" s="21">
        <f>IF(L24=1,0+G$2,IF(L25=1,5+G$2,IF(L26=1,10+G$2,"")))</f>
        <v>1</v>
      </c>
      <c r="H24" s="21">
        <f>IF(M24=1,0+H$2,IF(M25=1,5+H$2,IF(M26=1,10+H$2,"")))</f>
        <v>7</v>
      </c>
      <c r="I24" s="21">
        <f>IF(N24=1,0+I$2,IF(N25=1,5+I$2,IF(N26=1,10+I$2,"")))</f>
        <v>13</v>
      </c>
      <c r="J24" s="21">
        <f>IF(O24=1,0+J$2,IF(O25=1,5+J$2,IF(O26=1,10+J$2,"")))</f>
        <v>14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3" t="str">
        <f t="shared" ref="P24" si="12">CONCATENATE("_paylines.push(new Payline5Data(",A24-1,", LinesEmbed5x3.Line_00",A24-1,", 0x",E24,", payboxes, ",F24,", ",G24,", ",H24,", ",I24,", ",J24,"));")</f>
        <v>_paylines.push(new Payline5Data(7, LinesEmbed5x3.Line_007, 0x1F75FE, payboxes, 0, 1, 7, 13, 14));</v>
      </c>
    </row>
    <row r="25" spans="1:16" s="3" customFormat="1">
      <c r="A25" s="20"/>
      <c r="B25" s="26"/>
      <c r="C25" s="26"/>
      <c r="D25" s="26"/>
      <c r="E25" s="20"/>
      <c r="F25" s="22"/>
      <c r="G25" s="22"/>
      <c r="H25" s="22"/>
      <c r="I25" s="22"/>
      <c r="J25" s="22"/>
      <c r="M25" s="7">
        <v>1</v>
      </c>
      <c r="P25" s="24"/>
    </row>
    <row r="26" spans="1:16" s="4" customFormat="1">
      <c r="A26" s="28"/>
      <c r="B26" s="30"/>
      <c r="C26" s="30"/>
      <c r="D26" s="30"/>
      <c r="E26" s="28"/>
      <c r="F26" s="29"/>
      <c r="G26" s="29"/>
      <c r="H26" s="29"/>
      <c r="I26" s="29"/>
      <c r="J26" s="29"/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27"/>
    </row>
    <row r="27" spans="1:16" s="2" customFormat="1">
      <c r="A27" s="19">
        <f t="shared" ref="A27" si="13">+A24+1</f>
        <v>9</v>
      </c>
      <c r="B27" s="25" t="s">
        <v>6</v>
      </c>
      <c r="C27" s="25" t="s">
        <v>6</v>
      </c>
      <c r="D27" s="25" t="s">
        <v>6</v>
      </c>
      <c r="E27" s="19" t="s">
        <v>29</v>
      </c>
      <c r="F27" s="21">
        <f>IF(K27=1,0+F$2,IF(K28=1,5+F$2,IF(K29=1,10+F$2,"")))</f>
        <v>10</v>
      </c>
      <c r="G27" s="21">
        <f>IF(L27=1,0+G$2,IF(L28=1,5+G$2,IF(L29=1,10+G$2,"")))</f>
        <v>11</v>
      </c>
      <c r="H27" s="21">
        <f>IF(M27=1,0+H$2,IF(M28=1,5+H$2,IF(M29=1,10+H$2,"")))</f>
        <v>7</v>
      </c>
      <c r="I27" s="21">
        <f>IF(N27=1,0+I$2,IF(N28=1,5+I$2,IF(N29=1,10+I$2,"")))</f>
        <v>3</v>
      </c>
      <c r="J27" s="21">
        <f>IF(O27=1,0+J$2,IF(O28=1,5+J$2,IF(O29=1,10+J$2,"")))</f>
        <v>4</v>
      </c>
      <c r="K27" s="2">
        <v>0</v>
      </c>
      <c r="L27" s="2">
        <v>0</v>
      </c>
      <c r="M27" s="2">
        <v>0</v>
      </c>
      <c r="N27" s="2">
        <v>1</v>
      </c>
      <c r="O27" s="2">
        <v>1</v>
      </c>
      <c r="P27" s="23" t="str">
        <f t="shared" ref="P27" si="14">CONCATENATE("_paylines.push(new Payline5Data(",A27-1,", LinesEmbed5x3.Line_00",A27-1,", 0x",E27,", payboxes, ",F27,", ",G27,", ",H27,", ",I27,", ",J27,"));")</f>
        <v>_paylines.push(new Payline5Data(8, LinesEmbed5x3.Line_008, 0xADADD6, payboxes, 10, 11, 7, 3, 4));</v>
      </c>
    </row>
    <row r="28" spans="1:16" s="3" customFormat="1">
      <c r="A28" s="20"/>
      <c r="B28" s="26"/>
      <c r="C28" s="26"/>
      <c r="D28" s="26"/>
      <c r="E28" s="20"/>
      <c r="F28" s="22"/>
      <c r="G28" s="22"/>
      <c r="H28" s="22"/>
      <c r="I28" s="22"/>
      <c r="J28" s="22"/>
      <c r="M28" s="7">
        <v>1</v>
      </c>
      <c r="P28" s="24"/>
    </row>
    <row r="29" spans="1:16" s="4" customFormat="1">
      <c r="A29" s="28"/>
      <c r="B29" s="30"/>
      <c r="C29" s="30"/>
      <c r="D29" s="30"/>
      <c r="E29" s="28"/>
      <c r="F29" s="29"/>
      <c r="G29" s="29"/>
      <c r="H29" s="29"/>
      <c r="I29" s="29"/>
      <c r="J29" s="29"/>
      <c r="K29" s="4">
        <v>1</v>
      </c>
      <c r="L29" s="4">
        <v>1</v>
      </c>
      <c r="M29" s="4">
        <v>0</v>
      </c>
      <c r="N29" s="4">
        <v>0</v>
      </c>
      <c r="O29" s="4">
        <v>0</v>
      </c>
      <c r="P29" s="27"/>
    </row>
    <row r="30" spans="1:16" s="2" customFormat="1">
      <c r="A30" s="19">
        <f t="shared" ref="A30" si="15">+A27+1</f>
        <v>10</v>
      </c>
      <c r="B30" s="25" t="s">
        <v>6</v>
      </c>
      <c r="C30" s="25" t="s">
        <v>6</v>
      </c>
      <c r="D30" s="25" t="s">
        <v>6</v>
      </c>
      <c r="E30" s="19" t="s">
        <v>31</v>
      </c>
      <c r="F30" s="21">
        <f>IF(K30=1,0+F$2,IF(K31=1,5+F$2,IF(K32=1,10+F$2,"")))</f>
        <v>5</v>
      </c>
      <c r="G30" s="21">
        <f>IF(L30=1,0+G$2,IF(L31=1,5+G$2,IF(L32=1,10+G$2,"")))</f>
        <v>11</v>
      </c>
      <c r="H30" s="21">
        <f>IF(M30=1,0+H$2,IF(M31=1,5+H$2,IF(M32=1,10+H$2,"")))</f>
        <v>7</v>
      </c>
      <c r="I30" s="21">
        <f>IF(N30=1,0+I$2,IF(N31=1,5+I$2,IF(N32=1,10+I$2,"")))</f>
        <v>3</v>
      </c>
      <c r="J30" s="21">
        <f>IF(O30=1,0+J$2,IF(O31=1,5+J$2,IF(O32=1,10+J$2,"")))</f>
        <v>9</v>
      </c>
      <c r="K30" s="2">
        <v>0</v>
      </c>
      <c r="L30" s="2">
        <v>0</v>
      </c>
      <c r="M30" s="2">
        <v>0</v>
      </c>
      <c r="N30" s="2">
        <v>1</v>
      </c>
      <c r="O30" s="2">
        <v>0</v>
      </c>
      <c r="P30" s="23" t="str">
        <f t="shared" ref="P30" si="16">CONCATENATE("_paylines.push(new Payline5Data(",A30-1,", LinesEmbed5x3.Line_00",A30-1,", 0x",E30,", payboxes, ",F30,", ",G30,", ",H30,", ",I30,", ",J30,"));")</f>
        <v>_paylines.push(new Payline5Data(9, LinesEmbed5x3.Line_009, 0x7366BD, payboxes, 5, 11, 7, 3, 9));</v>
      </c>
    </row>
    <row r="31" spans="1:16" s="3" customFormat="1">
      <c r="A31" s="20"/>
      <c r="B31" s="26"/>
      <c r="C31" s="26"/>
      <c r="D31" s="26"/>
      <c r="E31" s="20"/>
      <c r="F31" s="22"/>
      <c r="G31" s="22"/>
      <c r="H31" s="22"/>
      <c r="I31" s="22"/>
      <c r="J31" s="22"/>
      <c r="K31" s="7">
        <v>1</v>
      </c>
      <c r="M31" s="7">
        <v>1</v>
      </c>
      <c r="O31" s="7">
        <v>1</v>
      </c>
      <c r="P31" s="24"/>
    </row>
    <row r="32" spans="1:16" s="4" customFormat="1">
      <c r="A32" s="28"/>
      <c r="B32" s="30"/>
      <c r="C32" s="30"/>
      <c r="D32" s="30"/>
      <c r="E32" s="28"/>
      <c r="F32" s="29"/>
      <c r="G32" s="29"/>
      <c r="H32" s="29"/>
      <c r="I32" s="29"/>
      <c r="J32" s="29"/>
      <c r="K32" s="4">
        <v>0</v>
      </c>
      <c r="L32" s="4">
        <v>1</v>
      </c>
      <c r="M32" s="4">
        <v>0</v>
      </c>
      <c r="N32" s="4">
        <v>0</v>
      </c>
      <c r="O32" s="4">
        <v>0</v>
      </c>
      <c r="P32" s="27"/>
    </row>
    <row r="33" spans="1:16" s="2" customFormat="1">
      <c r="A33" s="19">
        <f t="shared" ref="A33" si="17">+A30+1</f>
        <v>11</v>
      </c>
      <c r="B33" s="25" t="s">
        <v>6</v>
      </c>
      <c r="C33" s="25" t="s">
        <v>6</v>
      </c>
      <c r="D33" s="25" t="s">
        <v>6</v>
      </c>
      <c r="E33" s="19" t="s">
        <v>33</v>
      </c>
      <c r="F33" s="21">
        <f>IF(K33=1,0+F$2,IF(K34=1,5+F$2,IF(K35=1,10+F$2,"")))</f>
        <v>5</v>
      </c>
      <c r="G33" s="21">
        <f>IF(L33=1,0+G$2,IF(L34=1,5+G$2,IF(L35=1,10+G$2,"")))</f>
        <v>1</v>
      </c>
      <c r="H33" s="21">
        <f>IF(M33=1,0+H$2,IF(M34=1,5+H$2,IF(M35=1,10+H$2,"")))</f>
        <v>7</v>
      </c>
      <c r="I33" s="21">
        <f>IF(N33=1,0+I$2,IF(N34=1,5+I$2,IF(N35=1,10+I$2,"")))</f>
        <v>13</v>
      </c>
      <c r="J33" s="21">
        <f>IF(O33=1,0+J$2,IF(O34=1,5+J$2,IF(O35=1,10+J$2,"")))</f>
        <v>9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3" t="str">
        <f>CONCATENATE("_paylines.push(new Payline5Data(",A33-1,", LinesEmbed5x3.Line_0",A33-1,", 0x",E33,", payboxes, ",F33,", ",G33,", ",H33,", ",I33,", ",J33,"));")</f>
        <v>_paylines.push(new Payline5Data(10, LinesEmbed5x3.Line_010, 0xDE5D83, payboxes, 5, 1, 7, 13, 9));</v>
      </c>
    </row>
    <row r="34" spans="1:16" s="3" customFormat="1">
      <c r="A34" s="20"/>
      <c r="B34" s="26"/>
      <c r="C34" s="26"/>
      <c r="D34" s="26"/>
      <c r="E34" s="20"/>
      <c r="F34" s="22"/>
      <c r="G34" s="22"/>
      <c r="H34" s="22"/>
      <c r="I34" s="22"/>
      <c r="J34" s="22"/>
      <c r="K34" s="7">
        <v>1</v>
      </c>
      <c r="M34" s="7">
        <v>1</v>
      </c>
      <c r="O34" s="7">
        <v>1</v>
      </c>
      <c r="P34" s="24"/>
    </row>
    <row r="35" spans="1:16" s="4" customFormat="1">
      <c r="A35" s="28"/>
      <c r="B35" s="30"/>
      <c r="C35" s="30"/>
      <c r="D35" s="30"/>
      <c r="E35" s="28"/>
      <c r="F35" s="29"/>
      <c r="G35" s="29"/>
      <c r="H35" s="29"/>
      <c r="I35" s="29"/>
      <c r="J35" s="29"/>
      <c r="K35" s="4">
        <v>0</v>
      </c>
      <c r="L35" s="4">
        <v>0</v>
      </c>
      <c r="M35" s="4">
        <v>0</v>
      </c>
      <c r="N35" s="4">
        <v>1</v>
      </c>
      <c r="O35" s="4">
        <v>0</v>
      </c>
      <c r="P35" s="27"/>
    </row>
    <row r="36" spans="1:16" s="2" customFormat="1">
      <c r="A36" s="19">
        <f t="shared" ref="A36" si="18">+A33+1</f>
        <v>12</v>
      </c>
      <c r="B36" s="25" t="s">
        <v>6</v>
      </c>
      <c r="C36" s="25" t="s">
        <v>6</v>
      </c>
      <c r="D36" s="25" t="s">
        <v>6</v>
      </c>
      <c r="E36" s="19" t="s">
        <v>35</v>
      </c>
      <c r="F36" s="21">
        <f>IF(K36=1,0+F$2,IF(K37=1,5+F$2,IF(K38=1,10+F$2,"")))</f>
        <v>0</v>
      </c>
      <c r="G36" s="21">
        <f>IF(L36=1,0+G$2,IF(L37=1,5+G$2,IF(L38=1,10+G$2,"")))</f>
        <v>6</v>
      </c>
      <c r="H36" s="21">
        <f>IF(M36=1,0+H$2,IF(M37=1,5+H$2,IF(M38=1,10+H$2,"")))</f>
        <v>7</v>
      </c>
      <c r="I36" s="21">
        <f>IF(N36=1,0+I$2,IF(N37=1,5+I$2,IF(N38=1,10+I$2,"")))</f>
        <v>8</v>
      </c>
      <c r="J36" s="21">
        <f>IF(O36=1,0+J$2,IF(O37=1,5+J$2,IF(O38=1,10+J$2,"")))</f>
        <v>4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3" t="str">
        <f t="shared" ref="P36" si="19">CONCATENATE("_paylines.push(new Payline5Data(",A36-1,", LinesEmbed5x3.Line_0",A36-1,", 0x",E36,", payboxes, ",F36,", ",G36,", ",H36,", ",I36,", ",J36,"));")</f>
        <v>_paylines.push(new Payline5Data(11, LinesEmbed5x3.Line_011, 0xCB4154, payboxes, 0, 6, 7, 8, 4));</v>
      </c>
    </row>
    <row r="37" spans="1:16" s="3" customFormat="1">
      <c r="A37" s="20"/>
      <c r="B37" s="26"/>
      <c r="C37" s="26"/>
      <c r="D37" s="26"/>
      <c r="E37" s="20"/>
      <c r="F37" s="22"/>
      <c r="G37" s="22"/>
      <c r="H37" s="22"/>
      <c r="I37" s="22"/>
      <c r="J37" s="22"/>
      <c r="L37" s="7">
        <v>1</v>
      </c>
      <c r="M37" s="7">
        <v>1</v>
      </c>
      <c r="N37" s="7">
        <v>1</v>
      </c>
      <c r="P37" s="24"/>
    </row>
    <row r="38" spans="1:16" s="4" customFormat="1">
      <c r="A38" s="28"/>
      <c r="B38" s="30"/>
      <c r="C38" s="30"/>
      <c r="D38" s="30"/>
      <c r="E38" s="28"/>
      <c r="F38" s="29"/>
      <c r="G38" s="29"/>
      <c r="H38" s="29"/>
      <c r="I38" s="29"/>
      <c r="J38" s="29"/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27"/>
    </row>
    <row r="39" spans="1:16" s="2" customFormat="1">
      <c r="A39" s="19">
        <f t="shared" ref="A39" si="20">+A36+1</f>
        <v>13</v>
      </c>
      <c r="B39" s="25" t="s">
        <v>6</v>
      </c>
      <c r="C39" s="25" t="s">
        <v>6</v>
      </c>
      <c r="D39" s="25" t="s">
        <v>6</v>
      </c>
      <c r="E39" s="19" t="s">
        <v>37</v>
      </c>
      <c r="F39" s="21">
        <f>IF(K39=1,0+F$2,IF(K40=1,5+F$2,IF(K41=1,10+F$2,"")))</f>
        <v>10</v>
      </c>
      <c r="G39" s="21">
        <f>IF(L39=1,0+G$2,IF(L40=1,5+G$2,IF(L41=1,10+G$2,"")))</f>
        <v>6</v>
      </c>
      <c r="H39" s="21">
        <f>IF(M39=1,0+H$2,IF(M40=1,5+H$2,IF(M41=1,10+H$2,"")))</f>
        <v>7</v>
      </c>
      <c r="I39" s="21">
        <f>IF(N39=1,0+I$2,IF(N40=1,5+I$2,IF(N41=1,10+I$2,"")))</f>
        <v>8</v>
      </c>
      <c r="J39" s="21">
        <f>IF(O39=1,0+J$2,IF(O40=1,5+J$2,IF(O41=1,10+J$2,"")))</f>
        <v>14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3" t="str">
        <f t="shared" ref="P39" si="21">CONCATENATE("_paylines.push(new Payline5Data(",A39-1,", LinesEmbed5x3.Line_0",A39-1,", 0x",E39,", payboxes, ",F39,", ",G39,", ",H39,", ",I39,", ",J39,"));")</f>
        <v>_paylines.push(new Payline5Data(12, LinesEmbed5x3.Line_012, 0xB4674D, payboxes, 10, 6, 7, 8, 14));</v>
      </c>
    </row>
    <row r="40" spans="1:16" s="3" customFormat="1">
      <c r="A40" s="20"/>
      <c r="B40" s="26"/>
      <c r="C40" s="26"/>
      <c r="D40" s="26"/>
      <c r="E40" s="20"/>
      <c r="F40" s="22"/>
      <c r="G40" s="22"/>
      <c r="H40" s="22"/>
      <c r="I40" s="22"/>
      <c r="J40" s="22"/>
      <c r="L40" s="7">
        <v>1</v>
      </c>
      <c r="M40" s="7">
        <v>1</v>
      </c>
      <c r="N40" s="7">
        <v>1</v>
      </c>
      <c r="P40" s="24"/>
    </row>
    <row r="41" spans="1:16" s="4" customFormat="1">
      <c r="A41" s="28"/>
      <c r="B41" s="30"/>
      <c r="C41" s="30"/>
      <c r="D41" s="30"/>
      <c r="E41" s="28"/>
      <c r="F41" s="29"/>
      <c r="G41" s="29"/>
      <c r="H41" s="29"/>
      <c r="I41" s="29"/>
      <c r="J41" s="29"/>
      <c r="K41" s="4">
        <v>1</v>
      </c>
      <c r="L41" s="4">
        <v>0</v>
      </c>
      <c r="M41" s="4">
        <v>0</v>
      </c>
      <c r="N41" s="4">
        <v>0</v>
      </c>
      <c r="O41" s="4">
        <v>1</v>
      </c>
      <c r="P41" s="27"/>
    </row>
    <row r="42" spans="1:16" s="2" customFormat="1">
      <c r="A42" s="19">
        <f t="shared" ref="A42" si="22">+A39+1</f>
        <v>14</v>
      </c>
      <c r="B42" s="25" t="s">
        <v>6</v>
      </c>
      <c r="C42" s="25" t="s">
        <v>6</v>
      </c>
      <c r="D42" s="25" t="s">
        <v>6</v>
      </c>
      <c r="E42" s="19" t="s">
        <v>39</v>
      </c>
      <c r="F42" s="21">
        <f>IF(K42=1,0+F$2,IF(K43=1,5+F$2,IF(K44=1,10+F$2,"")))</f>
        <v>0</v>
      </c>
      <c r="G42" s="21">
        <f>IF(L42=1,0+G$2,IF(L43=1,5+G$2,IF(L44=1,10+G$2,"")))</f>
        <v>6</v>
      </c>
      <c r="H42" s="21">
        <f>IF(M42=1,0+H$2,IF(M43=1,5+H$2,IF(M44=1,10+H$2,"")))</f>
        <v>2</v>
      </c>
      <c r="I42" s="21">
        <f>IF(N42=1,0+I$2,IF(N43=1,5+I$2,IF(N44=1,10+I$2,"")))</f>
        <v>8</v>
      </c>
      <c r="J42" s="21">
        <f>IF(O42=1,0+J$2,IF(O43=1,5+J$2,IF(O44=1,10+J$2,"")))</f>
        <v>4</v>
      </c>
      <c r="K42" s="2">
        <v>1</v>
      </c>
      <c r="L42" s="2">
        <v>0</v>
      </c>
      <c r="M42" s="2">
        <v>1</v>
      </c>
      <c r="N42" s="2">
        <v>0</v>
      </c>
      <c r="O42" s="2">
        <v>1</v>
      </c>
      <c r="P42" s="23" t="str">
        <f t="shared" ref="P42" si="23">CONCATENATE("_paylines.push(new Payline5Data(",A42-1,", LinesEmbed5x3.Line_0",A42-1,", 0x",E42,", payboxes, ",F42,", ",G42,", ",H42,", ",I42,", ",J42,"));")</f>
        <v>_paylines.push(new Payline5Data(13, LinesEmbed5x3.Line_013, 0xFF7F49, payboxes, 0, 6, 2, 8, 4));</v>
      </c>
    </row>
    <row r="43" spans="1:16" s="3" customFormat="1">
      <c r="A43" s="20"/>
      <c r="B43" s="26"/>
      <c r="C43" s="26"/>
      <c r="D43" s="26"/>
      <c r="E43" s="20"/>
      <c r="F43" s="22"/>
      <c r="G43" s="22"/>
      <c r="H43" s="22"/>
      <c r="I43" s="22"/>
      <c r="J43" s="22"/>
      <c r="L43" s="7">
        <v>1</v>
      </c>
      <c r="N43" s="7">
        <v>1</v>
      </c>
      <c r="P43" s="24"/>
    </row>
    <row r="44" spans="1:16" s="4" customFormat="1">
      <c r="A44" s="28"/>
      <c r="B44" s="30"/>
      <c r="C44" s="30"/>
      <c r="D44" s="30"/>
      <c r="E44" s="28"/>
      <c r="F44" s="29"/>
      <c r="G44" s="29"/>
      <c r="H44" s="29"/>
      <c r="I44" s="29"/>
      <c r="J44" s="29"/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27"/>
    </row>
    <row r="45" spans="1:16" s="2" customFormat="1">
      <c r="A45" s="19">
        <f t="shared" ref="A45" si="24">+A42+1</f>
        <v>15</v>
      </c>
      <c r="B45" s="25" t="s">
        <v>6</v>
      </c>
      <c r="C45" s="25" t="s">
        <v>6</v>
      </c>
      <c r="D45" s="25" t="s">
        <v>6</v>
      </c>
      <c r="E45" s="19" t="s">
        <v>41</v>
      </c>
      <c r="F45" s="21">
        <f>IF(K45=1,0+F$2,IF(K46=1,5+F$2,IF(K47=1,10+F$2,"")))</f>
        <v>10</v>
      </c>
      <c r="G45" s="21">
        <f>IF(L45=1,0+G$2,IF(L46=1,5+G$2,IF(L47=1,10+G$2,"")))</f>
        <v>6</v>
      </c>
      <c r="H45" s="21">
        <f>IF(M45=1,0+H$2,IF(M46=1,5+H$2,IF(M47=1,10+H$2,"")))</f>
        <v>12</v>
      </c>
      <c r="I45" s="21">
        <f>IF(N45=1,0+I$2,IF(N46=1,5+I$2,IF(N47=1,10+I$2,"")))</f>
        <v>8</v>
      </c>
      <c r="J45" s="21">
        <f>IF(O45=1,0+J$2,IF(O46=1,5+J$2,IF(O47=1,10+J$2,"")))</f>
        <v>14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3" t="str">
        <f t="shared" ref="P45" si="25">CONCATENATE("_paylines.push(new Payline5Data(",A45-1,", LinesEmbed5x3.Line_0",A45-1,", 0x",E45,", payboxes, ",F45,", ",G45,", ",H45,", ",I45,", ",J45,"));")</f>
        <v>_paylines.push(new Payline5Data(14, LinesEmbed5x3.Line_014, 0xEA7E5D, payboxes, 10, 6, 12, 8, 14));</v>
      </c>
    </row>
    <row r="46" spans="1:16" s="3" customFormat="1">
      <c r="A46" s="20"/>
      <c r="B46" s="26"/>
      <c r="C46" s="26"/>
      <c r="D46" s="26"/>
      <c r="E46" s="20"/>
      <c r="F46" s="22"/>
      <c r="G46" s="22"/>
      <c r="H46" s="22"/>
      <c r="I46" s="22"/>
      <c r="J46" s="22"/>
      <c r="L46" s="7">
        <v>1</v>
      </c>
      <c r="N46" s="7">
        <v>1</v>
      </c>
      <c r="P46" s="24"/>
    </row>
    <row r="47" spans="1:16" s="4" customFormat="1">
      <c r="A47" s="28"/>
      <c r="B47" s="30"/>
      <c r="C47" s="30"/>
      <c r="D47" s="30"/>
      <c r="E47" s="28"/>
      <c r="F47" s="29"/>
      <c r="G47" s="29"/>
      <c r="H47" s="29"/>
      <c r="I47" s="29"/>
      <c r="J47" s="29"/>
      <c r="K47" s="4">
        <v>1</v>
      </c>
      <c r="L47" s="4">
        <v>0</v>
      </c>
      <c r="M47" s="4">
        <v>1</v>
      </c>
      <c r="N47" s="4">
        <v>0</v>
      </c>
      <c r="O47" s="4">
        <v>1</v>
      </c>
      <c r="P47" s="27"/>
    </row>
    <row r="48" spans="1:16" s="2" customFormat="1">
      <c r="A48" s="19">
        <f t="shared" ref="A48" si="26">+A45+1</f>
        <v>16</v>
      </c>
      <c r="B48" s="25" t="s">
        <v>6</v>
      </c>
      <c r="C48" s="25" t="s">
        <v>6</v>
      </c>
      <c r="D48" s="25" t="s">
        <v>6</v>
      </c>
      <c r="E48" s="19" t="s">
        <v>43</v>
      </c>
      <c r="F48" s="21">
        <f>IF(K48=1,0+F$2,IF(K49=1,5+F$2,IF(K50=1,10+F$2,"")))</f>
        <v>5</v>
      </c>
      <c r="G48" s="21">
        <f>IF(L48=1,0+G$2,IF(L49=1,5+G$2,IF(L50=1,10+G$2,"")))</f>
        <v>6</v>
      </c>
      <c r="H48" s="21">
        <f>IF(M48=1,0+H$2,IF(M49=1,5+H$2,IF(M50=1,10+H$2,"")))</f>
        <v>2</v>
      </c>
      <c r="I48" s="21">
        <f>IF(N48=1,0+I$2,IF(N49=1,5+I$2,IF(N50=1,10+I$2,"")))</f>
        <v>8</v>
      </c>
      <c r="J48" s="21">
        <f>IF(O48=1,0+J$2,IF(O49=1,5+J$2,IF(O50=1,10+J$2,"")))</f>
        <v>9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3" t="str">
        <f t="shared" ref="P48" si="27">CONCATENATE("_paylines.push(new Payline5Data(",A48-1,", LinesEmbed5x3.Line_0",A48-1,", 0x",E48,", payboxes, ",F48,", ",G48,", ",H48,", ",I48,", ",J48,"));")</f>
        <v>_paylines.push(new Payline5Data(15, LinesEmbed5x3.Line_015, 0xFFFF99, payboxes, 5, 6, 2, 8, 9));</v>
      </c>
    </row>
    <row r="49" spans="1:16" s="3" customFormat="1">
      <c r="A49" s="20"/>
      <c r="B49" s="26"/>
      <c r="C49" s="26"/>
      <c r="D49" s="26"/>
      <c r="E49" s="20"/>
      <c r="F49" s="22"/>
      <c r="G49" s="22"/>
      <c r="H49" s="22"/>
      <c r="I49" s="22"/>
      <c r="J49" s="22"/>
      <c r="K49" s="7">
        <v>1</v>
      </c>
      <c r="L49" s="7">
        <v>1</v>
      </c>
      <c r="N49" s="7">
        <v>1</v>
      </c>
      <c r="O49" s="7">
        <v>1</v>
      </c>
      <c r="P49" s="24"/>
    </row>
    <row r="50" spans="1:16" s="4" customFormat="1">
      <c r="A50" s="28"/>
      <c r="B50" s="30"/>
      <c r="C50" s="30"/>
      <c r="D50" s="30"/>
      <c r="E50" s="28"/>
      <c r="F50" s="29"/>
      <c r="G50" s="29"/>
      <c r="H50" s="29"/>
      <c r="I50" s="29"/>
      <c r="J50" s="29"/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27"/>
    </row>
    <row r="51" spans="1:16" s="2" customFormat="1">
      <c r="A51" s="19">
        <f t="shared" ref="A51" si="28">+A48+1</f>
        <v>17</v>
      </c>
      <c r="B51" s="25" t="s">
        <v>6</v>
      </c>
      <c r="C51" s="25" t="s">
        <v>6</v>
      </c>
      <c r="D51" s="25" t="s">
        <v>6</v>
      </c>
      <c r="E51" s="19" t="s">
        <v>45</v>
      </c>
      <c r="F51" s="21">
        <f>IF(K51=1,0+F$2,IF(K52=1,5+F$2,IF(K53=1,10+F$2,"")))</f>
        <v>5</v>
      </c>
      <c r="G51" s="21">
        <f>IF(L51=1,0+G$2,IF(L52=1,5+G$2,IF(L53=1,10+G$2,"")))</f>
        <v>6</v>
      </c>
      <c r="H51" s="21">
        <f>IF(M51=1,0+H$2,IF(M52=1,5+H$2,IF(M53=1,10+H$2,"")))</f>
        <v>12</v>
      </c>
      <c r="I51" s="21">
        <f>IF(N51=1,0+I$2,IF(N52=1,5+I$2,IF(N53=1,10+I$2,"")))</f>
        <v>8</v>
      </c>
      <c r="J51" s="21">
        <f>IF(O51=1,0+J$2,IF(O52=1,5+J$2,IF(O53=1,10+J$2,"")))</f>
        <v>9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3" t="str">
        <f t="shared" ref="P51" si="29">CONCATENATE("_paylines.push(new Payline5Data(",A51-1,", LinesEmbed5x3.Line_0",A51-1,", 0x",E51,", payboxes, ",F51,", ",G51,", ",H51,", ",I51,", ",J51,"));")</f>
        <v>_paylines.push(new Payline5Data(16, LinesEmbed5x3.Line_016, 0x1CD3A2, payboxes, 5, 6, 12, 8, 9));</v>
      </c>
    </row>
    <row r="52" spans="1:16" s="3" customFormat="1">
      <c r="A52" s="20"/>
      <c r="B52" s="26"/>
      <c r="C52" s="26"/>
      <c r="D52" s="26"/>
      <c r="E52" s="20"/>
      <c r="F52" s="22"/>
      <c r="G52" s="22"/>
      <c r="H52" s="22"/>
      <c r="I52" s="22"/>
      <c r="J52" s="22"/>
      <c r="K52" s="7">
        <v>1</v>
      </c>
      <c r="L52" s="7">
        <v>1</v>
      </c>
      <c r="N52" s="7">
        <v>1</v>
      </c>
      <c r="O52" s="7">
        <v>1</v>
      </c>
      <c r="P52" s="24"/>
    </row>
    <row r="53" spans="1:16" s="4" customFormat="1">
      <c r="A53" s="28"/>
      <c r="B53" s="30"/>
      <c r="C53" s="30"/>
      <c r="D53" s="30"/>
      <c r="E53" s="28"/>
      <c r="F53" s="29"/>
      <c r="G53" s="29"/>
      <c r="H53" s="29"/>
      <c r="I53" s="29"/>
      <c r="J53" s="29"/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27"/>
    </row>
    <row r="54" spans="1:16" s="2" customFormat="1">
      <c r="A54" s="19">
        <f t="shared" ref="A54" si="30">+A51+1</f>
        <v>18</v>
      </c>
      <c r="B54" s="25" t="s">
        <v>6</v>
      </c>
      <c r="C54" s="25" t="s">
        <v>6</v>
      </c>
      <c r="D54" s="25" t="s">
        <v>6</v>
      </c>
      <c r="E54" s="19" t="s">
        <v>47</v>
      </c>
      <c r="F54" s="21">
        <f>IF(K54=1,0+F$2,IF(K55=1,5+F$2,IF(K56=1,10+F$2,"")))</f>
        <v>0</v>
      </c>
      <c r="G54" s="21">
        <f>IF(L54=1,0+G$2,IF(L55=1,5+G$2,IF(L56=1,10+G$2,"")))</f>
        <v>1</v>
      </c>
      <c r="H54" s="21">
        <f>IF(M54=1,0+H$2,IF(M55=1,5+H$2,IF(M56=1,10+H$2,"")))</f>
        <v>12</v>
      </c>
      <c r="I54" s="21">
        <f>IF(N54=1,0+I$2,IF(N55=1,5+I$2,IF(N56=1,10+I$2,"")))</f>
        <v>3</v>
      </c>
      <c r="J54" s="21">
        <f>IF(O54=1,0+J$2,IF(O55=1,5+J$2,IF(O56=1,10+J$2,"")))</f>
        <v>4</v>
      </c>
      <c r="K54" s="2">
        <v>1</v>
      </c>
      <c r="L54" s="2">
        <v>1</v>
      </c>
      <c r="M54" s="2">
        <v>0</v>
      </c>
      <c r="N54" s="2">
        <v>1</v>
      </c>
      <c r="O54" s="2">
        <v>1</v>
      </c>
      <c r="P54" s="23" t="str">
        <f t="shared" ref="P54" si="31">CONCATENATE("_paylines.push(new Payline5Data(",A54-1,", LinesEmbed5x3.Line_0",A54-1,", 0x",E54,", payboxes, ",F54,", ",G54,", ",H54,", ",I54,", ",J54,"));")</f>
        <v>_paylines.push(new Payline5Data(17, LinesEmbed5x3.Line_017, 0xFFAACC, payboxes, 0, 1, 12, 3, 4));</v>
      </c>
    </row>
    <row r="55" spans="1:16" s="3" customFormat="1">
      <c r="A55" s="20"/>
      <c r="B55" s="26"/>
      <c r="C55" s="26"/>
      <c r="D55" s="26"/>
      <c r="E55" s="20"/>
      <c r="F55" s="22"/>
      <c r="G55" s="22"/>
      <c r="H55" s="22"/>
      <c r="I55" s="22"/>
      <c r="J55" s="22"/>
      <c r="P55" s="24"/>
    </row>
    <row r="56" spans="1:16" s="4" customFormat="1">
      <c r="A56" s="28"/>
      <c r="B56" s="30"/>
      <c r="C56" s="30"/>
      <c r="D56" s="30"/>
      <c r="E56" s="28"/>
      <c r="F56" s="29"/>
      <c r="G56" s="29"/>
      <c r="H56" s="29"/>
      <c r="I56" s="29"/>
      <c r="J56" s="29"/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27"/>
    </row>
    <row r="57" spans="1:16" s="2" customFormat="1">
      <c r="A57" s="19">
        <f t="shared" ref="A57" si="32">+A54+1</f>
        <v>19</v>
      </c>
      <c r="B57" s="25" t="s">
        <v>6</v>
      </c>
      <c r="C57" s="25" t="s">
        <v>6</v>
      </c>
      <c r="D57" s="25" t="s">
        <v>6</v>
      </c>
      <c r="E57" s="19" t="s">
        <v>49</v>
      </c>
      <c r="F57" s="21">
        <f>IF(K57=1,0+F$2,IF(K58=1,5+F$2,IF(K59=1,10+F$2,"")))</f>
        <v>10</v>
      </c>
      <c r="G57" s="21">
        <f>IF(L57=1,0+G$2,IF(L58=1,5+G$2,IF(L59=1,10+G$2,"")))</f>
        <v>11</v>
      </c>
      <c r="H57" s="21">
        <f>IF(M57=1,0+H$2,IF(M58=1,5+H$2,IF(M59=1,10+H$2,"")))</f>
        <v>2</v>
      </c>
      <c r="I57" s="21">
        <f>IF(N57=1,0+I$2,IF(N58=1,5+I$2,IF(N59=1,10+I$2,"")))</f>
        <v>13</v>
      </c>
      <c r="J57" s="21">
        <f>IF(O57=1,0+J$2,IF(O58=1,5+J$2,IF(O59=1,10+J$2,"")))</f>
        <v>14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3" t="str">
        <f t="shared" ref="P57" si="33">CONCATENATE("_paylines.push(new Payline5Data(",A57-1,", LinesEmbed5x3.Line_0",A57-1,", 0x",E57,", payboxes, ",F57,", ",G57,", ",H57,", ",I57,", ",J57,"));")</f>
        <v>_paylines.push(new Payline5Data(18, LinesEmbed5x3.Line_018, 0x1DACD6, payboxes, 10, 11, 2, 13, 14));</v>
      </c>
    </row>
    <row r="58" spans="1:16" s="3" customFormat="1">
      <c r="A58" s="20"/>
      <c r="B58" s="26"/>
      <c r="C58" s="26"/>
      <c r="D58" s="26"/>
      <c r="E58" s="20"/>
      <c r="F58" s="22"/>
      <c r="G58" s="22"/>
      <c r="H58" s="22"/>
      <c r="I58" s="22"/>
      <c r="J58" s="22"/>
      <c r="P58" s="24"/>
    </row>
    <row r="59" spans="1:16" s="4" customFormat="1">
      <c r="A59" s="28"/>
      <c r="B59" s="30"/>
      <c r="C59" s="30"/>
      <c r="D59" s="30"/>
      <c r="E59" s="28"/>
      <c r="F59" s="29"/>
      <c r="G59" s="29"/>
      <c r="H59" s="29"/>
      <c r="I59" s="29"/>
      <c r="J59" s="29"/>
      <c r="K59" s="4">
        <v>1</v>
      </c>
      <c r="L59" s="4">
        <v>1</v>
      </c>
      <c r="M59" s="4">
        <v>0</v>
      </c>
      <c r="N59" s="4">
        <v>1</v>
      </c>
      <c r="O59" s="4">
        <v>1</v>
      </c>
      <c r="P59" s="27"/>
    </row>
    <row r="60" spans="1:16" s="2" customFormat="1">
      <c r="A60" s="19">
        <f t="shared" ref="A60" si="34">+A57+1</f>
        <v>20</v>
      </c>
      <c r="B60" s="25" t="s">
        <v>6</v>
      </c>
      <c r="C60" s="25" t="s">
        <v>6</v>
      </c>
      <c r="D60" s="25" t="s">
        <v>6</v>
      </c>
      <c r="E60" s="19" t="s">
        <v>51</v>
      </c>
      <c r="F60" s="21">
        <f>IF(K60=1,0+F$2,IF(K61=1,5+F$2,IF(K62=1,10+F$2,"")))</f>
        <v>0</v>
      </c>
      <c r="G60" s="21">
        <f>IF(L60=1,0+G$2,IF(L61=1,5+G$2,IF(L62=1,10+G$2,"")))</f>
        <v>11</v>
      </c>
      <c r="H60" s="21">
        <f>IF(M60=1,0+H$2,IF(M61=1,5+H$2,IF(M62=1,10+H$2,"")))</f>
        <v>12</v>
      </c>
      <c r="I60" s="21">
        <f>IF(N60=1,0+I$2,IF(N61=1,5+I$2,IF(N62=1,10+I$2,"")))</f>
        <v>13</v>
      </c>
      <c r="J60" s="21">
        <f>IF(O60=1,0+J$2,IF(O61=1,5+J$2,IF(O62=1,10+J$2,"")))</f>
        <v>4</v>
      </c>
      <c r="K60" s="2">
        <v>1</v>
      </c>
      <c r="L60" s="2">
        <v>0</v>
      </c>
      <c r="M60" s="2">
        <v>0</v>
      </c>
      <c r="N60" s="2">
        <v>0</v>
      </c>
      <c r="O60" s="2">
        <v>1</v>
      </c>
      <c r="P60" s="23" t="str">
        <f t="shared" ref="P60" si="35">CONCATENATE("_paylines.push(new Payline5Data(",A60-1,", LinesEmbed5x3.Line_0",A60-1,", 0x",E60,", payboxes, ",F60,", ",G60,", ",H60,", ",I60,", ",J60,"));")</f>
        <v>_paylines.push(new Payline5Data(19, LinesEmbed5x3.Line_019, 0xBC5D58, payboxes, 0, 11, 12, 13, 4));</v>
      </c>
    </row>
    <row r="61" spans="1:16" s="3" customFormat="1">
      <c r="A61" s="20"/>
      <c r="B61" s="26"/>
      <c r="C61" s="26"/>
      <c r="D61" s="26"/>
      <c r="E61" s="20"/>
      <c r="F61" s="22"/>
      <c r="G61" s="22"/>
      <c r="H61" s="22"/>
      <c r="I61" s="22"/>
      <c r="J61" s="22"/>
      <c r="P61" s="24"/>
    </row>
    <row r="62" spans="1:16" s="4" customFormat="1">
      <c r="A62" s="28"/>
      <c r="B62" s="30"/>
      <c r="C62" s="30"/>
      <c r="D62" s="30"/>
      <c r="E62" s="28"/>
      <c r="F62" s="29"/>
      <c r="G62" s="29"/>
      <c r="H62" s="29"/>
      <c r="I62" s="29"/>
      <c r="J62" s="29"/>
      <c r="K62" s="4">
        <v>0</v>
      </c>
      <c r="L62" s="4">
        <v>1</v>
      </c>
      <c r="M62" s="4">
        <v>1</v>
      </c>
      <c r="N62" s="4">
        <v>1</v>
      </c>
      <c r="O62" s="4">
        <v>0</v>
      </c>
      <c r="P62" s="27"/>
    </row>
    <row r="63" spans="1:16" s="2" customFormat="1">
      <c r="A63" s="19">
        <f t="shared" ref="A63" si="36">+A60+1</f>
        <v>21</v>
      </c>
      <c r="B63" s="25" t="s">
        <v>6</v>
      </c>
      <c r="C63" s="25" t="s">
        <v>6</v>
      </c>
      <c r="D63" s="25" t="s">
        <v>6</v>
      </c>
      <c r="E63" s="19" t="s">
        <v>53</v>
      </c>
      <c r="F63" s="21">
        <f>IF(K63=1,0+F$2,IF(K64=1,5+F$2,IF(K65=1,10+F$2,"")))</f>
        <v>10</v>
      </c>
      <c r="G63" s="21">
        <f>IF(L63=1,0+G$2,IF(L64=1,5+G$2,IF(L65=1,10+G$2,"")))</f>
        <v>1</v>
      </c>
      <c r="H63" s="21">
        <f>IF(M63=1,0+H$2,IF(M64=1,5+H$2,IF(M65=1,10+H$2,"")))</f>
        <v>2</v>
      </c>
      <c r="I63" s="21">
        <f>IF(N63=1,0+I$2,IF(N64=1,5+I$2,IF(N65=1,10+I$2,"")))</f>
        <v>3</v>
      </c>
      <c r="J63" s="21">
        <f>IF(O63=1,0+J$2,IF(O64=1,5+J$2,IF(O65=1,10+J$2,"")))</f>
        <v>14</v>
      </c>
      <c r="K63" s="2">
        <v>0</v>
      </c>
      <c r="L63" s="2">
        <v>1</v>
      </c>
      <c r="M63" s="2">
        <v>1</v>
      </c>
      <c r="N63" s="2">
        <v>1</v>
      </c>
      <c r="O63" s="2">
        <v>0</v>
      </c>
      <c r="P63" s="23" t="str">
        <f t="shared" ref="P63" si="37">CONCATENATE("_paylines.push(new Payline5Data(",A63-1,", LinesEmbed5x3.Line_0",A63-1,", 0x",E63,", payboxes, ",F63,", ",G63,", ",H63,", ",I63,", ",J63,"));")</f>
        <v>_paylines.push(new Payline5Data(20, LinesEmbed5x3.Line_020, 0xDD9475, payboxes, 10, 1, 2, 3, 14));</v>
      </c>
    </row>
    <row r="64" spans="1:16" s="3" customFormat="1">
      <c r="A64" s="20"/>
      <c r="B64" s="26"/>
      <c r="C64" s="26"/>
      <c r="D64" s="26"/>
      <c r="E64" s="20"/>
      <c r="F64" s="22"/>
      <c r="G64" s="22"/>
      <c r="H64" s="22"/>
      <c r="I64" s="22"/>
      <c r="J64" s="22"/>
      <c r="P64" s="24"/>
    </row>
    <row r="65" spans="1:16" s="4" customFormat="1">
      <c r="A65" s="28"/>
      <c r="B65" s="30"/>
      <c r="C65" s="30"/>
      <c r="D65" s="30"/>
      <c r="E65" s="28"/>
      <c r="F65" s="29"/>
      <c r="G65" s="29"/>
      <c r="H65" s="29"/>
      <c r="I65" s="29"/>
      <c r="J65" s="29"/>
      <c r="K65" s="4">
        <v>1</v>
      </c>
      <c r="L65" s="4">
        <v>0</v>
      </c>
      <c r="M65" s="4">
        <v>0</v>
      </c>
      <c r="N65" s="4">
        <v>0</v>
      </c>
      <c r="O65" s="4">
        <v>1</v>
      </c>
      <c r="P65" s="27"/>
    </row>
    <row r="66" spans="1:16" s="2" customFormat="1">
      <c r="A66" s="19">
        <f t="shared" ref="A66" si="38">+A63+1</f>
        <v>22</v>
      </c>
      <c r="B66" s="25" t="s">
        <v>6</v>
      </c>
      <c r="C66" s="25" t="s">
        <v>6</v>
      </c>
      <c r="D66" s="25" t="s">
        <v>6</v>
      </c>
      <c r="E66" s="19" t="s">
        <v>55</v>
      </c>
      <c r="F66" s="21">
        <f>IF(K66=1,0+F$2,IF(K67=1,5+F$2,IF(K68=1,10+F$2,"")))</f>
        <v>5</v>
      </c>
      <c r="G66" s="21">
        <f>IF(L66=1,0+G$2,IF(L67=1,5+G$2,IF(L68=1,10+G$2,"")))</f>
        <v>11</v>
      </c>
      <c r="H66" s="21">
        <f>IF(M66=1,0+H$2,IF(M67=1,5+H$2,IF(M68=1,10+H$2,"")))</f>
        <v>2</v>
      </c>
      <c r="I66" s="21">
        <f>IF(N66=1,0+I$2,IF(N67=1,5+I$2,IF(N68=1,10+I$2,"")))</f>
        <v>13</v>
      </c>
      <c r="J66" s="21">
        <f>IF(O66=1,0+J$2,IF(O67=1,5+J$2,IF(O68=1,10+J$2,"")))</f>
        <v>9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3" t="str">
        <f t="shared" ref="P66" si="39">CONCATENATE("_paylines.push(new Payline5Data(",A66-1,", LinesEmbed5x3.Line_0",A66-1,", 0x",E66,", payboxes, ",F66,", ",G66,", ",H66,", ",I66,", ",J66,"));")</f>
        <v>_paylines.push(new Payline5Data(21, LinesEmbed5x3.Line_021, 0x9ACEEB, payboxes, 5, 11, 2, 13, 9));</v>
      </c>
    </row>
    <row r="67" spans="1:16" s="3" customFormat="1">
      <c r="A67" s="20"/>
      <c r="B67" s="26"/>
      <c r="C67" s="26"/>
      <c r="D67" s="26"/>
      <c r="E67" s="20"/>
      <c r="F67" s="22"/>
      <c r="G67" s="22"/>
      <c r="H67" s="22"/>
      <c r="I67" s="22"/>
      <c r="J67" s="22"/>
      <c r="K67" s="7">
        <v>1</v>
      </c>
      <c r="O67" s="7">
        <v>1</v>
      </c>
      <c r="P67" s="24"/>
    </row>
    <row r="68" spans="1:16" s="4" customFormat="1">
      <c r="A68" s="28"/>
      <c r="B68" s="30"/>
      <c r="C68" s="30"/>
      <c r="D68" s="30"/>
      <c r="E68" s="28"/>
      <c r="F68" s="29"/>
      <c r="G68" s="29"/>
      <c r="H68" s="29"/>
      <c r="I68" s="29"/>
      <c r="J68" s="29"/>
      <c r="K68" s="4">
        <v>0</v>
      </c>
      <c r="L68" s="4">
        <v>1</v>
      </c>
      <c r="M68" s="4">
        <v>0</v>
      </c>
      <c r="N68" s="4">
        <v>1</v>
      </c>
      <c r="O68" s="4">
        <v>0</v>
      </c>
      <c r="P68" s="27"/>
    </row>
    <row r="69" spans="1:16" s="2" customFormat="1">
      <c r="A69" s="19">
        <f t="shared" ref="A69" si="40">+A66+1</f>
        <v>23</v>
      </c>
      <c r="B69" s="25" t="s">
        <v>6</v>
      </c>
      <c r="C69" s="25" t="s">
        <v>6</v>
      </c>
      <c r="D69" s="25" t="s">
        <v>6</v>
      </c>
      <c r="E69" s="19" t="s">
        <v>57</v>
      </c>
      <c r="F69" s="21">
        <f>IF(K69=1,0+F$2,IF(K70=1,5+F$2,IF(K71=1,10+F$2,"")))</f>
        <v>5</v>
      </c>
      <c r="G69" s="21">
        <f>IF(L69=1,0+G$2,IF(L70=1,5+G$2,IF(L71=1,10+G$2,"")))</f>
        <v>1</v>
      </c>
      <c r="H69" s="21">
        <f>IF(M69=1,0+H$2,IF(M70=1,5+H$2,IF(M71=1,10+H$2,"")))</f>
        <v>12</v>
      </c>
      <c r="I69" s="21">
        <f>IF(N69=1,0+I$2,IF(N70=1,5+I$2,IF(N71=1,10+I$2,"")))</f>
        <v>3</v>
      </c>
      <c r="J69" s="21">
        <f>IF(O69=1,0+J$2,IF(O70=1,5+J$2,IF(O71=1,10+J$2,"")))</f>
        <v>9</v>
      </c>
      <c r="K69" s="2">
        <v>0</v>
      </c>
      <c r="L69" s="2">
        <v>1</v>
      </c>
      <c r="M69" s="2">
        <v>0</v>
      </c>
      <c r="N69" s="2">
        <v>1</v>
      </c>
      <c r="O69" s="2">
        <v>0</v>
      </c>
      <c r="P69" s="23" t="str">
        <f t="shared" ref="P69" si="41">CONCATENATE("_paylines.push(new Payline5Data(",A69-1,", LinesEmbed5x3.Line_0",A69-1,", 0x",E69,", payboxes, ",F69,", ",G69,", ",H69,", ",I69,", ",J69,"));")</f>
        <v>_paylines.push(new Payline5Data(22, LinesEmbed5x3.Line_022, 0xFFBCD9, payboxes, 5, 1, 12, 3, 9));</v>
      </c>
    </row>
    <row r="70" spans="1:16" s="3" customFormat="1">
      <c r="A70" s="20"/>
      <c r="B70" s="26"/>
      <c r="C70" s="26"/>
      <c r="D70" s="26"/>
      <c r="E70" s="20"/>
      <c r="F70" s="22"/>
      <c r="G70" s="22"/>
      <c r="H70" s="22"/>
      <c r="I70" s="22"/>
      <c r="J70" s="22"/>
      <c r="K70" s="7">
        <v>1</v>
      </c>
      <c r="O70" s="7">
        <v>1</v>
      </c>
      <c r="P70" s="24"/>
    </row>
    <row r="71" spans="1:16" s="4" customFormat="1">
      <c r="A71" s="28"/>
      <c r="B71" s="30"/>
      <c r="C71" s="30"/>
      <c r="D71" s="30"/>
      <c r="E71" s="28"/>
      <c r="F71" s="29"/>
      <c r="G71" s="29"/>
      <c r="H71" s="29"/>
      <c r="I71" s="29"/>
      <c r="J71" s="29"/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27"/>
    </row>
    <row r="72" spans="1:16" s="2" customFormat="1">
      <c r="A72" s="19">
        <f t="shared" ref="A72" si="42">+A69+1</f>
        <v>24</v>
      </c>
      <c r="B72" s="25" t="s">
        <v>6</v>
      </c>
      <c r="C72" s="25" t="s">
        <v>6</v>
      </c>
      <c r="D72" s="25" t="s">
        <v>6</v>
      </c>
      <c r="E72" s="19" t="s">
        <v>59</v>
      </c>
      <c r="F72" s="21">
        <f>IF(K72=1,0+F$2,IF(K73=1,5+F$2,IF(K74=1,10+F$2,"")))</f>
        <v>0</v>
      </c>
      <c r="G72" s="21">
        <f>IF(L72=1,0+G$2,IF(L73=1,5+G$2,IF(L74=1,10+G$2,"")))</f>
        <v>11</v>
      </c>
      <c r="H72" s="21">
        <f>IF(M72=1,0+H$2,IF(M73=1,5+H$2,IF(M74=1,10+H$2,"")))</f>
        <v>2</v>
      </c>
      <c r="I72" s="21">
        <f>IF(N72=1,0+I$2,IF(N73=1,5+I$2,IF(N74=1,10+I$2,"")))</f>
        <v>13</v>
      </c>
      <c r="J72" s="21">
        <f>IF(O72=1,0+J$2,IF(O73=1,5+J$2,IF(O74=1,10+J$2,"")))</f>
        <v>4</v>
      </c>
      <c r="K72" s="2">
        <v>1</v>
      </c>
      <c r="L72" s="2">
        <v>0</v>
      </c>
      <c r="M72" s="2">
        <v>1</v>
      </c>
      <c r="N72" s="2">
        <v>0</v>
      </c>
      <c r="O72" s="2">
        <v>1</v>
      </c>
      <c r="P72" s="23" t="str">
        <f t="shared" ref="P72" si="43">CONCATENATE("_paylines.push(new Payline5Data(",A72-1,", LinesEmbed5x3.Line_0",A72-1,", 0x",E72,", payboxes, ",F72,", ",G72,", ",H72,", ",I72,", ",J72,"));")</f>
        <v>_paylines.push(new Payline5Data(23, LinesEmbed5x3.Line_023, 0xFDDB6D, payboxes, 0, 11, 2, 13, 4));</v>
      </c>
    </row>
    <row r="73" spans="1:16" s="3" customFormat="1">
      <c r="A73" s="20"/>
      <c r="B73" s="26"/>
      <c r="C73" s="26"/>
      <c r="D73" s="26"/>
      <c r="E73" s="20"/>
      <c r="F73" s="22"/>
      <c r="G73" s="22"/>
      <c r="H73" s="22"/>
      <c r="I73" s="22"/>
      <c r="J73" s="22"/>
      <c r="P73" s="24"/>
    </row>
    <row r="74" spans="1:16" s="4" customFormat="1">
      <c r="A74" s="28"/>
      <c r="B74" s="30"/>
      <c r="C74" s="30"/>
      <c r="D74" s="30"/>
      <c r="E74" s="28"/>
      <c r="F74" s="29"/>
      <c r="G74" s="29"/>
      <c r="H74" s="29"/>
      <c r="I74" s="29"/>
      <c r="J74" s="29"/>
      <c r="K74" s="4">
        <v>0</v>
      </c>
      <c r="L74" s="4">
        <v>1</v>
      </c>
      <c r="M74" s="4">
        <v>0</v>
      </c>
      <c r="N74" s="4">
        <v>1</v>
      </c>
      <c r="O74" s="4">
        <v>0</v>
      </c>
      <c r="P74" s="27"/>
    </row>
    <row r="75" spans="1:16" s="2" customFormat="1">
      <c r="A75" s="19">
        <f t="shared" ref="A75" si="44">+A72+1</f>
        <v>25</v>
      </c>
      <c r="B75" s="25" t="s">
        <v>6</v>
      </c>
      <c r="C75" s="25" t="s">
        <v>6</v>
      </c>
      <c r="D75" s="25" t="s">
        <v>6</v>
      </c>
      <c r="E75" s="19" t="s">
        <v>61</v>
      </c>
      <c r="F75" s="21">
        <f>IF(K75=1,0+F$2,IF(K76=1,5+F$2,IF(K77=1,10+F$2,"")))</f>
        <v>10</v>
      </c>
      <c r="G75" s="21">
        <f>IF(L75=1,0+G$2,IF(L76=1,5+G$2,IF(L77=1,10+G$2,"")))</f>
        <v>1</v>
      </c>
      <c r="H75" s="21">
        <f>IF(M75=1,0+H$2,IF(M76=1,5+H$2,IF(M77=1,10+H$2,"")))</f>
        <v>12</v>
      </c>
      <c r="I75" s="21">
        <f>IF(N75=1,0+I$2,IF(N76=1,5+I$2,IF(N77=1,10+I$2,"")))</f>
        <v>3</v>
      </c>
      <c r="J75" s="21">
        <f>IF(O75=1,0+J$2,IF(O76=1,5+J$2,IF(O77=1,10+J$2,"")))</f>
        <v>14</v>
      </c>
      <c r="K75" s="2">
        <v>0</v>
      </c>
      <c r="L75" s="2">
        <v>1</v>
      </c>
      <c r="M75" s="2">
        <v>0</v>
      </c>
      <c r="N75" s="2">
        <v>1</v>
      </c>
      <c r="O75" s="2">
        <v>0</v>
      </c>
      <c r="P75" s="23" t="str">
        <f t="shared" ref="P75" si="45">CONCATENATE("_paylines.push(new Payline5Data(",A75-1,", LinesEmbed5x3.Line_0",A75-1,", 0x",E75,", payboxes, ",F75,", ",G75,", ",H75,", ",I75,", ",J75,"));")</f>
        <v>_paylines.push(new Payline5Data(24, LinesEmbed5x3.Line_024, 0x2B6CC4, payboxes, 10, 1, 12, 3, 14));</v>
      </c>
    </row>
    <row r="76" spans="1:16" s="3" customFormat="1">
      <c r="A76" s="20"/>
      <c r="B76" s="26"/>
      <c r="C76" s="26"/>
      <c r="D76" s="26"/>
      <c r="E76" s="20"/>
      <c r="F76" s="22"/>
      <c r="G76" s="22"/>
      <c r="H76" s="22"/>
      <c r="I76" s="22"/>
      <c r="J76" s="22"/>
      <c r="P76" s="24"/>
    </row>
    <row r="77" spans="1:16" s="4" customFormat="1">
      <c r="A77" s="28"/>
      <c r="B77" s="30"/>
      <c r="C77" s="30"/>
      <c r="D77" s="30"/>
      <c r="E77" s="28"/>
      <c r="F77" s="29"/>
      <c r="G77" s="29"/>
      <c r="H77" s="29"/>
      <c r="I77" s="29"/>
      <c r="J77" s="29"/>
      <c r="K77" s="4">
        <v>1</v>
      </c>
      <c r="L77" s="4">
        <v>0</v>
      </c>
      <c r="M77" s="4">
        <v>1</v>
      </c>
      <c r="N77" s="4">
        <v>0</v>
      </c>
      <c r="O77" s="4">
        <v>1</v>
      </c>
      <c r="P77" s="27"/>
    </row>
    <row r="78" spans="1:16" s="2" customFormat="1">
      <c r="A78" s="19">
        <f t="shared" ref="A78" si="46">+A75+1</f>
        <v>26</v>
      </c>
      <c r="B78" s="25" t="s">
        <v>6</v>
      </c>
      <c r="C78" s="25" t="s">
        <v>6</v>
      </c>
      <c r="D78" s="25" t="s">
        <v>6</v>
      </c>
      <c r="E78" s="19" t="s">
        <v>63</v>
      </c>
      <c r="F78" s="21">
        <f>IF(K78=1,0+F$2,IF(K79=1,5+F$2,IF(K80=1,10+F$2,"")))</f>
        <v>0</v>
      </c>
      <c r="G78" s="21">
        <f>IF(L78=1,0+G$2,IF(L79=1,5+G$2,IF(L80=1,10+G$2,"")))</f>
        <v>11</v>
      </c>
      <c r="H78" s="21">
        <f>IF(M78=1,0+H$2,IF(M79=1,5+H$2,IF(M80=1,10+H$2,"")))</f>
        <v>7</v>
      </c>
      <c r="I78" s="21">
        <f>IF(N78=1,0+I$2,IF(N79=1,5+I$2,IF(N80=1,10+I$2,"")))</f>
        <v>3</v>
      </c>
      <c r="J78" s="21">
        <f>IF(O78=1,0+J$2,IF(O79=1,5+J$2,IF(O80=1,10+J$2,"")))</f>
        <v>14</v>
      </c>
      <c r="K78" s="2">
        <v>1</v>
      </c>
      <c r="L78" s="2">
        <v>0</v>
      </c>
      <c r="M78" s="2">
        <v>0</v>
      </c>
      <c r="N78" s="2">
        <v>1</v>
      </c>
      <c r="O78" s="2">
        <v>0</v>
      </c>
      <c r="P78" s="23" t="str">
        <f t="shared" ref="P78" si="47">CONCATENATE("_paylines.push(new Payline5Data(",A78-1,", LinesEmbed5x3.Line_0",A78-1,", 0x",E78,", payboxes, ",F78,", ",G78,", ",H78,", ",I78,", ",J78,"));")</f>
        <v>_paylines.push(new Payline5Data(25, LinesEmbed5x3.Line_025, 0x6E5160, payboxes, 0, 11, 7, 3, 14));</v>
      </c>
    </row>
    <row r="79" spans="1:16" s="3" customFormat="1">
      <c r="A79" s="20"/>
      <c r="B79" s="26"/>
      <c r="C79" s="26"/>
      <c r="D79" s="26"/>
      <c r="E79" s="20"/>
      <c r="F79" s="22"/>
      <c r="G79" s="22"/>
      <c r="H79" s="22"/>
      <c r="I79" s="22"/>
      <c r="J79" s="22"/>
      <c r="M79" s="7">
        <v>1</v>
      </c>
      <c r="O79" s="7"/>
      <c r="P79" s="24"/>
    </row>
    <row r="80" spans="1:16" s="4" customFormat="1">
      <c r="A80" s="28"/>
      <c r="B80" s="30"/>
      <c r="C80" s="30"/>
      <c r="D80" s="30"/>
      <c r="E80" s="28"/>
      <c r="F80" s="29"/>
      <c r="G80" s="29"/>
      <c r="H80" s="29"/>
      <c r="I80" s="29"/>
      <c r="J80" s="29"/>
      <c r="K80" s="4">
        <v>0</v>
      </c>
      <c r="L80" s="4">
        <v>1</v>
      </c>
      <c r="M80" s="4">
        <v>0</v>
      </c>
      <c r="N80" s="4">
        <v>0</v>
      </c>
      <c r="O80" s="4">
        <v>1</v>
      </c>
      <c r="P80" s="27"/>
    </row>
    <row r="81" spans="1:16" s="2" customFormat="1">
      <c r="A81" s="19">
        <f t="shared" ref="A81" si="48">+A78+1</f>
        <v>27</v>
      </c>
      <c r="B81" s="25" t="s">
        <v>6</v>
      </c>
      <c r="C81" s="25" t="s">
        <v>6</v>
      </c>
      <c r="D81" s="25" t="s">
        <v>6</v>
      </c>
      <c r="E81" s="19" t="s">
        <v>65</v>
      </c>
      <c r="F81" s="21">
        <f>IF(K81=1,0+F$2,IF(K82=1,5+F$2,IF(K83=1,10+F$2,"")))</f>
        <v>10</v>
      </c>
      <c r="G81" s="21">
        <f>IF(L81=1,0+G$2,IF(L82=1,5+G$2,IF(L83=1,10+G$2,"")))</f>
        <v>1</v>
      </c>
      <c r="H81" s="21">
        <f>IF(M81=1,0+H$2,IF(M82=1,5+H$2,IF(M83=1,10+H$2,"")))</f>
        <v>7</v>
      </c>
      <c r="I81" s="21">
        <f>IF(N81=1,0+I$2,IF(N82=1,5+I$2,IF(N83=1,10+I$2,"")))</f>
        <v>13</v>
      </c>
      <c r="J81" s="21">
        <f>IF(O81=1,0+J$2,IF(O82=1,5+J$2,IF(O83=1,10+J$2,"")))</f>
        <v>4</v>
      </c>
      <c r="K81" s="2">
        <v>0</v>
      </c>
      <c r="L81" s="2">
        <v>1</v>
      </c>
      <c r="M81" s="2">
        <v>0</v>
      </c>
      <c r="N81" s="2">
        <v>0</v>
      </c>
      <c r="O81" s="2">
        <v>1</v>
      </c>
      <c r="P81" s="23" t="str">
        <f t="shared" ref="P81" si="49">CONCATENATE("_paylines.push(new Payline5Data(",A81-1,", LinesEmbed5x3.Line_0",A81-1,", 0x",E81,", payboxes, ",F81,", ",G81,", ",H81,", ",I81,", ",J81,"));")</f>
        <v>_paylines.push(new Payline5Data(26, LinesEmbed5x3.Line_026, 0x1DF914, payboxes, 10, 1, 7, 13, 4));</v>
      </c>
    </row>
    <row r="82" spans="1:16" s="3" customFormat="1">
      <c r="A82" s="20"/>
      <c r="B82" s="26"/>
      <c r="C82" s="26"/>
      <c r="D82" s="26"/>
      <c r="E82" s="20"/>
      <c r="F82" s="22"/>
      <c r="G82" s="22"/>
      <c r="H82" s="22"/>
      <c r="I82" s="22"/>
      <c r="J82" s="22"/>
      <c r="M82" s="7">
        <v>1</v>
      </c>
      <c r="O82" s="7"/>
      <c r="P82" s="24"/>
    </row>
    <row r="83" spans="1:16" s="4" customFormat="1">
      <c r="A83" s="28"/>
      <c r="B83" s="30"/>
      <c r="C83" s="30"/>
      <c r="D83" s="30"/>
      <c r="E83" s="28"/>
      <c r="F83" s="29"/>
      <c r="G83" s="29"/>
      <c r="H83" s="29"/>
      <c r="I83" s="29"/>
      <c r="J83" s="29"/>
      <c r="K83" s="4">
        <v>1</v>
      </c>
      <c r="L83" s="4">
        <v>0</v>
      </c>
      <c r="M83" s="4">
        <v>0</v>
      </c>
      <c r="N83" s="4">
        <v>1</v>
      </c>
      <c r="O83" s="4">
        <v>0</v>
      </c>
      <c r="P83" s="27"/>
    </row>
    <row r="84" spans="1:16" s="2" customFormat="1">
      <c r="A84" s="19">
        <f t="shared" ref="A84" si="50">+A81+1</f>
        <v>28</v>
      </c>
      <c r="B84" s="25" t="s">
        <v>6</v>
      </c>
      <c r="C84" s="25" t="s">
        <v>6</v>
      </c>
      <c r="D84" s="25" t="s">
        <v>6</v>
      </c>
      <c r="E84" s="19" t="s">
        <v>67</v>
      </c>
      <c r="F84" s="21">
        <f>IF(K84=1,0+F$2,IF(K85=1,5+F$2,IF(K86=1,10+F$2,"")))</f>
        <v>5</v>
      </c>
      <c r="G84" s="21">
        <f>IF(L84=1,0+G$2,IF(L85=1,5+G$2,IF(L86=1,10+G$2,"")))</f>
        <v>1</v>
      </c>
      <c r="H84" s="21">
        <f>IF(M84=1,0+H$2,IF(M85=1,5+H$2,IF(M86=1,10+H$2,"")))</f>
        <v>12</v>
      </c>
      <c r="I84" s="21">
        <f>IF(N84=1,0+I$2,IF(N85=1,5+I$2,IF(N86=1,10+I$2,"")))</f>
        <v>8</v>
      </c>
      <c r="J84" s="21">
        <f>IF(O84=1,0+J$2,IF(O85=1,5+J$2,IF(O86=1,10+J$2,"")))</f>
        <v>14</v>
      </c>
      <c r="K84" s="2">
        <v>0</v>
      </c>
      <c r="L84" s="2">
        <v>1</v>
      </c>
      <c r="M84" s="2">
        <v>0</v>
      </c>
      <c r="N84" s="2">
        <v>0</v>
      </c>
      <c r="O84" s="2">
        <v>0</v>
      </c>
      <c r="P84" s="23" t="str">
        <f t="shared" ref="P84" si="51">CONCATENATE("_paylines.push(new Payline5Data(",A84-1,", LinesEmbed5x3.Line_0",A84-1,", 0x",E84,", payboxes, ",F84,", ",G84,", ",H84,", ",I84,", ",J84,"));")</f>
        <v>_paylines.push(new Payline5Data(27, LinesEmbed5x3.Line_027, 0x71BC78, payboxes, 5, 1, 12, 8, 14));</v>
      </c>
    </row>
    <row r="85" spans="1:16" s="3" customFormat="1">
      <c r="A85" s="20"/>
      <c r="B85" s="26"/>
      <c r="C85" s="26"/>
      <c r="D85" s="26"/>
      <c r="E85" s="20"/>
      <c r="F85" s="22"/>
      <c r="G85" s="22"/>
      <c r="H85" s="22"/>
      <c r="I85" s="22"/>
      <c r="J85" s="22"/>
      <c r="K85" s="7">
        <v>1</v>
      </c>
      <c r="N85" s="7">
        <v>1</v>
      </c>
      <c r="P85" s="24"/>
    </row>
    <row r="86" spans="1:16" s="4" customFormat="1">
      <c r="A86" s="28"/>
      <c r="B86" s="30"/>
      <c r="C86" s="30"/>
      <c r="D86" s="30"/>
      <c r="E86" s="28"/>
      <c r="F86" s="29"/>
      <c r="G86" s="29"/>
      <c r="H86" s="29"/>
      <c r="I86" s="29"/>
      <c r="J86" s="29"/>
      <c r="K86" s="4">
        <v>0</v>
      </c>
      <c r="L86" s="4">
        <v>0</v>
      </c>
      <c r="M86" s="4">
        <v>1</v>
      </c>
      <c r="N86" s="4">
        <v>0</v>
      </c>
      <c r="O86" s="4">
        <v>1</v>
      </c>
      <c r="P86" s="27"/>
    </row>
    <row r="87" spans="1:16" s="2" customFormat="1">
      <c r="A87" s="19">
        <f t="shared" ref="A87" si="52">+A84+1</f>
        <v>29</v>
      </c>
      <c r="B87" s="25" t="s">
        <v>6</v>
      </c>
      <c r="C87" s="25" t="s">
        <v>6</v>
      </c>
      <c r="D87" s="25" t="s">
        <v>6</v>
      </c>
      <c r="E87" s="19" t="s">
        <v>69</v>
      </c>
      <c r="F87" s="21">
        <f>IF(K87=1,0+F$2,IF(K88=1,5+F$2,IF(K89=1,10+F$2,"")))</f>
        <v>0</v>
      </c>
      <c r="G87" s="21">
        <f>IF(L87=1,0+G$2,IF(L88=1,5+G$2,IF(L89=1,10+G$2,"")))</f>
        <v>11</v>
      </c>
      <c r="H87" s="21">
        <f>IF(M87=1,0+H$2,IF(M88=1,5+H$2,IF(M89=1,10+H$2,"")))</f>
        <v>7</v>
      </c>
      <c r="I87" s="21">
        <f>IF(N87=1,0+I$2,IF(N88=1,5+I$2,IF(N89=1,10+I$2,"")))</f>
        <v>13</v>
      </c>
      <c r="J87" s="21">
        <f>IF(O87=1,0+J$2,IF(O88=1,5+J$2,IF(O89=1,10+J$2,"")))</f>
        <v>4</v>
      </c>
      <c r="K87" s="2">
        <v>1</v>
      </c>
      <c r="L87" s="2">
        <v>0</v>
      </c>
      <c r="M87" s="2">
        <v>0</v>
      </c>
      <c r="N87" s="2">
        <v>0</v>
      </c>
      <c r="O87" s="2">
        <v>1</v>
      </c>
      <c r="P87" s="23" t="str">
        <f t="shared" ref="P87" si="53">CONCATENATE("_paylines.push(new Payline5Data(",A87-1,", LinesEmbed5x3.Line_0",A87-1,", 0x",E87,", payboxes, ",F87,", ",G87,", ",H87,", ",I87,", ",J87,"));")</f>
        <v>_paylines.push(new Payline5Data(28, LinesEmbed5x3.Line_028, 0xC364C5, payboxes, 0, 11, 7, 13, 4));</v>
      </c>
    </row>
    <row r="88" spans="1:16" s="3" customFormat="1">
      <c r="A88" s="20"/>
      <c r="B88" s="26"/>
      <c r="C88" s="26"/>
      <c r="D88" s="26"/>
      <c r="E88" s="20"/>
      <c r="F88" s="22"/>
      <c r="G88" s="22"/>
      <c r="H88" s="22"/>
      <c r="I88" s="22"/>
      <c r="J88" s="22"/>
      <c r="M88" s="7">
        <v>1</v>
      </c>
      <c r="P88" s="24"/>
    </row>
    <row r="89" spans="1:16" s="4" customFormat="1">
      <c r="A89" s="28"/>
      <c r="B89" s="30"/>
      <c r="C89" s="30"/>
      <c r="D89" s="30"/>
      <c r="E89" s="28"/>
      <c r="F89" s="29"/>
      <c r="G89" s="29"/>
      <c r="H89" s="29"/>
      <c r="I89" s="29"/>
      <c r="J89" s="29"/>
      <c r="K89" s="4">
        <v>0</v>
      </c>
      <c r="L89" s="4">
        <v>1</v>
      </c>
      <c r="M89" s="4">
        <v>0</v>
      </c>
      <c r="N89" s="4">
        <v>1</v>
      </c>
      <c r="O89" s="4">
        <v>0</v>
      </c>
      <c r="P89" s="27"/>
    </row>
    <row r="90" spans="1:16" s="2" customFormat="1">
      <c r="A90" s="19">
        <f t="shared" ref="A90" si="54">+A87+1</f>
        <v>30</v>
      </c>
      <c r="B90" s="25" t="s">
        <v>6</v>
      </c>
      <c r="C90" s="25" t="s">
        <v>6</v>
      </c>
      <c r="D90" s="25" t="s">
        <v>6</v>
      </c>
      <c r="E90" s="19" t="s">
        <v>71</v>
      </c>
      <c r="F90" s="21">
        <f>IF(K90=1,0+F$2,IF(K91=1,5+F$2,IF(K92=1,10+F$2,"")))</f>
        <v>10</v>
      </c>
      <c r="G90" s="21">
        <f>IF(L90=1,0+G$2,IF(L91=1,5+G$2,IF(L92=1,10+G$2,"")))</f>
        <v>6</v>
      </c>
      <c r="H90" s="21">
        <f>IF(M90=1,0+H$2,IF(M91=1,5+H$2,IF(M92=1,10+H$2,"")))</f>
        <v>2</v>
      </c>
      <c r="I90" s="21">
        <f>IF(N90=1,0+I$2,IF(N91=1,5+I$2,IF(N92=1,10+I$2,"")))</f>
        <v>3</v>
      </c>
      <c r="J90" s="21">
        <f>IF(O90=1,0+J$2,IF(O91=1,5+J$2,IF(O92=1,10+J$2,"")))</f>
        <v>9</v>
      </c>
      <c r="K90" s="2">
        <v>0</v>
      </c>
      <c r="L90" s="2">
        <v>0</v>
      </c>
      <c r="M90" s="2">
        <v>1</v>
      </c>
      <c r="N90" s="2">
        <v>1</v>
      </c>
      <c r="O90" s="2">
        <v>0</v>
      </c>
      <c r="P90" s="23" t="str">
        <f t="shared" ref="P90" si="55">CONCATENATE("_paylines.push(new Payline5Data(",A90-1,", LinesEmbed5x3.Line_0",A90-1,", 0x",E90,", payboxes, ",F90,", ",G90,", ",H90,", ",I90,", ",J90,"));")</f>
        <v>_paylines.push(new Payline5Data(29, LinesEmbed5x3.Line_029, 0xCC6666, payboxes, 10, 6, 2, 3, 9));</v>
      </c>
    </row>
    <row r="91" spans="1:16" s="3" customFormat="1">
      <c r="A91" s="20"/>
      <c r="B91" s="26"/>
      <c r="C91" s="26"/>
      <c r="D91" s="26"/>
      <c r="E91" s="20"/>
      <c r="F91" s="22"/>
      <c r="G91" s="22"/>
      <c r="H91" s="22"/>
      <c r="I91" s="22"/>
      <c r="J91" s="22"/>
      <c r="L91" s="7">
        <v>1</v>
      </c>
      <c r="O91" s="7">
        <v>1</v>
      </c>
      <c r="P91" s="24"/>
    </row>
    <row r="92" spans="1:16" s="4" customFormat="1">
      <c r="A92" s="28"/>
      <c r="B92" s="30"/>
      <c r="C92" s="30"/>
      <c r="D92" s="30"/>
      <c r="E92" s="28"/>
      <c r="F92" s="29"/>
      <c r="G92" s="29"/>
      <c r="H92" s="29"/>
      <c r="I92" s="29"/>
      <c r="J92" s="29"/>
      <c r="K92" s="4">
        <v>1</v>
      </c>
      <c r="L92" s="4">
        <v>0</v>
      </c>
      <c r="M92" s="4">
        <v>0</v>
      </c>
      <c r="N92" s="4">
        <v>0</v>
      </c>
      <c r="O92" s="4">
        <v>0</v>
      </c>
      <c r="P92" s="27"/>
    </row>
    <row r="93" spans="1:16" s="2" customFormat="1">
      <c r="A93" s="19">
        <f t="shared" ref="A93" si="56">+A90+1</f>
        <v>31</v>
      </c>
      <c r="B93" s="25" t="s">
        <v>6</v>
      </c>
      <c r="C93" s="25" t="s">
        <v>6</v>
      </c>
      <c r="D93" s="25" t="s">
        <v>6</v>
      </c>
      <c r="E93" s="19" t="s">
        <v>73</v>
      </c>
      <c r="F93" s="21">
        <f>IF(K93=1,0+F$2,IF(K94=1,5+F$2,IF(K95=1,10+F$2,"")))</f>
        <v>0</v>
      </c>
      <c r="G93" s="21">
        <f>IF(L93=1,0+G$2,IF(L94=1,5+G$2,IF(L95=1,10+G$2,"")))</f>
        <v>6</v>
      </c>
      <c r="H93" s="21">
        <f>IF(M93=1,0+H$2,IF(M94=1,5+H$2,IF(M95=1,10+H$2,"")))</f>
        <v>12</v>
      </c>
      <c r="I93" s="21">
        <f>IF(N93=1,0+I$2,IF(N94=1,5+I$2,IF(N95=1,10+I$2,"")))</f>
        <v>13</v>
      </c>
      <c r="J93" s="21">
        <f>IF(O93=1,0+J$2,IF(O94=1,5+J$2,IF(O95=1,10+J$2,"")))</f>
        <v>9</v>
      </c>
      <c r="K93" s="2">
        <v>1</v>
      </c>
      <c r="L93" s="2">
        <v>0</v>
      </c>
      <c r="M93" s="2">
        <v>0</v>
      </c>
      <c r="N93" s="2">
        <v>0</v>
      </c>
      <c r="O93" s="2">
        <v>0</v>
      </c>
      <c r="P93" s="23" t="str">
        <f t="shared" ref="P93" si="57">CONCATENATE("_paylines.push(new Payline5Data(",A93-1,", LinesEmbed5x3.Line_0",A93-1,", 0x",E93,", payboxes, ",F93,", ",G93,", ",H93,", ",I93,", ",J93,"));")</f>
        <v>_paylines.push(new Payline5Data(30, LinesEmbed5x3.Line_030, 0xE7C697, payboxes, 0, 6, 12, 13, 9));</v>
      </c>
    </row>
    <row r="94" spans="1:16" s="3" customFormat="1">
      <c r="A94" s="20"/>
      <c r="B94" s="26"/>
      <c r="C94" s="26"/>
      <c r="D94" s="26"/>
      <c r="E94" s="20"/>
      <c r="F94" s="22"/>
      <c r="G94" s="22"/>
      <c r="H94" s="22"/>
      <c r="I94" s="22"/>
      <c r="J94" s="22"/>
      <c r="L94" s="7">
        <v>1</v>
      </c>
      <c r="O94" s="7">
        <v>1</v>
      </c>
      <c r="P94" s="24"/>
    </row>
    <row r="95" spans="1:16" s="4" customFormat="1">
      <c r="A95" s="28"/>
      <c r="B95" s="30"/>
      <c r="C95" s="30"/>
      <c r="D95" s="30"/>
      <c r="E95" s="28"/>
      <c r="F95" s="29"/>
      <c r="G95" s="29"/>
      <c r="H95" s="29"/>
      <c r="I95" s="29"/>
      <c r="J95" s="29"/>
      <c r="K95" s="4">
        <v>0</v>
      </c>
      <c r="L95" s="4">
        <v>0</v>
      </c>
      <c r="M95" s="4">
        <v>1</v>
      </c>
      <c r="N95" s="4">
        <v>1</v>
      </c>
      <c r="O95" s="4">
        <v>0</v>
      </c>
      <c r="P95" s="27"/>
    </row>
    <row r="96" spans="1:16" s="2" customFormat="1">
      <c r="A96" s="19">
        <f t="shared" ref="A96" si="58">+A93+1</f>
        <v>32</v>
      </c>
      <c r="B96" s="25" t="s">
        <v>6</v>
      </c>
      <c r="C96" s="25" t="s">
        <v>6</v>
      </c>
      <c r="D96" s="25" t="s">
        <v>6</v>
      </c>
      <c r="E96" s="19" t="s">
        <v>75</v>
      </c>
      <c r="F96" s="21">
        <f>IF(K96=1,0+F$2,IF(K97=1,5+F$2,IF(K98=1,10+F$2,"")))</f>
        <v>5</v>
      </c>
      <c r="G96" s="21">
        <f>IF(L96=1,0+G$2,IF(L97=1,5+G$2,IF(L98=1,10+G$2,"")))</f>
        <v>1</v>
      </c>
      <c r="H96" s="21">
        <f>IF(M96=1,0+H$2,IF(M97=1,5+H$2,IF(M98=1,10+H$2,"")))</f>
        <v>7</v>
      </c>
      <c r="I96" s="21">
        <f>IF(N96=1,0+I$2,IF(N97=1,5+I$2,IF(N98=1,10+I$2,"")))</f>
        <v>3</v>
      </c>
      <c r="J96" s="21">
        <f>IF(O96=1,0+J$2,IF(O97=1,5+J$2,IF(O98=1,10+J$2,"")))</f>
        <v>9</v>
      </c>
      <c r="K96" s="2">
        <v>0</v>
      </c>
      <c r="L96" s="2">
        <v>1</v>
      </c>
      <c r="M96" s="2">
        <v>0</v>
      </c>
      <c r="N96" s="2">
        <v>1</v>
      </c>
      <c r="O96" s="2">
        <v>0</v>
      </c>
      <c r="P96" s="23" t="str">
        <f t="shared" ref="P96" si="59">CONCATENATE("_paylines.push(new Payline5Data(",A96-1,", LinesEmbed5x3.Line_0",A96-1,", 0x",E96,", payboxes, ",F96,", ",G96,", ",H96,", ",I96,", ",J96,"));")</f>
        <v>_paylines.push(new Payline5Data(31, LinesEmbed5x3.Line_031, 0xFCD975, payboxes, 5, 1, 7, 3, 9));</v>
      </c>
    </row>
    <row r="97" spans="1:16" s="3" customFormat="1">
      <c r="A97" s="20"/>
      <c r="B97" s="26"/>
      <c r="C97" s="26"/>
      <c r="D97" s="26"/>
      <c r="E97" s="20"/>
      <c r="F97" s="22"/>
      <c r="G97" s="22"/>
      <c r="H97" s="22"/>
      <c r="I97" s="22"/>
      <c r="J97" s="22"/>
      <c r="K97" s="7">
        <v>1</v>
      </c>
      <c r="M97" s="7">
        <v>1</v>
      </c>
      <c r="O97" s="7">
        <v>1</v>
      </c>
      <c r="P97" s="24"/>
    </row>
    <row r="98" spans="1:16" s="4" customFormat="1">
      <c r="A98" s="28"/>
      <c r="B98" s="30"/>
      <c r="C98" s="30"/>
      <c r="D98" s="30"/>
      <c r="E98" s="28"/>
      <c r="F98" s="29"/>
      <c r="G98" s="29"/>
      <c r="H98" s="29"/>
      <c r="I98" s="29"/>
      <c r="J98" s="29"/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27"/>
    </row>
    <row r="99" spans="1:16" s="2" customFormat="1">
      <c r="A99" s="19">
        <f t="shared" ref="A99" si="60">+A96+1</f>
        <v>33</v>
      </c>
      <c r="B99" s="25" t="s">
        <v>6</v>
      </c>
      <c r="C99" s="25" t="s">
        <v>6</v>
      </c>
      <c r="D99" s="25" t="s">
        <v>6</v>
      </c>
      <c r="E99" s="19" t="s">
        <v>77</v>
      </c>
      <c r="F99" s="21">
        <f>IF(K99=1,0+F$2,IF(K100=1,5+F$2,IF(K101=1,10+F$2,"")))</f>
        <v>5</v>
      </c>
      <c r="G99" s="21">
        <f>IF(L99=1,0+G$2,IF(L100=1,5+G$2,IF(L101=1,10+G$2,"")))</f>
        <v>11</v>
      </c>
      <c r="H99" s="21">
        <f>IF(M99=1,0+H$2,IF(M100=1,5+H$2,IF(M101=1,10+H$2,"")))</f>
        <v>7</v>
      </c>
      <c r="I99" s="21">
        <f>IF(N99=1,0+I$2,IF(N100=1,5+I$2,IF(N101=1,10+I$2,"")))</f>
        <v>13</v>
      </c>
      <c r="J99" s="21">
        <f>IF(O99=1,0+J$2,IF(O100=1,5+J$2,IF(O101=1,10+J$2,"")))</f>
        <v>9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3" t="str">
        <f t="shared" ref="P99" si="61">CONCATENATE("_paylines.push(new Payline5Data(",A99-1,", LinesEmbed5x3.Line_0",A99-1,", 0x",E99,", payboxes, ",F99,", ",G99,", ",H99,", ",I99,", ",J99,"));")</f>
        <v>_paylines.push(new Payline5Data(32, LinesEmbed5x3.Line_032, 0xA8E4A0, payboxes, 5, 11, 7, 13, 9));</v>
      </c>
    </row>
    <row r="100" spans="1:16" s="3" customFormat="1">
      <c r="A100" s="20"/>
      <c r="B100" s="26"/>
      <c r="C100" s="26"/>
      <c r="D100" s="26"/>
      <c r="E100" s="20"/>
      <c r="F100" s="22"/>
      <c r="G100" s="22"/>
      <c r="H100" s="22"/>
      <c r="I100" s="22"/>
      <c r="J100" s="22"/>
      <c r="K100" s="7">
        <v>1</v>
      </c>
      <c r="M100" s="7">
        <v>1</v>
      </c>
      <c r="O100" s="7">
        <v>1</v>
      </c>
      <c r="P100" s="24"/>
    </row>
    <row r="101" spans="1:16" s="4" customFormat="1">
      <c r="A101" s="28"/>
      <c r="B101" s="30"/>
      <c r="C101" s="30"/>
      <c r="D101" s="30"/>
      <c r="E101" s="28"/>
      <c r="F101" s="29"/>
      <c r="G101" s="29"/>
      <c r="H101" s="29"/>
      <c r="I101" s="29"/>
      <c r="J101" s="29"/>
      <c r="K101" s="4">
        <v>0</v>
      </c>
      <c r="L101" s="4">
        <v>1</v>
      </c>
      <c r="M101" s="4">
        <v>0</v>
      </c>
      <c r="N101" s="4">
        <v>1</v>
      </c>
      <c r="O101" s="4">
        <v>0</v>
      </c>
      <c r="P101" s="27"/>
    </row>
    <row r="102" spans="1:16" s="2" customFormat="1">
      <c r="A102" s="19">
        <f t="shared" ref="A102" si="62">+A99+1</f>
        <v>34</v>
      </c>
      <c r="B102" s="25" t="s">
        <v>6</v>
      </c>
      <c r="C102" s="25" t="s">
        <v>6</v>
      </c>
      <c r="D102" s="25" t="s">
        <v>6</v>
      </c>
      <c r="E102" s="19" t="s">
        <v>79</v>
      </c>
      <c r="F102" s="21">
        <f>IF(K102=1,0+F$2,IF(K103=1,5+F$2,IF(K104=1,10+F$2,"")))</f>
        <v>0</v>
      </c>
      <c r="G102" s="21">
        <f>IF(L102=1,0+G$2,IF(L103=1,5+G$2,IF(L104=1,10+G$2,"")))</f>
        <v>6</v>
      </c>
      <c r="H102" s="21">
        <f>IF(M102=1,0+H$2,IF(M103=1,5+H$2,IF(M104=1,10+H$2,"")))</f>
        <v>2</v>
      </c>
      <c r="I102" s="21">
        <f>IF(N102=1,0+I$2,IF(N103=1,5+I$2,IF(N104=1,10+I$2,"")))</f>
        <v>8</v>
      </c>
      <c r="J102" s="21">
        <f>IF(O102=1,0+J$2,IF(O103=1,5+J$2,IF(O104=1,10+J$2,"")))</f>
        <v>14</v>
      </c>
      <c r="K102" s="2">
        <v>1</v>
      </c>
      <c r="L102" s="2">
        <v>0</v>
      </c>
      <c r="M102" s="2">
        <v>1</v>
      </c>
      <c r="N102" s="2">
        <v>0</v>
      </c>
      <c r="O102" s="2">
        <v>0</v>
      </c>
      <c r="P102" s="23" t="str">
        <f t="shared" ref="P102" si="63">CONCATENATE("_paylines.push(new Payline5Data(",A102-1,", LinesEmbed5x3.Line_0",A102-1,", 0x",E102,", payboxes, ",F102,", ",G102,", ",H102,", ",I102,", ",J102,"));")</f>
        <v>_paylines.push(new Payline5Data(33, LinesEmbed5x3.Line_033, 0x95918C, payboxes, 0, 6, 2, 8, 14));</v>
      </c>
    </row>
    <row r="103" spans="1:16" s="3" customFormat="1">
      <c r="A103" s="20"/>
      <c r="B103" s="26"/>
      <c r="C103" s="26"/>
      <c r="D103" s="26"/>
      <c r="E103" s="20"/>
      <c r="F103" s="22"/>
      <c r="G103" s="22"/>
      <c r="H103" s="22"/>
      <c r="I103" s="22"/>
      <c r="J103" s="22"/>
      <c r="L103" s="7">
        <v>1</v>
      </c>
      <c r="N103" s="7">
        <v>1</v>
      </c>
      <c r="P103" s="24"/>
    </row>
    <row r="104" spans="1:16" s="4" customFormat="1">
      <c r="A104" s="28"/>
      <c r="B104" s="30"/>
      <c r="C104" s="30"/>
      <c r="D104" s="30"/>
      <c r="E104" s="28"/>
      <c r="F104" s="29"/>
      <c r="G104" s="29"/>
      <c r="H104" s="29"/>
      <c r="I104" s="29"/>
      <c r="J104" s="29"/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27"/>
    </row>
    <row r="105" spans="1:16" s="2" customFormat="1">
      <c r="A105" s="19">
        <f t="shared" ref="A105" si="64">+A102+1</f>
        <v>35</v>
      </c>
      <c r="B105" s="25" t="s">
        <v>6</v>
      </c>
      <c r="C105" s="25" t="s">
        <v>6</v>
      </c>
      <c r="D105" s="25" t="s">
        <v>6</v>
      </c>
      <c r="E105" s="19" t="s">
        <v>80</v>
      </c>
      <c r="F105" s="21">
        <f>IF(K105=1,0+F$2,IF(K106=1,5+F$2,IF(K107=1,10+F$2,"")))</f>
        <v>10</v>
      </c>
      <c r="G105" s="21">
        <f>IF(L105=1,0+G$2,IF(L106=1,5+G$2,IF(L107=1,10+G$2,"")))</f>
        <v>6</v>
      </c>
      <c r="H105" s="21">
        <f>IF(M105=1,0+H$2,IF(M106=1,5+H$2,IF(M107=1,10+H$2,"")))</f>
        <v>12</v>
      </c>
      <c r="I105" s="21">
        <f>IF(N105=1,0+I$2,IF(N106=1,5+I$2,IF(N107=1,10+I$2,"")))</f>
        <v>3</v>
      </c>
      <c r="J105" s="21">
        <f>IF(O105=1,0+J$2,IF(O106=1,5+J$2,IF(O107=1,10+J$2,"")))</f>
        <v>4</v>
      </c>
      <c r="K105" s="2">
        <v>0</v>
      </c>
      <c r="L105" s="2">
        <v>0</v>
      </c>
      <c r="M105" s="2">
        <v>0</v>
      </c>
      <c r="N105" s="2">
        <v>1</v>
      </c>
      <c r="O105" s="2">
        <v>1</v>
      </c>
      <c r="P105" s="23" t="str">
        <f t="shared" ref="P105" si="65">CONCATENATE("_paylines.push(new Payline5Data(",A105-1,", LinesEmbed5x3.Line_0",A105-1,", 0x",E105,", payboxes, ",F105,", ",G105,", ",H105,", ",I105,", ",J105,"));")</f>
        <v>_paylines.push(new Payline5Data(34, LinesEmbed5x3.Line_034, 0x1CAC78, payboxes, 10, 6, 12, 3, 4));</v>
      </c>
    </row>
    <row r="106" spans="1:16" s="3" customFormat="1">
      <c r="A106" s="20"/>
      <c r="B106" s="26"/>
      <c r="C106" s="26"/>
      <c r="D106" s="26"/>
      <c r="E106" s="20"/>
      <c r="F106" s="22"/>
      <c r="G106" s="22"/>
      <c r="H106" s="22"/>
      <c r="I106" s="22"/>
      <c r="J106" s="22"/>
      <c r="L106" s="7">
        <v>1</v>
      </c>
      <c r="P106" s="24"/>
    </row>
    <row r="107" spans="1:16" s="4" customFormat="1">
      <c r="A107" s="28"/>
      <c r="B107" s="30"/>
      <c r="C107" s="30"/>
      <c r="D107" s="30"/>
      <c r="E107" s="28"/>
      <c r="F107" s="29"/>
      <c r="G107" s="29"/>
      <c r="H107" s="29"/>
      <c r="I107" s="29"/>
      <c r="J107" s="29"/>
      <c r="K107" s="4">
        <v>1</v>
      </c>
      <c r="L107" s="4">
        <v>0</v>
      </c>
      <c r="M107" s="4">
        <v>1</v>
      </c>
      <c r="N107" s="4">
        <v>0</v>
      </c>
      <c r="O107" s="4">
        <v>0</v>
      </c>
      <c r="P107" s="27"/>
    </row>
    <row r="108" spans="1:16" s="2" customFormat="1">
      <c r="A108" s="19">
        <f t="shared" ref="A108" si="66">+A105+1</f>
        <v>36</v>
      </c>
      <c r="B108" s="25" t="s">
        <v>6</v>
      </c>
      <c r="C108" s="25" t="s">
        <v>6</v>
      </c>
      <c r="D108" s="25" t="s">
        <v>6</v>
      </c>
      <c r="E108" s="19" t="s">
        <v>82</v>
      </c>
      <c r="F108" s="21">
        <f>IF(K108=1,0+F$2,IF(K109=1,5+F$2,IF(K110=1,10+F$2,"")))</f>
        <v>10</v>
      </c>
      <c r="G108" s="21">
        <f>IF(L108=1,0+G$2,IF(L109=1,5+G$2,IF(L110=1,10+G$2,"")))</f>
        <v>1</v>
      </c>
      <c r="H108" s="21">
        <f>IF(M108=1,0+H$2,IF(M109=1,5+H$2,IF(M110=1,10+H$2,"")))</f>
        <v>2</v>
      </c>
      <c r="I108" s="21">
        <f>IF(N108=1,0+I$2,IF(N109=1,5+I$2,IF(N110=1,10+I$2,"")))</f>
        <v>8</v>
      </c>
      <c r="J108" s="21">
        <f>IF(O108=1,0+J$2,IF(O109=1,5+J$2,IF(O110=1,10+J$2,"")))</f>
        <v>14</v>
      </c>
      <c r="K108" s="2">
        <v>0</v>
      </c>
      <c r="L108" s="2">
        <v>1</v>
      </c>
      <c r="M108" s="2">
        <v>1</v>
      </c>
      <c r="N108" s="2">
        <v>0</v>
      </c>
      <c r="O108" s="2">
        <v>0</v>
      </c>
      <c r="P108" s="23" t="str">
        <f t="shared" ref="P108" si="67">CONCATENATE("_paylines.push(new Payline5Data(",A108-1,", LinesEmbed5x3.Line_0",A108-1,", 0x",E108,", payboxes, ",F108,", ",G108,", ",H108,", ",I108,", ",J108,"));")</f>
        <v>_paylines.push(new Payline5Data(35, LinesEmbed5x3.Line_035, 0xF0E891, payboxes, 10, 1, 2, 8, 14));</v>
      </c>
    </row>
    <row r="109" spans="1:16" s="3" customFormat="1">
      <c r="A109" s="20"/>
      <c r="B109" s="26"/>
      <c r="C109" s="26"/>
      <c r="D109" s="26"/>
      <c r="E109" s="20"/>
      <c r="F109" s="22"/>
      <c r="G109" s="22"/>
      <c r="H109" s="22"/>
      <c r="I109" s="22"/>
      <c r="J109" s="22"/>
      <c r="N109" s="7">
        <v>1</v>
      </c>
      <c r="P109" s="24"/>
    </row>
    <row r="110" spans="1:16" s="4" customFormat="1">
      <c r="A110" s="28"/>
      <c r="B110" s="30"/>
      <c r="C110" s="30"/>
      <c r="D110" s="30"/>
      <c r="E110" s="28"/>
      <c r="F110" s="29"/>
      <c r="G110" s="29"/>
      <c r="H110" s="29"/>
      <c r="I110" s="29"/>
      <c r="J110" s="29"/>
      <c r="K110" s="4">
        <v>1</v>
      </c>
      <c r="L110" s="4">
        <v>0</v>
      </c>
      <c r="M110" s="4">
        <v>0</v>
      </c>
      <c r="N110" s="4">
        <v>0</v>
      </c>
      <c r="O110" s="4">
        <v>1</v>
      </c>
      <c r="P110" s="27"/>
    </row>
    <row r="111" spans="1:16" s="2" customFormat="1">
      <c r="A111" s="19">
        <f t="shared" ref="A111" si="68">+A108+1</f>
        <v>37</v>
      </c>
      <c r="B111" s="25" t="s">
        <v>6</v>
      </c>
      <c r="C111" s="25" t="s">
        <v>6</v>
      </c>
      <c r="D111" s="25" t="s">
        <v>6</v>
      </c>
      <c r="E111" s="19" t="s">
        <v>84</v>
      </c>
      <c r="F111" s="21">
        <f>IF(K111=1,0+F$2,IF(K112=1,5+F$2,IF(K113=1,10+F$2,"")))</f>
        <v>5</v>
      </c>
      <c r="G111" s="21">
        <f>IF(L111=1,0+G$2,IF(L112=1,5+G$2,IF(L113=1,10+G$2,"")))</f>
        <v>11</v>
      </c>
      <c r="H111" s="21">
        <f>IF(M111=1,0+H$2,IF(M112=1,5+H$2,IF(M113=1,10+H$2,"")))</f>
        <v>12</v>
      </c>
      <c r="I111" s="21">
        <f>IF(N111=1,0+I$2,IF(N112=1,5+I$2,IF(N113=1,10+I$2,"")))</f>
        <v>3</v>
      </c>
      <c r="J111" s="21">
        <f>IF(O111=1,0+J$2,IF(O112=1,5+J$2,IF(O113=1,10+J$2,"")))</f>
        <v>4</v>
      </c>
      <c r="K111" s="2">
        <v>0</v>
      </c>
      <c r="L111" s="2">
        <v>0</v>
      </c>
      <c r="M111" s="2">
        <v>0</v>
      </c>
      <c r="N111" s="2">
        <v>1</v>
      </c>
      <c r="O111" s="2">
        <v>1</v>
      </c>
      <c r="P111" s="23" t="str">
        <f t="shared" ref="P111" si="69">CONCATENATE("_paylines.push(new Payline5Data(",A111-1,", LinesEmbed5x3.Line_0",A111-1,", 0x",E111,", payboxes, ",F111,", ",G111,", ",H111,", ",I111,", ",J111,"));")</f>
        <v>_paylines.push(new Payline5Data(36, LinesEmbed5x3.Line_036, 0xB2EC5D, payboxes, 5, 11, 12, 3, 4));</v>
      </c>
    </row>
    <row r="112" spans="1:16" s="3" customFormat="1">
      <c r="A112" s="20"/>
      <c r="B112" s="26"/>
      <c r="C112" s="26"/>
      <c r="D112" s="26"/>
      <c r="E112" s="20"/>
      <c r="F112" s="22"/>
      <c r="G112" s="22"/>
      <c r="H112" s="22"/>
      <c r="I112" s="22"/>
      <c r="J112" s="22"/>
      <c r="K112" s="7">
        <v>1</v>
      </c>
      <c r="P112" s="24"/>
    </row>
    <row r="113" spans="1:16" s="4" customFormat="1">
      <c r="A113" s="28"/>
      <c r="B113" s="30"/>
      <c r="C113" s="30"/>
      <c r="D113" s="30"/>
      <c r="E113" s="28"/>
      <c r="F113" s="29"/>
      <c r="G113" s="29"/>
      <c r="H113" s="29"/>
      <c r="I113" s="29"/>
      <c r="J113" s="29"/>
      <c r="K113" s="4">
        <v>0</v>
      </c>
      <c r="L113" s="4">
        <v>1</v>
      </c>
      <c r="M113" s="4">
        <v>1</v>
      </c>
      <c r="N113" s="4">
        <v>0</v>
      </c>
      <c r="O113" s="4">
        <v>0</v>
      </c>
      <c r="P113" s="27"/>
    </row>
    <row r="114" spans="1:16" s="2" customFormat="1">
      <c r="A114" s="19">
        <f t="shared" ref="A114" si="70">+A111+1</f>
        <v>38</v>
      </c>
      <c r="B114" s="25" t="s">
        <v>6</v>
      </c>
      <c r="C114" s="25" t="s">
        <v>6</v>
      </c>
      <c r="D114" s="25" t="s">
        <v>6</v>
      </c>
      <c r="E114" s="19" t="s">
        <v>86</v>
      </c>
      <c r="F114" s="21">
        <f>IF(K114=1,0+F$2,IF(K115=1,5+F$2,IF(K116=1,10+F$2,"")))</f>
        <v>0</v>
      </c>
      <c r="G114" s="21">
        <f>IF(L114=1,0+G$2,IF(L115=1,5+G$2,IF(L116=1,10+G$2,"")))</f>
        <v>1</v>
      </c>
      <c r="H114" s="21">
        <f>IF(M114=1,0+H$2,IF(M115=1,5+H$2,IF(M116=1,10+H$2,"")))</f>
        <v>7</v>
      </c>
      <c r="I114" s="21">
        <f>IF(N114=1,0+I$2,IF(N115=1,5+I$2,IF(N116=1,10+I$2,"")))</f>
        <v>8</v>
      </c>
      <c r="J114" s="21">
        <f>IF(O114=1,0+J$2,IF(O115=1,5+J$2,IF(O116=1,10+J$2,"")))</f>
        <v>14</v>
      </c>
      <c r="K114" s="2">
        <v>1</v>
      </c>
      <c r="L114" s="2">
        <v>1</v>
      </c>
      <c r="M114" s="2">
        <v>0</v>
      </c>
      <c r="N114" s="2">
        <v>0</v>
      </c>
      <c r="O114" s="2">
        <v>0</v>
      </c>
      <c r="P114" s="23" t="str">
        <f t="shared" ref="P114" si="71">CONCATENATE("_paylines.push(new Payline5Data(",A114-1,", LinesEmbed5x3.Line_0",A114-1,", 0x",E114,", payboxes, ",F114,", ",G114,", ",H114,", ",I114,", ",J114,"));")</f>
        <v>_paylines.push(new Payline5Data(37, LinesEmbed5x3.Line_037, 0x5D76CB, payboxes, 0, 1, 7, 8, 14));</v>
      </c>
    </row>
    <row r="115" spans="1:16" s="3" customFormat="1">
      <c r="A115" s="20"/>
      <c r="B115" s="26"/>
      <c r="C115" s="26"/>
      <c r="D115" s="26"/>
      <c r="E115" s="20"/>
      <c r="F115" s="22"/>
      <c r="G115" s="22"/>
      <c r="H115" s="22"/>
      <c r="I115" s="22"/>
      <c r="J115" s="22"/>
      <c r="M115" s="7">
        <v>1</v>
      </c>
      <c r="N115" s="7">
        <v>1</v>
      </c>
      <c r="P115" s="24"/>
    </row>
    <row r="116" spans="1:16" s="4" customFormat="1">
      <c r="A116" s="28"/>
      <c r="B116" s="30"/>
      <c r="C116" s="30"/>
      <c r="D116" s="30"/>
      <c r="E116" s="28"/>
      <c r="F116" s="29"/>
      <c r="G116" s="29"/>
      <c r="H116" s="29"/>
      <c r="I116" s="29"/>
      <c r="J116" s="29"/>
      <c r="K116" s="4">
        <v>0</v>
      </c>
      <c r="L116" s="4">
        <v>0</v>
      </c>
      <c r="M116" s="4">
        <v>0</v>
      </c>
      <c r="N116" s="4">
        <v>0</v>
      </c>
      <c r="O116" s="4">
        <v>1</v>
      </c>
      <c r="P116" s="27"/>
    </row>
    <row r="117" spans="1:16" s="2" customFormat="1">
      <c r="A117" s="19">
        <f t="shared" ref="A117" si="72">+A114+1</f>
        <v>39</v>
      </c>
      <c r="B117" s="25" t="s">
        <v>6</v>
      </c>
      <c r="C117" s="25" t="s">
        <v>6</v>
      </c>
      <c r="D117" s="25" t="s">
        <v>6</v>
      </c>
      <c r="E117" s="19" t="s">
        <v>88</v>
      </c>
      <c r="F117" s="21">
        <f>IF(K117=1,0+F$2,IF(K118=1,5+F$2,IF(K119=1,10+F$2,"")))</f>
        <v>10</v>
      </c>
      <c r="G117" s="21">
        <f>IF(L117=1,0+G$2,IF(L118=1,5+G$2,IF(L119=1,10+G$2,"")))</f>
        <v>11</v>
      </c>
      <c r="H117" s="21">
        <f>IF(M117=1,0+H$2,IF(M118=1,5+H$2,IF(M119=1,10+H$2,"")))</f>
        <v>2</v>
      </c>
      <c r="I117" s="21">
        <f>IF(N117=1,0+I$2,IF(N118=1,5+I$2,IF(N119=1,10+I$2,"")))</f>
        <v>8</v>
      </c>
      <c r="J117" s="21">
        <f>IF(O117=1,0+J$2,IF(O118=1,5+J$2,IF(O119=1,10+J$2,"")))</f>
        <v>4</v>
      </c>
      <c r="K117" s="2">
        <v>0</v>
      </c>
      <c r="L117" s="2">
        <v>0</v>
      </c>
      <c r="M117" s="2">
        <v>1</v>
      </c>
      <c r="N117" s="2">
        <v>0</v>
      </c>
      <c r="O117" s="2">
        <v>1</v>
      </c>
      <c r="P117" s="23" t="str">
        <f t="shared" ref="P117" si="73">CONCATENATE("_paylines.push(new Payline5Data(",A117-1,", LinesEmbed5x3.Line_0",A117-1,", 0x",E117,", payboxes, ",F117,", ",G117,", ",H117,", ",I117,", ",J117,"));")</f>
        <v>_paylines.push(new Payline5Data(38, LinesEmbed5x3.Line_038, 0xCA3767, payboxes, 10, 11, 2, 8, 4));</v>
      </c>
    </row>
    <row r="118" spans="1:16" s="3" customFormat="1">
      <c r="A118" s="20"/>
      <c r="B118" s="26"/>
      <c r="C118" s="26"/>
      <c r="D118" s="26"/>
      <c r="E118" s="20"/>
      <c r="F118" s="22"/>
      <c r="G118" s="22"/>
      <c r="H118" s="22"/>
      <c r="I118" s="22"/>
      <c r="J118" s="22"/>
      <c r="N118" s="7">
        <v>1</v>
      </c>
      <c r="P118" s="24"/>
    </row>
    <row r="119" spans="1:16" s="4" customFormat="1">
      <c r="A119" s="28"/>
      <c r="B119" s="30"/>
      <c r="C119" s="30"/>
      <c r="D119" s="30"/>
      <c r="E119" s="28"/>
      <c r="F119" s="29"/>
      <c r="G119" s="29"/>
      <c r="H119" s="29"/>
      <c r="I119" s="29"/>
      <c r="J119" s="29"/>
      <c r="K119" s="4">
        <v>1</v>
      </c>
      <c r="L119" s="4">
        <v>1</v>
      </c>
      <c r="M119" s="4">
        <v>0</v>
      </c>
      <c r="N119" s="4">
        <v>0</v>
      </c>
      <c r="O119" s="4">
        <v>0</v>
      </c>
      <c r="P119" s="27"/>
    </row>
    <row r="120" spans="1:16" s="2" customFormat="1">
      <c r="A120" s="19">
        <f t="shared" ref="A120" si="74">+A117+1</f>
        <v>40</v>
      </c>
      <c r="B120" s="25" t="s">
        <v>6</v>
      </c>
      <c r="C120" s="25" t="s">
        <v>6</v>
      </c>
      <c r="D120" s="25" t="s">
        <v>6</v>
      </c>
      <c r="E120" s="19" t="s">
        <v>90</v>
      </c>
      <c r="F120" s="21">
        <f>IF(K120=1,0+F$2,IF(K121=1,5+F$2,IF(K122=1,10+F$2,"")))</f>
        <v>0</v>
      </c>
      <c r="G120" s="21">
        <f>IF(L120=1,0+G$2,IF(L121=1,5+G$2,IF(L122=1,10+G$2,"")))</f>
        <v>1</v>
      </c>
      <c r="H120" s="21">
        <f>IF(M120=1,0+H$2,IF(M121=1,5+H$2,IF(M122=1,10+H$2,"")))</f>
        <v>12</v>
      </c>
      <c r="I120" s="21">
        <f>IF(N120=1,0+I$2,IF(N121=1,5+I$2,IF(N122=1,10+I$2,"")))</f>
        <v>13</v>
      </c>
      <c r="J120" s="21">
        <f>IF(O120=1,0+J$2,IF(O121=1,5+J$2,IF(O122=1,10+J$2,"")))</f>
        <v>14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  <c r="P120" s="23" t="str">
        <f t="shared" ref="P120" si="75">CONCATENATE("_paylines.push(new Payline5Data(",A120-1,", LinesEmbed5x3.Line_0",A120-1,", 0x",E120,", payboxes, ",F120,", ",G120,", ",H120,", ",I120,", ",J120,"));")</f>
        <v>_paylines.push(new Payline5Data(39, LinesEmbed5x3.Line_039, 0x3BB08F, payboxes, 0, 1, 12, 13, 14));</v>
      </c>
    </row>
    <row r="121" spans="1:16" s="3" customFormat="1">
      <c r="A121" s="20"/>
      <c r="B121" s="26"/>
      <c r="C121" s="26"/>
      <c r="D121" s="26"/>
      <c r="E121" s="20"/>
      <c r="F121" s="22"/>
      <c r="G121" s="22"/>
      <c r="H121" s="22"/>
      <c r="I121" s="22"/>
      <c r="J121" s="22"/>
      <c r="P121" s="24"/>
    </row>
    <row r="122" spans="1:16" s="4" customFormat="1">
      <c r="A122" s="28"/>
      <c r="B122" s="30"/>
      <c r="C122" s="30"/>
      <c r="D122" s="30"/>
      <c r="E122" s="28"/>
      <c r="F122" s="29"/>
      <c r="G122" s="29"/>
      <c r="H122" s="29"/>
      <c r="I122" s="29"/>
      <c r="J122" s="29"/>
      <c r="K122" s="4">
        <v>0</v>
      </c>
      <c r="L122" s="4">
        <v>0</v>
      </c>
      <c r="M122" s="4">
        <v>1</v>
      </c>
      <c r="N122" s="4">
        <v>1</v>
      </c>
      <c r="O122" s="4">
        <v>1</v>
      </c>
      <c r="P122" s="27"/>
    </row>
    <row r="123" spans="1:16" s="2" customFormat="1">
      <c r="A123" s="19">
        <f t="shared" ref="A123" si="76">+A120+1</f>
        <v>41</v>
      </c>
      <c r="B123" s="25" t="s">
        <v>6</v>
      </c>
      <c r="C123" s="25" t="s">
        <v>6</v>
      </c>
      <c r="D123" s="25" t="s">
        <v>6</v>
      </c>
      <c r="E123" s="19" t="s">
        <v>92</v>
      </c>
      <c r="F123" s="21">
        <f>IF(K123=1,0+F$2,IF(K124=1,5+F$2,IF(K125=1,10+F$2,"")))</f>
        <v>10</v>
      </c>
      <c r="G123" s="21">
        <f>IF(L123=1,0+G$2,IF(L124=1,5+G$2,IF(L125=1,10+G$2,"")))</f>
        <v>11</v>
      </c>
      <c r="H123" s="21">
        <f>IF(M123=1,0+H$2,IF(M124=1,5+H$2,IF(M125=1,10+H$2,"")))</f>
        <v>2</v>
      </c>
      <c r="I123" s="21">
        <f>IF(N123=1,0+I$2,IF(N124=1,5+I$2,IF(N125=1,10+I$2,"")))</f>
        <v>3</v>
      </c>
      <c r="J123" s="21">
        <f>IF(O123=1,0+J$2,IF(O124=1,5+J$2,IF(O125=1,10+J$2,"")))</f>
        <v>4</v>
      </c>
      <c r="K123" s="2">
        <v>0</v>
      </c>
      <c r="L123" s="2">
        <v>0</v>
      </c>
      <c r="M123" s="2">
        <v>1</v>
      </c>
      <c r="N123" s="2">
        <v>1</v>
      </c>
      <c r="O123" s="2">
        <v>1</v>
      </c>
      <c r="P123" s="23" t="str">
        <f t="shared" ref="P123" si="77">CONCATENATE("_paylines.push(new Payline5Data(",A123-1,", LinesEmbed5x3.Line_0",A123-1,", 0x",E123,", payboxes, ",F123,", ",G123,", ",H123,", ",I123,", ",J123,"));")</f>
        <v>_paylines.push(new Payline5Data(40, LinesEmbed5x3.Line_040, 0xFDFC74, payboxes, 10, 11, 2, 3, 4));</v>
      </c>
    </row>
    <row r="124" spans="1:16" s="3" customFormat="1">
      <c r="A124" s="20"/>
      <c r="B124" s="26"/>
      <c r="C124" s="26"/>
      <c r="D124" s="26"/>
      <c r="E124" s="20"/>
      <c r="F124" s="22"/>
      <c r="G124" s="22"/>
      <c r="H124" s="22"/>
      <c r="I124" s="22"/>
      <c r="J124" s="22"/>
      <c r="P124" s="24"/>
    </row>
    <row r="125" spans="1:16" s="4" customFormat="1">
      <c r="A125" s="28"/>
      <c r="B125" s="30"/>
      <c r="C125" s="30"/>
      <c r="D125" s="30"/>
      <c r="E125" s="28"/>
      <c r="F125" s="29"/>
      <c r="G125" s="29"/>
      <c r="H125" s="29"/>
      <c r="I125" s="29"/>
      <c r="J125" s="29"/>
      <c r="K125" s="4">
        <v>1</v>
      </c>
      <c r="L125" s="4">
        <v>1</v>
      </c>
      <c r="M125" s="4">
        <v>0</v>
      </c>
      <c r="N125" s="4">
        <v>0</v>
      </c>
      <c r="O125" s="4">
        <v>0</v>
      </c>
      <c r="P125" s="27"/>
    </row>
    <row r="126" spans="1:16" s="2" customFormat="1">
      <c r="A126" s="19">
        <f t="shared" ref="A126" si="78">+A123+1</f>
        <v>42</v>
      </c>
      <c r="B126" s="25" t="s">
        <v>6</v>
      </c>
      <c r="C126" s="25" t="s">
        <v>6</v>
      </c>
      <c r="D126" s="25" t="s">
        <v>6</v>
      </c>
      <c r="E126" s="19" t="s">
        <v>94</v>
      </c>
      <c r="F126" s="21">
        <f>IF(K126=1,0+F$2,IF(K127=1,5+F$2,IF(K128=1,10+F$2,"")))</f>
        <v>5</v>
      </c>
      <c r="G126" s="21">
        <f>IF(L126=1,0+G$2,IF(L127=1,5+G$2,IF(L128=1,10+G$2,"")))</f>
        <v>11</v>
      </c>
      <c r="H126" s="21">
        <f>IF(M126=1,0+H$2,IF(M127=1,5+H$2,IF(M128=1,10+H$2,"")))</f>
        <v>2</v>
      </c>
      <c r="I126" s="21">
        <f>IF(N126=1,0+I$2,IF(N127=1,5+I$2,IF(N128=1,10+I$2,"")))</f>
        <v>8</v>
      </c>
      <c r="J126" s="21">
        <f>IF(O126=1,0+J$2,IF(O127=1,5+J$2,IF(O128=1,10+J$2,"")))</f>
        <v>14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  <c r="P126" s="23" t="str">
        <f t="shared" ref="P126" si="79">CONCATENATE("_paylines.push(new Payline5Data(",A126-1,", LinesEmbed5x3.Line_0",A126-1,", 0x",E126,", payboxes, ",F126,", ",G126,", ",H126,", ",I126,", ",J126,"));")</f>
        <v>_paylines.push(new Payline5Data(41, LinesEmbed5x3.Line_041, 0xFCB4D5, payboxes, 5, 11, 2, 8, 14));</v>
      </c>
    </row>
    <row r="127" spans="1:16" s="3" customFormat="1">
      <c r="A127" s="20"/>
      <c r="B127" s="26"/>
      <c r="C127" s="26"/>
      <c r="D127" s="26"/>
      <c r="E127" s="20"/>
      <c r="F127" s="22"/>
      <c r="G127" s="22"/>
      <c r="H127" s="22"/>
      <c r="I127" s="22"/>
      <c r="J127" s="22"/>
      <c r="K127" s="7">
        <v>1</v>
      </c>
      <c r="N127" s="7">
        <v>1</v>
      </c>
      <c r="P127" s="24"/>
    </row>
    <row r="128" spans="1:16" s="4" customFormat="1">
      <c r="A128" s="28"/>
      <c r="B128" s="30"/>
      <c r="C128" s="30"/>
      <c r="D128" s="30"/>
      <c r="E128" s="28"/>
      <c r="F128" s="29"/>
      <c r="G128" s="29"/>
      <c r="H128" s="29"/>
      <c r="I128" s="29"/>
      <c r="J128" s="29"/>
      <c r="K128" s="4">
        <v>0</v>
      </c>
      <c r="L128" s="4">
        <v>1</v>
      </c>
      <c r="M128" s="4">
        <v>0</v>
      </c>
      <c r="N128" s="4">
        <v>0</v>
      </c>
      <c r="O128" s="4">
        <v>1</v>
      </c>
      <c r="P128" s="27"/>
    </row>
    <row r="129" spans="1:16" s="2" customFormat="1">
      <c r="A129" s="19">
        <f t="shared" ref="A129" si="80">+A126+1</f>
        <v>43</v>
      </c>
      <c r="B129" s="25" t="s">
        <v>6</v>
      </c>
      <c r="C129" s="25" t="s">
        <v>6</v>
      </c>
      <c r="D129" s="25" t="s">
        <v>6</v>
      </c>
      <c r="E129" s="19" t="s">
        <v>96</v>
      </c>
      <c r="F129" s="21">
        <f>IF(K129=1,0+F$2,IF(K130=1,5+F$2,IF(K131=1,10+F$2,"")))</f>
        <v>5</v>
      </c>
      <c r="G129" s="21">
        <f>IF(L129=1,0+G$2,IF(L130=1,5+G$2,IF(L131=1,10+G$2,"")))</f>
        <v>1</v>
      </c>
      <c r="H129" s="21">
        <f>IF(M129=1,0+H$2,IF(M130=1,5+H$2,IF(M131=1,10+H$2,"")))</f>
        <v>12</v>
      </c>
      <c r="I129" s="21">
        <f>IF(N129=1,0+I$2,IF(N130=1,5+I$2,IF(N131=1,10+I$2,"")))</f>
        <v>8</v>
      </c>
      <c r="J129" s="21">
        <f>IF(O129=1,0+J$2,IF(O130=1,5+J$2,IF(O131=1,10+J$2,"")))</f>
        <v>4</v>
      </c>
      <c r="K129" s="2">
        <v>0</v>
      </c>
      <c r="L129" s="2">
        <v>1</v>
      </c>
      <c r="M129" s="2">
        <v>0</v>
      </c>
      <c r="N129" s="2">
        <v>0</v>
      </c>
      <c r="O129" s="2">
        <v>1</v>
      </c>
      <c r="P129" s="23" t="str">
        <f t="shared" ref="P129" si="81">CONCATENATE("_paylines.push(new Payline5Data(",A129-1,", LinesEmbed5x3.Line_0",A129-1,", 0x",E129,", payboxes, ",F129,", ",G129,", ",H129,", ",I129,", ",J129,"));")</f>
        <v>_paylines.push(new Payline5Data(42, LinesEmbed5x3.Line_042, 0xFFBD88, payboxes, 5, 1, 12, 8, 4));</v>
      </c>
    </row>
    <row r="130" spans="1:16" s="3" customFormat="1">
      <c r="A130" s="20"/>
      <c r="B130" s="26"/>
      <c r="C130" s="26"/>
      <c r="D130" s="26"/>
      <c r="E130" s="20"/>
      <c r="F130" s="22"/>
      <c r="G130" s="22"/>
      <c r="H130" s="22"/>
      <c r="I130" s="22"/>
      <c r="J130" s="22"/>
      <c r="K130" s="7">
        <v>1</v>
      </c>
      <c r="N130" s="7">
        <v>1</v>
      </c>
      <c r="P130" s="24"/>
    </row>
    <row r="131" spans="1:16" s="4" customFormat="1">
      <c r="A131" s="28"/>
      <c r="B131" s="30"/>
      <c r="C131" s="30"/>
      <c r="D131" s="30"/>
      <c r="E131" s="28"/>
      <c r="F131" s="29"/>
      <c r="G131" s="29"/>
      <c r="H131" s="29"/>
      <c r="I131" s="29"/>
      <c r="J131" s="29"/>
      <c r="K131" s="4">
        <v>0</v>
      </c>
      <c r="L131" s="4">
        <v>0</v>
      </c>
      <c r="M131" s="4">
        <v>1</v>
      </c>
      <c r="N131" s="4">
        <v>0</v>
      </c>
      <c r="O131" s="4">
        <v>0</v>
      </c>
      <c r="P131" s="27"/>
    </row>
    <row r="132" spans="1:16" s="2" customFormat="1">
      <c r="A132" s="19">
        <f t="shared" ref="A132" si="82">+A129+1</f>
        <v>44</v>
      </c>
      <c r="B132" s="25" t="s">
        <v>6</v>
      </c>
      <c r="C132" s="25" t="s">
        <v>6</v>
      </c>
      <c r="D132" s="25" t="s">
        <v>6</v>
      </c>
      <c r="E132" s="19" t="s">
        <v>98</v>
      </c>
      <c r="F132" s="21">
        <f>IF(K132=1,0+F$2,IF(K133=1,5+F$2,IF(K134=1,10+F$2,"")))</f>
        <v>0</v>
      </c>
      <c r="G132" s="21">
        <f>IF(L132=1,0+G$2,IF(L133=1,5+G$2,IF(L134=1,10+G$2,"")))</f>
        <v>6</v>
      </c>
      <c r="H132" s="21">
        <f>IF(M132=1,0+H$2,IF(M133=1,5+H$2,IF(M134=1,10+H$2,"")))</f>
        <v>12</v>
      </c>
      <c r="I132" s="21">
        <f>IF(N132=1,0+I$2,IF(N133=1,5+I$2,IF(N134=1,10+I$2,"")))</f>
        <v>8</v>
      </c>
      <c r="J132" s="21">
        <f>IF(O132=1,0+J$2,IF(O133=1,5+J$2,IF(O134=1,10+J$2,"")))</f>
        <v>9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3" t="str">
        <f t="shared" ref="P132" si="83">CONCATENATE("_paylines.push(new Payline5Data(",A132-1,", LinesEmbed5x3.Line_0",A132-1,", 0x",E132,", payboxes, ",F132,", ",G132,", ",H132,", ",I132,", ",J132,"));")</f>
        <v>_paylines.push(new Payline5Data(43, LinesEmbed5x3.Line_043, 0xF664AF, payboxes, 0, 6, 12, 8, 9));</v>
      </c>
    </row>
    <row r="133" spans="1:16" s="3" customFormat="1">
      <c r="A133" s="20"/>
      <c r="B133" s="26"/>
      <c r="C133" s="26"/>
      <c r="D133" s="26"/>
      <c r="E133" s="20"/>
      <c r="F133" s="22"/>
      <c r="G133" s="22"/>
      <c r="H133" s="22"/>
      <c r="I133" s="22"/>
      <c r="J133" s="22"/>
      <c r="L133" s="7">
        <v>1</v>
      </c>
      <c r="N133" s="7">
        <v>1</v>
      </c>
      <c r="O133" s="7">
        <v>1</v>
      </c>
      <c r="P133" s="24"/>
    </row>
    <row r="134" spans="1:16" s="4" customFormat="1">
      <c r="A134" s="28"/>
      <c r="B134" s="30"/>
      <c r="C134" s="30"/>
      <c r="D134" s="30"/>
      <c r="E134" s="28"/>
      <c r="F134" s="29"/>
      <c r="G134" s="29"/>
      <c r="H134" s="29"/>
      <c r="I134" s="29"/>
      <c r="J134" s="29"/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27"/>
    </row>
    <row r="135" spans="1:16" s="2" customFormat="1">
      <c r="A135" s="19">
        <f t="shared" ref="A135" si="84">+A132+1</f>
        <v>45</v>
      </c>
      <c r="B135" s="25" t="s">
        <v>6</v>
      </c>
      <c r="C135" s="25" t="s">
        <v>6</v>
      </c>
      <c r="D135" s="25" t="s">
        <v>6</v>
      </c>
      <c r="E135" s="19" t="s">
        <v>100</v>
      </c>
      <c r="F135" s="21">
        <f>IF(K135=1,0+F$2,IF(K136=1,5+F$2,IF(K137=1,10+F$2,"")))</f>
        <v>10</v>
      </c>
      <c r="G135" s="21">
        <f>IF(L135=1,0+G$2,IF(L136=1,5+G$2,IF(L137=1,10+G$2,"")))</f>
        <v>6</v>
      </c>
      <c r="H135" s="21">
        <f>IF(M135=1,0+H$2,IF(M136=1,5+H$2,IF(M137=1,10+H$2,"")))</f>
        <v>2</v>
      </c>
      <c r="I135" s="21">
        <f>IF(N135=1,0+I$2,IF(N136=1,5+I$2,IF(N137=1,10+I$2,"")))</f>
        <v>8</v>
      </c>
      <c r="J135" s="21">
        <f>IF(O135=1,0+J$2,IF(O136=1,5+J$2,IF(O137=1,10+J$2,"")))</f>
        <v>9</v>
      </c>
      <c r="K135" s="2">
        <v>0</v>
      </c>
      <c r="L135" s="2">
        <v>0</v>
      </c>
      <c r="M135" s="2">
        <v>1</v>
      </c>
      <c r="N135" s="2">
        <v>0</v>
      </c>
      <c r="O135" s="2">
        <v>0</v>
      </c>
      <c r="P135" s="23" t="str">
        <f t="shared" ref="P135" si="85">CONCATENATE("_paylines.push(new Payline5Data(",A135-1,", LinesEmbed5x3.Line_0",A135-1,", 0x",E135,", payboxes, ",F135,", ",G135,", ",H135,", ",I135,", ",J135,"));")</f>
        <v>_paylines.push(new Payline5Data(44, LinesEmbed5x3.Line_044, 0x979AAA, payboxes, 10, 6, 2, 8, 9));</v>
      </c>
    </row>
    <row r="136" spans="1:16" s="3" customFormat="1">
      <c r="A136" s="20"/>
      <c r="B136" s="26"/>
      <c r="C136" s="26"/>
      <c r="D136" s="26"/>
      <c r="E136" s="20"/>
      <c r="F136" s="22"/>
      <c r="G136" s="22"/>
      <c r="H136" s="22"/>
      <c r="I136" s="22"/>
      <c r="J136" s="22"/>
      <c r="L136" s="7">
        <v>1</v>
      </c>
      <c r="N136" s="7">
        <v>1</v>
      </c>
      <c r="O136" s="7">
        <v>1</v>
      </c>
      <c r="P136" s="24"/>
    </row>
    <row r="137" spans="1:16" s="4" customFormat="1">
      <c r="A137" s="28"/>
      <c r="B137" s="30"/>
      <c r="C137" s="30"/>
      <c r="D137" s="30"/>
      <c r="E137" s="28"/>
      <c r="F137" s="29"/>
      <c r="G137" s="29"/>
      <c r="H137" s="29"/>
      <c r="I137" s="29"/>
      <c r="J137" s="29"/>
      <c r="K137" s="4">
        <v>1</v>
      </c>
      <c r="L137" s="4">
        <v>0</v>
      </c>
      <c r="M137" s="4">
        <v>0</v>
      </c>
      <c r="N137" s="4">
        <v>0</v>
      </c>
      <c r="O137" s="4">
        <v>0</v>
      </c>
      <c r="P137" s="27"/>
    </row>
    <row r="138" spans="1:16" s="2" customFormat="1">
      <c r="A138" s="19">
        <f t="shared" ref="A138" si="86">+A135+1</f>
        <v>46</v>
      </c>
      <c r="B138" s="25" t="s">
        <v>6</v>
      </c>
      <c r="C138" s="25" t="s">
        <v>6</v>
      </c>
      <c r="D138" s="25" t="s">
        <v>6</v>
      </c>
      <c r="E138" s="19" t="s">
        <v>102</v>
      </c>
      <c r="F138" s="21">
        <f>IF(K138=1,0+F$2,IF(K139=1,5+F$2,IF(K140=1,10+F$2,"")))</f>
        <v>5</v>
      </c>
      <c r="G138" s="21">
        <f>IF(L138=1,0+G$2,IF(L139=1,5+G$2,IF(L140=1,10+G$2,"")))</f>
        <v>11</v>
      </c>
      <c r="H138" s="21">
        <f>IF(M138=1,0+H$2,IF(M139=1,5+H$2,IF(M140=1,10+H$2,"")))</f>
        <v>7</v>
      </c>
      <c r="I138" s="21">
        <f>IF(N138=1,0+I$2,IF(N139=1,5+I$2,IF(N140=1,10+I$2,"")))</f>
        <v>3</v>
      </c>
      <c r="J138" s="21">
        <f>IF(O138=1,0+J$2,IF(O139=1,5+J$2,IF(O140=1,10+J$2,"")))</f>
        <v>4</v>
      </c>
      <c r="K138" s="2">
        <v>0</v>
      </c>
      <c r="L138" s="2">
        <v>0</v>
      </c>
      <c r="M138" s="2">
        <v>0</v>
      </c>
      <c r="N138" s="2">
        <v>1</v>
      </c>
      <c r="O138" s="2">
        <v>1</v>
      </c>
      <c r="P138" s="23" t="str">
        <f t="shared" ref="P138" si="87">CONCATENATE("_paylines.push(new Payline5Data(",A138-1,", LinesEmbed5x3.Line_0",A138-1,", 0x",E138,", payboxes, ",F138,", ",G138,", ",H138,", ",I138,", ",J138,"));")</f>
        <v>_paylines.push(new Payline5Data(45, LinesEmbed5x3.Line_045, 0xFF8243, payboxes, 5, 11, 7, 3, 4));</v>
      </c>
    </row>
    <row r="139" spans="1:16" s="3" customFormat="1">
      <c r="A139" s="20"/>
      <c r="B139" s="26"/>
      <c r="C139" s="26"/>
      <c r="D139" s="26"/>
      <c r="E139" s="20"/>
      <c r="F139" s="22"/>
      <c r="G139" s="22"/>
      <c r="H139" s="22"/>
      <c r="I139" s="22"/>
      <c r="J139" s="22"/>
      <c r="K139" s="7">
        <v>1</v>
      </c>
      <c r="M139" s="7">
        <v>1</v>
      </c>
      <c r="P139" s="24"/>
    </row>
    <row r="140" spans="1:16" s="4" customFormat="1">
      <c r="A140" s="28"/>
      <c r="B140" s="30"/>
      <c r="C140" s="30"/>
      <c r="D140" s="30"/>
      <c r="E140" s="28"/>
      <c r="F140" s="29"/>
      <c r="G140" s="29"/>
      <c r="H140" s="29"/>
      <c r="I140" s="29"/>
      <c r="J140" s="29"/>
      <c r="K140" s="4">
        <v>0</v>
      </c>
      <c r="L140" s="4">
        <v>1</v>
      </c>
      <c r="M140" s="4">
        <v>0</v>
      </c>
      <c r="N140" s="4">
        <v>0</v>
      </c>
      <c r="O140" s="4">
        <v>0</v>
      </c>
      <c r="P140" s="27"/>
    </row>
    <row r="141" spans="1:16" s="2" customFormat="1">
      <c r="A141" s="19">
        <f t="shared" ref="A141" si="88">+A138+1</f>
        <v>47</v>
      </c>
      <c r="B141" s="25" t="s">
        <v>6</v>
      </c>
      <c r="C141" s="25" t="s">
        <v>6</v>
      </c>
      <c r="D141" s="25" t="s">
        <v>6</v>
      </c>
      <c r="E141" s="19" t="s">
        <v>104</v>
      </c>
      <c r="F141" s="21">
        <f>IF(K141=1,0+F$2,IF(K142=1,5+F$2,IF(K143=1,10+F$2,"")))</f>
        <v>5</v>
      </c>
      <c r="G141" s="21">
        <f>IF(L141=1,0+G$2,IF(L142=1,5+G$2,IF(L143=1,10+G$2,"")))</f>
        <v>1</v>
      </c>
      <c r="H141" s="21">
        <f>IF(M141=1,0+H$2,IF(M142=1,5+H$2,IF(M143=1,10+H$2,"")))</f>
        <v>7</v>
      </c>
      <c r="I141" s="21">
        <f>IF(N141=1,0+I$2,IF(N142=1,5+I$2,IF(N143=1,10+I$2,"")))</f>
        <v>13</v>
      </c>
      <c r="J141" s="21">
        <f>IF(O141=1,0+J$2,IF(O142=1,5+J$2,IF(O143=1,10+J$2,"")))</f>
        <v>14</v>
      </c>
      <c r="K141" s="2">
        <v>0</v>
      </c>
      <c r="L141" s="2">
        <v>1</v>
      </c>
      <c r="M141" s="2">
        <v>0</v>
      </c>
      <c r="N141" s="2">
        <v>0</v>
      </c>
      <c r="O141" s="2">
        <v>0</v>
      </c>
      <c r="P141" s="23" t="str">
        <f t="shared" ref="P141" si="89">CONCATENATE("_paylines.push(new Payline5Data(",A141-1,", LinesEmbed5x3.Line_0",A141-1,", 0x",E141,", payboxes, ",F141,", ",G141,", ",H141,", ",I141,", ",J141,"));")</f>
        <v>_paylines.push(new Payline5Data(46, LinesEmbed5x3.Line_046, 0xC8385A, payboxes, 5, 1, 7, 13, 14));</v>
      </c>
    </row>
    <row r="142" spans="1:16" s="3" customFormat="1">
      <c r="A142" s="20"/>
      <c r="B142" s="26"/>
      <c r="C142" s="26"/>
      <c r="D142" s="26"/>
      <c r="E142" s="20"/>
      <c r="F142" s="22"/>
      <c r="G142" s="22"/>
      <c r="H142" s="22"/>
      <c r="I142" s="22"/>
      <c r="J142" s="22"/>
      <c r="K142" s="7">
        <v>1</v>
      </c>
      <c r="M142" s="7">
        <v>1</v>
      </c>
      <c r="P142" s="24"/>
    </row>
    <row r="143" spans="1:16" s="4" customFormat="1">
      <c r="A143" s="28"/>
      <c r="B143" s="30"/>
      <c r="C143" s="30"/>
      <c r="D143" s="30"/>
      <c r="E143" s="28"/>
      <c r="F143" s="29"/>
      <c r="G143" s="29"/>
      <c r="H143" s="29"/>
      <c r="I143" s="29"/>
      <c r="J143" s="29"/>
      <c r="K143" s="4">
        <v>0</v>
      </c>
      <c r="L143" s="4">
        <v>0</v>
      </c>
      <c r="M143" s="4">
        <v>0</v>
      </c>
      <c r="N143" s="4">
        <v>1</v>
      </c>
      <c r="O143" s="4">
        <v>1</v>
      </c>
      <c r="P143" s="27"/>
    </row>
    <row r="144" spans="1:16" s="2" customFormat="1">
      <c r="A144" s="19">
        <f t="shared" ref="A144" si="90">+A141+1</f>
        <v>48</v>
      </c>
      <c r="B144" s="25" t="s">
        <v>6</v>
      </c>
      <c r="C144" s="25" t="s">
        <v>6</v>
      </c>
      <c r="D144" s="25" t="s">
        <v>6</v>
      </c>
      <c r="E144" s="19" t="s">
        <v>106</v>
      </c>
      <c r="F144" s="21">
        <f>IF(K144=1,0+F$2,IF(K145=1,5+F$2,IF(K146=1,10+F$2,"")))</f>
        <v>10</v>
      </c>
      <c r="G144" s="21">
        <f>IF(L144=1,0+G$2,IF(L145=1,5+G$2,IF(L146=1,10+G$2,"")))</f>
        <v>11</v>
      </c>
      <c r="H144" s="21">
        <f>IF(M144=1,0+H$2,IF(M145=1,5+H$2,IF(M146=1,10+H$2,"")))</f>
        <v>7</v>
      </c>
      <c r="I144" s="21">
        <f>IF(N144=1,0+I$2,IF(N145=1,5+I$2,IF(N146=1,10+I$2,"")))</f>
        <v>13</v>
      </c>
      <c r="J144" s="21">
        <f>IF(O144=1,0+J$2,IF(O145=1,5+J$2,IF(O146=1,10+J$2,"")))</f>
        <v>14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3" t="str">
        <f t="shared" ref="P144" si="91">CONCATENATE("_paylines.push(new Payline5Data(",A144-1,", LinesEmbed5x3.Line_0",A144-1,", 0x",E144,", payboxes, ",F144,", ",G144,", ",H144,", ",I144,", ",J144,"));")</f>
        <v>_paylines.push(new Payline5Data(47, LinesEmbed5x3.Line_047, 0xEF98AA, payboxes, 10, 11, 7, 13, 14));</v>
      </c>
    </row>
    <row r="145" spans="1:16" s="3" customFormat="1">
      <c r="A145" s="20"/>
      <c r="B145" s="26"/>
      <c r="C145" s="26"/>
      <c r="D145" s="26"/>
      <c r="E145" s="20"/>
      <c r="F145" s="22"/>
      <c r="G145" s="22"/>
      <c r="H145" s="22"/>
      <c r="I145" s="22"/>
      <c r="J145" s="22"/>
      <c r="M145" s="7">
        <v>1</v>
      </c>
      <c r="P145" s="24"/>
    </row>
    <row r="146" spans="1:16" s="4" customFormat="1">
      <c r="A146" s="28"/>
      <c r="B146" s="30"/>
      <c r="C146" s="30"/>
      <c r="D146" s="30"/>
      <c r="E146" s="28"/>
      <c r="F146" s="29"/>
      <c r="G146" s="29"/>
      <c r="H146" s="29"/>
      <c r="I146" s="29"/>
      <c r="J146" s="29"/>
      <c r="K146" s="4">
        <v>1</v>
      </c>
      <c r="L146" s="4">
        <v>1</v>
      </c>
      <c r="M146" s="4">
        <v>0</v>
      </c>
      <c r="N146" s="4">
        <v>1</v>
      </c>
      <c r="O146" s="4">
        <v>1</v>
      </c>
      <c r="P146" s="27"/>
    </row>
    <row r="147" spans="1:16" s="2" customFormat="1">
      <c r="A147" s="19">
        <f t="shared" ref="A147" si="92">+A144+1</f>
        <v>49</v>
      </c>
      <c r="B147" s="25" t="s">
        <v>6</v>
      </c>
      <c r="C147" s="25" t="s">
        <v>6</v>
      </c>
      <c r="D147" s="25" t="s">
        <v>6</v>
      </c>
      <c r="E147" s="19" t="s">
        <v>108</v>
      </c>
      <c r="F147" s="21">
        <f>IF(K147=1,0+F$2,IF(K148=1,5+F$2,IF(K149=1,10+F$2,"")))</f>
        <v>5</v>
      </c>
      <c r="G147" s="21">
        <f>IF(L147=1,0+G$2,IF(L148=1,5+G$2,IF(L149=1,10+G$2,"")))</f>
        <v>6</v>
      </c>
      <c r="H147" s="21">
        <f>IF(M147=1,0+H$2,IF(M148=1,5+H$2,IF(M149=1,10+H$2,"")))</f>
        <v>12</v>
      </c>
      <c r="I147" s="21">
        <f>IF(N147=1,0+I$2,IF(N148=1,5+I$2,IF(N149=1,10+I$2,"")))</f>
        <v>8</v>
      </c>
      <c r="J147" s="21">
        <f>IF(O147=1,0+J$2,IF(O148=1,5+J$2,IF(O149=1,10+J$2,"")))</f>
        <v>9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3" t="str">
        <f t="shared" ref="P147" si="93">CONCATENATE("_paylines.push(new Payline5Data(",A147-1,", LinesEmbed5x3.Line_0",A147-1,", 0x",E147,", payboxes, ",F147,", ",G147,", ",H147,", ",I147,", ",J147,"));")</f>
        <v>_paylines.push(new Payline5Data(48, LinesEmbed5x3.Line_048, 0x1A4876, payboxes, 5, 6, 12, 8, 9));</v>
      </c>
    </row>
    <row r="148" spans="1:16" s="3" customFormat="1">
      <c r="A148" s="20"/>
      <c r="B148" s="26"/>
      <c r="C148" s="26"/>
      <c r="D148" s="26"/>
      <c r="E148" s="20"/>
      <c r="F148" s="22"/>
      <c r="G148" s="22"/>
      <c r="H148" s="22"/>
      <c r="I148" s="22"/>
      <c r="J148" s="22"/>
      <c r="K148" s="7">
        <v>1</v>
      </c>
      <c r="L148" s="7">
        <v>1</v>
      </c>
      <c r="N148" s="7">
        <v>1</v>
      </c>
      <c r="O148" s="7">
        <v>1</v>
      </c>
      <c r="P148" s="24"/>
    </row>
    <row r="149" spans="1:16" s="4" customFormat="1">
      <c r="A149" s="28"/>
      <c r="B149" s="30"/>
      <c r="C149" s="30"/>
      <c r="D149" s="30"/>
      <c r="E149" s="28"/>
      <c r="F149" s="29"/>
      <c r="G149" s="29"/>
      <c r="H149" s="29"/>
      <c r="I149" s="29"/>
      <c r="J149" s="29"/>
      <c r="K149" s="4">
        <v>0</v>
      </c>
      <c r="L149" s="4">
        <v>0</v>
      </c>
      <c r="M149" s="4">
        <v>1</v>
      </c>
      <c r="N149" s="4">
        <v>0</v>
      </c>
      <c r="O149" s="4">
        <v>0</v>
      </c>
      <c r="P149" s="27"/>
    </row>
    <row r="150" spans="1:16" s="2" customFormat="1">
      <c r="A150" s="19">
        <f t="shared" ref="A150" si="94">+A147+1</f>
        <v>50</v>
      </c>
      <c r="B150" s="25" t="s">
        <v>6</v>
      </c>
      <c r="C150" s="25" t="s">
        <v>6</v>
      </c>
      <c r="D150" s="25" t="s">
        <v>6</v>
      </c>
      <c r="E150" s="19" t="s">
        <v>110</v>
      </c>
      <c r="F150" s="21">
        <f>IF(K150=1,0+F$2,IF(K151=1,5+F$2,IF(K152=1,10+F$2,"")))</f>
        <v>10</v>
      </c>
      <c r="G150" s="21">
        <f>IF(L150=1,0+G$2,IF(L151=1,5+G$2,IF(L152=1,10+G$2,"")))</f>
        <v>6</v>
      </c>
      <c r="H150" s="21">
        <f>IF(M150=1,0+H$2,IF(M151=1,5+H$2,IF(M152=1,10+H$2,"")))</f>
        <v>12</v>
      </c>
      <c r="I150" s="21">
        <f>IF(N150=1,0+I$2,IF(N151=1,5+I$2,IF(N152=1,10+I$2,"")))</f>
        <v>3</v>
      </c>
      <c r="J150" s="21">
        <f>IF(O150=1,0+J$2,IF(O151=1,5+J$2,IF(O152=1,10+J$2,"")))</f>
        <v>9</v>
      </c>
      <c r="K150" s="2">
        <v>0</v>
      </c>
      <c r="L150" s="2">
        <v>0</v>
      </c>
      <c r="M150" s="2">
        <v>0</v>
      </c>
      <c r="N150" s="2">
        <v>1</v>
      </c>
      <c r="O150" s="2">
        <v>0</v>
      </c>
      <c r="P150" s="23" t="str">
        <f t="shared" ref="P150" si="95">CONCATENATE("_paylines.push(new Payline5Data(",A150-1,", LinesEmbed5x3.Line_0",A150-1,", 0x",E150,", payboxes, ",F150,", ",G150,", ",H150,", ",I150,", ",J150,"));")</f>
        <v>_paylines.push(new Payline5Data(49, LinesEmbed5x3.Line_049, 0x30BA8F, payboxes, 10, 6, 12, 3, 9));</v>
      </c>
    </row>
    <row r="151" spans="1:16" s="3" customFormat="1">
      <c r="A151" s="20"/>
      <c r="B151" s="26"/>
      <c r="C151" s="26"/>
      <c r="D151" s="26"/>
      <c r="E151" s="20"/>
      <c r="F151" s="22"/>
      <c r="G151" s="22"/>
      <c r="H151" s="22"/>
      <c r="I151" s="22"/>
      <c r="J151" s="22"/>
      <c r="L151" s="7">
        <v>1</v>
      </c>
      <c r="O151" s="7">
        <v>1</v>
      </c>
      <c r="P151" s="24"/>
    </row>
    <row r="152" spans="1:16" s="4" customFormat="1">
      <c r="A152" s="28"/>
      <c r="B152" s="30"/>
      <c r="C152" s="30"/>
      <c r="D152" s="30"/>
      <c r="E152" s="28"/>
      <c r="F152" s="29"/>
      <c r="G152" s="29"/>
      <c r="H152" s="29"/>
      <c r="I152" s="29"/>
      <c r="J152" s="29"/>
      <c r="K152" s="4">
        <v>1</v>
      </c>
      <c r="L152" s="4">
        <v>0</v>
      </c>
      <c r="M152" s="4">
        <v>1</v>
      </c>
      <c r="N152" s="4">
        <v>0</v>
      </c>
      <c r="O152" s="4">
        <v>0</v>
      </c>
      <c r="P152" s="27"/>
    </row>
    <row r="153" spans="1:16" s="2" customFormat="1">
      <c r="A153" s="19">
        <f t="shared" ref="A153" si="96">+A150+1</f>
        <v>51</v>
      </c>
      <c r="B153" s="25" t="s">
        <v>6</v>
      </c>
      <c r="C153" s="25" t="s">
        <v>6</v>
      </c>
      <c r="D153" s="25" t="s">
        <v>6</v>
      </c>
      <c r="E153" s="19" t="s">
        <v>112</v>
      </c>
      <c r="F153" s="21">
        <f>IF(K153=1,0+F$2,IF(K154=1,5+F$2,IF(K155=1,10+F$2,"")))</f>
        <v>0</v>
      </c>
      <c r="G153" s="21">
        <f>IF(L153=1,0+G$2,IF(L154=1,5+G$2,IF(L155=1,10+G$2,"")))</f>
        <v>6</v>
      </c>
      <c r="H153" s="21">
        <f>IF(M153=1,0+H$2,IF(M154=1,5+H$2,IF(M155=1,10+H$2,"")))</f>
        <v>2</v>
      </c>
      <c r="I153" s="21">
        <f>IF(N153=1,0+I$2,IF(N154=1,5+I$2,IF(N155=1,10+I$2,"")))</f>
        <v>13</v>
      </c>
      <c r="J153" s="21">
        <f>IF(O153=1,0+J$2,IF(O154=1,5+J$2,IF(O155=1,10+J$2,"")))</f>
        <v>9</v>
      </c>
      <c r="K153" s="2">
        <v>1</v>
      </c>
      <c r="L153" s="2">
        <v>0</v>
      </c>
      <c r="M153" s="2">
        <v>1</v>
      </c>
      <c r="N153" s="2">
        <v>0</v>
      </c>
      <c r="O153" s="2">
        <v>0</v>
      </c>
      <c r="P153" s="23" t="str">
        <f t="shared" ref="P153" si="97">CONCATENATE("_paylines.push(new Payline5Data(",A153-1,", LinesEmbed5x3.Line_0",A153-1,", 0x",E153,", payboxes, ",F153,", ",G153,", ",H153,", ",I153,", ",J153,"));")</f>
        <v>_paylines.push(new Payline5Data(50, LinesEmbed5x3.Line_050, 0x1974D2, payboxes, 0, 6, 2, 13, 9));</v>
      </c>
    </row>
    <row r="154" spans="1:16" s="3" customFormat="1">
      <c r="A154" s="20"/>
      <c r="B154" s="26"/>
      <c r="C154" s="26"/>
      <c r="D154" s="26"/>
      <c r="E154" s="20"/>
      <c r="F154" s="22"/>
      <c r="G154" s="22"/>
      <c r="H154" s="22"/>
      <c r="I154" s="22"/>
      <c r="J154" s="22"/>
      <c r="L154" s="7">
        <v>1</v>
      </c>
      <c r="O154" s="7">
        <v>1</v>
      </c>
      <c r="P154" s="24"/>
    </row>
    <row r="155" spans="1:16" s="4" customFormat="1">
      <c r="A155" s="28"/>
      <c r="B155" s="30"/>
      <c r="C155" s="30"/>
      <c r="D155" s="30"/>
      <c r="E155" s="28"/>
      <c r="F155" s="29"/>
      <c r="G155" s="29"/>
      <c r="H155" s="29"/>
      <c r="I155" s="29"/>
      <c r="J155" s="29"/>
      <c r="K155" s="4">
        <v>0</v>
      </c>
      <c r="L155" s="4">
        <v>0</v>
      </c>
      <c r="M155" s="4">
        <v>0</v>
      </c>
      <c r="N155" s="4">
        <v>1</v>
      </c>
      <c r="O155" s="4">
        <v>0</v>
      </c>
      <c r="P155" s="27"/>
    </row>
    <row r="156" spans="1:16" s="2" customFormat="1">
      <c r="A156" s="19">
        <f t="shared" ref="A156" si="98">+A153+1</f>
        <v>52</v>
      </c>
      <c r="B156" s="25" t="s">
        <v>6</v>
      </c>
      <c r="C156" s="25" t="s">
        <v>6</v>
      </c>
      <c r="D156" s="25" t="s">
        <v>6</v>
      </c>
      <c r="E156" s="19" t="s">
        <v>114</v>
      </c>
      <c r="F156" s="21">
        <f>IF(K156=1,0+F$2,IF(K157=1,5+F$2,IF(K158=1,10+F$2,"")))</f>
        <v>10</v>
      </c>
      <c r="G156" s="21">
        <f>IF(L156=1,0+G$2,IF(L157=1,5+G$2,IF(L158=1,10+G$2,"")))</f>
        <v>11</v>
      </c>
      <c r="H156" s="21">
        <f>IF(M156=1,0+H$2,IF(M157=1,5+H$2,IF(M158=1,10+H$2,"")))</f>
        <v>12</v>
      </c>
      <c r="I156" s="21">
        <f>IF(N156=1,0+I$2,IF(N157=1,5+I$2,IF(N158=1,10+I$2,"")))</f>
        <v>13</v>
      </c>
      <c r="J156" s="21">
        <f>IF(O156=1,0+J$2,IF(O157=1,5+J$2,IF(O158=1,10+J$2,"")))</f>
        <v>9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3" t="str">
        <f t="shared" ref="P156" si="99">CONCATENATE("_paylines.push(new Payline5Data(",A156-1,", LinesEmbed5x3.Line_0",A156-1,", 0x",E156,", payboxes, ",F156,", ",G156,", ",H156,", ",I156,", ",J156,"));")</f>
        <v>_paylines.push(new Payline5Data(51, LinesEmbed5x3.Line_051, 0xFFA343, payboxes, 10, 11, 12, 13, 9));</v>
      </c>
    </row>
    <row r="157" spans="1:16" s="3" customFormat="1">
      <c r="A157" s="20"/>
      <c r="B157" s="26"/>
      <c r="C157" s="26"/>
      <c r="D157" s="26"/>
      <c r="E157" s="20"/>
      <c r="F157" s="22"/>
      <c r="G157" s="22"/>
      <c r="H157" s="22"/>
      <c r="I157" s="22"/>
      <c r="J157" s="22"/>
      <c r="O157" s="7">
        <v>1</v>
      </c>
      <c r="P157" s="24"/>
    </row>
    <row r="158" spans="1:16" s="4" customFormat="1">
      <c r="A158" s="28"/>
      <c r="B158" s="30"/>
      <c r="C158" s="30"/>
      <c r="D158" s="30"/>
      <c r="E158" s="28"/>
      <c r="F158" s="29"/>
      <c r="G158" s="29"/>
      <c r="H158" s="29"/>
      <c r="I158" s="29"/>
      <c r="J158" s="29"/>
      <c r="K158" s="4">
        <v>1</v>
      </c>
      <c r="L158" s="4">
        <v>1</v>
      </c>
      <c r="M158" s="4">
        <v>1</v>
      </c>
      <c r="N158" s="4">
        <v>1</v>
      </c>
      <c r="O158" s="4">
        <v>0</v>
      </c>
      <c r="P158" s="27"/>
    </row>
    <row r="159" spans="1:16" s="2" customFormat="1">
      <c r="A159" s="19">
        <f t="shared" ref="A159" si="100">+A156+1</f>
        <v>53</v>
      </c>
      <c r="B159" s="25" t="s">
        <v>6</v>
      </c>
      <c r="C159" s="25" t="s">
        <v>6</v>
      </c>
      <c r="D159" s="25" t="s">
        <v>6</v>
      </c>
      <c r="E159" s="19" t="s">
        <v>116</v>
      </c>
      <c r="F159" s="21">
        <f>IF(K159=1,0+F$2,IF(K160=1,5+F$2,IF(K161=1,10+F$2,"")))</f>
        <v>5</v>
      </c>
      <c r="G159" s="21">
        <f>IF(L159=1,0+G$2,IF(L160=1,5+G$2,IF(L161=1,10+G$2,"")))</f>
        <v>6</v>
      </c>
      <c r="H159" s="21">
        <f>IF(M159=1,0+H$2,IF(M160=1,5+H$2,IF(M161=1,10+H$2,"")))</f>
        <v>7</v>
      </c>
      <c r="I159" s="21">
        <f>IF(N159=1,0+I$2,IF(N160=1,5+I$2,IF(N161=1,10+I$2,"")))</f>
        <v>8</v>
      </c>
      <c r="J159" s="21">
        <f>IF(O159=1,0+J$2,IF(O160=1,5+J$2,IF(O161=1,10+J$2,"")))</f>
        <v>14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3" t="str">
        <f t="shared" ref="P159" si="101">CONCATENATE("_paylines.push(new Payline5Data(",A159-1,", LinesEmbed5x3.Line_0",A159-1,", 0x",E159,", payboxes, ",F159,", ",G159,", ",H159,", ",I159,", ",J159,"));")</f>
        <v>_paylines.push(new Payline5Data(52, LinesEmbed5x3.Line_052, 0xBAB86C, payboxes, 5, 6, 7, 8, 14));</v>
      </c>
    </row>
    <row r="160" spans="1:16" s="3" customFormat="1">
      <c r="A160" s="20"/>
      <c r="B160" s="26"/>
      <c r="C160" s="26"/>
      <c r="D160" s="26"/>
      <c r="E160" s="20"/>
      <c r="F160" s="22"/>
      <c r="G160" s="22"/>
      <c r="H160" s="22"/>
      <c r="I160" s="22"/>
      <c r="J160" s="22"/>
      <c r="K160" s="7">
        <v>1</v>
      </c>
      <c r="L160" s="7">
        <v>1</v>
      </c>
      <c r="M160" s="7">
        <v>1</v>
      </c>
      <c r="N160" s="7">
        <v>1</v>
      </c>
      <c r="P160" s="24"/>
    </row>
    <row r="161" spans="1:16" s="4" customFormat="1">
      <c r="A161" s="28"/>
      <c r="B161" s="30"/>
      <c r="C161" s="30"/>
      <c r="D161" s="30"/>
      <c r="E161" s="28"/>
      <c r="F161" s="29"/>
      <c r="G161" s="29"/>
      <c r="H161" s="29"/>
      <c r="I161" s="29"/>
      <c r="J161" s="29"/>
      <c r="K161" s="4">
        <v>0</v>
      </c>
      <c r="L161" s="4">
        <v>0</v>
      </c>
      <c r="M161" s="4">
        <v>0</v>
      </c>
      <c r="N161" s="4">
        <v>0</v>
      </c>
      <c r="O161" s="4">
        <v>1</v>
      </c>
      <c r="P161" s="27"/>
    </row>
    <row r="162" spans="1:16" s="2" customFormat="1">
      <c r="A162" s="19">
        <f t="shared" ref="A162" si="102">+A159+1</f>
        <v>54</v>
      </c>
      <c r="B162" s="25" t="s">
        <v>6</v>
      </c>
      <c r="C162" s="25" t="s">
        <v>6</v>
      </c>
      <c r="D162" s="25" t="s">
        <v>6</v>
      </c>
      <c r="E162" s="19" t="s">
        <v>118</v>
      </c>
      <c r="F162" s="21">
        <f>IF(K162=1,0+F$2,IF(K163=1,5+F$2,IF(K164=1,10+F$2,"")))</f>
        <v>10</v>
      </c>
      <c r="G162" s="21">
        <f>IF(L162=1,0+G$2,IF(L163=1,5+G$2,IF(L164=1,10+G$2,"")))</f>
        <v>1</v>
      </c>
      <c r="H162" s="21">
        <f>IF(M162=1,0+H$2,IF(M163=1,5+H$2,IF(M164=1,10+H$2,"")))</f>
        <v>2</v>
      </c>
      <c r="I162" s="21">
        <f>IF(N162=1,0+I$2,IF(N163=1,5+I$2,IF(N164=1,10+I$2,"")))</f>
        <v>3</v>
      </c>
      <c r="J162" s="21">
        <f>IF(O162=1,0+J$2,IF(O163=1,5+J$2,IF(O164=1,10+J$2,"")))</f>
        <v>4</v>
      </c>
      <c r="K162" s="2">
        <v>0</v>
      </c>
      <c r="L162" s="2">
        <v>1</v>
      </c>
      <c r="M162" s="2">
        <v>1</v>
      </c>
      <c r="N162" s="2">
        <v>1</v>
      </c>
      <c r="O162" s="2">
        <v>1</v>
      </c>
      <c r="P162" s="23" t="str">
        <f t="shared" ref="P162" si="103">CONCATENATE("_paylines.push(new Payline5Data(",A162-1,", LinesEmbed5x3.Line_0",A162-1,", 0x",E162,", payboxes, ",F162,", ",G162,", ",H162,", ",I162,", ",J162,"));")</f>
        <v>_paylines.push(new Payline5Data(53, LinesEmbed5x3.Line_053, 0xFF7538, payboxes, 10, 1, 2, 3, 4));</v>
      </c>
    </row>
    <row r="163" spans="1:16" s="3" customFormat="1">
      <c r="A163" s="20"/>
      <c r="B163" s="26"/>
      <c r="C163" s="26"/>
      <c r="D163" s="26"/>
      <c r="E163" s="20"/>
      <c r="F163" s="22"/>
      <c r="G163" s="22"/>
      <c r="H163" s="22"/>
      <c r="I163" s="22"/>
      <c r="J163" s="22"/>
      <c r="P163" s="24"/>
    </row>
    <row r="164" spans="1:16" s="4" customFormat="1">
      <c r="A164" s="28"/>
      <c r="B164" s="30"/>
      <c r="C164" s="30"/>
      <c r="D164" s="30"/>
      <c r="E164" s="28"/>
      <c r="F164" s="29"/>
      <c r="G164" s="29"/>
      <c r="H164" s="29"/>
      <c r="I164" s="29"/>
      <c r="J164" s="29"/>
      <c r="K164" s="4">
        <v>1</v>
      </c>
      <c r="L164" s="4">
        <v>0</v>
      </c>
      <c r="M164" s="4">
        <v>0</v>
      </c>
      <c r="N164" s="4">
        <v>0</v>
      </c>
      <c r="O164" s="4">
        <v>0</v>
      </c>
      <c r="P164" s="27"/>
    </row>
    <row r="165" spans="1:16" s="2" customFormat="1">
      <c r="A165" s="19">
        <f t="shared" ref="A165" si="104">+A162+1</f>
        <v>55</v>
      </c>
      <c r="B165" s="25" t="s">
        <v>6</v>
      </c>
      <c r="C165" s="25" t="s">
        <v>6</v>
      </c>
      <c r="D165" s="25" t="s">
        <v>6</v>
      </c>
      <c r="E165" s="19" t="s">
        <v>120</v>
      </c>
      <c r="F165" s="21">
        <f>IF(K165=1,0+F$2,IF(K166=1,5+F$2,IF(K167=1,10+F$2,"")))</f>
        <v>0</v>
      </c>
      <c r="G165" s="21">
        <f>IF(L165=1,0+G$2,IF(L166=1,5+G$2,IF(L167=1,10+G$2,"")))</f>
        <v>11</v>
      </c>
      <c r="H165" s="21">
        <f>IF(M165=1,0+H$2,IF(M166=1,5+H$2,IF(M167=1,10+H$2,"")))</f>
        <v>12</v>
      </c>
      <c r="I165" s="21">
        <f>IF(N165=1,0+I$2,IF(N166=1,5+I$2,IF(N167=1,10+I$2,"")))</f>
        <v>13</v>
      </c>
      <c r="J165" s="21">
        <f>IF(O165=1,0+J$2,IF(O166=1,5+J$2,IF(O167=1,10+J$2,"")))</f>
        <v>14</v>
      </c>
      <c r="K165" s="2">
        <v>1</v>
      </c>
      <c r="L165" s="2">
        <v>0</v>
      </c>
      <c r="M165" s="2">
        <v>0</v>
      </c>
      <c r="N165" s="2">
        <v>0</v>
      </c>
      <c r="O165" s="2">
        <v>0</v>
      </c>
      <c r="P165" s="23" t="str">
        <f t="shared" ref="P165" si="105">CONCATENATE("_paylines.push(new Payline5Data(",A165-1,", LinesEmbed5x3.Line_0",A165-1,", 0x",E165,", payboxes, ",F165,", ",G165,", ",H165,", ",I165,", ",J165,"));")</f>
        <v>_paylines.push(new Payline5Data(54, LinesEmbed5x3.Line_054, 0xE6A8D7, payboxes, 0, 11, 12, 13, 14));</v>
      </c>
    </row>
    <row r="166" spans="1:16" s="3" customFormat="1">
      <c r="A166" s="20"/>
      <c r="B166" s="26"/>
      <c r="C166" s="26"/>
      <c r="D166" s="26"/>
      <c r="E166" s="20"/>
      <c r="F166" s="22"/>
      <c r="G166" s="22"/>
      <c r="H166" s="22"/>
      <c r="I166" s="22"/>
      <c r="J166" s="22"/>
      <c r="P166" s="24"/>
    </row>
    <row r="167" spans="1:16" s="4" customFormat="1">
      <c r="A167" s="28"/>
      <c r="B167" s="30"/>
      <c r="C167" s="30"/>
      <c r="D167" s="30"/>
      <c r="E167" s="28"/>
      <c r="F167" s="29"/>
      <c r="G167" s="29"/>
      <c r="H167" s="29"/>
      <c r="I167" s="29"/>
      <c r="J167" s="29"/>
      <c r="K167" s="4">
        <v>0</v>
      </c>
      <c r="L167" s="4">
        <v>1</v>
      </c>
      <c r="M167" s="4">
        <v>1</v>
      </c>
      <c r="N167" s="4">
        <v>1</v>
      </c>
      <c r="O167" s="4">
        <v>1</v>
      </c>
      <c r="P167" s="27"/>
    </row>
    <row r="168" spans="1:16" s="2" customFormat="1">
      <c r="A168" s="19">
        <f t="shared" ref="A168" si="106">+A165+1</f>
        <v>56</v>
      </c>
      <c r="B168" s="25" t="s">
        <v>6</v>
      </c>
      <c r="C168" s="25" t="s">
        <v>6</v>
      </c>
      <c r="D168" s="25" t="s">
        <v>6</v>
      </c>
      <c r="E168" s="19" t="s">
        <v>122</v>
      </c>
      <c r="F168" s="21">
        <f>IF(K168=1,0+F$2,IF(K169=1,5+F$2,IF(K170=1,10+F$2,"")))</f>
        <v>5</v>
      </c>
      <c r="G168" s="21">
        <f>IF(L168=1,0+G$2,IF(L169=1,5+G$2,IF(L170=1,10+G$2,"")))</f>
        <v>6</v>
      </c>
      <c r="H168" s="21">
        <f>IF(M168=1,0+H$2,IF(M169=1,5+H$2,IF(M170=1,10+H$2,"")))</f>
        <v>7</v>
      </c>
      <c r="I168" s="21">
        <f>IF(N168=1,0+I$2,IF(N169=1,5+I$2,IF(N170=1,10+I$2,"")))</f>
        <v>8</v>
      </c>
      <c r="J168" s="21">
        <f>IF(O168=1,0+J$2,IF(O169=1,5+J$2,IF(O170=1,10+J$2,"")))</f>
        <v>4</v>
      </c>
      <c r="K168" s="2">
        <v>0</v>
      </c>
      <c r="L168" s="2">
        <v>0</v>
      </c>
      <c r="M168" s="2">
        <v>0</v>
      </c>
      <c r="N168" s="2">
        <v>0</v>
      </c>
      <c r="O168" s="2">
        <v>1</v>
      </c>
      <c r="P168" s="23" t="str">
        <f t="shared" ref="P168" si="107">CONCATENATE("_paylines.push(new Payline5Data(",A168-1,", LinesEmbed5x3.Line_0",A168-1,", 0x",E168,", payboxes, ",F168,", ",G168,", ",H168,", ",I168,", ",J168,"));")</f>
        <v>_paylines.push(new Payline5Data(55, LinesEmbed5x3.Line_055, 0x414A4C, payboxes, 5, 6, 7, 8, 4));</v>
      </c>
    </row>
    <row r="169" spans="1:16" s="3" customFormat="1">
      <c r="A169" s="20"/>
      <c r="B169" s="26"/>
      <c r="C169" s="26"/>
      <c r="D169" s="26"/>
      <c r="E169" s="20"/>
      <c r="F169" s="22"/>
      <c r="G169" s="22"/>
      <c r="H169" s="22"/>
      <c r="I169" s="22"/>
      <c r="J169" s="22"/>
      <c r="K169" s="7">
        <v>1</v>
      </c>
      <c r="L169" s="7">
        <v>1</v>
      </c>
      <c r="M169" s="7">
        <v>1</v>
      </c>
      <c r="N169" s="7">
        <v>1</v>
      </c>
      <c r="P169" s="24"/>
    </row>
    <row r="170" spans="1:16" s="4" customFormat="1">
      <c r="A170" s="28"/>
      <c r="B170" s="30"/>
      <c r="C170" s="30"/>
      <c r="D170" s="30"/>
      <c r="E170" s="28"/>
      <c r="F170" s="29"/>
      <c r="G170" s="29"/>
      <c r="H170" s="29"/>
      <c r="I170" s="29"/>
      <c r="J170" s="29"/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27"/>
    </row>
    <row r="171" spans="1:16" s="2" customFormat="1">
      <c r="A171" s="19">
        <f t="shared" ref="A171" si="108">+A168+1</f>
        <v>57</v>
      </c>
      <c r="B171" s="25" t="s">
        <v>6</v>
      </c>
      <c r="C171" s="25" t="s">
        <v>6</v>
      </c>
      <c r="D171" s="25" t="s">
        <v>6</v>
      </c>
      <c r="E171" s="19" t="s">
        <v>124</v>
      </c>
      <c r="F171" s="21">
        <f>IF(K171=1,0+F$2,IF(K172=1,5+F$2,IF(K173=1,10+F$2,"")))</f>
        <v>0</v>
      </c>
      <c r="G171" s="21">
        <f>IF(L171=1,0+G$2,IF(L172=1,5+G$2,IF(L173=1,10+G$2,"")))</f>
        <v>1</v>
      </c>
      <c r="H171" s="21">
        <f>IF(M171=1,0+H$2,IF(M172=1,5+H$2,IF(M173=1,10+H$2,"")))</f>
        <v>2</v>
      </c>
      <c r="I171" s="21">
        <f>IF(N171=1,0+I$2,IF(N172=1,5+I$2,IF(N173=1,10+I$2,"")))</f>
        <v>3</v>
      </c>
      <c r="J171" s="21">
        <f>IF(O171=1,0+J$2,IF(O172=1,5+J$2,IF(O173=1,10+J$2,"")))</f>
        <v>9</v>
      </c>
      <c r="K171" s="2">
        <v>1</v>
      </c>
      <c r="L171" s="2">
        <v>1</v>
      </c>
      <c r="M171" s="2">
        <v>1</v>
      </c>
      <c r="N171" s="2">
        <v>1</v>
      </c>
      <c r="O171" s="2">
        <v>0</v>
      </c>
      <c r="P171" s="23" t="str">
        <f t="shared" ref="P171" si="109">CONCATENATE("_paylines.push(new Payline5Data(",A171-1,", LinesEmbed5x3.Line_0",A171-1,", 0x",E171,", payboxes, ",F171,", ",G171,", ",H171,", ",I171,", ",J171,"));")</f>
        <v>_paylines.push(new Payline5Data(56, LinesEmbed5x3.Line_056, 0x1CA9C9, payboxes, 0, 1, 2, 3, 9));</v>
      </c>
    </row>
    <row r="172" spans="1:16" s="3" customFormat="1">
      <c r="A172" s="20"/>
      <c r="B172" s="26"/>
      <c r="C172" s="26"/>
      <c r="D172" s="26"/>
      <c r="E172" s="20"/>
      <c r="F172" s="22"/>
      <c r="G172" s="22"/>
      <c r="H172" s="22"/>
      <c r="I172" s="22"/>
      <c r="J172" s="22"/>
      <c r="O172" s="7">
        <v>1</v>
      </c>
      <c r="P172" s="24"/>
    </row>
    <row r="173" spans="1:16" s="4" customFormat="1">
      <c r="A173" s="28"/>
      <c r="B173" s="30"/>
      <c r="C173" s="30"/>
      <c r="D173" s="30"/>
      <c r="E173" s="28"/>
      <c r="F173" s="29"/>
      <c r="G173" s="29"/>
      <c r="H173" s="29"/>
      <c r="I173" s="29"/>
      <c r="J173" s="29"/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27"/>
    </row>
    <row r="174" spans="1:16" s="2" customFormat="1">
      <c r="A174" s="19">
        <f t="shared" ref="A174" si="110">+A171+1</f>
        <v>58</v>
      </c>
      <c r="B174" s="25" t="s">
        <v>6</v>
      </c>
      <c r="C174" s="25" t="s">
        <v>6</v>
      </c>
      <c r="D174" s="25" t="s">
        <v>6</v>
      </c>
      <c r="E174" s="19" t="s">
        <v>126</v>
      </c>
      <c r="F174" s="21">
        <f>IF(K174=1,0+F$2,IF(K175=1,5+F$2,IF(K176=1,10+F$2,"")))</f>
        <v>10</v>
      </c>
      <c r="G174" s="21">
        <f>IF(L174=1,0+G$2,IF(L175=1,5+G$2,IF(L176=1,10+G$2,"")))</f>
        <v>11</v>
      </c>
      <c r="H174" s="21">
        <f>IF(M174=1,0+H$2,IF(M175=1,5+H$2,IF(M176=1,10+H$2,"")))</f>
        <v>12</v>
      </c>
      <c r="I174" s="21">
        <f>IF(N174=1,0+I$2,IF(N175=1,5+I$2,IF(N176=1,10+I$2,"")))</f>
        <v>13</v>
      </c>
      <c r="J174" s="21">
        <f>IF(O174=1,0+J$2,IF(O175=1,5+J$2,IF(O176=1,10+J$2,"")))</f>
        <v>4</v>
      </c>
      <c r="K174" s="2">
        <v>0</v>
      </c>
      <c r="L174" s="2">
        <v>0</v>
      </c>
      <c r="M174" s="2">
        <v>0</v>
      </c>
      <c r="N174" s="2">
        <v>0</v>
      </c>
      <c r="O174" s="2">
        <v>1</v>
      </c>
      <c r="P174" s="23" t="str">
        <f t="shared" ref="P174" si="111">CONCATENATE("_paylines.push(new Payline5Data(",A174-1,", LinesEmbed5x3.Line_0",A174-1,", 0x",E174,", payboxes, ",F174,", ",G174,", ",H174,", ",I174,", ",J174,"));")</f>
        <v>_paylines.push(new Payline5Data(57, LinesEmbed5x3.Line_057, 0xFFCFAB, payboxes, 10, 11, 12, 13, 4));</v>
      </c>
    </row>
    <row r="175" spans="1:16" s="3" customFormat="1">
      <c r="A175" s="20"/>
      <c r="B175" s="26"/>
      <c r="C175" s="26"/>
      <c r="D175" s="26"/>
      <c r="E175" s="20"/>
      <c r="F175" s="22"/>
      <c r="G175" s="22"/>
      <c r="H175" s="22"/>
      <c r="I175" s="22"/>
      <c r="J175" s="22"/>
      <c r="P175" s="24"/>
    </row>
    <row r="176" spans="1:16" s="4" customFormat="1">
      <c r="A176" s="28"/>
      <c r="B176" s="30"/>
      <c r="C176" s="30"/>
      <c r="D176" s="30"/>
      <c r="E176" s="28"/>
      <c r="F176" s="29"/>
      <c r="G176" s="29"/>
      <c r="H176" s="29"/>
      <c r="I176" s="29"/>
      <c r="J176" s="29"/>
      <c r="K176" s="4">
        <v>1</v>
      </c>
      <c r="L176" s="4">
        <v>1</v>
      </c>
      <c r="M176" s="4">
        <v>1</v>
      </c>
      <c r="N176" s="4">
        <v>1</v>
      </c>
      <c r="O176" s="4">
        <v>0</v>
      </c>
      <c r="P176" s="27"/>
    </row>
    <row r="177" spans="1:16" s="2" customFormat="1">
      <c r="A177" s="19">
        <f t="shared" ref="A177" si="112">+A174+1</f>
        <v>59</v>
      </c>
      <c r="B177" s="25" t="s">
        <v>6</v>
      </c>
      <c r="C177" s="25" t="s">
        <v>6</v>
      </c>
      <c r="D177" s="25" t="s">
        <v>6</v>
      </c>
      <c r="E177" s="19">
        <v>158078</v>
      </c>
      <c r="F177" s="21">
        <f>IF(K177=1,0+F$2,IF(K178=1,5+F$2,IF(K179=1,10+F$2,"")))</f>
        <v>5</v>
      </c>
      <c r="G177" s="21">
        <f>IF(L177=1,0+G$2,IF(L178=1,5+G$2,IF(L179=1,10+G$2,"")))</f>
        <v>6</v>
      </c>
      <c r="H177" s="21">
        <f>IF(M177=1,0+H$2,IF(M178=1,5+H$2,IF(M179=1,10+H$2,"")))</f>
        <v>7</v>
      </c>
      <c r="I177" s="21">
        <f>IF(N177=1,0+I$2,IF(N178=1,5+I$2,IF(N179=1,10+I$2,"")))</f>
        <v>3</v>
      </c>
      <c r="J177" s="21">
        <f>IF(O177=1,0+J$2,IF(O178=1,5+J$2,IF(O179=1,10+J$2,"")))</f>
        <v>14</v>
      </c>
      <c r="K177" s="2">
        <v>0</v>
      </c>
      <c r="L177" s="2">
        <v>0</v>
      </c>
      <c r="M177" s="2">
        <v>0</v>
      </c>
      <c r="N177" s="2">
        <v>1</v>
      </c>
      <c r="O177" s="2">
        <v>0</v>
      </c>
      <c r="P177" s="23" t="str">
        <f t="shared" ref="P177" si="113">CONCATENATE("_paylines.push(new Payline5Data(",A177-1,", LinesEmbed5x3.Line_0",A177-1,", 0x",E177,", payboxes, ",F177,", ",G177,", ",H177,", ",I177,", ",J177,"));")</f>
        <v>_paylines.push(new Payline5Data(58, LinesEmbed5x3.Line_058, 0x158078, payboxes, 5, 6, 7, 3, 14));</v>
      </c>
    </row>
    <row r="178" spans="1:16" s="3" customFormat="1">
      <c r="A178" s="20"/>
      <c r="B178" s="26"/>
      <c r="C178" s="26"/>
      <c r="D178" s="26"/>
      <c r="E178" s="20"/>
      <c r="F178" s="22"/>
      <c r="G178" s="22"/>
      <c r="H178" s="22"/>
      <c r="I178" s="22"/>
      <c r="J178" s="22"/>
      <c r="K178" s="7">
        <v>1</v>
      </c>
      <c r="L178" s="7">
        <v>1</v>
      </c>
      <c r="M178" s="7">
        <v>1</v>
      </c>
      <c r="P178" s="24"/>
    </row>
    <row r="179" spans="1:16" s="4" customFormat="1">
      <c r="A179" s="28"/>
      <c r="B179" s="30"/>
      <c r="C179" s="30"/>
      <c r="D179" s="30"/>
      <c r="E179" s="28"/>
      <c r="F179" s="29"/>
      <c r="G179" s="29"/>
      <c r="H179" s="29"/>
      <c r="I179" s="29"/>
      <c r="J179" s="29"/>
      <c r="K179" s="4">
        <v>0</v>
      </c>
      <c r="L179" s="4">
        <v>0</v>
      </c>
      <c r="M179" s="4">
        <v>0</v>
      </c>
      <c r="N179" s="4">
        <v>0</v>
      </c>
      <c r="O179" s="4">
        <v>1</v>
      </c>
      <c r="P179" s="27"/>
    </row>
    <row r="180" spans="1:16" s="2" customFormat="1">
      <c r="A180" s="19">
        <f t="shared" ref="A180" si="114">+A177+1</f>
        <v>60</v>
      </c>
      <c r="B180" s="25" t="s">
        <v>6</v>
      </c>
      <c r="C180" s="25" t="s">
        <v>6</v>
      </c>
      <c r="D180" s="25" t="s">
        <v>6</v>
      </c>
      <c r="E180" s="19" t="s">
        <v>129</v>
      </c>
      <c r="F180" s="21">
        <f>IF(K180=1,0+F$2,IF(K181=1,5+F$2,IF(K182=1,10+F$2,"")))</f>
        <v>0</v>
      </c>
      <c r="G180" s="21">
        <f>IF(L180=1,0+G$2,IF(L181=1,5+G$2,IF(L182=1,10+G$2,"")))</f>
        <v>1</v>
      </c>
      <c r="H180" s="21">
        <f>IF(M180=1,0+H$2,IF(M181=1,5+H$2,IF(M182=1,10+H$2,"")))</f>
        <v>2</v>
      </c>
      <c r="I180" s="21">
        <f>IF(N180=1,0+I$2,IF(N181=1,5+I$2,IF(N182=1,10+I$2,"")))</f>
        <v>8</v>
      </c>
      <c r="J180" s="21">
        <f>IF(O180=1,0+J$2,IF(O181=1,5+J$2,IF(O182=1,10+J$2,"")))</f>
        <v>9</v>
      </c>
      <c r="K180" s="2">
        <v>1</v>
      </c>
      <c r="L180" s="2">
        <v>1</v>
      </c>
      <c r="M180" s="2">
        <v>1</v>
      </c>
      <c r="N180" s="2">
        <v>0</v>
      </c>
      <c r="O180" s="2">
        <v>0</v>
      </c>
      <c r="P180" s="23" t="str">
        <f t="shared" ref="P180" si="115">CONCATENATE("_paylines.push(new Payline5Data(",A180-1,", LinesEmbed5x3.Line_0",A180-1,", 0x",E180,", payboxes, ",F180,", ",G180,", ",H180,", ",I180,", ",J180,"));")</f>
        <v>_paylines.push(new Payline5Data(59, LinesEmbed5x3.Line_059, 0xFC74FD, payboxes, 0, 1, 2, 8, 9));</v>
      </c>
    </row>
    <row r="181" spans="1:16" s="3" customFormat="1">
      <c r="A181" s="20"/>
      <c r="B181" s="26"/>
      <c r="C181" s="26"/>
      <c r="D181" s="26"/>
      <c r="E181" s="20"/>
      <c r="F181" s="22"/>
      <c r="G181" s="22"/>
      <c r="H181" s="22"/>
      <c r="I181" s="22"/>
      <c r="J181" s="22"/>
      <c r="N181" s="7">
        <v>1</v>
      </c>
      <c r="O181" s="7">
        <v>1</v>
      </c>
      <c r="P181" s="24"/>
    </row>
    <row r="182" spans="1:16" s="4" customFormat="1">
      <c r="A182" s="28"/>
      <c r="B182" s="30"/>
      <c r="C182" s="30"/>
      <c r="D182" s="30"/>
      <c r="E182" s="28"/>
      <c r="F182" s="29"/>
      <c r="G182" s="29"/>
      <c r="H182" s="29"/>
      <c r="I182" s="29"/>
      <c r="J182" s="29"/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27"/>
    </row>
    <row r="183" spans="1:16" s="2" customFormat="1">
      <c r="A183" s="19">
        <f t="shared" ref="A183" si="116">+A180+1</f>
        <v>61</v>
      </c>
      <c r="B183" s="25" t="s">
        <v>6</v>
      </c>
      <c r="C183" s="25" t="s">
        <v>6</v>
      </c>
      <c r="D183" s="25" t="s">
        <v>6</v>
      </c>
      <c r="E183" s="19" t="s">
        <v>131</v>
      </c>
      <c r="F183" s="21">
        <f>IF(K183=1,0+F$2,IF(K184=1,5+F$2,IF(K185=1,10+F$2,"")))</f>
        <v>10</v>
      </c>
      <c r="G183" s="21">
        <f>IF(L183=1,0+G$2,IF(L184=1,5+G$2,IF(L185=1,10+G$2,"")))</f>
        <v>11</v>
      </c>
      <c r="H183" s="21">
        <f>IF(M183=1,0+H$2,IF(M184=1,5+H$2,IF(M185=1,10+H$2,"")))</f>
        <v>12</v>
      </c>
      <c r="I183" s="21">
        <f>IF(N183=1,0+I$2,IF(N184=1,5+I$2,IF(N185=1,10+I$2,"")))</f>
        <v>8</v>
      </c>
      <c r="J183" s="21">
        <f>IF(O183=1,0+J$2,IF(O184=1,5+J$2,IF(O185=1,10+J$2,"")))</f>
        <v>14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3" t="str">
        <f t="shared" ref="P183" si="117">CONCATENATE("_paylines.push(new Payline5Data(",A183-1,", LinesEmbed5x3.Line_0",A183-1,", 0x",E183,", payboxes, ",F183,", ",G183,", ",H183,", ",I183,", ",J183,"));")</f>
        <v>_paylines.push(new Payline5Data(60, LinesEmbed5x3.Line_060, 0xF780A1, payboxes, 10, 11, 12, 8, 14));</v>
      </c>
    </row>
    <row r="184" spans="1:16" s="3" customFormat="1">
      <c r="A184" s="20"/>
      <c r="B184" s="26"/>
      <c r="C184" s="26"/>
      <c r="D184" s="26"/>
      <c r="E184" s="20"/>
      <c r="F184" s="22"/>
      <c r="G184" s="22"/>
      <c r="H184" s="22"/>
      <c r="I184" s="22"/>
      <c r="J184" s="22"/>
      <c r="N184" s="7">
        <v>1</v>
      </c>
      <c r="P184" s="24"/>
    </row>
    <row r="185" spans="1:16" s="4" customFormat="1">
      <c r="A185" s="28"/>
      <c r="B185" s="30"/>
      <c r="C185" s="30"/>
      <c r="D185" s="30"/>
      <c r="E185" s="28"/>
      <c r="F185" s="29"/>
      <c r="G185" s="29"/>
      <c r="H185" s="29"/>
      <c r="I185" s="29"/>
      <c r="J185" s="29"/>
      <c r="K185" s="4">
        <v>1</v>
      </c>
      <c r="L185" s="4">
        <v>1</v>
      </c>
      <c r="M185" s="4">
        <v>1</v>
      </c>
      <c r="N185" s="4">
        <v>0</v>
      </c>
      <c r="O185" s="4">
        <v>1</v>
      </c>
      <c r="P185" s="27"/>
    </row>
    <row r="186" spans="1:16" s="2" customFormat="1">
      <c r="A186" s="19">
        <f t="shared" ref="A186" si="118">+A183+1</f>
        <v>62</v>
      </c>
      <c r="B186" s="25" t="s">
        <v>6</v>
      </c>
      <c r="C186" s="25" t="s">
        <v>6</v>
      </c>
      <c r="D186" s="25" t="s">
        <v>6</v>
      </c>
      <c r="E186" s="19" t="s">
        <v>133</v>
      </c>
      <c r="F186" s="21">
        <f>IF(K186=1,0+F$2,IF(K187=1,5+F$2,IF(K188=1,10+F$2,"")))</f>
        <v>0</v>
      </c>
      <c r="G186" s="21">
        <f>IF(L186=1,0+G$2,IF(L187=1,5+G$2,IF(L188=1,10+G$2,"")))</f>
        <v>1</v>
      </c>
      <c r="H186" s="21">
        <f>IF(M186=1,0+H$2,IF(M187=1,5+H$2,IF(M188=1,10+H$2,"")))</f>
        <v>2</v>
      </c>
      <c r="I186" s="21">
        <f>IF(N186=1,0+I$2,IF(N187=1,5+I$2,IF(N188=1,10+I$2,"")))</f>
        <v>8</v>
      </c>
      <c r="J186" s="21">
        <f>IF(O186=1,0+J$2,IF(O187=1,5+J$2,IF(O188=1,10+J$2,"")))</f>
        <v>4</v>
      </c>
      <c r="K186" s="2">
        <v>1</v>
      </c>
      <c r="L186" s="2">
        <v>1</v>
      </c>
      <c r="M186" s="2">
        <v>1</v>
      </c>
      <c r="N186" s="2">
        <v>0</v>
      </c>
      <c r="O186" s="2">
        <v>1</v>
      </c>
      <c r="P186" s="23" t="str">
        <f t="shared" ref="P186" si="119">CONCATENATE("_paylines.push(new Payline5Data(",A186-1,", LinesEmbed5x3.Line_0",A186-1,", 0x",E186,", payboxes, ",F186,", ",G186,", ",H186,", ",I186,", ",J186,"));")</f>
        <v>_paylines.push(new Payline5Data(61, LinesEmbed5x3.Line_061, 0x8E4585, payboxes, 0, 1, 2, 8, 4));</v>
      </c>
    </row>
    <row r="187" spans="1:16" s="3" customFormat="1">
      <c r="A187" s="20"/>
      <c r="B187" s="26"/>
      <c r="C187" s="26"/>
      <c r="D187" s="26"/>
      <c r="E187" s="20"/>
      <c r="F187" s="22"/>
      <c r="G187" s="22"/>
      <c r="H187" s="22"/>
      <c r="I187" s="22"/>
      <c r="J187" s="22"/>
      <c r="N187" s="7">
        <v>1</v>
      </c>
      <c r="P187" s="24"/>
    </row>
    <row r="188" spans="1:16" s="4" customFormat="1">
      <c r="A188" s="28"/>
      <c r="B188" s="30"/>
      <c r="C188" s="30"/>
      <c r="D188" s="30"/>
      <c r="E188" s="28"/>
      <c r="F188" s="29"/>
      <c r="G188" s="29"/>
      <c r="H188" s="29"/>
      <c r="I188" s="29"/>
      <c r="J188" s="29"/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27"/>
    </row>
    <row r="189" spans="1:16" s="2" customFormat="1">
      <c r="A189" s="19">
        <f t="shared" ref="A189" si="120">+A186+1</f>
        <v>63</v>
      </c>
      <c r="B189" s="25" t="s">
        <v>6</v>
      </c>
      <c r="C189" s="25" t="s">
        <v>6</v>
      </c>
      <c r="D189" s="25" t="s">
        <v>6</v>
      </c>
      <c r="E189" s="19" t="s">
        <v>135</v>
      </c>
      <c r="F189" s="21">
        <f>IF(K189=1,0+F$2,IF(K190=1,5+F$2,IF(K191=1,10+F$2,"")))</f>
        <v>10</v>
      </c>
      <c r="G189" s="21">
        <f>IF(L189=1,0+G$2,IF(L190=1,5+G$2,IF(L191=1,10+G$2,"")))</f>
        <v>11</v>
      </c>
      <c r="H189" s="21">
        <f>IF(M189=1,0+H$2,IF(M190=1,5+H$2,IF(M191=1,10+H$2,"")))</f>
        <v>12</v>
      </c>
      <c r="I189" s="21">
        <f>IF(N189=1,0+I$2,IF(N190=1,5+I$2,IF(N191=1,10+I$2,"")))</f>
        <v>8</v>
      </c>
      <c r="J189" s="21">
        <f>IF(O189=1,0+J$2,IF(O190=1,5+J$2,IF(O191=1,10+J$2,"")))</f>
        <v>4</v>
      </c>
      <c r="K189" s="2">
        <v>0</v>
      </c>
      <c r="L189" s="2">
        <v>0</v>
      </c>
      <c r="M189" s="2">
        <v>0</v>
      </c>
      <c r="N189" s="2">
        <v>0</v>
      </c>
      <c r="O189" s="2">
        <v>1</v>
      </c>
      <c r="P189" s="23" t="str">
        <f t="shared" ref="P189" si="121">CONCATENATE("_paylines.push(new Payline5Data(",A189-1,", LinesEmbed5x3.Line_0",A189-1,", 0x",E189,", payboxes, ",F189,", ",G189,", ",H189,", ",I189,", ",J189,"));")</f>
        <v>_paylines.push(new Payline5Data(62, LinesEmbed5x3.Line_062, 0x7442C8, payboxes, 10, 11, 12, 8, 4));</v>
      </c>
    </row>
    <row r="190" spans="1:16" s="3" customFormat="1">
      <c r="A190" s="20"/>
      <c r="B190" s="26"/>
      <c r="C190" s="26"/>
      <c r="D190" s="26"/>
      <c r="E190" s="20"/>
      <c r="F190" s="22"/>
      <c r="G190" s="22"/>
      <c r="H190" s="22"/>
      <c r="I190" s="22"/>
      <c r="J190" s="22"/>
      <c r="N190" s="7">
        <v>1</v>
      </c>
      <c r="P190" s="24"/>
    </row>
    <row r="191" spans="1:16" s="4" customFormat="1">
      <c r="A191" s="28"/>
      <c r="B191" s="30"/>
      <c r="C191" s="30"/>
      <c r="D191" s="30"/>
      <c r="E191" s="28"/>
      <c r="F191" s="29"/>
      <c r="G191" s="29"/>
      <c r="H191" s="29"/>
      <c r="I191" s="29"/>
      <c r="J191" s="29"/>
      <c r="K191" s="4">
        <v>1</v>
      </c>
      <c r="L191" s="4">
        <v>1</v>
      </c>
      <c r="M191" s="4">
        <v>1</v>
      </c>
      <c r="N191" s="4">
        <v>0</v>
      </c>
      <c r="O191" s="4">
        <v>0</v>
      </c>
      <c r="P191" s="27"/>
    </row>
    <row r="192" spans="1:16" s="2" customFormat="1">
      <c r="A192" s="19">
        <f t="shared" ref="A192" si="122">+A189+1</f>
        <v>64</v>
      </c>
      <c r="B192" s="25" t="s">
        <v>6</v>
      </c>
      <c r="C192" s="25" t="s">
        <v>6</v>
      </c>
      <c r="D192" s="25" t="s">
        <v>6</v>
      </c>
      <c r="E192" s="19" t="s">
        <v>137</v>
      </c>
      <c r="F192" s="21">
        <f>IF(K192=1,0+F$2,IF(K193=1,5+F$2,IF(K194=1,10+F$2,"")))</f>
        <v>5</v>
      </c>
      <c r="G192" s="21">
        <f>IF(L192=1,0+G$2,IF(L193=1,5+G$2,IF(L194=1,10+G$2,"")))</f>
        <v>6</v>
      </c>
      <c r="H192" s="21">
        <f>IF(M192=1,0+H$2,IF(M193=1,5+H$2,IF(M194=1,10+H$2,"")))</f>
        <v>2</v>
      </c>
      <c r="I192" s="21">
        <f>IF(N192=1,0+I$2,IF(N193=1,5+I$2,IF(N194=1,10+I$2,"")))</f>
        <v>13</v>
      </c>
      <c r="J192" s="21">
        <f>IF(O192=1,0+J$2,IF(O193=1,5+J$2,IF(O194=1,10+J$2,"")))</f>
        <v>14</v>
      </c>
      <c r="K192" s="2">
        <v>0</v>
      </c>
      <c r="L192" s="2">
        <v>0</v>
      </c>
      <c r="M192" s="2">
        <v>1</v>
      </c>
      <c r="N192" s="2">
        <v>0</v>
      </c>
      <c r="O192" s="2">
        <v>0</v>
      </c>
      <c r="P192" s="23" t="str">
        <f t="shared" ref="P192" si="123">CONCATENATE("_paylines.push(new Payline5Data(",A192-1,", LinesEmbed5x3.Line_0",A192-1,", 0x",E192,", payboxes, ",F192,", ",G192,", ",H192,", ",I192,", ",J192,"));")</f>
        <v>_paylines.push(new Payline5Data(63, LinesEmbed5x3.Line_063, 0x9D81BA, payboxes, 5, 6, 2, 13, 14));</v>
      </c>
    </row>
    <row r="193" spans="1:16" s="3" customFormat="1">
      <c r="A193" s="20"/>
      <c r="B193" s="26"/>
      <c r="C193" s="26"/>
      <c r="D193" s="26"/>
      <c r="E193" s="20"/>
      <c r="F193" s="22"/>
      <c r="G193" s="22"/>
      <c r="H193" s="22"/>
      <c r="I193" s="22"/>
      <c r="J193" s="22"/>
      <c r="K193" s="7">
        <v>1</v>
      </c>
      <c r="L193" s="7">
        <v>1</v>
      </c>
      <c r="P193" s="24"/>
    </row>
    <row r="194" spans="1:16" s="4" customFormat="1">
      <c r="A194" s="28"/>
      <c r="B194" s="30"/>
      <c r="C194" s="30"/>
      <c r="D194" s="30"/>
      <c r="E194" s="28"/>
      <c r="F194" s="29"/>
      <c r="G194" s="29"/>
      <c r="H194" s="29"/>
      <c r="I194" s="29"/>
      <c r="J194" s="29"/>
      <c r="K194" s="4">
        <v>0</v>
      </c>
      <c r="L194" s="4">
        <v>0</v>
      </c>
      <c r="M194" s="4">
        <v>0</v>
      </c>
      <c r="N194" s="4">
        <v>1</v>
      </c>
      <c r="O194" s="4">
        <v>1</v>
      </c>
      <c r="P194" s="27"/>
    </row>
    <row r="195" spans="1:16" s="2" customFormat="1">
      <c r="A195" s="19">
        <f t="shared" ref="A195" si="124">+A192+1</f>
        <v>65</v>
      </c>
      <c r="B195" s="25" t="s">
        <v>6</v>
      </c>
      <c r="C195" s="25" t="s">
        <v>6</v>
      </c>
      <c r="D195" s="25" t="s">
        <v>6</v>
      </c>
      <c r="E195" s="19" t="s">
        <v>139</v>
      </c>
      <c r="F195" s="21">
        <f>IF(K195=1,0+F$2,IF(K196=1,5+F$2,IF(K197=1,10+F$2,"")))</f>
        <v>10</v>
      </c>
      <c r="G195" s="21">
        <f>IF(L195=1,0+G$2,IF(L196=1,5+G$2,IF(L197=1,10+G$2,"")))</f>
        <v>6</v>
      </c>
      <c r="H195" s="21">
        <f>IF(M195=1,0+H$2,IF(M196=1,5+H$2,IF(M197=1,10+H$2,"")))</f>
        <v>7</v>
      </c>
      <c r="I195" s="21">
        <f>IF(N195=1,0+I$2,IF(N196=1,5+I$2,IF(N197=1,10+I$2,"")))</f>
        <v>8</v>
      </c>
      <c r="J195" s="21">
        <f>IF(O195=1,0+J$2,IF(O196=1,5+J$2,IF(O197=1,10+J$2,"")))</f>
        <v>4</v>
      </c>
      <c r="K195" s="2">
        <v>0</v>
      </c>
      <c r="L195" s="2">
        <v>0</v>
      </c>
      <c r="M195" s="2">
        <v>0</v>
      </c>
      <c r="N195" s="2">
        <v>0</v>
      </c>
      <c r="O195" s="2">
        <v>1</v>
      </c>
      <c r="P195" s="23" t="str">
        <f t="shared" ref="P195" si="125">CONCATENATE("_paylines.push(new Payline5Data(",A195-1,", LinesEmbed5x3.Line_0",A195-1,", 0x",E195,", payboxes, ",F195,", ",G195,", ",H195,", ",I195,", ",J195,"));")</f>
        <v>_paylines.push(new Payline5Data(64, LinesEmbed5x3.Line_064, 0xFF1DCE, payboxes, 10, 6, 7, 8, 4));</v>
      </c>
    </row>
    <row r="196" spans="1:16" s="3" customFormat="1">
      <c r="A196" s="20"/>
      <c r="B196" s="26"/>
      <c r="C196" s="26"/>
      <c r="D196" s="26"/>
      <c r="E196" s="20"/>
      <c r="F196" s="22"/>
      <c r="G196" s="22"/>
      <c r="H196" s="22"/>
      <c r="I196" s="22"/>
      <c r="J196" s="22"/>
      <c r="L196" s="7">
        <v>1</v>
      </c>
      <c r="M196" s="7">
        <v>1</v>
      </c>
      <c r="N196" s="7">
        <v>1</v>
      </c>
      <c r="P196" s="24"/>
    </row>
    <row r="197" spans="1:16" s="4" customFormat="1">
      <c r="A197" s="28"/>
      <c r="B197" s="30"/>
      <c r="C197" s="30"/>
      <c r="D197" s="30"/>
      <c r="E197" s="28"/>
      <c r="F197" s="29"/>
      <c r="G197" s="29"/>
      <c r="H197" s="29"/>
      <c r="I197" s="29"/>
      <c r="J197" s="29"/>
      <c r="K197" s="4">
        <v>1</v>
      </c>
      <c r="L197" s="4">
        <v>0</v>
      </c>
      <c r="M197" s="4">
        <v>0</v>
      </c>
      <c r="N197" s="4">
        <v>0</v>
      </c>
      <c r="O197" s="4">
        <v>0</v>
      </c>
      <c r="P197" s="27"/>
    </row>
    <row r="198" spans="1:16" s="2" customFormat="1">
      <c r="A198" s="19">
        <f t="shared" ref="A198" si="126">+A195+1</f>
        <v>66</v>
      </c>
      <c r="B198" s="25" t="s">
        <v>6</v>
      </c>
      <c r="C198" s="25" t="s">
        <v>6</v>
      </c>
      <c r="D198" s="25" t="s">
        <v>6</v>
      </c>
      <c r="E198" s="19" t="s">
        <v>141</v>
      </c>
      <c r="F198" s="21">
        <f>IF(K198=1,0+F$2,IF(K199=1,5+F$2,IF(K200=1,10+F$2,"")))</f>
        <v>0</v>
      </c>
      <c r="G198" s="21">
        <f>IF(L198=1,0+G$2,IF(L199=1,5+G$2,IF(L200=1,10+G$2,"")))</f>
        <v>1</v>
      </c>
      <c r="H198" s="21">
        <f>IF(M198=1,0+H$2,IF(M199=1,5+H$2,IF(M200=1,10+H$2,"")))</f>
        <v>2</v>
      </c>
      <c r="I198" s="21">
        <f>IF(N198=1,0+I$2,IF(N199=1,5+I$2,IF(N200=1,10+I$2,"")))</f>
        <v>3</v>
      </c>
      <c r="J198" s="21">
        <f>IF(O198=1,0+J$2,IF(O199=1,5+J$2,IF(O200=1,10+J$2,"")))</f>
        <v>14</v>
      </c>
      <c r="K198" s="2">
        <v>1</v>
      </c>
      <c r="L198" s="2">
        <v>1</v>
      </c>
      <c r="M198" s="2">
        <v>1</v>
      </c>
      <c r="N198" s="2">
        <v>1</v>
      </c>
      <c r="O198" s="2">
        <v>0</v>
      </c>
      <c r="P198" s="23" t="str">
        <f t="shared" ref="P198" si="127">CONCATENATE("_paylines.push(new Payline5Data(",A198-1,", LinesEmbed5x3.Line_0",A198-1,", 0x",E198,", payboxes, ",F198,", ",G198,", ",H198,", ",I198,", ",J198,"));")</f>
        <v>_paylines.push(new Payline5Data(65, LinesEmbed5x3.Line_065, 0xFF496C, payboxes, 0, 1, 2, 3, 14));</v>
      </c>
    </row>
    <row r="199" spans="1:16" s="3" customFormat="1">
      <c r="A199" s="20"/>
      <c r="B199" s="26"/>
      <c r="C199" s="26"/>
      <c r="D199" s="26"/>
      <c r="E199" s="20"/>
      <c r="F199" s="22"/>
      <c r="G199" s="22"/>
      <c r="H199" s="22"/>
      <c r="I199" s="22"/>
      <c r="J199" s="22"/>
      <c r="P199" s="24"/>
    </row>
    <row r="200" spans="1:16" s="4" customFormat="1">
      <c r="A200" s="28"/>
      <c r="B200" s="30"/>
      <c r="C200" s="30"/>
      <c r="D200" s="30"/>
      <c r="E200" s="28"/>
      <c r="F200" s="29"/>
      <c r="G200" s="29"/>
      <c r="H200" s="29"/>
      <c r="I200" s="29"/>
      <c r="J200" s="29"/>
      <c r="K200" s="4">
        <v>0</v>
      </c>
      <c r="L200" s="4">
        <v>0</v>
      </c>
      <c r="M200" s="4">
        <v>0</v>
      </c>
      <c r="N200" s="4">
        <v>0</v>
      </c>
      <c r="O200" s="4">
        <v>1</v>
      </c>
      <c r="P200" s="27"/>
    </row>
    <row r="201" spans="1:16" s="2" customFormat="1">
      <c r="A201" s="19">
        <f t="shared" ref="A201" si="128">+A198+1</f>
        <v>67</v>
      </c>
      <c r="B201" s="25" t="s">
        <v>6</v>
      </c>
      <c r="C201" s="25" t="s">
        <v>6</v>
      </c>
      <c r="D201" s="25" t="s">
        <v>6</v>
      </c>
      <c r="E201" s="19" t="s">
        <v>143</v>
      </c>
      <c r="F201" s="21">
        <f>IF(K201=1,0+F$2,IF(K202=1,5+F$2,IF(K203=1,10+F$2,"")))</f>
        <v>10</v>
      </c>
      <c r="G201" s="21">
        <f>IF(L201=1,0+G$2,IF(L202=1,5+G$2,IF(L203=1,10+G$2,"")))</f>
        <v>11</v>
      </c>
      <c r="H201" s="21">
        <f>IF(M201=1,0+H$2,IF(M202=1,5+H$2,IF(M203=1,10+H$2,"")))</f>
        <v>12</v>
      </c>
      <c r="I201" s="21">
        <f>IF(N201=1,0+I$2,IF(N202=1,5+I$2,IF(N203=1,10+I$2,"")))</f>
        <v>8</v>
      </c>
      <c r="J201" s="21">
        <f>IF(O201=1,0+J$2,IF(O202=1,5+J$2,IF(O203=1,10+J$2,"")))</f>
        <v>9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3" t="str">
        <f t="shared" ref="P201" si="129">CONCATENATE("_paylines.push(new Payline5Data(",A201-1,", LinesEmbed5x3.Line_0",A201-1,", 0x",E201,", payboxes, ",F201,", ",G201,", ",H201,", ",I201,", ",J201,"));")</f>
        <v>_paylines.push(new Payline5Data(66, LinesEmbed5x3.Line_066, 0xD68A59, payboxes, 10, 11, 12, 8, 9));</v>
      </c>
    </row>
    <row r="202" spans="1:16" s="3" customFormat="1">
      <c r="A202" s="20"/>
      <c r="B202" s="26"/>
      <c r="C202" s="26"/>
      <c r="D202" s="26"/>
      <c r="E202" s="20"/>
      <c r="F202" s="22"/>
      <c r="G202" s="22"/>
      <c r="H202" s="22"/>
      <c r="I202" s="22"/>
      <c r="J202" s="22"/>
      <c r="N202" s="7">
        <v>1</v>
      </c>
      <c r="O202" s="7">
        <v>1</v>
      </c>
      <c r="P202" s="24"/>
    </row>
    <row r="203" spans="1:16" s="4" customFormat="1">
      <c r="A203" s="28"/>
      <c r="B203" s="30"/>
      <c r="C203" s="30"/>
      <c r="D203" s="30"/>
      <c r="E203" s="28"/>
      <c r="F203" s="29"/>
      <c r="G203" s="29"/>
      <c r="H203" s="29"/>
      <c r="I203" s="29"/>
      <c r="J203" s="29"/>
      <c r="K203" s="4">
        <v>1</v>
      </c>
      <c r="L203" s="4">
        <v>1</v>
      </c>
      <c r="M203" s="4">
        <v>1</v>
      </c>
      <c r="N203" s="4">
        <v>0</v>
      </c>
      <c r="O203" s="4">
        <v>0</v>
      </c>
      <c r="P203" s="27"/>
    </row>
    <row r="204" spans="1:16" s="2" customFormat="1">
      <c r="A204" s="19">
        <f t="shared" ref="A204" si="130">+A201+1</f>
        <v>68</v>
      </c>
      <c r="B204" s="25" t="s">
        <v>6</v>
      </c>
      <c r="C204" s="25" t="s">
        <v>6</v>
      </c>
      <c r="D204" s="25" t="s">
        <v>6</v>
      </c>
      <c r="E204" s="19" t="s">
        <v>145</v>
      </c>
      <c r="F204" s="21">
        <f>IF(K204=1,0+F$2,IF(K205=1,5+F$2,IF(K206=1,10+F$2,"")))</f>
        <v>5</v>
      </c>
      <c r="G204" s="21">
        <f>IF(L204=1,0+G$2,IF(L205=1,5+G$2,IF(L206=1,10+G$2,"")))</f>
        <v>6</v>
      </c>
      <c r="H204" s="21">
        <f>IF(M204=1,0+H$2,IF(M205=1,5+H$2,IF(M206=1,10+H$2,"")))</f>
        <v>7</v>
      </c>
      <c r="I204" s="21">
        <f>IF(N204=1,0+I$2,IF(N205=1,5+I$2,IF(N206=1,10+I$2,"")))</f>
        <v>13</v>
      </c>
      <c r="J204" s="21">
        <f>IF(O204=1,0+J$2,IF(O205=1,5+J$2,IF(O206=1,10+J$2,"")))</f>
        <v>14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3" t="str">
        <f t="shared" ref="P204" si="131">CONCATENATE("_paylines.push(new Payline5Data(",A204-1,", LinesEmbed5x3.Line_0",A204-1,", 0x",E204,", payboxes, ",F204,", ",G204,", ",H204,", ",I204,", ",J204,"));")</f>
        <v>_paylines.push(new Payline5Data(67, LinesEmbed5x3.Line_067, 0xFF48D0, payboxes, 5, 6, 7, 13, 14));</v>
      </c>
    </row>
    <row r="205" spans="1:16" s="3" customFormat="1">
      <c r="A205" s="20"/>
      <c r="B205" s="26"/>
      <c r="C205" s="26"/>
      <c r="D205" s="26"/>
      <c r="E205" s="20"/>
      <c r="F205" s="22"/>
      <c r="G205" s="22"/>
      <c r="H205" s="22"/>
      <c r="I205" s="22"/>
      <c r="J205" s="22"/>
      <c r="K205" s="7">
        <v>1</v>
      </c>
      <c r="L205" s="7">
        <v>1</v>
      </c>
      <c r="M205" s="7">
        <v>1</v>
      </c>
      <c r="P205" s="24"/>
    </row>
    <row r="206" spans="1:16" s="4" customFormat="1">
      <c r="A206" s="28"/>
      <c r="B206" s="30"/>
      <c r="C206" s="30"/>
      <c r="D206" s="30"/>
      <c r="E206" s="28"/>
      <c r="F206" s="29"/>
      <c r="G206" s="29"/>
      <c r="H206" s="29"/>
      <c r="I206" s="29"/>
      <c r="J206" s="29"/>
      <c r="K206" s="4">
        <v>0</v>
      </c>
      <c r="L206" s="4">
        <v>0</v>
      </c>
      <c r="M206" s="4">
        <v>0</v>
      </c>
      <c r="N206" s="4">
        <v>1</v>
      </c>
      <c r="O206" s="4">
        <v>1</v>
      </c>
      <c r="P206" s="27"/>
    </row>
    <row r="207" spans="1:16" s="2" customFormat="1">
      <c r="A207" s="19">
        <f t="shared" ref="A207" si="132">+A204+1</f>
        <v>69</v>
      </c>
      <c r="B207" s="25" t="s">
        <v>6</v>
      </c>
      <c r="C207" s="25" t="s">
        <v>6</v>
      </c>
      <c r="D207" s="25" t="s">
        <v>6</v>
      </c>
      <c r="E207" s="19" t="s">
        <v>146</v>
      </c>
      <c r="F207" s="21">
        <f>IF(K207=1,0+F$2,IF(K208=1,5+F$2,IF(K209=1,10+F$2,"")))</f>
        <v>0</v>
      </c>
      <c r="G207" s="21">
        <f>IF(L207=1,0+G$2,IF(L208=1,5+G$2,IF(L209=1,10+G$2,"")))</f>
        <v>11</v>
      </c>
      <c r="H207" s="21">
        <f>IF(M207=1,0+H$2,IF(M208=1,5+H$2,IF(M209=1,10+H$2,"")))</f>
        <v>2</v>
      </c>
      <c r="I207" s="21">
        <f>IF(N207=1,0+I$2,IF(N208=1,5+I$2,IF(N209=1,10+I$2,"")))</f>
        <v>3</v>
      </c>
      <c r="J207" s="21">
        <f>IF(O207=1,0+J$2,IF(O208=1,5+J$2,IF(O209=1,10+J$2,"")))</f>
        <v>4</v>
      </c>
      <c r="K207" s="2">
        <v>1</v>
      </c>
      <c r="L207" s="2">
        <v>0</v>
      </c>
      <c r="M207" s="2">
        <v>1</v>
      </c>
      <c r="N207" s="2">
        <v>1</v>
      </c>
      <c r="O207" s="2">
        <v>1</v>
      </c>
      <c r="P207" s="23" t="str">
        <f t="shared" ref="P207" si="133">CONCATENATE("_paylines.push(new Payline5Data(",A207-1,", LinesEmbed5x3.Line_0",A207-1,", 0x",E207,", payboxes, ",F207,", ",G207,", ",H207,", ",I207,", ",J207,"));")</f>
        <v>_paylines.push(new Payline5Data(68, LinesEmbed5x3.Line_068, 0xEE204D, payboxes, 0, 11, 2, 3, 4));</v>
      </c>
    </row>
    <row r="208" spans="1:16" s="3" customFormat="1">
      <c r="A208" s="20"/>
      <c r="B208" s="26"/>
      <c r="C208" s="26"/>
      <c r="D208" s="26"/>
      <c r="E208" s="20"/>
      <c r="F208" s="22"/>
      <c r="G208" s="22"/>
      <c r="H208" s="22"/>
      <c r="I208" s="22"/>
      <c r="J208" s="22"/>
      <c r="P208" s="24"/>
    </row>
    <row r="209" spans="1:16" s="4" customFormat="1">
      <c r="A209" s="28"/>
      <c r="B209" s="30"/>
      <c r="C209" s="30"/>
      <c r="D209" s="30"/>
      <c r="E209" s="28"/>
      <c r="F209" s="29"/>
      <c r="G209" s="29"/>
      <c r="H209" s="29"/>
      <c r="I209" s="29"/>
      <c r="J209" s="29"/>
      <c r="K209" s="4">
        <v>0</v>
      </c>
      <c r="L209" s="4">
        <v>1</v>
      </c>
      <c r="M209" s="4">
        <v>0</v>
      </c>
      <c r="N209" s="4">
        <v>0</v>
      </c>
      <c r="O209" s="4">
        <v>0</v>
      </c>
      <c r="P209" s="27"/>
    </row>
    <row r="210" spans="1:16" s="2" customFormat="1">
      <c r="A210" s="19">
        <f t="shared" ref="A210" si="134">+A207+1</f>
        <v>70</v>
      </c>
      <c r="B210" s="25" t="s">
        <v>6</v>
      </c>
      <c r="C210" s="25" t="s">
        <v>6</v>
      </c>
      <c r="D210" s="25" t="s">
        <v>6</v>
      </c>
      <c r="E210" s="19" t="s">
        <v>148</v>
      </c>
      <c r="F210" s="21">
        <f>IF(K210=1,0+F$2,IF(K211=1,5+F$2,IF(K212=1,10+F$2,"")))</f>
        <v>10</v>
      </c>
      <c r="G210" s="21">
        <f>IF(L210=1,0+G$2,IF(L211=1,5+G$2,IF(L212=1,10+G$2,"")))</f>
        <v>1</v>
      </c>
      <c r="H210" s="21">
        <f>IF(M210=1,0+H$2,IF(M211=1,5+H$2,IF(M212=1,10+H$2,"")))</f>
        <v>12</v>
      </c>
      <c r="I210" s="21">
        <f>IF(N210=1,0+I$2,IF(N211=1,5+I$2,IF(N212=1,10+I$2,"")))</f>
        <v>13</v>
      </c>
      <c r="J210" s="21">
        <f>IF(O210=1,0+J$2,IF(O211=1,5+J$2,IF(O212=1,10+J$2,"")))</f>
        <v>14</v>
      </c>
      <c r="K210" s="2">
        <v>0</v>
      </c>
      <c r="L210" s="2">
        <v>1</v>
      </c>
      <c r="M210" s="2">
        <v>0</v>
      </c>
      <c r="N210" s="2">
        <v>0</v>
      </c>
      <c r="O210" s="2">
        <v>0</v>
      </c>
      <c r="P210" s="23" t="str">
        <f t="shared" ref="P210" si="135">CONCATENATE("_paylines.push(new Payline5Data(",A210-1,", LinesEmbed5x3.Line_0",A210-1,", 0x",E210,", payboxes, ",F210,", ",G210,", ",H210,", ",I210,", ",J210,"));")</f>
        <v>_paylines.push(new Payline5Data(69, LinesEmbed5x3.Line_069, 0xFF5349, payboxes, 10, 1, 12, 13, 14));</v>
      </c>
    </row>
    <row r="211" spans="1:16" s="3" customFormat="1">
      <c r="A211" s="20"/>
      <c r="B211" s="26"/>
      <c r="C211" s="26"/>
      <c r="D211" s="26"/>
      <c r="E211" s="20"/>
      <c r="F211" s="22"/>
      <c r="G211" s="22"/>
      <c r="H211" s="22"/>
      <c r="I211" s="22"/>
      <c r="J211" s="22"/>
      <c r="P211" s="24"/>
    </row>
    <row r="212" spans="1:16" s="4" customFormat="1">
      <c r="A212" s="28"/>
      <c r="B212" s="30"/>
      <c r="C212" s="30"/>
      <c r="D212" s="30"/>
      <c r="E212" s="28"/>
      <c r="F212" s="29"/>
      <c r="G212" s="29"/>
      <c r="H212" s="29"/>
      <c r="I212" s="29"/>
      <c r="J212" s="29"/>
      <c r="K212" s="4">
        <v>1</v>
      </c>
      <c r="L212" s="4">
        <v>0</v>
      </c>
      <c r="M212" s="4">
        <v>1</v>
      </c>
      <c r="N212" s="4">
        <v>1</v>
      </c>
      <c r="O212" s="4">
        <v>1</v>
      </c>
      <c r="P212" s="27"/>
    </row>
    <row r="213" spans="1:16" s="2" customFormat="1">
      <c r="A213" s="19">
        <f t="shared" ref="A213" si="136">+A210+1</f>
        <v>71</v>
      </c>
      <c r="B213" s="25" t="s">
        <v>6</v>
      </c>
      <c r="C213" s="25" t="s">
        <v>6</v>
      </c>
      <c r="D213" s="25" t="s">
        <v>6</v>
      </c>
      <c r="E213" s="19" t="s">
        <v>150</v>
      </c>
      <c r="F213" s="21">
        <f>IF(K213=1,0+F$2,IF(K214=1,5+F$2,IF(K215=1,10+F$2,"")))</f>
        <v>5</v>
      </c>
      <c r="G213" s="21">
        <f>IF(L213=1,0+G$2,IF(L214=1,5+G$2,IF(L215=1,10+G$2,"")))</f>
        <v>6</v>
      </c>
      <c r="H213" s="21">
        <f>IF(M213=1,0+H$2,IF(M214=1,5+H$2,IF(M215=1,10+H$2,"")))</f>
        <v>7</v>
      </c>
      <c r="I213" s="21">
        <f>IF(N213=1,0+I$2,IF(N214=1,5+I$2,IF(N215=1,10+I$2,"")))</f>
        <v>3</v>
      </c>
      <c r="J213" s="21">
        <f>IF(O213=1,0+J$2,IF(O214=1,5+J$2,IF(O215=1,10+J$2,"")))</f>
        <v>9</v>
      </c>
      <c r="K213" s="2">
        <v>0</v>
      </c>
      <c r="L213" s="2">
        <v>0</v>
      </c>
      <c r="M213" s="2">
        <v>0</v>
      </c>
      <c r="N213" s="2">
        <v>1</v>
      </c>
      <c r="O213" s="2">
        <v>0</v>
      </c>
      <c r="P213" s="23" t="str">
        <f t="shared" ref="P213" si="137">CONCATENATE("_paylines.push(new Payline5Data(",A213-1,", LinesEmbed5x3.Line_0",A213-1,", 0x",E213,", payboxes, ",F213,", ",G213,", ",H213,", ",I213,", ",J213,"));")</f>
        <v>_paylines.push(new Payline5Data(70, LinesEmbed5x3.Line_070, 0xC0448F, payboxes, 5, 6, 7, 3, 9));</v>
      </c>
    </row>
    <row r="214" spans="1:16" s="3" customFormat="1">
      <c r="A214" s="20"/>
      <c r="B214" s="26"/>
      <c r="C214" s="26"/>
      <c r="D214" s="26"/>
      <c r="E214" s="20"/>
      <c r="F214" s="22"/>
      <c r="G214" s="22"/>
      <c r="H214" s="22"/>
      <c r="I214" s="22"/>
      <c r="J214" s="22"/>
      <c r="K214" s="7">
        <v>1</v>
      </c>
      <c r="L214" s="7">
        <v>1</v>
      </c>
      <c r="M214" s="7">
        <v>1</v>
      </c>
      <c r="O214" s="7">
        <v>1</v>
      </c>
      <c r="P214" s="24"/>
    </row>
    <row r="215" spans="1:16" s="4" customFormat="1">
      <c r="A215" s="28"/>
      <c r="B215" s="30"/>
      <c r="C215" s="30"/>
      <c r="D215" s="30"/>
      <c r="E215" s="28"/>
      <c r="F215" s="29"/>
      <c r="G215" s="29"/>
      <c r="H215" s="29"/>
      <c r="I215" s="29"/>
      <c r="J215" s="29"/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27"/>
    </row>
    <row r="216" spans="1:16" s="2" customFormat="1">
      <c r="A216" s="19">
        <f t="shared" ref="A216" si="138">+A213+1</f>
        <v>72</v>
      </c>
      <c r="B216" s="25" t="s">
        <v>6</v>
      </c>
      <c r="C216" s="25" t="s">
        <v>6</v>
      </c>
      <c r="D216" s="25" t="s">
        <v>6</v>
      </c>
      <c r="E216" s="19" t="s">
        <v>152</v>
      </c>
      <c r="F216" s="21">
        <f>IF(K216=1,0+F$2,IF(K217=1,5+F$2,IF(K218=1,10+F$2,"")))</f>
        <v>0</v>
      </c>
      <c r="G216" s="21">
        <f>IF(L216=1,0+G$2,IF(L217=1,5+G$2,IF(L218=1,10+G$2,"")))</f>
        <v>1</v>
      </c>
      <c r="H216" s="21">
        <f>IF(M216=1,0+H$2,IF(M217=1,5+H$2,IF(M218=1,10+H$2,"")))</f>
        <v>2</v>
      </c>
      <c r="I216" s="21">
        <f>IF(N216=1,0+I$2,IF(N217=1,5+I$2,IF(N218=1,10+I$2,"")))</f>
        <v>8</v>
      </c>
      <c r="J216" s="21">
        <f>IF(O216=1,0+J$2,IF(O217=1,5+J$2,IF(O218=1,10+J$2,"")))</f>
        <v>4</v>
      </c>
      <c r="K216" s="2">
        <v>1</v>
      </c>
      <c r="L216" s="2">
        <v>1</v>
      </c>
      <c r="M216" s="2">
        <v>1</v>
      </c>
      <c r="N216" s="2">
        <v>0</v>
      </c>
      <c r="O216" s="2">
        <v>1</v>
      </c>
      <c r="P216" s="23" t="str">
        <f t="shared" ref="P216" si="139">CONCATENATE("_paylines.push(new Payline5Data(",A216-1,", LinesEmbed5x3.Line_0",A216-1,", 0x",E216,", payboxes, ",F216,", ",G216,", ",H216,", ",I216,", ",J216,"));")</f>
        <v>_paylines.push(new Payline5Data(71, LinesEmbed5x3.Line_071, 0x1FCECB, payboxes, 0, 1, 2, 8, 4));</v>
      </c>
    </row>
    <row r="217" spans="1:16" s="3" customFormat="1">
      <c r="A217" s="20"/>
      <c r="B217" s="26"/>
      <c r="C217" s="26"/>
      <c r="D217" s="26"/>
      <c r="E217" s="20"/>
      <c r="F217" s="22"/>
      <c r="G217" s="22"/>
      <c r="H217" s="22"/>
      <c r="I217" s="22"/>
      <c r="J217" s="22"/>
      <c r="N217" s="7">
        <v>1</v>
      </c>
      <c r="P217" s="24"/>
    </row>
    <row r="218" spans="1:16" s="4" customFormat="1">
      <c r="A218" s="28"/>
      <c r="B218" s="30"/>
      <c r="C218" s="30"/>
      <c r="D218" s="30"/>
      <c r="E218" s="28"/>
      <c r="F218" s="29"/>
      <c r="G218" s="29"/>
      <c r="H218" s="29"/>
      <c r="I218" s="29"/>
      <c r="J218" s="29"/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27"/>
    </row>
    <row r="219" spans="1:16" s="2" customFormat="1">
      <c r="A219" s="19">
        <f t="shared" ref="A219" si="140">+A216+1</f>
        <v>73</v>
      </c>
      <c r="B219" s="25" t="s">
        <v>6</v>
      </c>
      <c r="C219" s="25" t="s">
        <v>6</v>
      </c>
      <c r="D219" s="25" t="s">
        <v>6</v>
      </c>
      <c r="E219" s="19" t="s">
        <v>154</v>
      </c>
      <c r="F219" s="21">
        <f>IF(K219=1,0+F$2,IF(K220=1,5+F$2,IF(K221=1,10+F$2,"")))</f>
        <v>10</v>
      </c>
      <c r="G219" s="21">
        <f>IF(L219=1,0+G$2,IF(L220=1,5+G$2,IF(L221=1,10+G$2,"")))</f>
        <v>11</v>
      </c>
      <c r="H219" s="21">
        <f>IF(M219=1,0+H$2,IF(M220=1,5+H$2,IF(M221=1,10+H$2,"")))</f>
        <v>12</v>
      </c>
      <c r="I219" s="21">
        <f>IF(N219=1,0+I$2,IF(N220=1,5+I$2,IF(N221=1,10+I$2,"")))</f>
        <v>8</v>
      </c>
      <c r="J219" s="21">
        <f>IF(O219=1,0+J$2,IF(O220=1,5+J$2,IF(O221=1,10+J$2,"")))</f>
        <v>4</v>
      </c>
      <c r="K219" s="2">
        <v>0</v>
      </c>
      <c r="L219" s="2">
        <v>0</v>
      </c>
      <c r="M219" s="2">
        <v>0</v>
      </c>
      <c r="N219" s="2">
        <v>0</v>
      </c>
      <c r="O219" s="2">
        <v>1</v>
      </c>
      <c r="P219" s="23" t="str">
        <f t="shared" ref="P219" si="141">CONCATENATE("_paylines.push(new Payline5Data(",A219-1,", LinesEmbed5x3.Line_0",A219-1,", 0x",E219,", payboxes, ",F219,", ",G219,", ",H219,", ",I219,", ",J219,"));")</f>
        <v>_paylines.push(new Payline5Data(72, LinesEmbed5x3.Line_072, 0x7851A9, payboxes, 10, 11, 12, 8, 4));</v>
      </c>
    </row>
    <row r="220" spans="1:16" s="3" customFormat="1">
      <c r="A220" s="20"/>
      <c r="B220" s="26"/>
      <c r="C220" s="26"/>
      <c r="D220" s="26"/>
      <c r="E220" s="20"/>
      <c r="F220" s="22"/>
      <c r="G220" s="22"/>
      <c r="H220" s="22"/>
      <c r="I220" s="22"/>
      <c r="J220" s="22"/>
      <c r="N220" s="7">
        <v>1</v>
      </c>
      <c r="P220" s="24"/>
    </row>
    <row r="221" spans="1:16" s="4" customFormat="1">
      <c r="A221" s="28"/>
      <c r="B221" s="30"/>
      <c r="C221" s="30"/>
      <c r="D221" s="30"/>
      <c r="E221" s="28"/>
      <c r="F221" s="29"/>
      <c r="G221" s="29"/>
      <c r="H221" s="29"/>
      <c r="I221" s="29"/>
      <c r="J221" s="29"/>
      <c r="K221" s="4">
        <v>1</v>
      </c>
      <c r="L221" s="4">
        <v>1</v>
      </c>
      <c r="M221" s="4">
        <v>1</v>
      </c>
      <c r="N221" s="4">
        <v>0</v>
      </c>
      <c r="O221" s="4">
        <v>0</v>
      </c>
      <c r="P221" s="27"/>
    </row>
    <row r="222" spans="1:16" s="2" customFormat="1">
      <c r="A222" s="19">
        <f t="shared" ref="A222" si="142">+A219+1</f>
        <v>74</v>
      </c>
      <c r="B222" s="25" t="s">
        <v>6</v>
      </c>
      <c r="C222" s="25" t="s">
        <v>6</v>
      </c>
      <c r="D222" s="25" t="s">
        <v>6</v>
      </c>
      <c r="E222" s="19" t="s">
        <v>156</v>
      </c>
      <c r="F222" s="21">
        <f>IF(K222=1,0+F$2,IF(K223=1,5+F$2,IF(K224=1,10+F$2,"")))</f>
        <v>5</v>
      </c>
      <c r="G222" s="21">
        <f>IF(L222=1,0+G$2,IF(L223=1,5+G$2,IF(L224=1,10+G$2,"")))</f>
        <v>6</v>
      </c>
      <c r="H222" s="21">
        <f>IF(M222=1,0+H$2,IF(M223=1,5+H$2,IF(M224=1,10+H$2,"")))</f>
        <v>2</v>
      </c>
      <c r="I222" s="21">
        <f>IF(N222=1,0+I$2,IF(N223=1,5+I$2,IF(N224=1,10+I$2,"")))</f>
        <v>13</v>
      </c>
      <c r="J222" s="21">
        <f>IF(O222=1,0+J$2,IF(O223=1,5+J$2,IF(O224=1,10+J$2,"")))</f>
        <v>14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3" t="str">
        <f t="shared" ref="P222" si="143">CONCATENATE("_paylines.push(new Payline5Data(",A222-1,", LinesEmbed5x3.Line_0",A222-1,", 0x",E222,", payboxes, ",F222,", ",G222,", ",H222,", ",I222,", ",J222,"));")</f>
        <v>_paylines.push(new Payline5Data(73, LinesEmbed5x3.Line_073, 0xFF9BAA, payboxes, 5, 6, 2, 13, 14));</v>
      </c>
    </row>
    <row r="223" spans="1:16" s="3" customFormat="1">
      <c r="A223" s="20"/>
      <c r="B223" s="26"/>
      <c r="C223" s="26"/>
      <c r="D223" s="26"/>
      <c r="E223" s="20"/>
      <c r="F223" s="22"/>
      <c r="G223" s="22"/>
      <c r="H223" s="22"/>
      <c r="I223" s="22"/>
      <c r="J223" s="22"/>
      <c r="K223" s="7">
        <v>1</v>
      </c>
      <c r="L223" s="7">
        <v>1</v>
      </c>
      <c r="P223" s="24"/>
    </row>
    <row r="224" spans="1:16" s="4" customFormat="1">
      <c r="A224" s="28"/>
      <c r="B224" s="30"/>
      <c r="C224" s="30"/>
      <c r="D224" s="30"/>
      <c r="E224" s="28"/>
      <c r="F224" s="29"/>
      <c r="G224" s="29"/>
      <c r="H224" s="29"/>
      <c r="I224" s="29"/>
      <c r="J224" s="29"/>
      <c r="K224" s="4">
        <v>0</v>
      </c>
      <c r="L224" s="4">
        <v>0</v>
      </c>
      <c r="M224" s="4">
        <v>0</v>
      </c>
      <c r="N224" s="4">
        <v>1</v>
      </c>
      <c r="O224" s="4">
        <v>1</v>
      </c>
      <c r="P224" s="27"/>
    </row>
    <row r="225" spans="1:16" s="2" customFormat="1">
      <c r="A225" s="19">
        <f t="shared" ref="A225" si="144">+A222+1</f>
        <v>75</v>
      </c>
      <c r="B225" s="25" t="s">
        <v>6</v>
      </c>
      <c r="C225" s="25" t="s">
        <v>6</v>
      </c>
      <c r="D225" s="25" t="s">
        <v>6</v>
      </c>
      <c r="E225" s="19" t="s">
        <v>158</v>
      </c>
      <c r="F225" s="21">
        <f>IF(K225=1,0+F$2,IF(K226=1,5+F$2,IF(K227=1,10+F$2,"")))</f>
        <v>0</v>
      </c>
      <c r="G225" s="21">
        <f>IF(L225=1,0+G$2,IF(L226=1,5+G$2,IF(L227=1,10+G$2,"")))</f>
        <v>1</v>
      </c>
      <c r="H225" s="21">
        <f>IF(M225=1,0+H$2,IF(M226=1,5+H$2,IF(M227=1,10+H$2,"")))</f>
        <v>7</v>
      </c>
      <c r="I225" s="21">
        <f>IF(N225=1,0+I$2,IF(N226=1,5+I$2,IF(N227=1,10+I$2,"")))</f>
        <v>3</v>
      </c>
      <c r="J225" s="21">
        <f>IF(O225=1,0+J$2,IF(O226=1,5+J$2,IF(O227=1,10+J$2,"")))</f>
        <v>9</v>
      </c>
      <c r="K225" s="2">
        <v>1</v>
      </c>
      <c r="L225" s="2">
        <v>1</v>
      </c>
      <c r="M225" s="2">
        <v>0</v>
      </c>
      <c r="N225" s="2">
        <v>1</v>
      </c>
      <c r="O225" s="2">
        <v>0</v>
      </c>
      <c r="P225" s="23" t="str">
        <f t="shared" ref="P225" si="145">CONCATENATE("_paylines.push(new Payline5Data(",A225-1,", LinesEmbed5x3.Line_0",A225-1,", 0x",E225,", payboxes, ",F225,", ",G225,", ",H225,", ",I225,", ",J225,"));")</f>
        <v>_paylines.push(new Payline5Data(74, LinesEmbed5x3.Line_074, 0xFC2847, payboxes, 0, 1, 7, 3, 9));</v>
      </c>
    </row>
    <row r="226" spans="1:16" s="3" customFormat="1">
      <c r="A226" s="20"/>
      <c r="B226" s="26"/>
      <c r="C226" s="26"/>
      <c r="D226" s="26"/>
      <c r="E226" s="20"/>
      <c r="F226" s="22"/>
      <c r="G226" s="22"/>
      <c r="H226" s="22"/>
      <c r="I226" s="22"/>
      <c r="J226" s="22"/>
      <c r="M226" s="7">
        <v>1</v>
      </c>
      <c r="O226" s="7">
        <v>1</v>
      </c>
      <c r="P226" s="24"/>
    </row>
    <row r="227" spans="1:16" s="4" customFormat="1">
      <c r="A227" s="28"/>
      <c r="B227" s="30"/>
      <c r="C227" s="30"/>
      <c r="D227" s="30"/>
      <c r="E227" s="28"/>
      <c r="F227" s="29"/>
      <c r="G227" s="29"/>
      <c r="H227" s="29"/>
      <c r="I227" s="29"/>
      <c r="J227" s="29"/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27"/>
    </row>
    <row r="228" spans="1:16" s="2" customFormat="1">
      <c r="A228" s="19">
        <f t="shared" ref="A228" si="146">+A225+1</f>
        <v>76</v>
      </c>
      <c r="B228" s="25" t="s">
        <v>6</v>
      </c>
      <c r="C228" s="25" t="s">
        <v>6</v>
      </c>
      <c r="D228" s="25" t="s">
        <v>6</v>
      </c>
      <c r="E228" s="19" t="s">
        <v>160</v>
      </c>
      <c r="F228" s="21">
        <f>IF(K228=1,0+F$2,IF(K229=1,5+F$2,IF(K230=1,10+F$2,"")))</f>
        <v>10</v>
      </c>
      <c r="G228" s="21">
        <f>IF(L228=1,0+G$2,IF(L229=1,5+G$2,IF(L230=1,10+G$2,"")))</f>
        <v>11</v>
      </c>
      <c r="H228" s="21">
        <f>IF(M228=1,0+H$2,IF(M229=1,5+H$2,IF(M230=1,10+H$2,"")))</f>
        <v>12</v>
      </c>
      <c r="I228" s="21">
        <f>IF(N228=1,0+I$2,IF(N229=1,5+I$2,IF(N230=1,10+I$2,"")))</f>
        <v>3</v>
      </c>
      <c r="J228" s="21">
        <f>IF(O228=1,0+J$2,IF(O229=1,5+J$2,IF(O230=1,10+J$2,"")))</f>
        <v>14</v>
      </c>
      <c r="K228" s="2">
        <v>0</v>
      </c>
      <c r="L228" s="2">
        <v>0</v>
      </c>
      <c r="M228" s="2">
        <v>0</v>
      </c>
      <c r="N228" s="2">
        <v>1</v>
      </c>
      <c r="O228" s="2">
        <v>0</v>
      </c>
      <c r="P228" s="23" t="str">
        <f t="shared" ref="P228" si="147">CONCATENATE("_paylines.push(new Payline5Data(",A228-1,", LinesEmbed5x3.Line_0",A228-1,", 0x",E228,", payboxes, ",F228,", ",G228,", ",H228,", ",I228,", ",J228,"));")</f>
        <v>_paylines.push(new Payline5Data(75, LinesEmbed5x3.Line_075, 0x76FF7A, payboxes, 10, 11, 12, 3, 14));</v>
      </c>
    </row>
    <row r="229" spans="1:16" s="3" customFormat="1">
      <c r="A229" s="20"/>
      <c r="B229" s="26"/>
      <c r="C229" s="26"/>
      <c r="D229" s="26"/>
      <c r="E229" s="20"/>
      <c r="F229" s="22"/>
      <c r="G229" s="22"/>
      <c r="H229" s="22"/>
      <c r="I229" s="22"/>
      <c r="J229" s="22"/>
      <c r="P229" s="24"/>
    </row>
    <row r="230" spans="1:16" s="4" customFormat="1">
      <c r="A230" s="28"/>
      <c r="B230" s="30"/>
      <c r="C230" s="30"/>
      <c r="D230" s="30"/>
      <c r="E230" s="28"/>
      <c r="F230" s="29"/>
      <c r="G230" s="29"/>
      <c r="H230" s="29"/>
      <c r="I230" s="29"/>
      <c r="J230" s="29"/>
      <c r="K230" s="4">
        <v>1</v>
      </c>
      <c r="L230" s="4">
        <v>1</v>
      </c>
      <c r="M230" s="4">
        <v>1</v>
      </c>
      <c r="N230" s="4">
        <v>0</v>
      </c>
      <c r="O230" s="4">
        <v>1</v>
      </c>
      <c r="P230" s="27"/>
    </row>
    <row r="231" spans="1:16" s="2" customFormat="1">
      <c r="A231" s="19">
        <f t="shared" ref="A231" si="148">+A228+1</f>
        <v>77</v>
      </c>
      <c r="B231" s="25" t="s">
        <v>6</v>
      </c>
      <c r="C231" s="25" t="s">
        <v>6</v>
      </c>
      <c r="D231" s="25" t="s">
        <v>6</v>
      </c>
      <c r="E231" s="19" t="s">
        <v>162</v>
      </c>
      <c r="F231" s="21">
        <f>IF(K231=1,0+F$2,IF(K232=1,5+F$2,IF(K233=1,10+F$2,"")))</f>
        <v>5</v>
      </c>
      <c r="G231" s="21">
        <f>IF(L231=1,0+G$2,IF(L232=1,5+G$2,IF(L233=1,10+G$2,"")))</f>
        <v>6</v>
      </c>
      <c r="H231" s="21">
        <f>IF(M231=1,0+H$2,IF(M232=1,5+H$2,IF(M233=1,10+H$2,"")))</f>
        <v>7</v>
      </c>
      <c r="I231" s="21">
        <f>IF(N231=1,0+I$2,IF(N232=1,5+I$2,IF(N233=1,10+I$2,"")))</f>
        <v>13</v>
      </c>
      <c r="J231" s="21">
        <f>IF(O231=1,0+J$2,IF(O232=1,5+J$2,IF(O233=1,10+J$2,"")))</f>
        <v>4</v>
      </c>
      <c r="K231" s="2">
        <v>0</v>
      </c>
      <c r="L231" s="2">
        <v>0</v>
      </c>
      <c r="M231" s="2">
        <v>0</v>
      </c>
      <c r="N231" s="2">
        <v>0</v>
      </c>
      <c r="O231" s="2">
        <v>1</v>
      </c>
      <c r="P231" s="23" t="str">
        <f t="shared" ref="P231" si="149">CONCATENATE("_paylines.push(new Payline5Data(",A231-1,", LinesEmbed5x3.Line_0",A231-1,", 0x",E231,", payboxes, ",F231,", ",G231,", ",H231,", ",I231,", ",J231,"));")</f>
        <v>_paylines.push(new Payline5Data(76, LinesEmbed5x3.Line_076, 0x9FE2BF, payboxes, 5, 6, 7, 13, 4));</v>
      </c>
    </row>
    <row r="232" spans="1:16" s="3" customFormat="1">
      <c r="A232" s="20"/>
      <c r="B232" s="26"/>
      <c r="C232" s="26"/>
      <c r="D232" s="26"/>
      <c r="E232" s="20"/>
      <c r="F232" s="22"/>
      <c r="G232" s="22"/>
      <c r="H232" s="22"/>
      <c r="I232" s="22"/>
      <c r="J232" s="22"/>
      <c r="K232" s="7">
        <v>1</v>
      </c>
      <c r="L232" s="7">
        <v>1</v>
      </c>
      <c r="M232" s="7">
        <v>1</v>
      </c>
      <c r="P232" s="24"/>
    </row>
    <row r="233" spans="1:16" s="4" customFormat="1">
      <c r="A233" s="28"/>
      <c r="B233" s="30"/>
      <c r="C233" s="30"/>
      <c r="D233" s="30"/>
      <c r="E233" s="28"/>
      <c r="F233" s="29"/>
      <c r="G233" s="29"/>
      <c r="H233" s="29"/>
      <c r="I233" s="29"/>
      <c r="J233" s="29"/>
      <c r="K233" s="4">
        <v>0</v>
      </c>
      <c r="L233" s="4">
        <v>0</v>
      </c>
      <c r="M233" s="4">
        <v>0</v>
      </c>
      <c r="N233" s="4">
        <v>1</v>
      </c>
      <c r="O233" s="4">
        <v>0</v>
      </c>
      <c r="P233" s="27"/>
    </row>
    <row r="234" spans="1:16" s="2" customFormat="1">
      <c r="A234" s="19">
        <f t="shared" ref="A234" si="150">+A231+1</f>
        <v>78</v>
      </c>
      <c r="B234" s="25" t="s">
        <v>6</v>
      </c>
      <c r="C234" s="25" t="s">
        <v>6</v>
      </c>
      <c r="D234" s="25" t="s">
        <v>6</v>
      </c>
      <c r="E234" s="19" t="s">
        <v>164</v>
      </c>
      <c r="F234" s="21">
        <f>IF(K234=1,0+F$2,IF(K235=1,5+F$2,IF(K236=1,10+F$2,"")))</f>
        <v>10</v>
      </c>
      <c r="G234" s="21">
        <f>IF(L234=1,0+G$2,IF(L235=1,5+G$2,IF(L236=1,10+G$2,"")))</f>
        <v>1</v>
      </c>
      <c r="H234" s="21">
        <f>IF(M234=1,0+H$2,IF(M235=1,5+H$2,IF(M236=1,10+H$2,"")))</f>
        <v>2</v>
      </c>
      <c r="I234" s="21">
        <f>IF(N234=1,0+I$2,IF(N235=1,5+I$2,IF(N236=1,10+I$2,"")))</f>
        <v>8</v>
      </c>
      <c r="J234" s="21">
        <f>IF(O234=1,0+J$2,IF(O235=1,5+J$2,IF(O236=1,10+J$2,"")))</f>
        <v>9</v>
      </c>
      <c r="K234" s="2">
        <v>0</v>
      </c>
      <c r="L234" s="2">
        <v>1</v>
      </c>
      <c r="M234" s="2">
        <v>1</v>
      </c>
      <c r="N234" s="2">
        <v>0</v>
      </c>
      <c r="O234" s="2">
        <v>0</v>
      </c>
      <c r="P234" s="23" t="str">
        <f t="shared" ref="P234" si="151">CONCATENATE("_paylines.push(new Payline5Data(",A234-1,", LinesEmbed5x3.Line_0",A234-1,", 0x",E234,", payboxes, ",F234,", ",G234,", ",H234,", ",I234,", ",J234,"));")</f>
        <v>_paylines.push(new Payline5Data(77, LinesEmbed5x3.Line_077, 0xA5694F, payboxes, 10, 1, 2, 8, 9));</v>
      </c>
    </row>
    <row r="235" spans="1:16" s="3" customFormat="1">
      <c r="A235" s="20"/>
      <c r="B235" s="26"/>
      <c r="C235" s="26"/>
      <c r="D235" s="26"/>
      <c r="E235" s="20"/>
      <c r="F235" s="22"/>
      <c r="G235" s="22"/>
      <c r="H235" s="22"/>
      <c r="I235" s="22"/>
      <c r="J235" s="22"/>
      <c r="N235" s="7">
        <v>1</v>
      </c>
      <c r="O235" s="7">
        <v>1</v>
      </c>
      <c r="P235" s="24"/>
    </row>
    <row r="236" spans="1:16" s="4" customFormat="1">
      <c r="A236" s="28"/>
      <c r="B236" s="30"/>
      <c r="C236" s="30"/>
      <c r="D236" s="30"/>
      <c r="E236" s="28"/>
      <c r="F236" s="29"/>
      <c r="G236" s="29"/>
      <c r="H236" s="29"/>
      <c r="I236" s="29"/>
      <c r="J236" s="29"/>
      <c r="K236" s="4">
        <v>1</v>
      </c>
      <c r="L236" s="4">
        <v>0</v>
      </c>
      <c r="M236" s="4">
        <v>0</v>
      </c>
      <c r="N236" s="4">
        <v>0</v>
      </c>
      <c r="O236" s="4">
        <v>0</v>
      </c>
      <c r="P236" s="27"/>
    </row>
    <row r="237" spans="1:16" s="2" customFormat="1">
      <c r="A237" s="19">
        <f t="shared" ref="A237" si="152">+A234+1</f>
        <v>79</v>
      </c>
      <c r="B237" s="25" t="s">
        <v>6</v>
      </c>
      <c r="C237" s="25" t="s">
        <v>6</v>
      </c>
      <c r="D237" s="25" t="s">
        <v>6</v>
      </c>
      <c r="E237" s="19" t="s">
        <v>166</v>
      </c>
      <c r="F237" s="21">
        <f>IF(K237=1,0+F$2,IF(K238=1,5+F$2,IF(K239=1,10+F$2,"")))</f>
        <v>0</v>
      </c>
      <c r="G237" s="21">
        <f>IF(L237=1,0+G$2,IF(L238=1,5+G$2,IF(L239=1,10+G$2,"")))</f>
        <v>11</v>
      </c>
      <c r="H237" s="21">
        <f>IF(M237=1,0+H$2,IF(M238=1,5+H$2,IF(M239=1,10+H$2,"")))</f>
        <v>12</v>
      </c>
      <c r="I237" s="21">
        <f>IF(N237=1,0+I$2,IF(N238=1,5+I$2,IF(N239=1,10+I$2,"")))</f>
        <v>8</v>
      </c>
      <c r="J237" s="21">
        <f>IF(O237=1,0+J$2,IF(O238=1,5+J$2,IF(O239=1,10+J$2,"")))</f>
        <v>14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3" t="str">
        <f t="shared" ref="P237" si="153">CONCATENATE("_paylines.push(new Payline5Data(",A237-1,", LinesEmbed5x3.Line_0",A237-1,", 0x",E237,", payboxes, ",F237,", ",G237,", ",H237,", ",I237,", ",J237,"));")</f>
        <v>_paylines.push(new Payline5Data(78, LinesEmbed5x3.Line_078, 0x8A795D, payboxes, 0, 11, 12, 8, 14));</v>
      </c>
    </row>
    <row r="238" spans="1:16" s="3" customFormat="1">
      <c r="A238" s="20"/>
      <c r="B238" s="26"/>
      <c r="C238" s="26"/>
      <c r="D238" s="26"/>
      <c r="E238" s="20"/>
      <c r="F238" s="22"/>
      <c r="G238" s="22"/>
      <c r="H238" s="22"/>
      <c r="I238" s="22"/>
      <c r="J238" s="22"/>
      <c r="N238" s="7">
        <v>1</v>
      </c>
      <c r="P238" s="24"/>
    </row>
    <row r="239" spans="1:16" s="4" customFormat="1">
      <c r="A239" s="28"/>
      <c r="B239" s="30"/>
      <c r="C239" s="30"/>
      <c r="D239" s="30"/>
      <c r="E239" s="28"/>
      <c r="F239" s="29"/>
      <c r="G239" s="29"/>
      <c r="H239" s="29"/>
      <c r="I239" s="29"/>
      <c r="J239" s="29"/>
      <c r="K239" s="4">
        <v>0</v>
      </c>
      <c r="L239" s="4">
        <v>1</v>
      </c>
      <c r="M239" s="4">
        <v>1</v>
      </c>
      <c r="N239" s="4">
        <v>0</v>
      </c>
      <c r="O239" s="4">
        <v>1</v>
      </c>
      <c r="P239" s="27"/>
    </row>
    <row r="240" spans="1:16" s="2" customFormat="1">
      <c r="A240" s="19">
        <f t="shared" ref="A240" si="154">+A237+1</f>
        <v>80</v>
      </c>
      <c r="B240" s="25" t="s">
        <v>6</v>
      </c>
      <c r="C240" s="25" t="s">
        <v>6</v>
      </c>
      <c r="D240" s="25" t="s">
        <v>6</v>
      </c>
      <c r="E240" s="19" t="s">
        <v>168</v>
      </c>
      <c r="F240" s="21">
        <f>IF(K240=1,0+F$2,IF(K241=1,5+F$2,IF(K242=1,10+F$2,"")))</f>
        <v>5</v>
      </c>
      <c r="G240" s="21">
        <f>IF(L240=1,0+G$2,IF(L241=1,5+G$2,IF(L242=1,10+G$2,"")))</f>
        <v>6</v>
      </c>
      <c r="H240" s="21">
        <f>IF(M240=1,0+H$2,IF(M241=1,5+H$2,IF(M242=1,10+H$2,"")))</f>
        <v>7</v>
      </c>
      <c r="I240" s="21">
        <f>IF(N240=1,0+I$2,IF(N241=1,5+I$2,IF(N242=1,10+I$2,"")))</f>
        <v>3</v>
      </c>
      <c r="J240" s="21">
        <f>IF(O240=1,0+J$2,IF(O241=1,5+J$2,IF(O242=1,10+J$2,"")))</f>
        <v>4</v>
      </c>
      <c r="K240" s="2">
        <v>0</v>
      </c>
      <c r="L240" s="2">
        <v>0</v>
      </c>
      <c r="M240" s="2">
        <v>0</v>
      </c>
      <c r="N240" s="2">
        <v>1</v>
      </c>
      <c r="O240" s="2">
        <v>1</v>
      </c>
      <c r="P240" s="23" t="str">
        <f t="shared" ref="P240" si="155">CONCATENATE("_paylines.push(new Payline5Data(",A240-1,", LinesEmbed5x3.Line_0",A240-1,", 0x",E240,", payboxes, ",F240,", ",G240,", ",H240,", ",I240,", ",J240,"));")</f>
        <v>_paylines.push(new Payline5Data(79, LinesEmbed5x3.Line_079, 0x45CEA2, payboxes, 5, 6, 7, 3, 4));</v>
      </c>
    </row>
    <row r="241" spans="1:16" s="3" customFormat="1">
      <c r="A241" s="20"/>
      <c r="B241" s="26"/>
      <c r="C241" s="26"/>
      <c r="D241" s="26"/>
      <c r="E241" s="20"/>
      <c r="F241" s="22"/>
      <c r="G241" s="22"/>
      <c r="H241" s="22"/>
      <c r="I241" s="22"/>
      <c r="J241" s="22"/>
      <c r="K241" s="7">
        <v>1</v>
      </c>
      <c r="L241" s="7">
        <v>1</v>
      </c>
      <c r="M241" s="7">
        <v>1</v>
      </c>
      <c r="P241" s="24"/>
    </row>
    <row r="242" spans="1:16" s="4" customFormat="1">
      <c r="A242" s="28"/>
      <c r="B242" s="30"/>
      <c r="C242" s="30"/>
      <c r="D242" s="30"/>
      <c r="E242" s="28"/>
      <c r="F242" s="29"/>
      <c r="G242" s="29"/>
      <c r="H242" s="29"/>
      <c r="I242" s="29"/>
      <c r="J242" s="29"/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27"/>
    </row>
    <row r="243" spans="1:16" s="2" customFormat="1">
      <c r="A243" s="19">
        <f t="shared" ref="A243" si="156">+A240+1</f>
        <v>81</v>
      </c>
      <c r="B243" s="25" t="s">
        <v>6</v>
      </c>
      <c r="C243" s="25" t="s">
        <v>6</v>
      </c>
      <c r="D243" s="25" t="s">
        <v>6</v>
      </c>
      <c r="E243" s="19" t="s">
        <v>170</v>
      </c>
      <c r="F243" s="21">
        <f>IF(K243=1,0+F$2,IF(K244=1,5+F$2,IF(K245=1,10+F$2,"")))</f>
        <v>0</v>
      </c>
      <c r="G243" s="21">
        <f>IF(L243=1,0+G$2,IF(L244=1,5+G$2,IF(L245=1,10+G$2,"")))</f>
        <v>1</v>
      </c>
      <c r="H243" s="21">
        <f>IF(M243=1,0+H$2,IF(M244=1,5+H$2,IF(M245=1,10+H$2,"")))</f>
        <v>2</v>
      </c>
      <c r="I243" s="21">
        <f>IF(N243=1,0+I$2,IF(N244=1,5+I$2,IF(N245=1,10+I$2,"")))</f>
        <v>13</v>
      </c>
      <c r="J243" s="21">
        <f>IF(O243=1,0+J$2,IF(O244=1,5+J$2,IF(O245=1,10+J$2,"")))</f>
        <v>9</v>
      </c>
      <c r="K243" s="2">
        <v>1</v>
      </c>
      <c r="L243" s="2">
        <v>1</v>
      </c>
      <c r="M243" s="2">
        <v>1</v>
      </c>
      <c r="N243" s="2">
        <v>0</v>
      </c>
      <c r="O243" s="2">
        <v>0</v>
      </c>
      <c r="P243" s="23" t="str">
        <f t="shared" ref="P243" si="157">CONCATENATE("_paylines.push(new Payline5Data(",A243-1,", LinesEmbed5x3.Line_0",A243-1,", 0x",E243,", payboxes, ",F243,", ",G243,", ",H243,", ",I243,", ",J243,"));")</f>
        <v>_paylines.push(new Payline5Data(80, LinesEmbed5x3.Line_080, 0x80DAEB, payboxes, 0, 1, 2, 13, 9));</v>
      </c>
    </row>
    <row r="244" spans="1:16" s="3" customFormat="1">
      <c r="A244" s="20"/>
      <c r="B244" s="26"/>
      <c r="C244" s="26"/>
      <c r="D244" s="26"/>
      <c r="E244" s="20"/>
      <c r="F244" s="22"/>
      <c r="G244" s="22"/>
      <c r="H244" s="22"/>
      <c r="I244" s="22"/>
      <c r="J244" s="22"/>
      <c r="O244" s="7">
        <v>1</v>
      </c>
      <c r="P244" s="24"/>
    </row>
    <row r="245" spans="1:16" s="4" customFormat="1">
      <c r="A245" s="28"/>
      <c r="B245" s="30"/>
      <c r="C245" s="30"/>
      <c r="D245" s="30"/>
      <c r="E245" s="28"/>
      <c r="F245" s="29"/>
      <c r="G245" s="29"/>
      <c r="H245" s="29"/>
      <c r="I245" s="29"/>
      <c r="J245" s="29"/>
      <c r="K245" s="4">
        <v>0</v>
      </c>
      <c r="L245" s="4">
        <v>0</v>
      </c>
      <c r="M245" s="4">
        <v>0</v>
      </c>
      <c r="N245" s="4">
        <v>1</v>
      </c>
      <c r="O245" s="4">
        <v>0</v>
      </c>
      <c r="P245" s="27"/>
    </row>
    <row r="246" spans="1:16" s="2" customFormat="1">
      <c r="A246" s="19">
        <f t="shared" ref="A246" si="158">+A243+1</f>
        <v>82</v>
      </c>
      <c r="B246" s="25" t="s">
        <v>6</v>
      </c>
      <c r="C246" s="25" t="s">
        <v>6</v>
      </c>
      <c r="D246" s="25" t="s">
        <v>6</v>
      </c>
      <c r="E246" s="19" t="s">
        <v>172</v>
      </c>
      <c r="F246" s="21">
        <f>IF(K246=1,0+F$2,IF(K247=1,5+F$2,IF(K248=1,10+F$2,"")))</f>
        <v>10</v>
      </c>
      <c r="G246" s="21">
        <f>IF(L246=1,0+G$2,IF(L247=1,5+G$2,IF(L248=1,10+G$2,"")))</f>
        <v>11</v>
      </c>
      <c r="H246" s="21">
        <f>IF(M246=1,0+H$2,IF(M247=1,5+H$2,IF(M248=1,10+H$2,"")))</f>
        <v>12</v>
      </c>
      <c r="I246" s="21">
        <f>IF(N246=1,0+I$2,IF(N247=1,5+I$2,IF(N248=1,10+I$2,"")))</f>
        <v>3</v>
      </c>
      <c r="J246" s="21">
        <f>IF(O246=1,0+J$2,IF(O247=1,5+J$2,IF(O248=1,10+J$2,"")))</f>
        <v>9</v>
      </c>
      <c r="K246" s="2">
        <v>0</v>
      </c>
      <c r="L246" s="2">
        <v>0</v>
      </c>
      <c r="M246" s="2">
        <v>0</v>
      </c>
      <c r="N246" s="2">
        <v>1</v>
      </c>
      <c r="O246" s="2">
        <v>0</v>
      </c>
      <c r="P246" s="23" t="str">
        <f t="shared" ref="P246" si="159">CONCATENATE("_paylines.push(new Payline5Data(",A246-1,", LinesEmbed5x3.Line_0",A246-1,", 0x",E246,", payboxes, ",F246,", ",G246,", ",H246,", ",I246,", ",J246,"));")</f>
        <v>_paylines.push(new Payline5Data(81, LinesEmbed5x3.Line_081, 0xFFCF48, payboxes, 10, 11, 12, 3, 9));</v>
      </c>
    </row>
    <row r="247" spans="1:16" s="3" customFormat="1">
      <c r="A247" s="20"/>
      <c r="B247" s="26"/>
      <c r="C247" s="26"/>
      <c r="D247" s="26"/>
      <c r="E247" s="20"/>
      <c r="F247" s="22"/>
      <c r="G247" s="22"/>
      <c r="H247" s="22"/>
      <c r="I247" s="22"/>
      <c r="J247" s="22"/>
      <c r="O247" s="7">
        <v>1</v>
      </c>
      <c r="P247" s="24"/>
    </row>
    <row r="248" spans="1:16" s="4" customFormat="1">
      <c r="A248" s="28"/>
      <c r="B248" s="30"/>
      <c r="C248" s="30"/>
      <c r="D248" s="30"/>
      <c r="E248" s="28"/>
      <c r="F248" s="29"/>
      <c r="G248" s="29"/>
      <c r="H248" s="29"/>
      <c r="I248" s="29"/>
      <c r="J248" s="29"/>
      <c r="K248" s="4">
        <v>1</v>
      </c>
      <c r="L248" s="4">
        <v>1</v>
      </c>
      <c r="M248" s="4">
        <v>1</v>
      </c>
      <c r="N248" s="4">
        <v>0</v>
      </c>
      <c r="O248" s="4">
        <v>0</v>
      </c>
      <c r="P248" s="27"/>
    </row>
    <row r="249" spans="1:16" s="2" customFormat="1">
      <c r="A249" s="19">
        <f t="shared" ref="A249" si="160">+A246+1</f>
        <v>83</v>
      </c>
      <c r="B249" s="25" t="s">
        <v>6</v>
      </c>
      <c r="C249" s="25" t="s">
        <v>6</v>
      </c>
      <c r="D249" s="25" t="s">
        <v>6</v>
      </c>
      <c r="E249" s="19" t="s">
        <v>174</v>
      </c>
      <c r="F249" s="21">
        <f>IF(K249=1,0+F$2,IF(K250=1,5+F$2,IF(K251=1,10+F$2,"")))</f>
        <v>5</v>
      </c>
      <c r="G249" s="21">
        <f>IF(L249=1,0+G$2,IF(L250=1,5+G$2,IF(L251=1,10+G$2,"")))</f>
        <v>6</v>
      </c>
      <c r="H249" s="21">
        <f>IF(M249=1,0+H$2,IF(M250=1,5+H$2,IF(M251=1,10+H$2,"")))</f>
        <v>2</v>
      </c>
      <c r="I249" s="21">
        <f>IF(N249=1,0+I$2,IF(N250=1,5+I$2,IF(N251=1,10+I$2,"")))</f>
        <v>13</v>
      </c>
      <c r="J249" s="21">
        <f>IF(O249=1,0+J$2,IF(O250=1,5+J$2,IF(O251=1,10+J$2,"")))</f>
        <v>4</v>
      </c>
      <c r="K249" s="2">
        <v>0</v>
      </c>
      <c r="L249" s="2">
        <v>0</v>
      </c>
      <c r="M249" s="2">
        <v>1</v>
      </c>
      <c r="N249" s="2">
        <v>0</v>
      </c>
      <c r="O249" s="2">
        <v>1</v>
      </c>
      <c r="P249" s="23" t="str">
        <f t="shared" ref="P249" si="161">CONCATENATE("_paylines.push(new Payline5Data(",A249-1,", LinesEmbed5x3.Line_0",A249-1,", 0x",E249,", payboxes, ",F249,", ",G249,", ",H249,", ",I249,", ",J249,"));")</f>
        <v>_paylines.push(new Payline5Data(82, LinesEmbed5x3.Line_082, 0xFD5E53, payboxes, 5, 6, 2, 13, 4));</v>
      </c>
    </row>
    <row r="250" spans="1:16" s="3" customFormat="1">
      <c r="A250" s="20"/>
      <c r="B250" s="26"/>
      <c r="C250" s="26"/>
      <c r="D250" s="26"/>
      <c r="E250" s="20"/>
      <c r="F250" s="22"/>
      <c r="G250" s="22"/>
      <c r="H250" s="22"/>
      <c r="I250" s="22"/>
      <c r="J250" s="22"/>
      <c r="K250" s="7">
        <v>1</v>
      </c>
      <c r="L250" s="7">
        <v>1</v>
      </c>
      <c r="P250" s="24"/>
    </row>
    <row r="251" spans="1:16" s="4" customFormat="1">
      <c r="A251" s="28"/>
      <c r="B251" s="30"/>
      <c r="C251" s="30"/>
      <c r="D251" s="30"/>
      <c r="E251" s="28"/>
      <c r="F251" s="29"/>
      <c r="G251" s="29"/>
      <c r="H251" s="29"/>
      <c r="I251" s="29"/>
      <c r="J251" s="29"/>
      <c r="K251" s="4">
        <v>0</v>
      </c>
      <c r="L251" s="4">
        <v>0</v>
      </c>
      <c r="M251" s="4">
        <v>0</v>
      </c>
      <c r="N251" s="4">
        <v>1</v>
      </c>
      <c r="O251" s="4">
        <v>0</v>
      </c>
      <c r="P251" s="27"/>
    </row>
    <row r="252" spans="1:16" s="2" customFormat="1">
      <c r="A252" s="19">
        <f t="shared" ref="A252" si="162">+A249+1</f>
        <v>84</v>
      </c>
      <c r="B252" s="25" t="s">
        <v>6</v>
      </c>
      <c r="C252" s="25" t="s">
        <v>6</v>
      </c>
      <c r="D252" s="25" t="s">
        <v>6</v>
      </c>
      <c r="E252" s="19" t="s">
        <v>176</v>
      </c>
      <c r="F252" s="21">
        <f>IF(K252=1,0+F$2,IF(K253=1,5+F$2,IF(K254=1,10+F$2,"")))</f>
        <v>10</v>
      </c>
      <c r="G252" s="21">
        <f>IF(L252=1,0+G$2,IF(L253=1,5+G$2,IF(L254=1,10+G$2,"")))</f>
        <v>1</v>
      </c>
      <c r="H252" s="21">
        <f>IF(M252=1,0+H$2,IF(M253=1,5+H$2,IF(M254=1,10+H$2,"")))</f>
        <v>7</v>
      </c>
      <c r="I252" s="21">
        <f>IF(N252=1,0+I$2,IF(N253=1,5+I$2,IF(N254=1,10+I$2,"")))</f>
        <v>8</v>
      </c>
      <c r="J252" s="21">
        <f>IF(O252=1,0+J$2,IF(O253=1,5+J$2,IF(O254=1,10+J$2,"")))</f>
        <v>14</v>
      </c>
      <c r="K252" s="2">
        <v>0</v>
      </c>
      <c r="L252" s="2">
        <v>1</v>
      </c>
      <c r="M252" s="2">
        <v>0</v>
      </c>
      <c r="N252" s="2">
        <v>0</v>
      </c>
      <c r="O252" s="2">
        <v>0</v>
      </c>
      <c r="P252" s="23" t="str">
        <f t="shared" ref="P252" si="163">CONCATENATE("_paylines.push(new Payline5Data(",A252-1,", LinesEmbed5x3.Line_0",A252-1,", 0x",E252,", payboxes, ",F252,", ",G252,", ",H252,", ",I252,", ",J252,"));")</f>
        <v>_paylines.push(new Payline5Data(83, LinesEmbed5x3.Line_083, 0xFAA76C, payboxes, 10, 1, 7, 8, 14));</v>
      </c>
    </row>
    <row r="253" spans="1:16" s="3" customFormat="1">
      <c r="A253" s="20"/>
      <c r="B253" s="26"/>
      <c r="C253" s="26"/>
      <c r="D253" s="26"/>
      <c r="E253" s="20"/>
      <c r="F253" s="22"/>
      <c r="G253" s="22"/>
      <c r="H253" s="22"/>
      <c r="I253" s="22"/>
      <c r="J253" s="22"/>
      <c r="M253" s="7">
        <v>1</v>
      </c>
      <c r="N253" s="7">
        <v>1</v>
      </c>
      <c r="P253" s="24"/>
    </row>
    <row r="254" spans="1:16" s="4" customFormat="1">
      <c r="A254" s="28"/>
      <c r="B254" s="30"/>
      <c r="C254" s="30"/>
      <c r="D254" s="30"/>
      <c r="E254" s="28"/>
      <c r="F254" s="29"/>
      <c r="G254" s="29"/>
      <c r="H254" s="29"/>
      <c r="I254" s="29"/>
      <c r="J254" s="29"/>
      <c r="K254" s="4">
        <v>1</v>
      </c>
      <c r="L254" s="4">
        <v>0</v>
      </c>
      <c r="M254" s="4">
        <v>0</v>
      </c>
      <c r="N254" s="4">
        <v>0</v>
      </c>
      <c r="O254" s="4">
        <v>1</v>
      </c>
      <c r="P254" s="27"/>
    </row>
    <row r="255" spans="1:16" s="2" customFormat="1">
      <c r="A255" s="19">
        <f t="shared" ref="A255" si="164">+A252+1</f>
        <v>85</v>
      </c>
      <c r="B255" s="25" t="s">
        <v>6</v>
      </c>
      <c r="C255" s="25" t="s">
        <v>6</v>
      </c>
      <c r="D255" s="25" t="s">
        <v>6</v>
      </c>
      <c r="E255" s="19" t="s">
        <v>178</v>
      </c>
      <c r="F255" s="21">
        <f>IF(K255=1,0+F$2,IF(K256=1,5+F$2,IF(K257=1,10+F$2,"")))</f>
        <v>0</v>
      </c>
      <c r="G255" s="21">
        <f>IF(L255=1,0+G$2,IF(L256=1,5+G$2,IF(L257=1,10+G$2,"")))</f>
        <v>11</v>
      </c>
      <c r="H255" s="21">
        <f>IF(M255=1,0+H$2,IF(M256=1,5+H$2,IF(M257=1,10+H$2,"")))</f>
        <v>12</v>
      </c>
      <c r="I255" s="21">
        <f>IF(N255=1,0+I$2,IF(N256=1,5+I$2,IF(N257=1,10+I$2,"")))</f>
        <v>8</v>
      </c>
      <c r="J255" s="21">
        <f>IF(O255=1,0+J$2,IF(O256=1,5+J$2,IF(O257=1,10+J$2,"")))</f>
        <v>9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3" t="str">
        <f t="shared" ref="P255" si="165">CONCATENATE("_paylines.push(new Payline5Data(",A255-1,", LinesEmbed5x3.Line_0",A255-1,", 0x",E255,", payboxes, ",F255,", ",G255,", ",H255,", ",I255,", ",J255,"));")</f>
        <v>_paylines.push(new Payline5Data(84, LinesEmbed5x3.Line_084, 0xFC89AC, payboxes, 0, 11, 12, 8, 9));</v>
      </c>
    </row>
    <row r="256" spans="1:16" s="3" customFormat="1">
      <c r="A256" s="20"/>
      <c r="B256" s="26"/>
      <c r="C256" s="26"/>
      <c r="D256" s="26"/>
      <c r="E256" s="20"/>
      <c r="F256" s="22"/>
      <c r="G256" s="22"/>
      <c r="H256" s="22"/>
      <c r="I256" s="22"/>
      <c r="J256" s="22"/>
      <c r="N256" s="7">
        <v>1</v>
      </c>
      <c r="O256" s="7">
        <v>1</v>
      </c>
      <c r="P256" s="24"/>
    </row>
    <row r="257" spans="1:16" s="4" customFormat="1">
      <c r="A257" s="28"/>
      <c r="B257" s="30"/>
      <c r="C257" s="30"/>
      <c r="D257" s="30"/>
      <c r="E257" s="28"/>
      <c r="F257" s="29"/>
      <c r="G257" s="29"/>
      <c r="H257" s="29"/>
      <c r="I257" s="29"/>
      <c r="J257" s="29"/>
      <c r="K257" s="4">
        <v>0</v>
      </c>
      <c r="L257" s="4">
        <v>1</v>
      </c>
      <c r="M257" s="4">
        <v>1</v>
      </c>
      <c r="N257" s="4">
        <v>0</v>
      </c>
      <c r="O257" s="4">
        <v>0</v>
      </c>
      <c r="P257" s="27"/>
    </row>
    <row r="258" spans="1:16" s="2" customFormat="1">
      <c r="A258" s="19">
        <f t="shared" ref="A258" si="166">+A255+1</f>
        <v>86</v>
      </c>
      <c r="B258" s="25" t="s">
        <v>6</v>
      </c>
      <c r="C258" s="25" t="s">
        <v>6</v>
      </c>
      <c r="D258" s="25" t="s">
        <v>6</v>
      </c>
      <c r="E258" s="19" t="s">
        <v>180</v>
      </c>
      <c r="F258" s="21">
        <f>IF(K258=1,0+F$2,IF(K259=1,5+F$2,IF(K260=1,10+F$2,"")))</f>
        <v>5</v>
      </c>
      <c r="G258" s="21">
        <f>IF(L258=1,0+G$2,IF(L259=1,5+G$2,IF(L260=1,10+G$2,"")))</f>
        <v>6</v>
      </c>
      <c r="H258" s="21">
        <f>IF(M258=1,0+H$2,IF(M259=1,5+H$2,IF(M260=1,10+H$2,"")))</f>
        <v>2</v>
      </c>
      <c r="I258" s="21">
        <f>IF(N258=1,0+I$2,IF(N259=1,5+I$2,IF(N260=1,10+I$2,"")))</f>
        <v>3</v>
      </c>
      <c r="J258" s="21">
        <f>IF(O258=1,0+J$2,IF(O259=1,5+J$2,IF(O260=1,10+J$2,"")))</f>
        <v>14</v>
      </c>
      <c r="K258" s="2">
        <v>0</v>
      </c>
      <c r="L258" s="2">
        <v>0</v>
      </c>
      <c r="M258" s="2">
        <v>1</v>
      </c>
      <c r="N258" s="2">
        <v>1</v>
      </c>
      <c r="O258" s="2">
        <v>0</v>
      </c>
      <c r="P258" s="23" t="str">
        <f t="shared" ref="P258" si="167">CONCATENATE("_paylines.push(new Payline5Data(",A258-1,", LinesEmbed5x3.Line_0",A258-1,", 0x",E258,", payboxes, ",F258,", ",G258,", ",H258,", ",I258,", ",J258,"));")</f>
        <v>_paylines.push(new Payline5Data(85, LinesEmbed5x3.Line_085, 0x17806D, payboxes, 5, 6, 2, 3, 14));</v>
      </c>
    </row>
    <row r="259" spans="1:16" s="3" customFormat="1">
      <c r="A259" s="20"/>
      <c r="B259" s="26"/>
      <c r="C259" s="26"/>
      <c r="D259" s="26"/>
      <c r="E259" s="20"/>
      <c r="F259" s="22"/>
      <c r="G259" s="22"/>
      <c r="H259" s="22"/>
      <c r="I259" s="22"/>
      <c r="J259" s="22"/>
      <c r="K259" s="7">
        <v>1</v>
      </c>
      <c r="L259" s="7">
        <v>1</v>
      </c>
      <c r="P259" s="24"/>
    </row>
    <row r="260" spans="1:16" s="4" customFormat="1">
      <c r="A260" s="28"/>
      <c r="B260" s="30"/>
      <c r="C260" s="30"/>
      <c r="D260" s="30"/>
      <c r="E260" s="28"/>
      <c r="F260" s="29"/>
      <c r="G260" s="29"/>
      <c r="H260" s="29"/>
      <c r="I260" s="29"/>
      <c r="J260" s="29"/>
      <c r="K260" s="4">
        <v>0</v>
      </c>
      <c r="L260" s="4">
        <v>0</v>
      </c>
      <c r="M260" s="4">
        <v>0</v>
      </c>
      <c r="N260" s="4">
        <v>0</v>
      </c>
      <c r="O260" s="4">
        <v>1</v>
      </c>
      <c r="P260" s="27"/>
    </row>
    <row r="261" spans="1:16" s="2" customFormat="1">
      <c r="A261" s="19">
        <f t="shared" ref="A261" si="168">+A258+1</f>
        <v>87</v>
      </c>
      <c r="B261" s="25" t="s">
        <v>6</v>
      </c>
      <c r="C261" s="25" t="s">
        <v>6</v>
      </c>
      <c r="D261" s="25" t="s">
        <v>6</v>
      </c>
      <c r="E261" s="19" t="s">
        <v>182</v>
      </c>
      <c r="F261" s="21">
        <f>IF(K261=1,0+F$2,IF(K262=1,5+F$2,IF(K263=1,10+F$2,"")))</f>
        <v>0</v>
      </c>
      <c r="G261" s="21">
        <f>IF(L261=1,0+G$2,IF(L262=1,5+G$2,IF(L263=1,10+G$2,"")))</f>
        <v>1</v>
      </c>
      <c r="H261" s="21">
        <f>IF(M261=1,0+H$2,IF(M262=1,5+H$2,IF(M263=1,10+H$2,"")))</f>
        <v>7</v>
      </c>
      <c r="I261" s="21">
        <f>IF(N261=1,0+I$2,IF(N262=1,5+I$2,IF(N263=1,10+I$2,"")))</f>
        <v>13</v>
      </c>
      <c r="J261" s="21">
        <f>IF(O261=1,0+J$2,IF(O262=1,5+J$2,IF(O263=1,10+J$2,"")))</f>
        <v>4</v>
      </c>
      <c r="K261" s="2">
        <v>1</v>
      </c>
      <c r="L261" s="2">
        <v>1</v>
      </c>
      <c r="M261" s="2">
        <v>0</v>
      </c>
      <c r="N261" s="2">
        <v>0</v>
      </c>
      <c r="O261" s="2">
        <v>1</v>
      </c>
      <c r="P261" s="23" t="str">
        <f t="shared" ref="P261" si="169">CONCATENATE("_paylines.push(new Payline5Data(",A261-1,", LinesEmbed5x3.Line_0",A261-1,", 0x",E261,", payboxes, ",F261,", ",G261,", ",H261,", ",I261,", ",J261,"));")</f>
        <v>_paylines.push(new Payline5Data(86, LinesEmbed5x3.Line_086, 0xDEAA88, payboxes, 0, 1, 7, 13, 4));</v>
      </c>
    </row>
    <row r="262" spans="1:16" s="3" customFormat="1">
      <c r="A262" s="20"/>
      <c r="B262" s="26"/>
      <c r="C262" s="26"/>
      <c r="D262" s="26"/>
      <c r="E262" s="20"/>
      <c r="F262" s="22"/>
      <c r="G262" s="22"/>
      <c r="H262" s="22"/>
      <c r="I262" s="22"/>
      <c r="J262" s="22"/>
      <c r="M262" s="7">
        <v>1</v>
      </c>
      <c r="P262" s="24"/>
    </row>
    <row r="263" spans="1:16" s="4" customFormat="1">
      <c r="A263" s="28"/>
      <c r="B263" s="30"/>
      <c r="C263" s="30"/>
      <c r="D263" s="30"/>
      <c r="E263" s="28"/>
      <c r="F263" s="29"/>
      <c r="G263" s="29"/>
      <c r="H263" s="29"/>
      <c r="I263" s="29"/>
      <c r="J263" s="29"/>
      <c r="K263" s="4">
        <v>0</v>
      </c>
      <c r="L263" s="4">
        <v>0</v>
      </c>
      <c r="M263" s="4">
        <v>0</v>
      </c>
      <c r="N263" s="4">
        <v>1</v>
      </c>
      <c r="O263" s="4">
        <v>0</v>
      </c>
      <c r="P263" s="27"/>
    </row>
    <row r="264" spans="1:16" s="2" customFormat="1">
      <c r="A264" s="19">
        <f t="shared" ref="A264" si="170">+A261+1</f>
        <v>88</v>
      </c>
      <c r="B264" s="25" t="s">
        <v>6</v>
      </c>
      <c r="C264" s="25" t="s">
        <v>6</v>
      </c>
      <c r="D264" s="25" t="s">
        <v>6</v>
      </c>
      <c r="E264" s="19" t="s">
        <v>184</v>
      </c>
      <c r="F264" s="21">
        <f>IF(K264=1,0+F$2,IF(K265=1,5+F$2,IF(K266=1,10+F$2,"")))</f>
        <v>10</v>
      </c>
      <c r="G264" s="21">
        <f>IF(L264=1,0+G$2,IF(L265=1,5+G$2,IF(L266=1,10+G$2,"")))</f>
        <v>11</v>
      </c>
      <c r="H264" s="21">
        <f>IF(M264=1,0+H$2,IF(M265=1,5+H$2,IF(M266=1,10+H$2,"")))</f>
        <v>12</v>
      </c>
      <c r="I264" s="21">
        <f>IF(N264=1,0+I$2,IF(N265=1,5+I$2,IF(N266=1,10+I$2,"")))</f>
        <v>3</v>
      </c>
      <c r="J264" s="21">
        <f>IF(O264=1,0+J$2,IF(O265=1,5+J$2,IF(O266=1,10+J$2,"")))</f>
        <v>4</v>
      </c>
      <c r="K264" s="2">
        <v>0</v>
      </c>
      <c r="L264" s="2">
        <v>0</v>
      </c>
      <c r="M264" s="2">
        <v>0</v>
      </c>
      <c r="N264" s="2">
        <v>1</v>
      </c>
      <c r="O264" s="2">
        <v>1</v>
      </c>
      <c r="P264" s="23" t="str">
        <f t="shared" ref="P264" si="171">CONCATENATE("_paylines.push(new Payline5Data(",A264-1,", LinesEmbed5x3.Line_0",A264-1,", 0x",E264,", payboxes, ",F264,", ",G264,", ",H264,", ",I264,", ",J264,"));")</f>
        <v>_paylines.push(new Payline5Data(87, LinesEmbed5x3.Line_087, 0x77DDE7, payboxes, 10, 11, 12, 3, 4));</v>
      </c>
    </row>
    <row r="265" spans="1:16" s="3" customFormat="1">
      <c r="A265" s="20"/>
      <c r="B265" s="26"/>
      <c r="C265" s="26"/>
      <c r="D265" s="26"/>
      <c r="E265" s="20"/>
      <c r="F265" s="22"/>
      <c r="G265" s="22"/>
      <c r="H265" s="22"/>
      <c r="I265" s="22"/>
      <c r="J265" s="22"/>
      <c r="P265" s="24"/>
    </row>
    <row r="266" spans="1:16" s="4" customFormat="1">
      <c r="A266" s="28"/>
      <c r="B266" s="30"/>
      <c r="C266" s="30"/>
      <c r="D266" s="30"/>
      <c r="E266" s="28"/>
      <c r="F266" s="29"/>
      <c r="G266" s="29"/>
      <c r="H266" s="29"/>
      <c r="I266" s="29"/>
      <c r="J266" s="29"/>
      <c r="K266" s="4">
        <v>1</v>
      </c>
      <c r="L266" s="4">
        <v>1</v>
      </c>
      <c r="M266" s="4">
        <v>1</v>
      </c>
      <c r="N266" s="4">
        <v>0</v>
      </c>
      <c r="O266" s="4">
        <v>0</v>
      </c>
      <c r="P266" s="27"/>
    </row>
    <row r="267" spans="1:16" s="2" customFormat="1">
      <c r="A267" s="19">
        <f t="shared" ref="A267" si="172">+A264+1</f>
        <v>89</v>
      </c>
      <c r="B267" s="25" t="s">
        <v>6</v>
      </c>
      <c r="C267" s="25" t="s">
        <v>6</v>
      </c>
      <c r="D267" s="25" t="s">
        <v>6</v>
      </c>
      <c r="E267" s="19" t="s">
        <v>92</v>
      </c>
      <c r="F267" s="21">
        <f>IF(K267=1,0+F$2,IF(K268=1,5+F$2,IF(K269=1,10+F$2,"")))</f>
        <v>5</v>
      </c>
      <c r="G267" s="21">
        <f>IF(L267=1,0+G$2,IF(L268=1,5+G$2,IF(L269=1,10+G$2,"")))</f>
        <v>6</v>
      </c>
      <c r="H267" s="21">
        <f>IF(M267=1,0+H$2,IF(M268=1,5+H$2,IF(M269=1,10+H$2,"")))</f>
        <v>2</v>
      </c>
      <c r="I267" s="21">
        <f>IF(N267=1,0+I$2,IF(N268=1,5+I$2,IF(N269=1,10+I$2,"")))</f>
        <v>13</v>
      </c>
      <c r="J267" s="21">
        <f>IF(O267=1,0+J$2,IF(O268=1,5+J$2,IF(O269=1,10+J$2,"")))</f>
        <v>9</v>
      </c>
      <c r="K267" s="2">
        <v>0</v>
      </c>
      <c r="L267" s="2">
        <v>0</v>
      </c>
      <c r="M267" s="2">
        <v>1</v>
      </c>
      <c r="N267" s="2">
        <v>0</v>
      </c>
      <c r="O267" s="2">
        <v>0</v>
      </c>
      <c r="P267" s="23" t="str">
        <f t="shared" ref="P267" si="173">CONCATENATE("_paylines.push(new Payline5Data(",A267-1,", LinesEmbed5x3.Line_0",A267-1,", 0x",E267,", payboxes, ",F267,", ",G267,", ",H267,", ",I267,", ",J267,"));")</f>
        <v>_paylines.push(new Payline5Data(88, LinesEmbed5x3.Line_088, 0xFDFC74, payboxes, 5, 6, 2, 13, 9));</v>
      </c>
    </row>
    <row r="268" spans="1:16" s="3" customFormat="1">
      <c r="A268" s="20"/>
      <c r="B268" s="26"/>
      <c r="C268" s="26"/>
      <c r="D268" s="26"/>
      <c r="E268" s="20"/>
      <c r="F268" s="22"/>
      <c r="G268" s="22"/>
      <c r="H268" s="22"/>
      <c r="I268" s="22"/>
      <c r="J268" s="22"/>
      <c r="K268" s="7">
        <v>1</v>
      </c>
      <c r="L268" s="7">
        <v>1</v>
      </c>
      <c r="O268" s="7">
        <v>1</v>
      </c>
      <c r="P268" s="24"/>
    </row>
    <row r="269" spans="1:16" s="4" customFormat="1">
      <c r="A269" s="28"/>
      <c r="B269" s="30"/>
      <c r="C269" s="30"/>
      <c r="D269" s="30"/>
      <c r="E269" s="28"/>
      <c r="F269" s="29"/>
      <c r="G269" s="29"/>
      <c r="H269" s="29"/>
      <c r="I269" s="29"/>
      <c r="J269" s="29"/>
      <c r="K269" s="4">
        <v>0</v>
      </c>
      <c r="L269" s="4">
        <v>0</v>
      </c>
      <c r="M269" s="4">
        <v>0</v>
      </c>
      <c r="N269" s="4">
        <v>1</v>
      </c>
      <c r="O269" s="4">
        <v>0</v>
      </c>
      <c r="P269" s="27"/>
    </row>
    <row r="270" spans="1:16" s="2" customFormat="1">
      <c r="A270" s="19">
        <f t="shared" ref="A270" si="174">+A267+1</f>
        <v>90</v>
      </c>
      <c r="B270" s="25" t="s">
        <v>6</v>
      </c>
      <c r="C270" s="25" t="s">
        <v>6</v>
      </c>
      <c r="D270" s="25" t="s">
        <v>6</v>
      </c>
      <c r="E270" s="19" t="s">
        <v>187</v>
      </c>
      <c r="F270" s="21">
        <f>IF(K270=1,0+F$2,IF(K271=1,5+F$2,IF(K272=1,10+F$2,"")))</f>
        <v>5</v>
      </c>
      <c r="G270" s="21">
        <f>IF(L270=1,0+G$2,IF(L271=1,5+G$2,IF(L272=1,10+G$2,"")))</f>
        <v>1</v>
      </c>
      <c r="H270" s="21">
        <f>IF(M270=1,0+H$2,IF(M271=1,5+H$2,IF(M272=1,10+H$2,"")))</f>
        <v>7</v>
      </c>
      <c r="I270" s="21">
        <f>IF(N270=1,0+I$2,IF(N271=1,5+I$2,IF(N272=1,10+I$2,"")))</f>
        <v>8</v>
      </c>
      <c r="J270" s="21">
        <f>IF(O270=1,0+J$2,IF(O271=1,5+J$2,IF(O272=1,10+J$2,"")))</f>
        <v>14</v>
      </c>
      <c r="K270" s="2">
        <v>0</v>
      </c>
      <c r="L270" s="2">
        <v>1</v>
      </c>
      <c r="M270" s="2">
        <v>0</v>
      </c>
      <c r="N270" s="2">
        <v>0</v>
      </c>
      <c r="O270" s="2">
        <v>0</v>
      </c>
      <c r="P270" s="23" t="str">
        <f t="shared" ref="P270" si="175">CONCATENATE("_paylines.push(new Payline5Data(",A270-1,", LinesEmbed5x3.Line_0",A270-1,", 0x",E270,", payboxes, ",F270,", ",G270,", ",H270,", ",I270,", ",J270,"));")</f>
        <v>_paylines.push(new Payline5Data(89, LinesEmbed5x3.Line_089, 0x926EAE, payboxes, 5, 1, 7, 8, 14));</v>
      </c>
    </row>
    <row r="271" spans="1:16" s="3" customFormat="1">
      <c r="A271" s="20"/>
      <c r="B271" s="26"/>
      <c r="C271" s="26"/>
      <c r="D271" s="26"/>
      <c r="E271" s="20"/>
      <c r="F271" s="22"/>
      <c r="G271" s="22"/>
      <c r="H271" s="22"/>
      <c r="I271" s="22"/>
      <c r="J271" s="22"/>
      <c r="K271" s="7">
        <v>1</v>
      </c>
      <c r="M271" s="7">
        <v>1</v>
      </c>
      <c r="N271" s="7">
        <v>1</v>
      </c>
      <c r="P271" s="24"/>
    </row>
    <row r="272" spans="1:16" s="4" customFormat="1">
      <c r="A272" s="28"/>
      <c r="B272" s="30"/>
      <c r="C272" s="30"/>
      <c r="D272" s="30"/>
      <c r="E272" s="28"/>
      <c r="F272" s="29"/>
      <c r="G272" s="29"/>
      <c r="H272" s="29"/>
      <c r="I272" s="29"/>
      <c r="J272" s="29"/>
      <c r="K272" s="4">
        <v>0</v>
      </c>
      <c r="L272" s="4">
        <v>0</v>
      </c>
      <c r="M272" s="4">
        <v>0</v>
      </c>
      <c r="N272" s="4">
        <v>0</v>
      </c>
      <c r="O272" s="4">
        <v>1</v>
      </c>
      <c r="P272" s="27"/>
    </row>
    <row r="273" spans="1:16" s="2" customFormat="1">
      <c r="A273" s="19">
        <f t="shared" ref="A273" si="176">+A270+1</f>
        <v>91</v>
      </c>
      <c r="B273" s="25" t="s">
        <v>6</v>
      </c>
      <c r="C273" s="25" t="s">
        <v>6</v>
      </c>
      <c r="D273" s="25" t="s">
        <v>6</v>
      </c>
      <c r="E273" s="19" t="s">
        <v>189</v>
      </c>
      <c r="F273" s="21">
        <f>IF(K273=1,0+F$2,IF(K274=1,5+F$2,IF(K275=1,10+F$2,"")))</f>
        <v>0</v>
      </c>
      <c r="G273" s="21">
        <f>IF(L273=1,0+G$2,IF(L274=1,5+G$2,IF(L275=1,10+G$2,"")))</f>
        <v>11</v>
      </c>
      <c r="H273" s="21">
        <f>IF(M273=1,0+H$2,IF(M274=1,5+H$2,IF(M275=1,10+H$2,"")))</f>
        <v>12</v>
      </c>
      <c r="I273" s="21">
        <f>IF(N273=1,0+I$2,IF(N274=1,5+I$2,IF(N275=1,10+I$2,"")))</f>
        <v>8</v>
      </c>
      <c r="J273" s="21">
        <f>IF(O273=1,0+J$2,IF(O274=1,5+J$2,IF(O275=1,10+J$2,"")))</f>
        <v>4</v>
      </c>
      <c r="K273" s="2">
        <v>1</v>
      </c>
      <c r="L273" s="2">
        <v>0</v>
      </c>
      <c r="M273" s="2">
        <v>0</v>
      </c>
      <c r="N273" s="2">
        <v>0</v>
      </c>
      <c r="O273" s="2">
        <v>1</v>
      </c>
      <c r="P273" s="23" t="str">
        <f t="shared" ref="P273" si="177">CONCATENATE("_paylines.push(new Payline5Data(",A273-1,", LinesEmbed5x3.Line_0",A273-1,", 0x",E273,", payboxes, ",F273,", ",G273,", ",H273,", ",I273,", ",J273,"));")</f>
        <v>_paylines.push(new Payline5Data(90, LinesEmbed5x3.Line_090, 0xF75394, payboxes, 0, 11, 12, 8, 4));</v>
      </c>
    </row>
    <row r="274" spans="1:16" s="3" customFormat="1">
      <c r="A274" s="20"/>
      <c r="B274" s="26"/>
      <c r="C274" s="26"/>
      <c r="D274" s="26"/>
      <c r="E274" s="20"/>
      <c r="F274" s="22"/>
      <c r="G274" s="22"/>
      <c r="H274" s="22"/>
      <c r="I274" s="22"/>
      <c r="J274" s="22"/>
      <c r="N274" s="7">
        <v>1</v>
      </c>
      <c r="P274" s="24"/>
    </row>
    <row r="275" spans="1:16" s="4" customFormat="1">
      <c r="A275" s="28"/>
      <c r="B275" s="30"/>
      <c r="C275" s="30"/>
      <c r="D275" s="30"/>
      <c r="E275" s="28"/>
      <c r="F275" s="29"/>
      <c r="G275" s="29"/>
      <c r="H275" s="29"/>
      <c r="I275" s="29"/>
      <c r="J275" s="29"/>
      <c r="K275" s="4">
        <v>0</v>
      </c>
      <c r="L275" s="4">
        <v>1</v>
      </c>
      <c r="M275" s="4">
        <v>1</v>
      </c>
      <c r="N275" s="4">
        <v>0</v>
      </c>
      <c r="O275" s="4">
        <v>0</v>
      </c>
      <c r="P275" s="27"/>
    </row>
    <row r="276" spans="1:16" s="2" customFormat="1">
      <c r="A276" s="19">
        <f t="shared" ref="A276" si="178">+A273+1</f>
        <v>92</v>
      </c>
      <c r="B276" s="25" t="s">
        <v>6</v>
      </c>
      <c r="C276" s="25" t="s">
        <v>6</v>
      </c>
      <c r="D276" s="25" t="s">
        <v>6</v>
      </c>
      <c r="E276" s="19" t="s">
        <v>191</v>
      </c>
      <c r="F276" s="21">
        <f>IF(K276=1,0+F$2,IF(K277=1,5+F$2,IF(K278=1,10+F$2,"")))</f>
        <v>0</v>
      </c>
      <c r="G276" s="21">
        <f>IF(L276=1,0+G$2,IF(L277=1,5+G$2,IF(L278=1,10+G$2,"")))</f>
        <v>11</v>
      </c>
      <c r="H276" s="21">
        <f>IF(M276=1,0+H$2,IF(M277=1,5+H$2,IF(M278=1,10+H$2,"")))</f>
        <v>12</v>
      </c>
      <c r="I276" s="21">
        <f>IF(N276=1,0+I$2,IF(N277=1,5+I$2,IF(N278=1,10+I$2,"")))</f>
        <v>3</v>
      </c>
      <c r="J276" s="21">
        <f>IF(O276=1,0+J$2,IF(O277=1,5+J$2,IF(O278=1,10+J$2,"")))</f>
        <v>4</v>
      </c>
      <c r="K276" s="2">
        <v>1</v>
      </c>
      <c r="L276" s="2">
        <v>0</v>
      </c>
      <c r="M276" s="2">
        <v>0</v>
      </c>
      <c r="N276" s="2">
        <v>1</v>
      </c>
      <c r="O276" s="2">
        <v>1</v>
      </c>
      <c r="P276" s="23" t="str">
        <f t="shared" ref="P276" si="179">CONCATENATE("_paylines.push(new Payline5Data(",A276-1,", LinesEmbed5x3.Line_0",A276-1,", 0x",E276,", payboxes, ",F276,", ",G276,", ",H276,", ",I276,", ",J276,"));")</f>
        <v>_paylines.push(new Payline5Data(91, LinesEmbed5x3.Line_091, 0xFFA089, payboxes, 0, 11, 12, 3, 4));</v>
      </c>
    </row>
    <row r="277" spans="1:16" s="3" customFormat="1">
      <c r="A277" s="20"/>
      <c r="B277" s="26"/>
      <c r="C277" s="26"/>
      <c r="D277" s="26"/>
      <c r="E277" s="20"/>
      <c r="F277" s="22"/>
      <c r="G277" s="22"/>
      <c r="H277" s="22"/>
      <c r="I277" s="22"/>
      <c r="J277" s="22"/>
      <c r="P277" s="24"/>
    </row>
    <row r="278" spans="1:16" s="4" customFormat="1">
      <c r="A278" s="28"/>
      <c r="B278" s="30"/>
      <c r="C278" s="30"/>
      <c r="D278" s="30"/>
      <c r="E278" s="28"/>
      <c r="F278" s="29"/>
      <c r="G278" s="29"/>
      <c r="H278" s="29"/>
      <c r="I278" s="29"/>
      <c r="J278" s="29"/>
      <c r="K278" s="4">
        <v>0</v>
      </c>
      <c r="L278" s="4">
        <v>1</v>
      </c>
      <c r="M278" s="4">
        <v>1</v>
      </c>
      <c r="N278" s="4">
        <v>0</v>
      </c>
      <c r="O278" s="4">
        <v>0</v>
      </c>
      <c r="P278" s="27"/>
    </row>
    <row r="279" spans="1:16" s="2" customFormat="1">
      <c r="A279" s="19">
        <f t="shared" ref="A279" si="180">+A276+1</f>
        <v>93</v>
      </c>
      <c r="B279" s="25" t="s">
        <v>6</v>
      </c>
      <c r="C279" s="25" t="s">
        <v>6</v>
      </c>
      <c r="D279" s="25" t="s">
        <v>6</v>
      </c>
      <c r="E279" s="19" t="s">
        <v>193</v>
      </c>
      <c r="F279" s="21">
        <f>IF(K279=1,0+F$2,IF(K280=1,5+F$2,IF(K281=1,10+F$2,"")))</f>
        <v>10</v>
      </c>
      <c r="G279" s="21">
        <f>IF(L279=1,0+G$2,IF(L280=1,5+G$2,IF(L281=1,10+G$2,"")))</f>
        <v>1</v>
      </c>
      <c r="H279" s="21">
        <f>IF(M279=1,0+H$2,IF(M280=1,5+H$2,IF(M281=1,10+H$2,"")))</f>
        <v>2</v>
      </c>
      <c r="I279" s="21">
        <f>IF(N279=1,0+I$2,IF(N280=1,5+I$2,IF(N281=1,10+I$2,"")))</f>
        <v>3</v>
      </c>
      <c r="J279" s="21">
        <f>IF(O279=1,0+J$2,IF(O280=1,5+J$2,IF(O281=1,10+J$2,"")))</f>
        <v>9</v>
      </c>
      <c r="K279" s="2">
        <v>0</v>
      </c>
      <c r="L279" s="2">
        <v>1</v>
      </c>
      <c r="M279" s="2">
        <v>1</v>
      </c>
      <c r="N279" s="2">
        <v>1</v>
      </c>
      <c r="O279" s="2">
        <v>0</v>
      </c>
      <c r="P279" s="23" t="str">
        <f t="shared" ref="P279" si="181">CONCATENATE("_paylines.push(new Payline5Data(",A279-1,", LinesEmbed5x3.Line_0",A279-1,", 0x",E279,", payboxes, ",F279,", ",G279,", ",H279,", ",I279,", ",J279,"));")</f>
        <v>_paylines.push(new Payline5Data(92, LinesEmbed5x3.Line_092, 0x8F509D, payboxes, 10, 1, 2, 3, 9));</v>
      </c>
    </row>
    <row r="280" spans="1:16" s="3" customFormat="1">
      <c r="A280" s="20"/>
      <c r="B280" s="26"/>
      <c r="C280" s="26"/>
      <c r="D280" s="26"/>
      <c r="E280" s="20"/>
      <c r="F280" s="22"/>
      <c r="G280" s="22"/>
      <c r="H280" s="22"/>
      <c r="I280" s="22"/>
      <c r="J280" s="22"/>
      <c r="O280" s="7">
        <v>1</v>
      </c>
      <c r="P280" s="24"/>
    </row>
    <row r="281" spans="1:16" s="4" customFormat="1">
      <c r="A281" s="28"/>
      <c r="B281" s="30"/>
      <c r="C281" s="30"/>
      <c r="D281" s="30"/>
      <c r="E281" s="28"/>
      <c r="F281" s="29"/>
      <c r="G281" s="29"/>
      <c r="H281" s="29"/>
      <c r="I281" s="29"/>
      <c r="J281" s="29"/>
      <c r="K281" s="4">
        <v>1</v>
      </c>
      <c r="L281" s="4">
        <v>0</v>
      </c>
      <c r="M281" s="4">
        <v>0</v>
      </c>
      <c r="N281" s="4">
        <v>0</v>
      </c>
      <c r="O281" s="4">
        <v>0</v>
      </c>
      <c r="P281" s="27"/>
    </row>
    <row r="282" spans="1:16" s="2" customFormat="1">
      <c r="A282" s="19">
        <f t="shared" ref="A282" si="182">+A279+1</f>
        <v>94</v>
      </c>
      <c r="B282" s="25" t="s">
        <v>6</v>
      </c>
      <c r="C282" s="25" t="s">
        <v>6</v>
      </c>
      <c r="D282" s="25" t="s">
        <v>6</v>
      </c>
      <c r="E282" s="19" t="s">
        <v>195</v>
      </c>
      <c r="F282" s="21">
        <f>IF(K282=1,0+F$2,IF(K283=1,5+F$2,IF(K284=1,10+F$2,"")))</f>
        <v>0</v>
      </c>
      <c r="G282" s="21">
        <f>IF(L282=1,0+G$2,IF(L283=1,5+G$2,IF(L284=1,10+G$2,"")))</f>
        <v>11</v>
      </c>
      <c r="H282" s="21">
        <f>IF(M282=1,0+H$2,IF(M283=1,5+H$2,IF(M284=1,10+H$2,"")))</f>
        <v>12</v>
      </c>
      <c r="I282" s="21">
        <f>IF(N282=1,0+I$2,IF(N283=1,5+I$2,IF(N284=1,10+I$2,"")))</f>
        <v>3</v>
      </c>
      <c r="J282" s="21">
        <f>IF(O282=1,0+J$2,IF(O283=1,5+J$2,IF(O284=1,10+J$2,"")))</f>
        <v>14</v>
      </c>
      <c r="K282" s="2">
        <v>1</v>
      </c>
      <c r="L282" s="2">
        <v>0</v>
      </c>
      <c r="M282" s="2">
        <v>0</v>
      </c>
      <c r="N282" s="2">
        <v>1</v>
      </c>
      <c r="O282" s="2">
        <v>0</v>
      </c>
      <c r="P282" s="23" t="str">
        <f t="shared" ref="P282" si="183">CONCATENATE("_paylines.push(new Payline5Data(",A282-1,", LinesEmbed5x3.Line_0",A282-1,", 0x",E282,", payboxes, ",F282,", ",G282,", ",H282,", ",I282,", ",J282,"));")</f>
        <v>_paylines.push(new Payline5Data(93, LinesEmbed5x3.Line_093, 0xA2ADD0, payboxes, 0, 11, 12, 3, 14));</v>
      </c>
    </row>
    <row r="283" spans="1:16" s="3" customFormat="1">
      <c r="A283" s="20"/>
      <c r="B283" s="26"/>
      <c r="C283" s="26"/>
      <c r="D283" s="26"/>
      <c r="E283" s="20"/>
      <c r="F283" s="22"/>
      <c r="G283" s="22"/>
      <c r="H283" s="22"/>
      <c r="I283" s="22"/>
      <c r="J283" s="22"/>
      <c r="P283" s="24"/>
    </row>
    <row r="284" spans="1:16" s="4" customFormat="1">
      <c r="A284" s="28"/>
      <c r="B284" s="30"/>
      <c r="C284" s="30"/>
      <c r="D284" s="30"/>
      <c r="E284" s="28"/>
      <c r="F284" s="29"/>
      <c r="G284" s="29"/>
      <c r="H284" s="29"/>
      <c r="I284" s="29"/>
      <c r="J284" s="29"/>
      <c r="K284" s="4">
        <v>0</v>
      </c>
      <c r="L284" s="4">
        <v>1</v>
      </c>
      <c r="M284" s="4">
        <v>1</v>
      </c>
      <c r="N284" s="4">
        <v>0</v>
      </c>
      <c r="O284" s="4">
        <v>1</v>
      </c>
      <c r="P284" s="27"/>
    </row>
    <row r="285" spans="1:16" s="2" customFormat="1">
      <c r="A285" s="19">
        <f t="shared" ref="A285" si="184">+A282+1</f>
        <v>95</v>
      </c>
      <c r="B285" s="25" t="s">
        <v>6</v>
      </c>
      <c r="C285" s="25" t="s">
        <v>6</v>
      </c>
      <c r="D285" s="25" t="s">
        <v>6</v>
      </c>
      <c r="E285" s="19" t="s">
        <v>197</v>
      </c>
      <c r="F285" s="21">
        <f>IF(K285=1,0+F$2,IF(K286=1,5+F$2,IF(K287=1,10+F$2,"")))</f>
        <v>5</v>
      </c>
      <c r="G285" s="21">
        <f>IF(L285=1,0+G$2,IF(L286=1,5+G$2,IF(L287=1,10+G$2,"")))</f>
        <v>6</v>
      </c>
      <c r="H285" s="21">
        <f>IF(M285=1,0+H$2,IF(M286=1,5+H$2,IF(M287=1,10+H$2,"")))</f>
        <v>2</v>
      </c>
      <c r="I285" s="21">
        <f>IF(N285=1,0+I$2,IF(N286=1,5+I$2,IF(N287=1,10+I$2,"")))</f>
        <v>8</v>
      </c>
      <c r="J285" s="21">
        <f>IF(O285=1,0+J$2,IF(O286=1,5+J$2,IF(O287=1,10+J$2,"")))</f>
        <v>4</v>
      </c>
      <c r="K285" s="2">
        <v>0</v>
      </c>
      <c r="L285" s="2">
        <v>0</v>
      </c>
      <c r="M285" s="2">
        <v>1</v>
      </c>
      <c r="N285" s="2">
        <v>0</v>
      </c>
      <c r="O285" s="2">
        <v>1</v>
      </c>
      <c r="P285" s="23" t="str">
        <f t="shared" ref="P285" si="185">CONCATENATE("_paylines.push(new Payline5Data(",A285-1,", LinesEmbed5x3.Line_0",A285-1,", 0x",E285,", payboxes, ",F285,", ",G285,", ",H285,", ",I285,", ",J285,"));")</f>
        <v>_paylines.push(new Payline5Data(94, LinesEmbed5x3.Line_094, 0xFF43A4, payboxes, 5, 6, 2, 8, 4));</v>
      </c>
    </row>
    <row r="286" spans="1:16" s="3" customFormat="1">
      <c r="A286" s="20"/>
      <c r="B286" s="26"/>
      <c r="C286" s="26"/>
      <c r="D286" s="26"/>
      <c r="E286" s="20"/>
      <c r="F286" s="22"/>
      <c r="G286" s="22"/>
      <c r="H286" s="22"/>
      <c r="I286" s="22"/>
      <c r="J286" s="22"/>
      <c r="K286" s="7">
        <v>1</v>
      </c>
      <c r="L286" s="7">
        <v>1</v>
      </c>
      <c r="N286" s="7">
        <v>1</v>
      </c>
      <c r="P286" s="24"/>
    </row>
    <row r="287" spans="1:16" s="4" customFormat="1">
      <c r="A287" s="28"/>
      <c r="B287" s="30"/>
      <c r="C287" s="30"/>
      <c r="D287" s="30"/>
      <c r="E287" s="28"/>
      <c r="F287" s="29"/>
      <c r="G287" s="29"/>
      <c r="H287" s="29"/>
      <c r="I287" s="29"/>
      <c r="J287" s="29"/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27"/>
    </row>
    <row r="288" spans="1:16" s="2" customFormat="1">
      <c r="A288" s="19">
        <f t="shared" ref="A288" si="186">+A285+1</f>
        <v>96</v>
      </c>
      <c r="B288" s="25" t="s">
        <v>6</v>
      </c>
      <c r="C288" s="25" t="s">
        <v>6</v>
      </c>
      <c r="D288" s="25" t="s">
        <v>6</v>
      </c>
      <c r="E288" s="19" t="s">
        <v>199</v>
      </c>
      <c r="F288" s="21">
        <f>IF(K288=1,0+F$2,IF(K289=1,5+F$2,IF(K290=1,10+F$2,"")))</f>
        <v>0</v>
      </c>
      <c r="G288" s="21">
        <f>IF(L288=1,0+G$2,IF(L289=1,5+G$2,IF(L290=1,10+G$2,"")))</f>
        <v>1</v>
      </c>
      <c r="H288" s="21">
        <f>IF(M288=1,0+H$2,IF(M289=1,5+H$2,IF(M290=1,10+H$2,"")))</f>
        <v>7</v>
      </c>
      <c r="I288" s="21">
        <f>IF(N288=1,0+I$2,IF(N289=1,5+I$2,IF(N290=1,10+I$2,"")))</f>
        <v>13</v>
      </c>
      <c r="J288" s="21">
        <f>IF(O288=1,0+J$2,IF(O289=1,5+J$2,IF(O290=1,10+J$2,"")))</f>
        <v>9</v>
      </c>
      <c r="K288" s="2">
        <v>1</v>
      </c>
      <c r="L288" s="2">
        <v>1</v>
      </c>
      <c r="M288" s="2">
        <v>0</v>
      </c>
      <c r="N288" s="2">
        <v>0</v>
      </c>
      <c r="O288" s="2">
        <v>0</v>
      </c>
      <c r="P288" s="23" t="str">
        <f t="shared" ref="P288" si="187">CONCATENATE("_paylines.push(new Payline5Data(",A288-1,", LinesEmbed5x3.Line_0",A288-1,", 0x",E288,", payboxes, ",F288,", ",G288,", ",H288,", ",I288,", ",J288,"));")</f>
        <v>_paylines.push(new Payline5Data(95, LinesEmbed5x3.Line_095, 0xFC6C85, payboxes, 0, 1, 7, 13, 9));</v>
      </c>
    </row>
    <row r="289" spans="1:16" s="3" customFormat="1">
      <c r="A289" s="20"/>
      <c r="B289" s="26"/>
      <c r="C289" s="26"/>
      <c r="D289" s="26"/>
      <c r="E289" s="20"/>
      <c r="F289" s="22"/>
      <c r="G289" s="22"/>
      <c r="H289" s="22"/>
      <c r="I289" s="22"/>
      <c r="J289" s="22"/>
      <c r="M289" s="7">
        <v>1</v>
      </c>
      <c r="O289" s="7">
        <v>1</v>
      </c>
      <c r="P289" s="24"/>
    </row>
    <row r="290" spans="1:16" s="4" customFormat="1">
      <c r="A290" s="28"/>
      <c r="B290" s="30"/>
      <c r="C290" s="30"/>
      <c r="D290" s="30"/>
      <c r="E290" s="28"/>
      <c r="F290" s="29"/>
      <c r="G290" s="29"/>
      <c r="H290" s="29"/>
      <c r="I290" s="29"/>
      <c r="J290" s="29"/>
      <c r="K290" s="4">
        <v>0</v>
      </c>
      <c r="L290" s="4">
        <v>0</v>
      </c>
      <c r="M290" s="4">
        <v>0</v>
      </c>
      <c r="N290" s="4">
        <v>1</v>
      </c>
      <c r="O290" s="4">
        <v>0</v>
      </c>
      <c r="P290" s="27"/>
    </row>
    <row r="291" spans="1:16" s="2" customFormat="1">
      <c r="A291" s="19">
        <f t="shared" ref="A291" si="188">+A288+1</f>
        <v>97</v>
      </c>
      <c r="B291" s="25" t="s">
        <v>6</v>
      </c>
      <c r="C291" s="25" t="s">
        <v>6</v>
      </c>
      <c r="D291" s="25" t="s">
        <v>6</v>
      </c>
      <c r="E291" s="19" t="s">
        <v>201</v>
      </c>
      <c r="F291" s="21">
        <f>IF(K291=1,0+F$2,IF(K292=1,5+F$2,IF(K293=1,10+F$2,"")))</f>
        <v>10</v>
      </c>
      <c r="G291" s="21">
        <f>IF(L291=1,0+G$2,IF(L292=1,5+G$2,IF(L293=1,10+G$2,"")))</f>
        <v>11</v>
      </c>
      <c r="H291" s="21">
        <f>IF(M291=1,0+H$2,IF(M292=1,5+H$2,IF(M293=1,10+H$2,"")))</f>
        <v>7</v>
      </c>
      <c r="I291" s="21">
        <f>IF(N291=1,0+I$2,IF(N292=1,5+I$2,IF(N293=1,10+I$2,"")))</f>
        <v>13</v>
      </c>
      <c r="J291" s="21">
        <f>IF(O291=1,0+J$2,IF(O292=1,5+J$2,IF(O293=1,10+J$2,"")))</f>
        <v>9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3" t="str">
        <f t="shared" ref="P291" si="189">CONCATENATE("_paylines.push(new Payline5Data(",A291-1,", LinesEmbed5x3.Line_0",A291-1,", 0x",E291,", payboxes, ",F291,", ",G291,", ",H291,", ",I291,", ",J291,"));")</f>
        <v>_paylines.push(new Payline5Data(96, LinesEmbed5x3.Line_096, 0xCDA4DE, payboxes, 10, 11, 7, 13, 9));</v>
      </c>
    </row>
    <row r="292" spans="1:16" s="3" customFormat="1">
      <c r="A292" s="20"/>
      <c r="B292" s="26"/>
      <c r="C292" s="26"/>
      <c r="D292" s="26"/>
      <c r="E292" s="20"/>
      <c r="F292" s="22"/>
      <c r="G292" s="22"/>
      <c r="H292" s="22"/>
      <c r="I292" s="22"/>
      <c r="J292" s="22"/>
      <c r="M292" s="7">
        <v>1</v>
      </c>
      <c r="O292" s="7">
        <v>1</v>
      </c>
      <c r="P292" s="24"/>
    </row>
    <row r="293" spans="1:16" s="4" customFormat="1">
      <c r="A293" s="28"/>
      <c r="B293" s="30"/>
      <c r="C293" s="30"/>
      <c r="D293" s="30"/>
      <c r="E293" s="28"/>
      <c r="F293" s="29"/>
      <c r="G293" s="29"/>
      <c r="H293" s="29"/>
      <c r="I293" s="29"/>
      <c r="J293" s="29"/>
      <c r="K293" s="4">
        <v>1</v>
      </c>
      <c r="L293" s="4">
        <v>1</v>
      </c>
      <c r="M293" s="4">
        <v>0</v>
      </c>
      <c r="N293" s="4">
        <v>1</v>
      </c>
      <c r="O293" s="4">
        <v>0</v>
      </c>
      <c r="P293" s="27"/>
    </row>
    <row r="294" spans="1:16" s="2" customFormat="1">
      <c r="A294" s="19">
        <f t="shared" ref="A294" si="190">+A291+1</f>
        <v>98</v>
      </c>
      <c r="B294" s="25" t="s">
        <v>6</v>
      </c>
      <c r="C294" s="25" t="s">
        <v>6</v>
      </c>
      <c r="D294" s="25" t="s">
        <v>6</v>
      </c>
      <c r="E294" s="19" t="s">
        <v>203</v>
      </c>
      <c r="F294" s="21">
        <f>IF(K294=1,0+F$2,IF(K295=1,5+F$2,IF(K296=1,10+F$2,"")))</f>
        <v>5</v>
      </c>
      <c r="G294" s="21">
        <f>IF(L294=1,0+G$2,IF(L295=1,5+G$2,IF(L296=1,10+G$2,"")))</f>
        <v>6</v>
      </c>
      <c r="H294" s="21">
        <f>IF(M294=1,0+H$2,IF(M295=1,5+H$2,IF(M296=1,10+H$2,"")))</f>
        <v>12</v>
      </c>
      <c r="I294" s="21">
        <f>IF(N294=1,0+I$2,IF(N295=1,5+I$2,IF(N296=1,10+I$2,"")))</f>
        <v>8</v>
      </c>
      <c r="J294" s="21">
        <f>IF(O294=1,0+J$2,IF(O295=1,5+J$2,IF(O296=1,10+J$2,"")))</f>
        <v>14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3" t="str">
        <f t="shared" ref="P294" si="191">CONCATENATE("_paylines.push(new Payline5Data(",A294-1,", LinesEmbed5x3.Line_0",A294-1,", 0x",E294,", payboxes, ",F294,", ",G294,", ",H294,", ",I294,", ",J294,"));")</f>
        <v>_paylines.push(new Payline5Data(97, LinesEmbed5x3.Line_097, 0xFCE883, payboxes, 5, 6, 12, 8, 14));</v>
      </c>
    </row>
    <row r="295" spans="1:16" s="3" customFormat="1">
      <c r="A295" s="20"/>
      <c r="B295" s="26"/>
      <c r="C295" s="26"/>
      <c r="D295" s="26"/>
      <c r="E295" s="20"/>
      <c r="F295" s="22"/>
      <c r="G295" s="22"/>
      <c r="H295" s="22"/>
      <c r="I295" s="22"/>
      <c r="J295" s="22"/>
      <c r="K295" s="7">
        <v>1</v>
      </c>
      <c r="L295" s="7">
        <v>1</v>
      </c>
      <c r="N295" s="7">
        <v>1</v>
      </c>
      <c r="P295" s="24"/>
    </row>
    <row r="296" spans="1:16" s="4" customFormat="1">
      <c r="A296" s="28"/>
      <c r="B296" s="30"/>
      <c r="C296" s="30"/>
      <c r="D296" s="30"/>
      <c r="E296" s="28"/>
      <c r="F296" s="29"/>
      <c r="G296" s="29"/>
      <c r="H296" s="29"/>
      <c r="I296" s="29"/>
      <c r="J296" s="29"/>
      <c r="K296" s="4">
        <v>0</v>
      </c>
      <c r="L296" s="4">
        <v>0</v>
      </c>
      <c r="M296" s="4">
        <v>1</v>
      </c>
      <c r="N296" s="4">
        <v>0</v>
      </c>
      <c r="O296" s="4">
        <v>1</v>
      </c>
      <c r="P296" s="27"/>
    </row>
    <row r="297" spans="1:16" s="2" customFormat="1">
      <c r="A297" s="19">
        <f t="shared" ref="A297" si="192">+A294+1</f>
        <v>99</v>
      </c>
      <c r="B297" s="25" t="s">
        <v>6</v>
      </c>
      <c r="C297" s="25" t="s">
        <v>6</v>
      </c>
      <c r="D297" s="25" t="s">
        <v>6</v>
      </c>
      <c r="E297" s="19" t="s">
        <v>205</v>
      </c>
      <c r="F297" s="21">
        <f>IF(K297=1,0+F$2,IF(K298=1,5+F$2,IF(K299=1,10+F$2,"")))</f>
        <v>0</v>
      </c>
      <c r="G297" s="21">
        <f>IF(L297=1,0+G$2,IF(L298=1,5+G$2,IF(L299=1,10+G$2,"")))</f>
        <v>6</v>
      </c>
      <c r="H297" s="21">
        <f>IF(M297=1,0+H$2,IF(M298=1,5+H$2,IF(M299=1,10+H$2,"")))</f>
        <v>2</v>
      </c>
      <c r="I297" s="21">
        <f>IF(N297=1,0+I$2,IF(N298=1,5+I$2,IF(N299=1,10+I$2,"")))</f>
        <v>3</v>
      </c>
      <c r="J297" s="21">
        <f>IF(O297=1,0+J$2,IF(O298=1,5+J$2,IF(O299=1,10+J$2,"")))</f>
        <v>4</v>
      </c>
      <c r="K297" s="2">
        <v>1</v>
      </c>
      <c r="L297" s="2">
        <v>0</v>
      </c>
      <c r="M297" s="2">
        <v>1</v>
      </c>
      <c r="N297" s="2">
        <v>1</v>
      </c>
      <c r="O297" s="2">
        <v>1</v>
      </c>
      <c r="P297" s="23" t="str">
        <f t="shared" ref="P297" si="193">CONCATENATE("_paylines.push(new Payline5Data(",A297-1,", LinesEmbed5x3.Line_0",A297-1,", 0x",E297,", payboxes, ",F297,", ",G297,", ",H297,", ",I297,", ",J297,"));")</f>
        <v>_paylines.push(new Payline5Data(98, LinesEmbed5x3.Line_098, 0xC5E384, payboxes, 0, 6, 2, 3, 4));</v>
      </c>
    </row>
    <row r="298" spans="1:16" s="3" customFormat="1">
      <c r="A298" s="20"/>
      <c r="B298" s="26"/>
      <c r="C298" s="26"/>
      <c r="D298" s="26"/>
      <c r="E298" s="20"/>
      <c r="F298" s="22"/>
      <c r="G298" s="22"/>
      <c r="H298" s="22"/>
      <c r="I298" s="22"/>
      <c r="J298" s="22"/>
      <c r="L298" s="7">
        <v>1</v>
      </c>
      <c r="P298" s="24"/>
    </row>
    <row r="299" spans="1:16" s="4" customFormat="1">
      <c r="A299" s="28"/>
      <c r="B299" s="30"/>
      <c r="C299" s="30"/>
      <c r="D299" s="30"/>
      <c r="E299" s="28"/>
      <c r="F299" s="29"/>
      <c r="G299" s="29"/>
      <c r="H299" s="29"/>
      <c r="I299" s="29"/>
      <c r="J299" s="29"/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27"/>
    </row>
    <row r="300" spans="1:16" s="2" customFormat="1">
      <c r="A300" s="19">
        <f t="shared" ref="A300" si="194">+A297+1</f>
        <v>100</v>
      </c>
      <c r="B300" s="25" t="s">
        <v>7</v>
      </c>
      <c r="C300" s="25" t="s">
        <v>7</v>
      </c>
      <c r="D300" s="25" t="s">
        <v>7</v>
      </c>
      <c r="E300" s="19" t="s">
        <v>207</v>
      </c>
      <c r="F300" s="21">
        <f>IF(K300=1,0+F$2,IF(K301=1,5+F$2,IF(K302=1,10+F$2,"")))</f>
        <v>10</v>
      </c>
      <c r="G300" s="21">
        <f>IF(L300=1,0+G$2,IF(L301=1,5+G$2,IF(L302=1,10+G$2,"")))</f>
        <v>1</v>
      </c>
      <c r="H300" s="21">
        <f>IF(M300=1,0+H$2,IF(M301=1,5+H$2,IF(M302=1,10+H$2,"")))</f>
        <v>12</v>
      </c>
      <c r="I300" s="21">
        <f>IF(N300=1,0+I$2,IF(N301=1,5+I$2,IF(N302=1,10+I$2,"")))</f>
        <v>13</v>
      </c>
      <c r="J300" s="21">
        <f>IF(O300=1,0+J$2,IF(O301=1,5+J$2,IF(O302=1,10+J$2,"")))</f>
        <v>9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3" t="str">
        <f t="shared" ref="P300" si="195">CONCATENATE("_paylines.push(new Payline5Data(",A300-1,", LinesEmbed5x3.Line_0",A300-1,", 0x",E300,", payboxes, ",F300,", ",G300,", ",H300,", ",I300,", ",J300,"));")</f>
        <v>_paylines.push(new Payline5Data(99, LinesEmbed5x3.Line_099, 0xFFB653, payboxes, 10, 1, 12, 13, 9));</v>
      </c>
    </row>
    <row r="301" spans="1:16" s="3" customFormat="1">
      <c r="A301" s="20"/>
      <c r="B301" s="26"/>
      <c r="C301" s="26"/>
      <c r="D301" s="26"/>
      <c r="E301" s="20"/>
      <c r="F301" s="22"/>
      <c r="G301" s="22"/>
      <c r="H301" s="22"/>
      <c r="I301" s="22"/>
      <c r="J301" s="22"/>
      <c r="O301" s="7">
        <v>1</v>
      </c>
      <c r="P301" s="24"/>
    </row>
    <row r="302" spans="1:16" s="4" customFormat="1">
      <c r="A302" s="28"/>
      <c r="B302" s="30"/>
      <c r="C302" s="30"/>
      <c r="D302" s="30"/>
      <c r="E302" s="28"/>
      <c r="F302" s="29"/>
      <c r="G302" s="29"/>
      <c r="H302" s="29"/>
      <c r="I302" s="29"/>
      <c r="J302" s="29"/>
      <c r="K302" s="4">
        <v>1</v>
      </c>
      <c r="L302" s="4">
        <v>0</v>
      </c>
      <c r="M302" s="4">
        <v>1</v>
      </c>
      <c r="N302" s="4">
        <v>1</v>
      </c>
      <c r="O302" s="4">
        <v>0</v>
      </c>
      <c r="P302" s="27"/>
    </row>
  </sheetData>
  <mergeCells count="1102">
    <mergeCell ref="B300:B302"/>
    <mergeCell ref="C300:C302"/>
    <mergeCell ref="D300:D302"/>
    <mergeCell ref="E294:E296"/>
    <mergeCell ref="E297:E299"/>
    <mergeCell ref="E300:E302"/>
    <mergeCell ref="B1:E1"/>
    <mergeCell ref="B3:B5"/>
    <mergeCell ref="C3:C5"/>
    <mergeCell ref="D3:D5"/>
    <mergeCell ref="B6:B8"/>
    <mergeCell ref="C6:C8"/>
    <mergeCell ref="D6:D8"/>
    <mergeCell ref="B9:B11"/>
    <mergeCell ref="C9:C11"/>
    <mergeCell ref="D9:D11"/>
    <mergeCell ref="B12:B14"/>
    <mergeCell ref="C12:C14"/>
    <mergeCell ref="D12:D14"/>
    <mergeCell ref="B15:B17"/>
    <mergeCell ref="C15:C17"/>
    <mergeCell ref="D15:D17"/>
    <mergeCell ref="B18:B20"/>
    <mergeCell ref="C18:C20"/>
    <mergeCell ref="P225:P227"/>
    <mergeCell ref="P228:P230"/>
    <mergeCell ref="P231:P233"/>
    <mergeCell ref="P234:P236"/>
    <mergeCell ref="P237:P239"/>
    <mergeCell ref="P240:P242"/>
    <mergeCell ref="P207:P209"/>
    <mergeCell ref="P210:P212"/>
    <mergeCell ref="P213:P215"/>
    <mergeCell ref="C291:C293"/>
    <mergeCell ref="D291:D293"/>
    <mergeCell ref="B294:B296"/>
    <mergeCell ref="C294:C296"/>
    <mergeCell ref="D294:D296"/>
    <mergeCell ref="B297:B299"/>
    <mergeCell ref="C297:C299"/>
    <mergeCell ref="D297:D299"/>
    <mergeCell ref="P297:P299"/>
    <mergeCell ref="P300:P302"/>
    <mergeCell ref="P279:P281"/>
    <mergeCell ref="P282:P284"/>
    <mergeCell ref="P285:P287"/>
    <mergeCell ref="P288:P290"/>
    <mergeCell ref="P291:P293"/>
    <mergeCell ref="P294:P296"/>
    <mergeCell ref="P261:P263"/>
    <mergeCell ref="P264:P266"/>
    <mergeCell ref="P267:P269"/>
    <mergeCell ref="P270:P272"/>
    <mergeCell ref="P273:P275"/>
    <mergeCell ref="P276:P278"/>
    <mergeCell ref="P243:P245"/>
    <mergeCell ref="P246:P248"/>
    <mergeCell ref="P249:P251"/>
    <mergeCell ref="P252:P254"/>
    <mergeCell ref="P255:P257"/>
    <mergeCell ref="P258:P260"/>
    <mergeCell ref="P216:P218"/>
    <mergeCell ref="P219:P221"/>
    <mergeCell ref="P222:P224"/>
    <mergeCell ref="P189:P191"/>
    <mergeCell ref="P192:P194"/>
    <mergeCell ref="P195:P197"/>
    <mergeCell ref="P198:P200"/>
    <mergeCell ref="P201:P203"/>
    <mergeCell ref="P204:P206"/>
    <mergeCell ref="P171:P173"/>
    <mergeCell ref="P174:P176"/>
    <mergeCell ref="P177:P179"/>
    <mergeCell ref="P180:P182"/>
    <mergeCell ref="P183:P185"/>
    <mergeCell ref="P186:P188"/>
    <mergeCell ref="P153:P155"/>
    <mergeCell ref="P156:P158"/>
    <mergeCell ref="P159:P161"/>
    <mergeCell ref="P162:P164"/>
    <mergeCell ref="P165:P167"/>
    <mergeCell ref="P168:P170"/>
    <mergeCell ref="P135:P137"/>
    <mergeCell ref="P138:P140"/>
    <mergeCell ref="P141:P143"/>
    <mergeCell ref="P144:P146"/>
    <mergeCell ref="P147:P149"/>
    <mergeCell ref="P150:P152"/>
    <mergeCell ref="P117:P119"/>
    <mergeCell ref="P120:P122"/>
    <mergeCell ref="P123:P125"/>
    <mergeCell ref="P126:P128"/>
    <mergeCell ref="P129:P131"/>
    <mergeCell ref="P132:P134"/>
    <mergeCell ref="P99:P101"/>
    <mergeCell ref="P102:P104"/>
    <mergeCell ref="P105:P107"/>
    <mergeCell ref="P108:P110"/>
    <mergeCell ref="P111:P113"/>
    <mergeCell ref="P114:P116"/>
    <mergeCell ref="P81:P83"/>
    <mergeCell ref="P84:P86"/>
    <mergeCell ref="P87:P89"/>
    <mergeCell ref="P90:P92"/>
    <mergeCell ref="P93:P95"/>
    <mergeCell ref="P96:P98"/>
    <mergeCell ref="P63:P65"/>
    <mergeCell ref="P66:P68"/>
    <mergeCell ref="P69:P71"/>
    <mergeCell ref="P72:P74"/>
    <mergeCell ref="P75:P77"/>
    <mergeCell ref="P78:P80"/>
    <mergeCell ref="P45:P47"/>
    <mergeCell ref="P48:P50"/>
    <mergeCell ref="P51:P53"/>
    <mergeCell ref="P54:P56"/>
    <mergeCell ref="P57:P59"/>
    <mergeCell ref="P60:P62"/>
    <mergeCell ref="P27:P29"/>
    <mergeCell ref="P30:P32"/>
    <mergeCell ref="P33:P35"/>
    <mergeCell ref="P36:P38"/>
    <mergeCell ref="P39:P41"/>
    <mergeCell ref="P42:P44"/>
    <mergeCell ref="P9:P11"/>
    <mergeCell ref="P12:P14"/>
    <mergeCell ref="P15:P17"/>
    <mergeCell ref="P18:P20"/>
    <mergeCell ref="P21:P23"/>
    <mergeCell ref="P24:P26"/>
    <mergeCell ref="P3:P5"/>
    <mergeCell ref="P6:P8"/>
    <mergeCell ref="A300:A302"/>
    <mergeCell ref="F300:F302"/>
    <mergeCell ref="G300:G302"/>
    <mergeCell ref="H300:H302"/>
    <mergeCell ref="I300:I302"/>
    <mergeCell ref="J300:J302"/>
    <mergeCell ref="A297:A299"/>
    <mergeCell ref="F297:F299"/>
    <mergeCell ref="G297:G299"/>
    <mergeCell ref="H297:H299"/>
    <mergeCell ref="I297:I299"/>
    <mergeCell ref="J297:J299"/>
    <mergeCell ref="A294:A296"/>
    <mergeCell ref="F294:F296"/>
    <mergeCell ref="G294:G296"/>
    <mergeCell ref="H294:H296"/>
    <mergeCell ref="I294:I296"/>
    <mergeCell ref="J294:J296"/>
    <mergeCell ref="A291:A293"/>
    <mergeCell ref="F291:F293"/>
    <mergeCell ref="G291:G293"/>
    <mergeCell ref="H291:H293"/>
    <mergeCell ref="I291:I293"/>
    <mergeCell ref="J291:J293"/>
    <mergeCell ref="A288:A290"/>
    <mergeCell ref="F288:F290"/>
    <mergeCell ref="G288:G290"/>
    <mergeCell ref="H288:H290"/>
    <mergeCell ref="I288:I290"/>
    <mergeCell ref="J288:J290"/>
    <mergeCell ref="A285:A287"/>
    <mergeCell ref="F285:F287"/>
    <mergeCell ref="G285:G287"/>
    <mergeCell ref="H285:H287"/>
    <mergeCell ref="I285:I287"/>
    <mergeCell ref="J285:J287"/>
    <mergeCell ref="E285:E287"/>
    <mergeCell ref="E288:E290"/>
    <mergeCell ref="E291:E293"/>
    <mergeCell ref="B285:B287"/>
    <mergeCell ref="C285:C287"/>
    <mergeCell ref="D285:D287"/>
    <mergeCell ref="B288:B290"/>
    <mergeCell ref="C288:C290"/>
    <mergeCell ref="D288:D290"/>
    <mergeCell ref="B291:B293"/>
    <mergeCell ref="A282:A284"/>
    <mergeCell ref="F282:F284"/>
    <mergeCell ref="G282:G284"/>
    <mergeCell ref="H282:H284"/>
    <mergeCell ref="I282:I284"/>
    <mergeCell ref="J282:J284"/>
    <mergeCell ref="A279:A281"/>
    <mergeCell ref="F279:F281"/>
    <mergeCell ref="G279:G281"/>
    <mergeCell ref="H279:H281"/>
    <mergeCell ref="I279:I281"/>
    <mergeCell ref="J279:J281"/>
    <mergeCell ref="E279:E281"/>
    <mergeCell ref="E282:E284"/>
    <mergeCell ref="B279:B281"/>
    <mergeCell ref="C279:C281"/>
    <mergeCell ref="D279:D281"/>
    <mergeCell ref="B282:B284"/>
    <mergeCell ref="C282:C284"/>
    <mergeCell ref="D282:D284"/>
    <mergeCell ref="A276:A278"/>
    <mergeCell ref="F276:F278"/>
    <mergeCell ref="G276:G278"/>
    <mergeCell ref="H276:H278"/>
    <mergeCell ref="I276:I278"/>
    <mergeCell ref="J276:J278"/>
    <mergeCell ref="A273:A275"/>
    <mergeCell ref="F273:F275"/>
    <mergeCell ref="G273:G275"/>
    <mergeCell ref="H273:H275"/>
    <mergeCell ref="I273:I275"/>
    <mergeCell ref="J273:J275"/>
    <mergeCell ref="E273:E275"/>
    <mergeCell ref="E276:E278"/>
    <mergeCell ref="B273:B275"/>
    <mergeCell ref="C273:C275"/>
    <mergeCell ref="D273:D275"/>
    <mergeCell ref="B276:B278"/>
    <mergeCell ref="C276:C278"/>
    <mergeCell ref="D276:D278"/>
    <mergeCell ref="A270:A272"/>
    <mergeCell ref="F270:F272"/>
    <mergeCell ref="G270:G272"/>
    <mergeCell ref="H270:H272"/>
    <mergeCell ref="I270:I272"/>
    <mergeCell ref="J270:J272"/>
    <mergeCell ref="A267:A269"/>
    <mergeCell ref="F267:F269"/>
    <mergeCell ref="G267:G269"/>
    <mergeCell ref="H267:H269"/>
    <mergeCell ref="I267:I269"/>
    <mergeCell ref="J267:J269"/>
    <mergeCell ref="E267:E269"/>
    <mergeCell ref="E270:E272"/>
    <mergeCell ref="B267:B269"/>
    <mergeCell ref="C267:C269"/>
    <mergeCell ref="D267:D269"/>
    <mergeCell ref="B270:B272"/>
    <mergeCell ref="C270:C272"/>
    <mergeCell ref="D270:D272"/>
    <mergeCell ref="A264:A266"/>
    <mergeCell ref="F264:F266"/>
    <mergeCell ref="G264:G266"/>
    <mergeCell ref="H264:H266"/>
    <mergeCell ref="I264:I266"/>
    <mergeCell ref="J264:J266"/>
    <mergeCell ref="A261:A263"/>
    <mergeCell ref="F261:F263"/>
    <mergeCell ref="G261:G263"/>
    <mergeCell ref="H261:H263"/>
    <mergeCell ref="I261:I263"/>
    <mergeCell ref="J261:J263"/>
    <mergeCell ref="E261:E263"/>
    <mergeCell ref="E264:E266"/>
    <mergeCell ref="B261:B263"/>
    <mergeCell ref="C261:C263"/>
    <mergeCell ref="D261:D263"/>
    <mergeCell ref="B264:B266"/>
    <mergeCell ref="C264:C266"/>
    <mergeCell ref="D264:D266"/>
    <mergeCell ref="A258:A260"/>
    <mergeCell ref="F258:F260"/>
    <mergeCell ref="G258:G260"/>
    <mergeCell ref="H258:H260"/>
    <mergeCell ref="I258:I260"/>
    <mergeCell ref="J258:J260"/>
    <mergeCell ref="A255:A257"/>
    <mergeCell ref="F255:F257"/>
    <mergeCell ref="G255:G257"/>
    <mergeCell ref="H255:H257"/>
    <mergeCell ref="I255:I257"/>
    <mergeCell ref="J255:J257"/>
    <mergeCell ref="E255:E257"/>
    <mergeCell ref="E258:E260"/>
    <mergeCell ref="B255:B257"/>
    <mergeCell ref="C255:C257"/>
    <mergeCell ref="D255:D257"/>
    <mergeCell ref="B258:B260"/>
    <mergeCell ref="C258:C260"/>
    <mergeCell ref="D258:D260"/>
    <mergeCell ref="A252:A254"/>
    <mergeCell ref="F252:F254"/>
    <mergeCell ref="G252:G254"/>
    <mergeCell ref="H252:H254"/>
    <mergeCell ref="I252:I254"/>
    <mergeCell ref="J252:J254"/>
    <mergeCell ref="A249:A251"/>
    <mergeCell ref="F249:F251"/>
    <mergeCell ref="G249:G251"/>
    <mergeCell ref="H249:H251"/>
    <mergeCell ref="I249:I251"/>
    <mergeCell ref="J249:J251"/>
    <mergeCell ref="E249:E251"/>
    <mergeCell ref="E252:E254"/>
    <mergeCell ref="B249:B251"/>
    <mergeCell ref="C249:C251"/>
    <mergeCell ref="D249:D251"/>
    <mergeCell ref="B252:B254"/>
    <mergeCell ref="C252:C254"/>
    <mergeCell ref="D252:D254"/>
    <mergeCell ref="A246:A248"/>
    <mergeCell ref="F246:F248"/>
    <mergeCell ref="G246:G248"/>
    <mergeCell ref="H246:H248"/>
    <mergeCell ref="I246:I248"/>
    <mergeCell ref="J246:J248"/>
    <mergeCell ref="A243:A245"/>
    <mergeCell ref="F243:F245"/>
    <mergeCell ref="G243:G245"/>
    <mergeCell ref="H243:H245"/>
    <mergeCell ref="I243:I245"/>
    <mergeCell ref="J243:J245"/>
    <mergeCell ref="E243:E245"/>
    <mergeCell ref="E246:E248"/>
    <mergeCell ref="B243:B245"/>
    <mergeCell ref="C243:C245"/>
    <mergeCell ref="D243:D245"/>
    <mergeCell ref="B246:B248"/>
    <mergeCell ref="C246:C248"/>
    <mergeCell ref="D246:D248"/>
    <mergeCell ref="A240:A242"/>
    <mergeCell ref="F240:F242"/>
    <mergeCell ref="G240:G242"/>
    <mergeCell ref="H240:H242"/>
    <mergeCell ref="I240:I242"/>
    <mergeCell ref="J240:J242"/>
    <mergeCell ref="A237:A239"/>
    <mergeCell ref="F237:F239"/>
    <mergeCell ref="G237:G239"/>
    <mergeCell ref="H237:H239"/>
    <mergeCell ref="I237:I239"/>
    <mergeCell ref="J237:J239"/>
    <mergeCell ref="E237:E239"/>
    <mergeCell ref="E240:E242"/>
    <mergeCell ref="B237:B239"/>
    <mergeCell ref="C237:C239"/>
    <mergeCell ref="D237:D239"/>
    <mergeCell ref="B240:B242"/>
    <mergeCell ref="C240:C242"/>
    <mergeCell ref="D240:D242"/>
    <mergeCell ref="A234:A236"/>
    <mergeCell ref="F234:F236"/>
    <mergeCell ref="G234:G236"/>
    <mergeCell ref="H234:H236"/>
    <mergeCell ref="I234:I236"/>
    <mergeCell ref="J234:J236"/>
    <mergeCell ref="A231:A233"/>
    <mergeCell ref="F231:F233"/>
    <mergeCell ref="G231:G233"/>
    <mergeCell ref="H231:H233"/>
    <mergeCell ref="I231:I233"/>
    <mergeCell ref="J231:J233"/>
    <mergeCell ref="E231:E233"/>
    <mergeCell ref="E234:E236"/>
    <mergeCell ref="B231:B233"/>
    <mergeCell ref="C231:C233"/>
    <mergeCell ref="D231:D233"/>
    <mergeCell ref="B234:B236"/>
    <mergeCell ref="C234:C236"/>
    <mergeCell ref="D234:D236"/>
    <mergeCell ref="A228:A230"/>
    <mergeCell ref="F228:F230"/>
    <mergeCell ref="G228:G230"/>
    <mergeCell ref="H228:H230"/>
    <mergeCell ref="I228:I230"/>
    <mergeCell ref="J228:J230"/>
    <mergeCell ref="A225:A227"/>
    <mergeCell ref="F225:F227"/>
    <mergeCell ref="G225:G227"/>
    <mergeCell ref="H225:H227"/>
    <mergeCell ref="I225:I227"/>
    <mergeCell ref="J225:J227"/>
    <mergeCell ref="E225:E227"/>
    <mergeCell ref="E228:E230"/>
    <mergeCell ref="B225:B227"/>
    <mergeCell ref="C225:C227"/>
    <mergeCell ref="D225:D227"/>
    <mergeCell ref="B228:B230"/>
    <mergeCell ref="C228:C230"/>
    <mergeCell ref="D228:D230"/>
    <mergeCell ref="A222:A224"/>
    <mergeCell ref="F222:F224"/>
    <mergeCell ref="G222:G224"/>
    <mergeCell ref="H222:H224"/>
    <mergeCell ref="I222:I224"/>
    <mergeCell ref="J222:J224"/>
    <mergeCell ref="A219:A221"/>
    <mergeCell ref="F219:F221"/>
    <mergeCell ref="G219:G221"/>
    <mergeCell ref="H219:H221"/>
    <mergeCell ref="I219:I221"/>
    <mergeCell ref="J219:J221"/>
    <mergeCell ref="E219:E221"/>
    <mergeCell ref="E222:E224"/>
    <mergeCell ref="B219:B221"/>
    <mergeCell ref="C219:C221"/>
    <mergeCell ref="D219:D221"/>
    <mergeCell ref="B222:B224"/>
    <mergeCell ref="C222:C224"/>
    <mergeCell ref="D222:D224"/>
    <mergeCell ref="A216:A218"/>
    <mergeCell ref="F216:F218"/>
    <mergeCell ref="G216:G218"/>
    <mergeCell ref="H216:H218"/>
    <mergeCell ref="I216:I218"/>
    <mergeCell ref="J216:J218"/>
    <mergeCell ref="A213:A215"/>
    <mergeCell ref="F213:F215"/>
    <mergeCell ref="G213:G215"/>
    <mergeCell ref="H213:H215"/>
    <mergeCell ref="I213:I215"/>
    <mergeCell ref="J213:J215"/>
    <mergeCell ref="E213:E215"/>
    <mergeCell ref="E216:E218"/>
    <mergeCell ref="B213:B215"/>
    <mergeCell ref="C213:C215"/>
    <mergeCell ref="D213:D215"/>
    <mergeCell ref="B216:B218"/>
    <mergeCell ref="C216:C218"/>
    <mergeCell ref="D216:D218"/>
    <mergeCell ref="A210:A212"/>
    <mergeCell ref="F210:F212"/>
    <mergeCell ref="G210:G212"/>
    <mergeCell ref="H210:H212"/>
    <mergeCell ref="I210:I212"/>
    <mergeCell ref="J210:J212"/>
    <mergeCell ref="A207:A209"/>
    <mergeCell ref="F207:F209"/>
    <mergeCell ref="G207:G209"/>
    <mergeCell ref="H207:H209"/>
    <mergeCell ref="I207:I209"/>
    <mergeCell ref="J207:J209"/>
    <mergeCell ref="E207:E209"/>
    <mergeCell ref="E210:E212"/>
    <mergeCell ref="B207:B209"/>
    <mergeCell ref="C207:C209"/>
    <mergeCell ref="D207:D209"/>
    <mergeCell ref="B210:B212"/>
    <mergeCell ref="C210:C212"/>
    <mergeCell ref="D210:D212"/>
    <mergeCell ref="A204:A206"/>
    <mergeCell ref="F204:F206"/>
    <mergeCell ref="G204:G206"/>
    <mergeCell ref="H204:H206"/>
    <mergeCell ref="I204:I206"/>
    <mergeCell ref="J204:J206"/>
    <mergeCell ref="A201:A203"/>
    <mergeCell ref="F201:F203"/>
    <mergeCell ref="G201:G203"/>
    <mergeCell ref="H201:H203"/>
    <mergeCell ref="I201:I203"/>
    <mergeCell ref="J201:J203"/>
    <mergeCell ref="E201:E203"/>
    <mergeCell ref="E204:E206"/>
    <mergeCell ref="B201:B203"/>
    <mergeCell ref="C201:C203"/>
    <mergeCell ref="D201:D203"/>
    <mergeCell ref="B204:B206"/>
    <mergeCell ref="C204:C206"/>
    <mergeCell ref="D204:D206"/>
    <mergeCell ref="A198:A200"/>
    <mergeCell ref="F198:F200"/>
    <mergeCell ref="G198:G200"/>
    <mergeCell ref="H198:H200"/>
    <mergeCell ref="I198:I200"/>
    <mergeCell ref="J198:J200"/>
    <mergeCell ref="A195:A197"/>
    <mergeCell ref="F195:F197"/>
    <mergeCell ref="G195:G197"/>
    <mergeCell ref="H195:H197"/>
    <mergeCell ref="I195:I197"/>
    <mergeCell ref="J195:J197"/>
    <mergeCell ref="E195:E197"/>
    <mergeCell ref="E198:E200"/>
    <mergeCell ref="B195:B197"/>
    <mergeCell ref="C195:C197"/>
    <mergeCell ref="D195:D197"/>
    <mergeCell ref="B198:B200"/>
    <mergeCell ref="C198:C200"/>
    <mergeCell ref="D198:D200"/>
    <mergeCell ref="A192:A194"/>
    <mergeCell ref="F192:F194"/>
    <mergeCell ref="G192:G194"/>
    <mergeCell ref="H192:H194"/>
    <mergeCell ref="I192:I194"/>
    <mergeCell ref="J192:J194"/>
    <mergeCell ref="A189:A191"/>
    <mergeCell ref="F189:F191"/>
    <mergeCell ref="G189:G191"/>
    <mergeCell ref="H189:H191"/>
    <mergeCell ref="I189:I191"/>
    <mergeCell ref="J189:J191"/>
    <mergeCell ref="E189:E191"/>
    <mergeCell ref="E192:E194"/>
    <mergeCell ref="B189:B191"/>
    <mergeCell ref="C189:C191"/>
    <mergeCell ref="D189:D191"/>
    <mergeCell ref="B192:B194"/>
    <mergeCell ref="C192:C194"/>
    <mergeCell ref="D192:D194"/>
    <mergeCell ref="A186:A188"/>
    <mergeCell ref="F186:F188"/>
    <mergeCell ref="G186:G188"/>
    <mergeCell ref="H186:H188"/>
    <mergeCell ref="I186:I188"/>
    <mergeCell ref="J186:J188"/>
    <mergeCell ref="A183:A185"/>
    <mergeCell ref="F183:F185"/>
    <mergeCell ref="G183:G185"/>
    <mergeCell ref="H183:H185"/>
    <mergeCell ref="I183:I185"/>
    <mergeCell ref="J183:J185"/>
    <mergeCell ref="E183:E185"/>
    <mergeCell ref="E186:E188"/>
    <mergeCell ref="B183:B185"/>
    <mergeCell ref="C183:C185"/>
    <mergeCell ref="D183:D185"/>
    <mergeCell ref="B186:B188"/>
    <mergeCell ref="C186:C188"/>
    <mergeCell ref="D186:D188"/>
    <mergeCell ref="A180:A182"/>
    <mergeCell ref="F180:F182"/>
    <mergeCell ref="G180:G182"/>
    <mergeCell ref="H180:H182"/>
    <mergeCell ref="I180:I182"/>
    <mergeCell ref="J180:J182"/>
    <mergeCell ref="A177:A179"/>
    <mergeCell ref="F177:F179"/>
    <mergeCell ref="G177:G179"/>
    <mergeCell ref="H177:H179"/>
    <mergeCell ref="I177:I179"/>
    <mergeCell ref="J177:J179"/>
    <mergeCell ref="E177:E179"/>
    <mergeCell ref="E180:E182"/>
    <mergeCell ref="B177:B179"/>
    <mergeCell ref="C177:C179"/>
    <mergeCell ref="D177:D179"/>
    <mergeCell ref="B180:B182"/>
    <mergeCell ref="C180:C182"/>
    <mergeCell ref="D180:D182"/>
    <mergeCell ref="A174:A176"/>
    <mergeCell ref="F174:F176"/>
    <mergeCell ref="G174:G176"/>
    <mergeCell ref="H174:H176"/>
    <mergeCell ref="I174:I176"/>
    <mergeCell ref="J174:J176"/>
    <mergeCell ref="A171:A173"/>
    <mergeCell ref="F171:F173"/>
    <mergeCell ref="G171:G173"/>
    <mergeCell ref="H171:H173"/>
    <mergeCell ref="I171:I173"/>
    <mergeCell ref="J171:J173"/>
    <mergeCell ref="E171:E173"/>
    <mergeCell ref="E174:E176"/>
    <mergeCell ref="B171:B173"/>
    <mergeCell ref="C171:C173"/>
    <mergeCell ref="D171:D173"/>
    <mergeCell ref="B174:B176"/>
    <mergeCell ref="C174:C176"/>
    <mergeCell ref="D174:D176"/>
    <mergeCell ref="A168:A170"/>
    <mergeCell ref="F168:F170"/>
    <mergeCell ref="G168:G170"/>
    <mergeCell ref="H168:H170"/>
    <mergeCell ref="I168:I170"/>
    <mergeCell ref="J168:J170"/>
    <mergeCell ref="A165:A167"/>
    <mergeCell ref="F165:F167"/>
    <mergeCell ref="G165:G167"/>
    <mergeCell ref="H165:H167"/>
    <mergeCell ref="I165:I167"/>
    <mergeCell ref="J165:J167"/>
    <mergeCell ref="E165:E167"/>
    <mergeCell ref="E168:E170"/>
    <mergeCell ref="B165:B167"/>
    <mergeCell ref="C165:C167"/>
    <mergeCell ref="D165:D167"/>
    <mergeCell ref="B168:B170"/>
    <mergeCell ref="C168:C170"/>
    <mergeCell ref="D168:D170"/>
    <mergeCell ref="A162:A164"/>
    <mergeCell ref="F162:F164"/>
    <mergeCell ref="G162:G164"/>
    <mergeCell ref="H162:H164"/>
    <mergeCell ref="I162:I164"/>
    <mergeCell ref="J162:J164"/>
    <mergeCell ref="A159:A161"/>
    <mergeCell ref="F159:F161"/>
    <mergeCell ref="G159:G161"/>
    <mergeCell ref="H159:H161"/>
    <mergeCell ref="I159:I161"/>
    <mergeCell ref="J159:J161"/>
    <mergeCell ref="E159:E161"/>
    <mergeCell ref="E162:E164"/>
    <mergeCell ref="B159:B161"/>
    <mergeCell ref="C159:C161"/>
    <mergeCell ref="D159:D161"/>
    <mergeCell ref="B162:B164"/>
    <mergeCell ref="C162:C164"/>
    <mergeCell ref="D162:D164"/>
    <mergeCell ref="A156:A158"/>
    <mergeCell ref="F156:F158"/>
    <mergeCell ref="G156:G158"/>
    <mergeCell ref="H156:H158"/>
    <mergeCell ref="I156:I158"/>
    <mergeCell ref="J156:J158"/>
    <mergeCell ref="A153:A155"/>
    <mergeCell ref="F153:F155"/>
    <mergeCell ref="G153:G155"/>
    <mergeCell ref="H153:H155"/>
    <mergeCell ref="I153:I155"/>
    <mergeCell ref="J153:J155"/>
    <mergeCell ref="E153:E155"/>
    <mergeCell ref="E156:E158"/>
    <mergeCell ref="B153:B155"/>
    <mergeCell ref="C153:C155"/>
    <mergeCell ref="D153:D155"/>
    <mergeCell ref="B156:B158"/>
    <mergeCell ref="C156:C158"/>
    <mergeCell ref="D156:D158"/>
    <mergeCell ref="A150:A152"/>
    <mergeCell ref="F150:F152"/>
    <mergeCell ref="G150:G152"/>
    <mergeCell ref="H150:H152"/>
    <mergeCell ref="I150:I152"/>
    <mergeCell ref="J150:J152"/>
    <mergeCell ref="A147:A149"/>
    <mergeCell ref="F147:F149"/>
    <mergeCell ref="G147:G149"/>
    <mergeCell ref="H147:H149"/>
    <mergeCell ref="I147:I149"/>
    <mergeCell ref="J147:J149"/>
    <mergeCell ref="E147:E149"/>
    <mergeCell ref="E150:E152"/>
    <mergeCell ref="B147:B149"/>
    <mergeCell ref="C147:C149"/>
    <mergeCell ref="D147:D149"/>
    <mergeCell ref="B150:B152"/>
    <mergeCell ref="C150:C152"/>
    <mergeCell ref="D150:D152"/>
    <mergeCell ref="A144:A146"/>
    <mergeCell ref="F144:F146"/>
    <mergeCell ref="G144:G146"/>
    <mergeCell ref="H144:H146"/>
    <mergeCell ref="I144:I146"/>
    <mergeCell ref="J144:J146"/>
    <mergeCell ref="A141:A143"/>
    <mergeCell ref="F141:F143"/>
    <mergeCell ref="G141:G143"/>
    <mergeCell ref="H141:H143"/>
    <mergeCell ref="I141:I143"/>
    <mergeCell ref="J141:J143"/>
    <mergeCell ref="E141:E143"/>
    <mergeCell ref="E144:E146"/>
    <mergeCell ref="B141:B143"/>
    <mergeCell ref="C141:C143"/>
    <mergeCell ref="D141:D143"/>
    <mergeCell ref="B144:B146"/>
    <mergeCell ref="C144:C146"/>
    <mergeCell ref="D144:D146"/>
    <mergeCell ref="A138:A140"/>
    <mergeCell ref="F138:F140"/>
    <mergeCell ref="G138:G140"/>
    <mergeCell ref="H138:H140"/>
    <mergeCell ref="I138:I140"/>
    <mergeCell ref="J138:J140"/>
    <mergeCell ref="A135:A137"/>
    <mergeCell ref="F135:F137"/>
    <mergeCell ref="G135:G137"/>
    <mergeCell ref="H135:H137"/>
    <mergeCell ref="I135:I137"/>
    <mergeCell ref="J135:J137"/>
    <mergeCell ref="E135:E137"/>
    <mergeCell ref="E138:E140"/>
    <mergeCell ref="B135:B137"/>
    <mergeCell ref="C135:C137"/>
    <mergeCell ref="D135:D137"/>
    <mergeCell ref="B138:B140"/>
    <mergeCell ref="C138:C140"/>
    <mergeCell ref="D138:D140"/>
    <mergeCell ref="A132:A134"/>
    <mergeCell ref="F132:F134"/>
    <mergeCell ref="G132:G134"/>
    <mergeCell ref="H132:H134"/>
    <mergeCell ref="I132:I134"/>
    <mergeCell ref="J132:J134"/>
    <mergeCell ref="A129:A131"/>
    <mergeCell ref="F129:F131"/>
    <mergeCell ref="G129:G131"/>
    <mergeCell ref="H129:H131"/>
    <mergeCell ref="I129:I131"/>
    <mergeCell ref="J129:J131"/>
    <mergeCell ref="E129:E131"/>
    <mergeCell ref="E132:E134"/>
    <mergeCell ref="B129:B131"/>
    <mergeCell ref="C129:C131"/>
    <mergeCell ref="D129:D131"/>
    <mergeCell ref="B132:B134"/>
    <mergeCell ref="C132:C134"/>
    <mergeCell ref="D132:D134"/>
    <mergeCell ref="A126:A128"/>
    <mergeCell ref="F126:F128"/>
    <mergeCell ref="G126:G128"/>
    <mergeCell ref="H126:H128"/>
    <mergeCell ref="I126:I128"/>
    <mergeCell ref="J126:J128"/>
    <mergeCell ref="A123:A125"/>
    <mergeCell ref="F123:F125"/>
    <mergeCell ref="G123:G125"/>
    <mergeCell ref="H123:H125"/>
    <mergeCell ref="I123:I125"/>
    <mergeCell ref="J123:J125"/>
    <mergeCell ref="E123:E125"/>
    <mergeCell ref="E126:E128"/>
    <mergeCell ref="B123:B125"/>
    <mergeCell ref="C123:C125"/>
    <mergeCell ref="D123:D125"/>
    <mergeCell ref="B126:B128"/>
    <mergeCell ref="C126:C128"/>
    <mergeCell ref="D126:D128"/>
    <mergeCell ref="A120:A122"/>
    <mergeCell ref="F120:F122"/>
    <mergeCell ref="G120:G122"/>
    <mergeCell ref="H120:H122"/>
    <mergeCell ref="I120:I122"/>
    <mergeCell ref="J120:J122"/>
    <mergeCell ref="A117:A119"/>
    <mergeCell ref="F117:F119"/>
    <mergeCell ref="G117:G119"/>
    <mergeCell ref="H117:H119"/>
    <mergeCell ref="I117:I119"/>
    <mergeCell ref="J117:J119"/>
    <mergeCell ref="E117:E119"/>
    <mergeCell ref="E120:E122"/>
    <mergeCell ref="B117:B119"/>
    <mergeCell ref="C117:C119"/>
    <mergeCell ref="D117:D119"/>
    <mergeCell ref="B120:B122"/>
    <mergeCell ref="C120:C122"/>
    <mergeCell ref="D120:D122"/>
    <mergeCell ref="A114:A116"/>
    <mergeCell ref="F114:F116"/>
    <mergeCell ref="G114:G116"/>
    <mergeCell ref="H114:H116"/>
    <mergeCell ref="I114:I116"/>
    <mergeCell ref="J114:J116"/>
    <mergeCell ref="A111:A113"/>
    <mergeCell ref="F111:F113"/>
    <mergeCell ref="G111:G113"/>
    <mergeCell ref="H111:H113"/>
    <mergeCell ref="I111:I113"/>
    <mergeCell ref="J111:J113"/>
    <mergeCell ref="E111:E113"/>
    <mergeCell ref="E114:E116"/>
    <mergeCell ref="B111:B113"/>
    <mergeCell ref="C111:C113"/>
    <mergeCell ref="D111:D113"/>
    <mergeCell ref="B114:B116"/>
    <mergeCell ref="C114:C116"/>
    <mergeCell ref="D114:D116"/>
    <mergeCell ref="A108:A110"/>
    <mergeCell ref="F108:F110"/>
    <mergeCell ref="G108:G110"/>
    <mergeCell ref="H108:H110"/>
    <mergeCell ref="I108:I110"/>
    <mergeCell ref="J108:J110"/>
    <mergeCell ref="A105:A107"/>
    <mergeCell ref="F105:F107"/>
    <mergeCell ref="G105:G107"/>
    <mergeCell ref="H105:H107"/>
    <mergeCell ref="I105:I107"/>
    <mergeCell ref="J105:J107"/>
    <mergeCell ref="E105:E107"/>
    <mergeCell ref="E108:E110"/>
    <mergeCell ref="B105:B107"/>
    <mergeCell ref="C105:C107"/>
    <mergeCell ref="D105:D107"/>
    <mergeCell ref="B108:B110"/>
    <mergeCell ref="C108:C110"/>
    <mergeCell ref="D108:D110"/>
    <mergeCell ref="A102:A104"/>
    <mergeCell ref="F102:F104"/>
    <mergeCell ref="G102:G104"/>
    <mergeCell ref="H102:H104"/>
    <mergeCell ref="I102:I104"/>
    <mergeCell ref="J102:J104"/>
    <mergeCell ref="A99:A101"/>
    <mergeCell ref="F99:F101"/>
    <mergeCell ref="G99:G101"/>
    <mergeCell ref="H99:H101"/>
    <mergeCell ref="I99:I101"/>
    <mergeCell ref="J99:J101"/>
    <mergeCell ref="E99:E101"/>
    <mergeCell ref="E102:E104"/>
    <mergeCell ref="B99:B101"/>
    <mergeCell ref="C99:C101"/>
    <mergeCell ref="D99:D101"/>
    <mergeCell ref="B102:B104"/>
    <mergeCell ref="C102:C104"/>
    <mergeCell ref="D102:D104"/>
    <mergeCell ref="A96:A98"/>
    <mergeCell ref="F96:F98"/>
    <mergeCell ref="G96:G98"/>
    <mergeCell ref="H96:H98"/>
    <mergeCell ref="I96:I98"/>
    <mergeCell ref="J96:J98"/>
    <mergeCell ref="A93:A95"/>
    <mergeCell ref="F93:F95"/>
    <mergeCell ref="G93:G95"/>
    <mergeCell ref="H93:H95"/>
    <mergeCell ref="I93:I95"/>
    <mergeCell ref="J93:J95"/>
    <mergeCell ref="E93:E95"/>
    <mergeCell ref="E96:E98"/>
    <mergeCell ref="B93:B95"/>
    <mergeCell ref="C93:C95"/>
    <mergeCell ref="D93:D95"/>
    <mergeCell ref="B96:B98"/>
    <mergeCell ref="C96:C98"/>
    <mergeCell ref="D96:D98"/>
    <mergeCell ref="A90:A92"/>
    <mergeCell ref="F90:F92"/>
    <mergeCell ref="G90:G92"/>
    <mergeCell ref="H90:H92"/>
    <mergeCell ref="I90:I92"/>
    <mergeCell ref="J90:J92"/>
    <mergeCell ref="A87:A89"/>
    <mergeCell ref="F87:F89"/>
    <mergeCell ref="G87:G89"/>
    <mergeCell ref="H87:H89"/>
    <mergeCell ref="I87:I89"/>
    <mergeCell ref="J87:J89"/>
    <mergeCell ref="E87:E89"/>
    <mergeCell ref="E90:E92"/>
    <mergeCell ref="B87:B89"/>
    <mergeCell ref="C87:C89"/>
    <mergeCell ref="D87:D89"/>
    <mergeCell ref="B90:B92"/>
    <mergeCell ref="C90:C92"/>
    <mergeCell ref="D90:D92"/>
    <mergeCell ref="A84:A86"/>
    <mergeCell ref="F84:F86"/>
    <mergeCell ref="G84:G86"/>
    <mergeCell ref="H84:H86"/>
    <mergeCell ref="I84:I86"/>
    <mergeCell ref="J84:J86"/>
    <mergeCell ref="A81:A83"/>
    <mergeCell ref="F81:F83"/>
    <mergeCell ref="G81:G83"/>
    <mergeCell ref="H81:H83"/>
    <mergeCell ref="I81:I83"/>
    <mergeCell ref="J81:J83"/>
    <mergeCell ref="E81:E83"/>
    <mergeCell ref="E84:E86"/>
    <mergeCell ref="B81:B83"/>
    <mergeCell ref="C81:C83"/>
    <mergeCell ref="D81:D83"/>
    <mergeCell ref="B84:B86"/>
    <mergeCell ref="C84:C86"/>
    <mergeCell ref="D84:D86"/>
    <mergeCell ref="A78:A80"/>
    <mergeCell ref="F78:F80"/>
    <mergeCell ref="G78:G80"/>
    <mergeCell ref="H78:H80"/>
    <mergeCell ref="I78:I80"/>
    <mergeCell ref="J78:J80"/>
    <mergeCell ref="A75:A77"/>
    <mergeCell ref="F75:F77"/>
    <mergeCell ref="G75:G77"/>
    <mergeCell ref="H75:H77"/>
    <mergeCell ref="I75:I77"/>
    <mergeCell ref="J75:J77"/>
    <mergeCell ref="E75:E77"/>
    <mergeCell ref="E78:E80"/>
    <mergeCell ref="B75:B77"/>
    <mergeCell ref="C75:C77"/>
    <mergeCell ref="D75:D77"/>
    <mergeCell ref="B78:B80"/>
    <mergeCell ref="C78:C80"/>
    <mergeCell ref="D78:D80"/>
    <mergeCell ref="A72:A74"/>
    <mergeCell ref="F72:F74"/>
    <mergeCell ref="G72:G74"/>
    <mergeCell ref="H72:H74"/>
    <mergeCell ref="I72:I74"/>
    <mergeCell ref="J72:J74"/>
    <mergeCell ref="A69:A71"/>
    <mergeCell ref="F69:F71"/>
    <mergeCell ref="G69:G71"/>
    <mergeCell ref="H69:H71"/>
    <mergeCell ref="I69:I71"/>
    <mergeCell ref="J69:J71"/>
    <mergeCell ref="E69:E71"/>
    <mergeCell ref="E72:E74"/>
    <mergeCell ref="B69:B71"/>
    <mergeCell ref="C69:C71"/>
    <mergeCell ref="D69:D71"/>
    <mergeCell ref="B72:B74"/>
    <mergeCell ref="C72:C74"/>
    <mergeCell ref="D72:D74"/>
    <mergeCell ref="A66:A68"/>
    <mergeCell ref="F66:F68"/>
    <mergeCell ref="G66:G68"/>
    <mergeCell ref="H66:H68"/>
    <mergeCell ref="I66:I68"/>
    <mergeCell ref="J66:J68"/>
    <mergeCell ref="A63:A65"/>
    <mergeCell ref="F63:F65"/>
    <mergeCell ref="G63:G65"/>
    <mergeCell ref="H63:H65"/>
    <mergeCell ref="I63:I65"/>
    <mergeCell ref="J63:J65"/>
    <mergeCell ref="E63:E65"/>
    <mergeCell ref="E66:E68"/>
    <mergeCell ref="B63:B65"/>
    <mergeCell ref="C63:C65"/>
    <mergeCell ref="D63:D65"/>
    <mergeCell ref="B66:B68"/>
    <mergeCell ref="C66:C68"/>
    <mergeCell ref="D66:D68"/>
    <mergeCell ref="A60:A62"/>
    <mergeCell ref="F60:F62"/>
    <mergeCell ref="G60:G62"/>
    <mergeCell ref="H60:H62"/>
    <mergeCell ref="I60:I62"/>
    <mergeCell ref="J60:J62"/>
    <mergeCell ref="A57:A59"/>
    <mergeCell ref="F57:F59"/>
    <mergeCell ref="G57:G59"/>
    <mergeCell ref="H57:H59"/>
    <mergeCell ref="I57:I59"/>
    <mergeCell ref="J57:J59"/>
    <mergeCell ref="E57:E59"/>
    <mergeCell ref="E60:E62"/>
    <mergeCell ref="B57:B59"/>
    <mergeCell ref="C57:C59"/>
    <mergeCell ref="D57:D59"/>
    <mergeCell ref="B60:B62"/>
    <mergeCell ref="C60:C62"/>
    <mergeCell ref="D60:D62"/>
    <mergeCell ref="A54:A56"/>
    <mergeCell ref="F54:F56"/>
    <mergeCell ref="G54:G56"/>
    <mergeCell ref="H54:H56"/>
    <mergeCell ref="I54:I56"/>
    <mergeCell ref="J54:J56"/>
    <mergeCell ref="A51:A53"/>
    <mergeCell ref="F51:F53"/>
    <mergeCell ref="G51:G53"/>
    <mergeCell ref="H51:H53"/>
    <mergeCell ref="I51:I53"/>
    <mergeCell ref="J51:J53"/>
    <mergeCell ref="E51:E53"/>
    <mergeCell ref="E54:E56"/>
    <mergeCell ref="B51:B53"/>
    <mergeCell ref="C51:C53"/>
    <mergeCell ref="D51:D53"/>
    <mergeCell ref="B54:B56"/>
    <mergeCell ref="C54:C56"/>
    <mergeCell ref="D54:D56"/>
    <mergeCell ref="A48:A50"/>
    <mergeCell ref="F48:F50"/>
    <mergeCell ref="G48:G50"/>
    <mergeCell ref="H48:H50"/>
    <mergeCell ref="I48:I50"/>
    <mergeCell ref="J48:J50"/>
    <mergeCell ref="A45:A47"/>
    <mergeCell ref="F45:F47"/>
    <mergeCell ref="G45:G47"/>
    <mergeCell ref="H45:H47"/>
    <mergeCell ref="I45:I47"/>
    <mergeCell ref="J45:J47"/>
    <mergeCell ref="E45:E47"/>
    <mergeCell ref="E48:E50"/>
    <mergeCell ref="B45:B47"/>
    <mergeCell ref="C45:C47"/>
    <mergeCell ref="D45:D47"/>
    <mergeCell ref="B48:B50"/>
    <mergeCell ref="C48:C50"/>
    <mergeCell ref="D48:D50"/>
    <mergeCell ref="A42:A44"/>
    <mergeCell ref="F42:F44"/>
    <mergeCell ref="G42:G44"/>
    <mergeCell ref="H42:H44"/>
    <mergeCell ref="I42:I44"/>
    <mergeCell ref="J42:J44"/>
    <mergeCell ref="A39:A41"/>
    <mergeCell ref="F39:F41"/>
    <mergeCell ref="G39:G41"/>
    <mergeCell ref="H39:H41"/>
    <mergeCell ref="I39:I41"/>
    <mergeCell ref="J39:J41"/>
    <mergeCell ref="E39:E41"/>
    <mergeCell ref="E42:E44"/>
    <mergeCell ref="B39:B41"/>
    <mergeCell ref="C39:C41"/>
    <mergeCell ref="D39:D41"/>
    <mergeCell ref="B42:B44"/>
    <mergeCell ref="C42:C44"/>
    <mergeCell ref="D42:D44"/>
    <mergeCell ref="A36:A38"/>
    <mergeCell ref="F36:F38"/>
    <mergeCell ref="G36:G38"/>
    <mergeCell ref="H36:H38"/>
    <mergeCell ref="I36:I38"/>
    <mergeCell ref="J36:J38"/>
    <mergeCell ref="A33:A35"/>
    <mergeCell ref="F33:F35"/>
    <mergeCell ref="G33:G35"/>
    <mergeCell ref="H33:H35"/>
    <mergeCell ref="I33:I35"/>
    <mergeCell ref="J33:J35"/>
    <mergeCell ref="E33:E35"/>
    <mergeCell ref="E36:E38"/>
    <mergeCell ref="B33:B35"/>
    <mergeCell ref="C33:C35"/>
    <mergeCell ref="D33:D35"/>
    <mergeCell ref="B36:B38"/>
    <mergeCell ref="C36:C38"/>
    <mergeCell ref="D36:D38"/>
    <mergeCell ref="A30:A32"/>
    <mergeCell ref="F30:F32"/>
    <mergeCell ref="G30:G32"/>
    <mergeCell ref="H30:H32"/>
    <mergeCell ref="I30:I32"/>
    <mergeCell ref="J30:J32"/>
    <mergeCell ref="A27:A29"/>
    <mergeCell ref="F27:F29"/>
    <mergeCell ref="G27:G29"/>
    <mergeCell ref="H27:H29"/>
    <mergeCell ref="I27:I29"/>
    <mergeCell ref="J27:J29"/>
    <mergeCell ref="E27:E29"/>
    <mergeCell ref="E30:E32"/>
    <mergeCell ref="B27:B29"/>
    <mergeCell ref="C27:C29"/>
    <mergeCell ref="D27:D29"/>
    <mergeCell ref="B30:B32"/>
    <mergeCell ref="C30:C32"/>
    <mergeCell ref="D30:D32"/>
    <mergeCell ref="A24:A26"/>
    <mergeCell ref="F24:F26"/>
    <mergeCell ref="G24:G26"/>
    <mergeCell ref="H24:H26"/>
    <mergeCell ref="I24:I26"/>
    <mergeCell ref="J24:J26"/>
    <mergeCell ref="A21:A23"/>
    <mergeCell ref="F21:F23"/>
    <mergeCell ref="G21:G23"/>
    <mergeCell ref="H21:H23"/>
    <mergeCell ref="I21:I23"/>
    <mergeCell ref="J21:J23"/>
    <mergeCell ref="E21:E23"/>
    <mergeCell ref="E24:E26"/>
    <mergeCell ref="D21:D23"/>
    <mergeCell ref="B24:B26"/>
    <mergeCell ref="C24:C26"/>
    <mergeCell ref="D24:D26"/>
    <mergeCell ref="B21:B23"/>
    <mergeCell ref="C21:C23"/>
    <mergeCell ref="A18:A20"/>
    <mergeCell ref="F18:F20"/>
    <mergeCell ref="G18:G20"/>
    <mergeCell ref="H18:H20"/>
    <mergeCell ref="I18:I20"/>
    <mergeCell ref="J18:J20"/>
    <mergeCell ref="A15:A17"/>
    <mergeCell ref="F15:F17"/>
    <mergeCell ref="G15:G17"/>
    <mergeCell ref="H15:H17"/>
    <mergeCell ref="I15:I17"/>
    <mergeCell ref="J15:J17"/>
    <mergeCell ref="E15:E17"/>
    <mergeCell ref="E18:E20"/>
    <mergeCell ref="A12:A14"/>
    <mergeCell ref="F12:F14"/>
    <mergeCell ref="G12:G14"/>
    <mergeCell ref="H12:H14"/>
    <mergeCell ref="I12:I14"/>
    <mergeCell ref="J12:J14"/>
    <mergeCell ref="D18:D20"/>
    <mergeCell ref="A9:A11"/>
    <mergeCell ref="F9:F11"/>
    <mergeCell ref="G9:G11"/>
    <mergeCell ref="H9:H11"/>
    <mergeCell ref="I9:I11"/>
    <mergeCell ref="J9:J11"/>
    <mergeCell ref="E9:E11"/>
    <mergeCell ref="E12:E14"/>
    <mergeCell ref="A6:A8"/>
    <mergeCell ref="F6:F8"/>
    <mergeCell ref="G6:G8"/>
    <mergeCell ref="H6:H8"/>
    <mergeCell ref="I6:I8"/>
    <mergeCell ref="J6:J8"/>
    <mergeCell ref="F1:J1"/>
    <mergeCell ref="A3:A5"/>
    <mergeCell ref="F3:F5"/>
    <mergeCell ref="G3:G5"/>
    <mergeCell ref="H3:H5"/>
    <mergeCell ref="I3:I5"/>
    <mergeCell ref="J3:J5"/>
    <mergeCell ref="E3:E5"/>
    <mergeCell ref="E6:E8"/>
  </mergeCells>
  <conditionalFormatting sqref="K1:O5 K303:O1048576">
    <cfRule type="cellIs" dxfId="127" priority="7" operator="equal">
      <formula>0</formula>
    </cfRule>
    <cfRule type="cellIs" dxfId="126" priority="8" operator="equal">
      <formula>1</formula>
    </cfRule>
  </conditionalFormatting>
  <conditionalFormatting sqref="K6:O8">
    <cfRule type="cellIs" dxfId="125" priority="5" operator="equal">
      <formula>0</formula>
    </cfRule>
    <cfRule type="cellIs" dxfId="124" priority="6" operator="equal">
      <formula>1</formula>
    </cfRule>
  </conditionalFormatting>
  <conditionalFormatting sqref="K9:O161">
    <cfRule type="cellIs" dxfId="123" priority="3" operator="equal">
      <formula>0</formula>
    </cfRule>
    <cfRule type="cellIs" dxfId="122" priority="4" operator="equal">
      <formula>1</formula>
    </cfRule>
  </conditionalFormatting>
  <conditionalFormatting sqref="K162:O302">
    <cfRule type="cellIs" dxfId="121" priority="1" operator="equal">
      <formula>0</formula>
    </cfRule>
    <cfRule type="cellIs" dxfId="120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6"/>
    </sheetView>
  </sheetViews>
  <sheetFormatPr defaultRowHeight="15"/>
  <cols>
    <col min="1" max="1" width="4.7109375" style="1" bestFit="1" customWidth="1"/>
    <col min="2" max="2" width="4.42578125" style="1" bestFit="1" customWidth="1"/>
    <col min="3" max="3" width="6.5703125" style="1" bestFit="1" customWidth="1"/>
    <col min="4" max="4" width="5" style="1" bestFit="1" customWidth="1"/>
    <col min="5" max="5" width="8.42578125" style="1" bestFit="1" customWidth="1"/>
    <col min="6" max="10" width="3" bestFit="1" customWidth="1"/>
    <col min="11" max="15" width="2" bestFit="1" customWidth="1"/>
    <col min="16" max="16" width="95.7109375" style="9" bestFit="1" customWidth="1"/>
  </cols>
  <sheetData>
    <row r="1" spans="1:16" s="11" customFormat="1">
      <c r="A1" s="11" t="s">
        <v>0</v>
      </c>
      <c r="B1" s="18" t="s">
        <v>2</v>
      </c>
      <c r="C1" s="18"/>
      <c r="D1" s="18"/>
      <c r="E1" s="18"/>
      <c r="F1" s="18" t="s">
        <v>1</v>
      </c>
      <c r="G1" s="18"/>
      <c r="H1" s="18"/>
      <c r="I1" s="18"/>
      <c r="J1" s="18"/>
    </row>
    <row r="2" spans="1:16" s="11" customFormat="1">
      <c r="B2" s="11" t="s">
        <v>3</v>
      </c>
      <c r="C2" s="11" t="s">
        <v>4</v>
      </c>
      <c r="D2" s="11" t="s">
        <v>5</v>
      </c>
      <c r="E2" s="12"/>
      <c r="F2" s="11">
        <v>0</v>
      </c>
      <c r="G2" s="11">
        <v>1</v>
      </c>
      <c r="H2" s="11">
        <v>2</v>
      </c>
      <c r="I2" s="11">
        <v>3</v>
      </c>
      <c r="J2" s="11">
        <v>4</v>
      </c>
    </row>
    <row r="3" spans="1:16" s="2" customFormat="1">
      <c r="A3" s="19">
        <v>1</v>
      </c>
      <c r="B3" s="19" t="s">
        <v>6</v>
      </c>
      <c r="C3" s="19" t="s">
        <v>6</v>
      </c>
      <c r="D3" s="19" t="s">
        <v>6</v>
      </c>
      <c r="E3" s="19" t="s">
        <v>14</v>
      </c>
      <c r="F3" s="21">
        <f>IF(K3=1,0+F$2,IF(K4=1,5+F$2,IF(K5=1,10+F$2,IF(K6=1,15+F$2,""))))</f>
        <v>0</v>
      </c>
      <c r="G3" s="21">
        <f>IF(L3=1,0+G$2,IF(L4=1,5+G$2,IF(L5=1,10+G$2,IF(L6=1,15+G$2,""))))</f>
        <v>1</v>
      </c>
      <c r="H3" s="21">
        <f>IF(M3=1,0+H$2,IF(M4=1,5+H$2,IF(M5=1,10+H$2,IF(M6=1,15+H$2,""))))</f>
        <v>2</v>
      </c>
      <c r="I3" s="21">
        <f>IF(N3=1,0+I$2,IF(N4=1,5+I$2,IF(N5=1,10+I$2,IF(N6=1,15+I$2,""))))</f>
        <v>3</v>
      </c>
      <c r="J3" s="21">
        <f>IF(O3=1,0+J$2,IF(O4=1,5+J$2,IF(O5=1,10+J$2,IF(O6=1,15+J$2,""))))</f>
        <v>4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3" t="str">
        <f>CONCATENATE("_paylines.push(new Payline5Data(",A3-1,", LinesEmbed5x4.Line_00",A3-1,", 0x",E3,", payboxes, ",F3,", ",G3,", ",H3,", ",I3,", ",J3,"));")</f>
        <v>_paylines.push(new Payline5Data(0, LinesEmbed5x4.Line_000, 0xCD9575, payboxes, 0, 1, 2, 3, 4));</v>
      </c>
    </row>
    <row r="4" spans="1:16" s="3" customFormat="1">
      <c r="A4" s="20"/>
      <c r="B4" s="20"/>
      <c r="C4" s="20"/>
      <c r="D4" s="20"/>
      <c r="E4" s="20"/>
      <c r="F4" s="22"/>
      <c r="G4" s="22"/>
      <c r="H4" s="22"/>
      <c r="I4" s="22"/>
      <c r="J4" s="22"/>
      <c r="N4" s="7"/>
      <c r="O4" s="7"/>
      <c r="P4" s="24"/>
    </row>
    <row r="5" spans="1:16" s="3" customFormat="1">
      <c r="A5" s="20"/>
      <c r="B5" s="20"/>
      <c r="C5" s="20"/>
      <c r="D5" s="20"/>
      <c r="E5" s="20"/>
      <c r="F5" s="22"/>
      <c r="G5" s="22"/>
      <c r="H5" s="22"/>
      <c r="I5" s="22"/>
      <c r="J5" s="22"/>
      <c r="N5" s="7"/>
      <c r="O5" s="7"/>
      <c r="P5" s="24"/>
    </row>
    <row r="6" spans="1:16" s="4" customFormat="1">
      <c r="A6" s="28"/>
      <c r="B6" s="28"/>
      <c r="C6" s="28"/>
      <c r="D6" s="28"/>
      <c r="E6" s="28"/>
      <c r="F6" s="29"/>
      <c r="G6" s="29"/>
      <c r="H6" s="29"/>
      <c r="I6" s="29"/>
      <c r="J6" s="29"/>
      <c r="P6" s="27"/>
    </row>
    <row r="7" spans="1:16" s="2" customFormat="1">
      <c r="A7" s="19">
        <f>+A3+1</f>
        <v>2</v>
      </c>
      <c r="B7" s="19" t="s">
        <v>6</v>
      </c>
      <c r="C7" s="19" t="s">
        <v>6</v>
      </c>
      <c r="D7" s="19" t="s">
        <v>6</v>
      </c>
      <c r="E7" s="19" t="s">
        <v>16</v>
      </c>
      <c r="F7" s="21">
        <f>IF(K7=1,0+F$2,IF(K8=1,5+F$2,IF(K9=1,10+F$2,IF(K10=1,15+F$2,""))))</f>
        <v>5</v>
      </c>
      <c r="G7" s="21">
        <f>IF(L7=1,0+G$2,IF(L8=1,5+G$2,IF(L9=1,10+G$2,IF(L10=1,15+G$2,""))))</f>
        <v>6</v>
      </c>
      <c r="H7" s="21">
        <f>IF(M7=1,0+H$2,IF(M8=1,5+H$2,IF(M9=1,10+H$2,IF(M10=1,15+H$2,""))))</f>
        <v>7</v>
      </c>
      <c r="I7" s="21">
        <f>IF(N7=1,0+I$2,IF(N8=1,5+I$2,IF(N9=1,10+I$2,IF(N10=1,15+I$2,""))))</f>
        <v>8</v>
      </c>
      <c r="J7" s="21">
        <f>IF(O7=1,0+J$2,IF(O8=1,5+J$2,IF(O9=1,10+J$2,IF(O10=1,15+J$2,""))))</f>
        <v>9</v>
      </c>
      <c r="P7" s="23" t="str">
        <f t="shared" ref="P7" si="0">CONCATENATE("_paylines.push(new Payline5Data(",A7-1,", LinesEmbed5x4.Line_00",A7-1,", 0x",E7,", payboxes, ",F7,", ",G7,", ",H7,", ",I7,", ",J7,"));")</f>
        <v>_paylines.push(new Payline5Data(1, LinesEmbed5x4.Line_001, 0xFDD9B5, payboxes, 5, 6, 7, 8, 9));</v>
      </c>
    </row>
    <row r="8" spans="1:16" s="3" customFormat="1">
      <c r="A8" s="20"/>
      <c r="B8" s="20"/>
      <c r="C8" s="20"/>
      <c r="D8" s="20"/>
      <c r="E8" s="20"/>
      <c r="F8" s="22"/>
      <c r="G8" s="22"/>
      <c r="H8" s="22"/>
      <c r="I8" s="22"/>
      <c r="J8" s="22"/>
      <c r="K8" s="3">
        <v>1</v>
      </c>
      <c r="L8" s="3">
        <v>1</v>
      </c>
      <c r="M8" s="3">
        <v>1</v>
      </c>
      <c r="N8" s="7">
        <v>1</v>
      </c>
      <c r="O8" s="7">
        <v>1</v>
      </c>
      <c r="P8" s="24"/>
    </row>
    <row r="9" spans="1:16" s="3" customFormat="1">
      <c r="A9" s="20"/>
      <c r="B9" s="20"/>
      <c r="C9" s="20"/>
      <c r="D9" s="20"/>
      <c r="E9" s="20"/>
      <c r="F9" s="22"/>
      <c r="G9" s="22"/>
      <c r="H9" s="22"/>
      <c r="I9" s="22"/>
      <c r="J9" s="22"/>
      <c r="N9" s="7"/>
      <c r="O9" s="7"/>
      <c r="P9" s="24"/>
    </row>
    <row r="10" spans="1:16" s="4" customFormat="1">
      <c r="A10" s="28"/>
      <c r="B10" s="28"/>
      <c r="C10" s="28"/>
      <c r="D10" s="28"/>
      <c r="E10" s="28"/>
      <c r="F10" s="29"/>
      <c r="G10" s="29"/>
      <c r="H10" s="29"/>
      <c r="I10" s="29"/>
      <c r="J10" s="29"/>
      <c r="P10" s="27"/>
    </row>
    <row r="11" spans="1:16" s="2" customFormat="1">
      <c r="A11" s="19">
        <f>+A7+1</f>
        <v>3</v>
      </c>
      <c r="B11" s="19" t="s">
        <v>6</v>
      </c>
      <c r="C11" s="19" t="s">
        <v>6</v>
      </c>
      <c r="D11" s="19" t="s">
        <v>6</v>
      </c>
      <c r="E11" s="19" t="s">
        <v>18</v>
      </c>
      <c r="F11" s="21">
        <f>IF(K11=1,0+F$2,IF(K12=1,5+F$2,IF(K13=1,10+F$2,IF(K14=1,15+F$2,""))))</f>
        <v>10</v>
      </c>
      <c r="G11" s="21">
        <f>IF(L11=1,0+G$2,IF(L12=1,5+G$2,IF(L13=1,10+G$2,IF(L14=1,15+G$2,""))))</f>
        <v>11</v>
      </c>
      <c r="H11" s="21">
        <f>IF(M11=1,0+H$2,IF(M12=1,5+H$2,IF(M13=1,10+H$2,IF(M14=1,15+H$2,""))))</f>
        <v>12</v>
      </c>
      <c r="I11" s="21">
        <f>IF(N11=1,0+I$2,IF(N12=1,5+I$2,IF(N13=1,10+I$2,IF(N14=1,15+I$2,""))))</f>
        <v>13</v>
      </c>
      <c r="J11" s="21">
        <f>IF(O11=1,0+J$2,IF(O12=1,5+J$2,IF(O13=1,10+J$2,IF(O14=1,15+J$2,""))))</f>
        <v>14</v>
      </c>
      <c r="P11" s="23" t="str">
        <f t="shared" ref="P11" si="1">CONCATENATE("_paylines.push(new Payline5Data(",A11-1,", LinesEmbed5x4.Line_00",A11-1,", 0x",E11,", payboxes, ",F11,", ",G11,", ",H11,", ",I11,", ",J11,"));")</f>
        <v>_paylines.push(new Payline5Data(2, LinesEmbed5x4.Line_002, 0x78DBE2, payboxes, 10, 11, 12, 13, 14));</v>
      </c>
    </row>
    <row r="12" spans="1:16" s="3" customFormat="1">
      <c r="A12" s="20"/>
      <c r="B12" s="20"/>
      <c r="C12" s="20"/>
      <c r="D12" s="20"/>
      <c r="E12" s="20"/>
      <c r="F12" s="22"/>
      <c r="G12" s="22"/>
      <c r="H12" s="22"/>
      <c r="I12" s="22"/>
      <c r="J12" s="22"/>
      <c r="N12" s="7"/>
      <c r="O12" s="7"/>
      <c r="P12" s="24"/>
    </row>
    <row r="13" spans="1:16" s="3" customFormat="1">
      <c r="A13" s="20"/>
      <c r="B13" s="20"/>
      <c r="C13" s="20"/>
      <c r="D13" s="20"/>
      <c r="E13" s="20"/>
      <c r="F13" s="22"/>
      <c r="G13" s="22"/>
      <c r="H13" s="22"/>
      <c r="I13" s="22"/>
      <c r="J13" s="22"/>
      <c r="K13" s="3">
        <v>1</v>
      </c>
      <c r="L13" s="3">
        <v>1</v>
      </c>
      <c r="M13" s="3">
        <v>1</v>
      </c>
      <c r="N13" s="7">
        <v>1</v>
      </c>
      <c r="O13" s="7">
        <v>1</v>
      </c>
      <c r="P13" s="24"/>
    </row>
    <row r="14" spans="1:16" s="4" customFormat="1">
      <c r="A14" s="28"/>
      <c r="B14" s="28"/>
      <c r="C14" s="28"/>
      <c r="D14" s="28"/>
      <c r="E14" s="28"/>
      <c r="F14" s="29"/>
      <c r="G14" s="29"/>
      <c r="H14" s="29"/>
      <c r="I14" s="29"/>
      <c r="J14" s="29"/>
      <c r="P14" s="27"/>
    </row>
    <row r="15" spans="1:16" s="2" customFormat="1">
      <c r="A15" s="19">
        <f>+A11+1</f>
        <v>4</v>
      </c>
      <c r="B15" s="19" t="s">
        <v>6</v>
      </c>
      <c r="C15" s="19" t="s">
        <v>6</v>
      </c>
      <c r="D15" s="19" t="s">
        <v>6</v>
      </c>
      <c r="E15" s="19" t="s">
        <v>20</v>
      </c>
      <c r="F15" s="21">
        <f>IF(K15=1,0+F$2,IF(K16=1,5+F$2,IF(K17=1,10+F$2,IF(K18=1,15+F$2,""))))</f>
        <v>15</v>
      </c>
      <c r="G15" s="21">
        <f>IF(L15=1,0+G$2,IF(L16=1,5+G$2,IF(L17=1,10+G$2,IF(L18=1,15+G$2,""))))</f>
        <v>16</v>
      </c>
      <c r="H15" s="21">
        <f>IF(M15=1,0+H$2,IF(M16=1,5+H$2,IF(M17=1,10+H$2,IF(M18=1,15+H$2,""))))</f>
        <v>17</v>
      </c>
      <c r="I15" s="21">
        <f>IF(N15=1,0+I$2,IF(N16=1,5+I$2,IF(N17=1,10+I$2,IF(N18=1,15+I$2,""))))</f>
        <v>18</v>
      </c>
      <c r="J15" s="21">
        <f>IF(O15=1,0+J$2,IF(O16=1,5+J$2,IF(O17=1,10+J$2,IF(O18=1,15+J$2,""))))</f>
        <v>19</v>
      </c>
      <c r="P15" s="23" t="str">
        <f t="shared" ref="P15" si="2">CONCATENATE("_paylines.push(new Payline5Data(",A15-1,", LinesEmbed5x4.Line_00",A15-1,", 0x",E15,", payboxes, ",F15,", ",G15,", ",H15,", ",I15,", ",J15,"));")</f>
        <v>_paylines.push(new Payline5Data(3, LinesEmbed5x4.Line_003, 0x87A96B, payboxes, 15, 16, 17, 18, 19));</v>
      </c>
    </row>
    <row r="16" spans="1:16" s="3" customFormat="1">
      <c r="A16" s="20"/>
      <c r="B16" s="20"/>
      <c r="C16" s="20"/>
      <c r="D16" s="20"/>
      <c r="E16" s="20"/>
      <c r="F16" s="22"/>
      <c r="G16" s="22"/>
      <c r="H16" s="22"/>
      <c r="I16" s="22"/>
      <c r="J16" s="22"/>
      <c r="N16" s="7"/>
      <c r="O16" s="7"/>
      <c r="P16" s="24"/>
    </row>
    <row r="17" spans="1:16" s="3" customFormat="1">
      <c r="A17" s="20"/>
      <c r="B17" s="20"/>
      <c r="C17" s="20"/>
      <c r="D17" s="20"/>
      <c r="E17" s="20"/>
      <c r="F17" s="22"/>
      <c r="G17" s="22"/>
      <c r="H17" s="22"/>
      <c r="I17" s="22"/>
      <c r="J17" s="22"/>
      <c r="N17" s="7"/>
      <c r="O17" s="7"/>
      <c r="P17" s="24"/>
    </row>
    <row r="18" spans="1:16" s="4" customFormat="1">
      <c r="A18" s="28"/>
      <c r="B18" s="28"/>
      <c r="C18" s="28"/>
      <c r="D18" s="28"/>
      <c r="E18" s="28"/>
      <c r="F18" s="29"/>
      <c r="G18" s="29"/>
      <c r="H18" s="29"/>
      <c r="I18" s="29"/>
      <c r="J18" s="29"/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27"/>
    </row>
    <row r="19" spans="1:16" s="2" customFormat="1">
      <c r="A19" s="19">
        <f>+A15+1</f>
        <v>5</v>
      </c>
      <c r="B19" s="19" t="s">
        <v>6</v>
      </c>
      <c r="C19" s="19" t="s">
        <v>6</v>
      </c>
      <c r="D19" s="19" t="s">
        <v>6</v>
      </c>
      <c r="E19" s="19" t="s">
        <v>22</v>
      </c>
      <c r="F19" s="21">
        <f>IF(K19=1,0+F$2,IF(K20=1,5+F$2,IF(K21=1,10+F$2,IF(K22=1,15+F$2,""))))</f>
        <v>0</v>
      </c>
      <c r="G19" s="21">
        <f>IF(L19=1,0+G$2,IF(L20=1,5+G$2,IF(L21=1,10+G$2,IF(L22=1,15+G$2,""))))</f>
        <v>6</v>
      </c>
      <c r="H19" s="21">
        <f>IF(M19=1,0+H$2,IF(M20=1,5+H$2,IF(M21=1,10+H$2,IF(M22=1,15+H$2,""))))</f>
        <v>12</v>
      </c>
      <c r="I19" s="21">
        <f>IF(N19=1,0+I$2,IF(N20=1,5+I$2,IF(N21=1,10+I$2,IF(N22=1,15+I$2,""))))</f>
        <v>8</v>
      </c>
      <c r="J19" s="21">
        <f>IF(O19=1,0+J$2,IF(O20=1,5+J$2,IF(O21=1,10+J$2,IF(O22=1,15+J$2,""))))</f>
        <v>4</v>
      </c>
      <c r="K19" s="2">
        <v>1</v>
      </c>
      <c r="O19" s="2">
        <v>1</v>
      </c>
      <c r="P19" s="23" t="str">
        <f t="shared" ref="P19" si="3">CONCATENATE("_paylines.push(new Payline5Data(",A19-1,", LinesEmbed5x4.Line_00",A19-1,", 0x",E19,", payboxes, ",F19,", ",G19,", ",H19,", ",I19,", ",J19,"));")</f>
        <v>_paylines.push(new Payline5Data(4, LinesEmbed5x4.Line_004, 0xFFA474, payboxes, 0, 6, 12, 8, 4));</v>
      </c>
    </row>
    <row r="20" spans="1:16" s="3" customFormat="1">
      <c r="A20" s="20"/>
      <c r="B20" s="20"/>
      <c r="C20" s="20"/>
      <c r="D20" s="20"/>
      <c r="E20" s="20"/>
      <c r="F20" s="22"/>
      <c r="G20" s="22"/>
      <c r="H20" s="22"/>
      <c r="I20" s="22"/>
      <c r="J20" s="22"/>
      <c r="L20" s="3">
        <v>1</v>
      </c>
      <c r="N20" s="7">
        <v>1</v>
      </c>
      <c r="O20" s="7"/>
      <c r="P20" s="24"/>
    </row>
    <row r="21" spans="1:16" s="3" customFormat="1">
      <c r="A21" s="20"/>
      <c r="B21" s="20"/>
      <c r="C21" s="20"/>
      <c r="D21" s="20"/>
      <c r="E21" s="20"/>
      <c r="F21" s="22"/>
      <c r="G21" s="22"/>
      <c r="H21" s="22"/>
      <c r="I21" s="22"/>
      <c r="J21" s="22"/>
      <c r="M21" s="3">
        <v>1</v>
      </c>
      <c r="N21" s="7"/>
      <c r="O21" s="7"/>
      <c r="P21" s="24"/>
    </row>
    <row r="22" spans="1:16" s="4" customFormat="1">
      <c r="A22" s="28"/>
      <c r="B22" s="28"/>
      <c r="C22" s="28"/>
      <c r="D22" s="28"/>
      <c r="E22" s="28"/>
      <c r="F22" s="29"/>
      <c r="G22" s="29"/>
      <c r="H22" s="29"/>
      <c r="I22" s="29"/>
      <c r="J22" s="29"/>
      <c r="P22" s="27"/>
    </row>
    <row r="23" spans="1:16" s="2" customFormat="1">
      <c r="A23" s="19">
        <f>+A19+1</f>
        <v>6</v>
      </c>
      <c r="B23" s="19" t="s">
        <v>6</v>
      </c>
      <c r="C23" s="19" t="s">
        <v>6</v>
      </c>
      <c r="D23" s="19" t="s">
        <v>6</v>
      </c>
      <c r="E23" s="19" t="s">
        <v>24</v>
      </c>
      <c r="F23" s="21">
        <f>IF(K23=1,0+F$2,IF(K24=1,5+F$2,IF(K25=1,10+F$2,IF(K26=1,15+F$2,""))))</f>
        <v>15</v>
      </c>
      <c r="G23" s="21">
        <f>IF(L23=1,0+G$2,IF(L24=1,5+G$2,IF(L25=1,10+G$2,IF(L26=1,15+G$2,""))))</f>
        <v>11</v>
      </c>
      <c r="H23" s="21">
        <f>IF(M23=1,0+H$2,IF(M24=1,5+H$2,IF(M25=1,10+H$2,IF(M26=1,15+H$2,""))))</f>
        <v>7</v>
      </c>
      <c r="I23" s="21">
        <f>IF(N23=1,0+I$2,IF(N24=1,5+I$2,IF(N25=1,10+I$2,IF(N26=1,15+I$2,""))))</f>
        <v>13</v>
      </c>
      <c r="J23" s="21">
        <f>IF(O23=1,0+J$2,IF(O24=1,5+J$2,IF(O25=1,10+J$2,IF(O26=1,15+J$2,""))))</f>
        <v>19</v>
      </c>
      <c r="P23" s="23" t="str">
        <f t="shared" ref="P23" si="4">CONCATENATE("_paylines.push(new Payline5Data(",A23-1,", LinesEmbed5x4.Line_00",A23-1,", 0x",E23,", payboxes, ",F23,", ",G23,", ",H23,", ",I23,", ",J23,"));")</f>
        <v>_paylines.push(new Payline5Data(5, LinesEmbed5x4.Line_005, 0x9F8170, payboxes, 15, 11, 7, 13, 19));</v>
      </c>
    </row>
    <row r="24" spans="1:16" s="3" customFormat="1">
      <c r="A24" s="20"/>
      <c r="B24" s="20"/>
      <c r="C24" s="20"/>
      <c r="D24" s="20"/>
      <c r="E24" s="20"/>
      <c r="F24" s="22"/>
      <c r="G24" s="22"/>
      <c r="H24" s="22"/>
      <c r="I24" s="22"/>
      <c r="J24" s="22"/>
      <c r="M24" s="3">
        <v>1</v>
      </c>
      <c r="N24" s="7"/>
      <c r="O24" s="7"/>
      <c r="P24" s="24"/>
    </row>
    <row r="25" spans="1:16" s="3" customFormat="1">
      <c r="A25" s="20"/>
      <c r="B25" s="20"/>
      <c r="C25" s="20"/>
      <c r="D25" s="20"/>
      <c r="E25" s="20"/>
      <c r="F25" s="22"/>
      <c r="G25" s="22"/>
      <c r="H25" s="22"/>
      <c r="I25" s="22"/>
      <c r="J25" s="22"/>
      <c r="L25" s="3">
        <v>1</v>
      </c>
      <c r="N25" s="7">
        <v>1</v>
      </c>
      <c r="O25" s="7"/>
      <c r="P25" s="24"/>
    </row>
    <row r="26" spans="1:16" s="4" customFormat="1">
      <c r="A26" s="28"/>
      <c r="B26" s="28"/>
      <c r="C26" s="28"/>
      <c r="D26" s="28"/>
      <c r="E26" s="28"/>
      <c r="F26" s="29"/>
      <c r="G26" s="29"/>
      <c r="H26" s="29"/>
      <c r="I26" s="29"/>
      <c r="J26" s="29"/>
      <c r="K26" s="4">
        <v>1</v>
      </c>
      <c r="O26" s="4">
        <v>1</v>
      </c>
      <c r="P26" s="27"/>
    </row>
    <row r="27" spans="1:16" s="2" customFormat="1">
      <c r="A27" s="19">
        <f>+A23+1</f>
        <v>7</v>
      </c>
      <c r="B27" s="19" t="s">
        <v>6</v>
      </c>
      <c r="C27" s="19" t="s">
        <v>6</v>
      </c>
      <c r="D27" s="19" t="s">
        <v>6</v>
      </c>
      <c r="E27" s="19" t="s">
        <v>26</v>
      </c>
      <c r="F27" s="21">
        <f>IF(K27=1,0+F$2,IF(K28=1,5+F$2,IF(K29=1,10+F$2,IF(K30=1,15+F$2,""))))</f>
        <v>5</v>
      </c>
      <c r="G27" s="21">
        <f>IF(L27=1,0+G$2,IF(L28=1,5+G$2,IF(L29=1,10+G$2,IF(L30=1,15+G$2,""))))</f>
        <v>11</v>
      </c>
      <c r="H27" s="21">
        <f>IF(M27=1,0+H$2,IF(M28=1,5+H$2,IF(M29=1,10+H$2,IF(M30=1,15+H$2,""))))</f>
        <v>17</v>
      </c>
      <c r="I27" s="21">
        <f>IF(N27=1,0+I$2,IF(N28=1,5+I$2,IF(N29=1,10+I$2,IF(N30=1,15+I$2,""))))</f>
        <v>13</v>
      </c>
      <c r="J27" s="21">
        <f>IF(O27=1,0+J$2,IF(O28=1,5+J$2,IF(O29=1,10+J$2,IF(O30=1,15+J$2,""))))</f>
        <v>9</v>
      </c>
      <c r="P27" s="23" t="str">
        <f t="shared" ref="P27" si="5">CONCATENATE("_paylines.push(new Payline5Data(",A27-1,", LinesEmbed5x4.Line_00",A27-1,", 0x",E27,", payboxes, ",F27,", ",G27,", ",H27,", ",I27,", ",J27,"));")</f>
        <v>_paylines.push(new Payline5Data(6, LinesEmbed5x4.Line_006, 0xFD7C6E, payboxes, 5, 11, 17, 13, 9));</v>
      </c>
    </row>
    <row r="28" spans="1:16" s="3" customFormat="1">
      <c r="A28" s="20"/>
      <c r="B28" s="20"/>
      <c r="C28" s="20"/>
      <c r="D28" s="20"/>
      <c r="E28" s="20"/>
      <c r="F28" s="22"/>
      <c r="G28" s="22"/>
      <c r="H28" s="22"/>
      <c r="I28" s="22"/>
      <c r="J28" s="22"/>
      <c r="K28" s="3">
        <v>1</v>
      </c>
      <c r="N28" s="7"/>
      <c r="O28" s="7">
        <v>1</v>
      </c>
      <c r="P28" s="24"/>
    </row>
    <row r="29" spans="1:16" s="3" customFormat="1">
      <c r="A29" s="20"/>
      <c r="B29" s="20"/>
      <c r="C29" s="20"/>
      <c r="D29" s="20"/>
      <c r="E29" s="20"/>
      <c r="F29" s="22"/>
      <c r="G29" s="22"/>
      <c r="H29" s="22"/>
      <c r="I29" s="22"/>
      <c r="J29" s="22"/>
      <c r="L29" s="3">
        <v>1</v>
      </c>
      <c r="N29" s="7">
        <v>1</v>
      </c>
      <c r="O29" s="7"/>
      <c r="P29" s="24"/>
    </row>
    <row r="30" spans="1:16" s="4" customFormat="1">
      <c r="A30" s="28"/>
      <c r="B30" s="28"/>
      <c r="C30" s="28"/>
      <c r="D30" s="28"/>
      <c r="E30" s="28"/>
      <c r="F30" s="29"/>
      <c r="G30" s="29"/>
      <c r="H30" s="29"/>
      <c r="I30" s="29"/>
      <c r="J30" s="29"/>
      <c r="M30" s="4">
        <v>1</v>
      </c>
      <c r="P30" s="27"/>
    </row>
    <row r="31" spans="1:16" s="2" customFormat="1">
      <c r="A31" s="19">
        <f>+A27+1</f>
        <v>8</v>
      </c>
      <c r="B31" s="19" t="s">
        <v>6</v>
      </c>
      <c r="C31" s="19" t="s">
        <v>6</v>
      </c>
      <c r="D31" s="19" t="s">
        <v>6</v>
      </c>
      <c r="E31" s="19" t="s">
        <v>27</v>
      </c>
      <c r="F31" s="21">
        <f>IF(K31=1,0+F$2,IF(K32=1,5+F$2,IF(K33=1,10+F$2,IF(K34=1,15+F$2,""))))</f>
        <v>10</v>
      </c>
      <c r="G31" s="21">
        <f>IF(L31=1,0+G$2,IF(L32=1,5+G$2,IF(L33=1,10+G$2,IF(L34=1,15+G$2,""))))</f>
        <v>6</v>
      </c>
      <c r="H31" s="21">
        <f>IF(M31=1,0+H$2,IF(M32=1,5+H$2,IF(M33=1,10+H$2,IF(M34=1,15+H$2,""))))</f>
        <v>2</v>
      </c>
      <c r="I31" s="21">
        <f>IF(N31=1,0+I$2,IF(N32=1,5+I$2,IF(N33=1,10+I$2,IF(N34=1,15+I$2,""))))</f>
        <v>8</v>
      </c>
      <c r="J31" s="21">
        <f>IF(O31=1,0+J$2,IF(O32=1,5+J$2,IF(O33=1,10+J$2,IF(O34=1,15+J$2,""))))</f>
        <v>14</v>
      </c>
      <c r="M31" s="2">
        <v>1</v>
      </c>
      <c r="P31" s="23" t="str">
        <f t="shared" ref="P31" si="6">CONCATENATE("_paylines.push(new Payline5Data(",A31-1,", LinesEmbed5x4.Line_00",A31-1,", 0x",E31,", payboxes, ",F31,", ",G31,", ",H31,", ",I31,", ",J31,"));")</f>
        <v>_paylines.push(new Payline5Data(7, LinesEmbed5x4.Line_007, 0x1F75FE, payboxes, 10, 6, 2, 8, 14));</v>
      </c>
    </row>
    <row r="32" spans="1:16" s="3" customFormat="1">
      <c r="A32" s="20"/>
      <c r="B32" s="20"/>
      <c r="C32" s="20"/>
      <c r="D32" s="20"/>
      <c r="E32" s="20"/>
      <c r="F32" s="22"/>
      <c r="G32" s="22"/>
      <c r="H32" s="22"/>
      <c r="I32" s="22"/>
      <c r="J32" s="22"/>
      <c r="L32" s="3">
        <v>1</v>
      </c>
      <c r="N32" s="7">
        <v>1</v>
      </c>
      <c r="O32" s="7"/>
      <c r="P32" s="24"/>
    </row>
    <row r="33" spans="1:16" s="3" customFormat="1">
      <c r="A33" s="20"/>
      <c r="B33" s="20"/>
      <c r="C33" s="20"/>
      <c r="D33" s="20"/>
      <c r="E33" s="20"/>
      <c r="F33" s="22"/>
      <c r="G33" s="22"/>
      <c r="H33" s="22"/>
      <c r="I33" s="22"/>
      <c r="J33" s="22"/>
      <c r="K33" s="3">
        <v>1</v>
      </c>
      <c r="N33" s="7"/>
      <c r="O33" s="7">
        <v>1</v>
      </c>
      <c r="P33" s="24"/>
    </row>
    <row r="34" spans="1:16" s="4" customFormat="1">
      <c r="A34" s="28"/>
      <c r="B34" s="28"/>
      <c r="C34" s="28"/>
      <c r="D34" s="28"/>
      <c r="E34" s="28"/>
      <c r="F34" s="29"/>
      <c r="G34" s="29"/>
      <c r="H34" s="29"/>
      <c r="I34" s="29"/>
      <c r="J34" s="29"/>
      <c r="P34" s="27"/>
    </row>
    <row r="35" spans="1:16" s="2" customFormat="1">
      <c r="A35" s="19">
        <f t="shared" ref="A35" si="7">+A31+1</f>
        <v>9</v>
      </c>
      <c r="B35" s="19" t="s">
        <v>6</v>
      </c>
      <c r="C35" s="19" t="s">
        <v>6</v>
      </c>
      <c r="D35" s="19" t="s">
        <v>6</v>
      </c>
      <c r="E35" s="19" t="s">
        <v>29</v>
      </c>
      <c r="F35" s="21">
        <f t="shared" ref="F35:J35" si="8">IF(K35=1,0+F$2,IF(K36=1,5+F$2,IF(K37=1,10+F$2,IF(K38=1,15+F$2,""))))</f>
        <v>5</v>
      </c>
      <c r="G35" s="21">
        <f t="shared" si="8"/>
        <v>1</v>
      </c>
      <c r="H35" s="21">
        <f t="shared" si="8"/>
        <v>2</v>
      </c>
      <c r="I35" s="21">
        <f t="shared" si="8"/>
        <v>3</v>
      </c>
      <c r="J35" s="21">
        <f t="shared" si="8"/>
        <v>9</v>
      </c>
      <c r="L35" s="2">
        <v>1</v>
      </c>
      <c r="M35" s="2">
        <v>1</v>
      </c>
      <c r="N35" s="2">
        <v>1</v>
      </c>
      <c r="P35" s="23" t="str">
        <f t="shared" ref="P35" si="9">CONCATENATE("_paylines.push(new Payline5Data(",A35-1,", LinesEmbed5x4.Line_00",A35-1,", 0x",E35,", payboxes, ",F35,", ",G35,", ",H35,", ",I35,", ",J35,"));")</f>
        <v>_paylines.push(new Payline5Data(8, LinesEmbed5x4.Line_008, 0xADADD6, payboxes, 5, 1, 2, 3, 9));</v>
      </c>
    </row>
    <row r="36" spans="1:16" s="3" customFormat="1">
      <c r="A36" s="20"/>
      <c r="B36" s="20"/>
      <c r="C36" s="20"/>
      <c r="D36" s="20"/>
      <c r="E36" s="20"/>
      <c r="F36" s="22"/>
      <c r="G36" s="22"/>
      <c r="H36" s="22"/>
      <c r="I36" s="22"/>
      <c r="J36" s="22"/>
      <c r="K36" s="3">
        <v>1</v>
      </c>
      <c r="N36" s="7"/>
      <c r="O36" s="7">
        <v>1</v>
      </c>
      <c r="P36" s="24"/>
    </row>
    <row r="37" spans="1:16" s="3" customFormat="1">
      <c r="A37" s="20"/>
      <c r="B37" s="20"/>
      <c r="C37" s="20"/>
      <c r="D37" s="20"/>
      <c r="E37" s="20"/>
      <c r="F37" s="22"/>
      <c r="G37" s="22"/>
      <c r="H37" s="22"/>
      <c r="I37" s="22"/>
      <c r="J37" s="22"/>
      <c r="N37" s="7"/>
      <c r="O37" s="7"/>
      <c r="P37" s="24"/>
    </row>
    <row r="38" spans="1:16" s="4" customFormat="1">
      <c r="A38" s="28"/>
      <c r="B38" s="28"/>
      <c r="C38" s="28"/>
      <c r="D38" s="28"/>
      <c r="E38" s="28"/>
      <c r="F38" s="29"/>
      <c r="G38" s="29"/>
      <c r="H38" s="29"/>
      <c r="I38" s="29"/>
      <c r="J38" s="29"/>
      <c r="P38" s="27"/>
    </row>
    <row r="39" spans="1:16" s="2" customFormat="1">
      <c r="A39" s="19">
        <f t="shared" ref="A39" si="10">+A35+1</f>
        <v>10</v>
      </c>
      <c r="B39" s="19" t="s">
        <v>6</v>
      </c>
      <c r="C39" s="19" t="s">
        <v>6</v>
      </c>
      <c r="D39" s="19" t="s">
        <v>6</v>
      </c>
      <c r="E39" s="19" t="s">
        <v>31</v>
      </c>
      <c r="F39" s="21">
        <f t="shared" ref="F39:J39" si="11">IF(K39=1,0+F$2,IF(K40=1,5+F$2,IF(K41=1,10+F$2,IF(K42=1,15+F$2,""))))</f>
        <v>10</v>
      </c>
      <c r="G39" s="21">
        <f t="shared" si="11"/>
        <v>16</v>
      </c>
      <c r="H39" s="21">
        <f t="shared" si="11"/>
        <v>17</v>
      </c>
      <c r="I39" s="21">
        <f t="shared" si="11"/>
        <v>18</v>
      </c>
      <c r="J39" s="21">
        <f t="shared" si="11"/>
        <v>14</v>
      </c>
      <c r="P39" s="23" t="str">
        <f t="shared" ref="P39" si="12">CONCATENATE("_paylines.push(new Payline5Data(",A39-1,", LinesEmbed5x4.Line_00",A39-1,", 0x",E39,", payboxes, ",F39,", ",G39,", ",H39,", ",I39,", ",J39,"));")</f>
        <v>_paylines.push(new Payline5Data(9, LinesEmbed5x4.Line_009, 0x7366BD, payboxes, 10, 16, 17, 18, 14));</v>
      </c>
    </row>
    <row r="40" spans="1:16" s="3" customFormat="1">
      <c r="A40" s="20"/>
      <c r="B40" s="20"/>
      <c r="C40" s="20"/>
      <c r="D40" s="20"/>
      <c r="E40" s="20"/>
      <c r="F40" s="22"/>
      <c r="G40" s="22"/>
      <c r="H40" s="22"/>
      <c r="I40" s="22"/>
      <c r="J40" s="22"/>
      <c r="N40" s="7"/>
      <c r="O40" s="7"/>
      <c r="P40" s="24"/>
    </row>
    <row r="41" spans="1:16" s="3" customFormat="1">
      <c r="A41" s="20"/>
      <c r="B41" s="20"/>
      <c r="C41" s="20"/>
      <c r="D41" s="20"/>
      <c r="E41" s="20"/>
      <c r="F41" s="22"/>
      <c r="G41" s="22"/>
      <c r="H41" s="22"/>
      <c r="I41" s="22"/>
      <c r="J41" s="22"/>
      <c r="K41" s="3">
        <v>1</v>
      </c>
      <c r="N41" s="7"/>
      <c r="O41" s="7">
        <v>1</v>
      </c>
      <c r="P41" s="24"/>
    </row>
    <row r="42" spans="1:16" s="4" customFormat="1">
      <c r="A42" s="28"/>
      <c r="B42" s="28"/>
      <c r="C42" s="28"/>
      <c r="D42" s="28"/>
      <c r="E42" s="28"/>
      <c r="F42" s="29"/>
      <c r="G42" s="29"/>
      <c r="H42" s="29"/>
      <c r="I42" s="29"/>
      <c r="J42" s="29"/>
      <c r="L42" s="4">
        <v>1</v>
      </c>
      <c r="M42" s="4">
        <v>1</v>
      </c>
      <c r="N42" s="4">
        <v>1</v>
      </c>
      <c r="P42" s="27"/>
    </row>
    <row r="43" spans="1:16" s="2" customFormat="1">
      <c r="A43" s="19">
        <f t="shared" ref="A43" si="13">+A39+1</f>
        <v>11</v>
      </c>
      <c r="B43" s="19" t="s">
        <v>6</v>
      </c>
      <c r="C43" s="19" t="s">
        <v>6</v>
      </c>
      <c r="D43" s="19" t="s">
        <v>6</v>
      </c>
      <c r="E43" s="19" t="s">
        <v>33</v>
      </c>
      <c r="F43" s="21">
        <f t="shared" ref="F43:J43" si="14">IF(K43=1,0+F$2,IF(K44=1,5+F$2,IF(K45=1,10+F$2,IF(K46=1,15+F$2,""))))</f>
        <v>0</v>
      </c>
      <c r="G43" s="21">
        <f t="shared" si="14"/>
        <v>6</v>
      </c>
      <c r="H43" s="21">
        <f t="shared" si="14"/>
        <v>7</v>
      </c>
      <c r="I43" s="21">
        <f t="shared" si="14"/>
        <v>8</v>
      </c>
      <c r="J43" s="21">
        <f t="shared" si="14"/>
        <v>4</v>
      </c>
      <c r="K43" s="2">
        <v>1</v>
      </c>
      <c r="O43" s="2">
        <v>1</v>
      </c>
      <c r="P43" s="23" t="str">
        <f>CONCATENATE("_paylines.push(new Payline5Data(",A43-1,", LinesEmbed5x4.Line_0",A43-1,", 0x",E43,", payboxes, ",F43,", ",G43,", ",H43,", ",I43,", ",J43,"));")</f>
        <v>_paylines.push(new Payline5Data(10, LinesEmbed5x4.Line_010, 0xDE5D83, payboxes, 0, 6, 7, 8, 4));</v>
      </c>
    </row>
    <row r="44" spans="1:16" s="3" customFormat="1">
      <c r="A44" s="20"/>
      <c r="B44" s="20"/>
      <c r="C44" s="20"/>
      <c r="D44" s="20"/>
      <c r="E44" s="20"/>
      <c r="F44" s="22"/>
      <c r="G44" s="22"/>
      <c r="H44" s="22"/>
      <c r="I44" s="22"/>
      <c r="J44" s="22"/>
      <c r="L44" s="3">
        <v>1</v>
      </c>
      <c r="M44" s="3">
        <v>1</v>
      </c>
      <c r="N44" s="7">
        <v>1</v>
      </c>
      <c r="O44" s="7"/>
      <c r="P44" s="24"/>
    </row>
    <row r="45" spans="1:16" s="3" customFormat="1">
      <c r="A45" s="20"/>
      <c r="B45" s="20"/>
      <c r="C45" s="20"/>
      <c r="D45" s="20"/>
      <c r="E45" s="20"/>
      <c r="F45" s="22"/>
      <c r="G45" s="22"/>
      <c r="H45" s="22"/>
      <c r="I45" s="22"/>
      <c r="J45" s="22"/>
      <c r="N45" s="7"/>
      <c r="O45" s="7"/>
      <c r="P45" s="24"/>
    </row>
    <row r="46" spans="1:16" s="4" customFormat="1">
      <c r="A46" s="28"/>
      <c r="B46" s="28"/>
      <c r="C46" s="28"/>
      <c r="D46" s="28"/>
      <c r="E46" s="28"/>
      <c r="F46" s="29"/>
      <c r="G46" s="29"/>
      <c r="H46" s="29"/>
      <c r="I46" s="29"/>
      <c r="J46" s="29"/>
      <c r="P46" s="27"/>
    </row>
    <row r="47" spans="1:16" s="2" customFormat="1">
      <c r="A47" s="19">
        <f t="shared" ref="A47:A107" si="15">+A43+1</f>
        <v>12</v>
      </c>
      <c r="B47" s="19" t="s">
        <v>6</v>
      </c>
      <c r="C47" s="19" t="s">
        <v>6</v>
      </c>
      <c r="D47" s="19" t="s">
        <v>6</v>
      </c>
      <c r="E47" s="19" t="s">
        <v>35</v>
      </c>
      <c r="F47" s="21">
        <f t="shared" ref="F47" si="16">IF(K47=1,0+F$2,IF(K48=1,5+F$2,IF(K49=1,10+F$2,IF(K50=1,15+F$2,""))))</f>
        <v>15</v>
      </c>
      <c r="G47" s="21">
        <f t="shared" ref="G47" si="17">IF(L47=1,0+G$2,IF(L48=1,5+G$2,IF(L49=1,10+G$2,IF(L50=1,15+G$2,""))))</f>
        <v>11</v>
      </c>
      <c r="H47" s="21">
        <f t="shared" ref="H47" si="18">IF(M47=1,0+H$2,IF(M48=1,5+H$2,IF(M49=1,10+H$2,IF(M50=1,15+H$2,""))))</f>
        <v>12</v>
      </c>
      <c r="I47" s="21">
        <f t="shared" ref="I47" si="19">IF(N47=1,0+I$2,IF(N48=1,5+I$2,IF(N49=1,10+I$2,IF(N50=1,15+I$2,""))))</f>
        <v>13</v>
      </c>
      <c r="J47" s="21">
        <f t="shared" ref="J47" si="20">IF(O47=1,0+J$2,IF(O48=1,5+J$2,IF(O49=1,10+J$2,IF(O50=1,15+J$2,""))))</f>
        <v>19</v>
      </c>
      <c r="P47" s="23" t="str">
        <f t="shared" ref="P47" si="21">CONCATENATE("_paylines.push(new Payline5Data(",A47-1,", LinesEmbed5x4.Line_0",A47-1,", 0x",E47,", payboxes, ",F47,", ",G47,", ",H47,", ",I47,", ",J47,"));")</f>
        <v>_paylines.push(new Payline5Data(11, LinesEmbed5x4.Line_011, 0xCB4154, payboxes, 15, 11, 12, 13, 19));</v>
      </c>
    </row>
    <row r="48" spans="1:16" s="3" customFormat="1">
      <c r="A48" s="20"/>
      <c r="B48" s="20"/>
      <c r="C48" s="20"/>
      <c r="D48" s="20"/>
      <c r="E48" s="20"/>
      <c r="F48" s="22"/>
      <c r="G48" s="22"/>
      <c r="H48" s="22"/>
      <c r="I48" s="22"/>
      <c r="J48" s="22"/>
      <c r="N48" s="7"/>
      <c r="O48" s="7"/>
      <c r="P48" s="24"/>
    </row>
    <row r="49" spans="1:16" s="3" customFormat="1">
      <c r="A49" s="20"/>
      <c r="B49" s="20"/>
      <c r="C49" s="20"/>
      <c r="D49" s="20"/>
      <c r="E49" s="20"/>
      <c r="F49" s="22"/>
      <c r="G49" s="22"/>
      <c r="H49" s="22"/>
      <c r="I49" s="22"/>
      <c r="J49" s="22"/>
      <c r="L49" s="3">
        <v>1</v>
      </c>
      <c r="M49" s="3">
        <v>1</v>
      </c>
      <c r="N49" s="7">
        <v>1</v>
      </c>
      <c r="O49" s="7"/>
      <c r="P49" s="24"/>
    </row>
    <row r="50" spans="1:16" s="4" customFormat="1">
      <c r="A50" s="28"/>
      <c r="B50" s="28"/>
      <c r="C50" s="28"/>
      <c r="D50" s="28"/>
      <c r="E50" s="28"/>
      <c r="F50" s="29"/>
      <c r="G50" s="29"/>
      <c r="H50" s="29"/>
      <c r="I50" s="29"/>
      <c r="J50" s="29"/>
      <c r="K50" s="4">
        <v>1</v>
      </c>
      <c r="O50" s="4">
        <v>1</v>
      </c>
      <c r="P50" s="27"/>
    </row>
    <row r="51" spans="1:16" s="2" customFormat="1">
      <c r="A51" s="19">
        <f t="shared" ref="A51:A111" si="22">+A47+1</f>
        <v>13</v>
      </c>
      <c r="B51" s="19" t="s">
        <v>6</v>
      </c>
      <c r="C51" s="19" t="s">
        <v>6</v>
      </c>
      <c r="D51" s="19" t="s">
        <v>6</v>
      </c>
      <c r="E51" s="19" t="s">
        <v>37</v>
      </c>
      <c r="F51" s="21">
        <f t="shared" ref="F51" si="23">IF(K51=1,0+F$2,IF(K52=1,5+F$2,IF(K53=1,10+F$2,IF(K54=1,15+F$2,""))))</f>
        <v>0</v>
      </c>
      <c r="G51" s="21">
        <f t="shared" ref="G51" si="24">IF(L51=1,0+G$2,IF(L52=1,5+G$2,IF(L53=1,10+G$2,IF(L54=1,15+G$2,""))))</f>
        <v>6</v>
      </c>
      <c r="H51" s="21">
        <f t="shared" ref="H51" si="25">IF(M51=1,0+H$2,IF(M52=1,5+H$2,IF(M53=1,10+H$2,IF(M54=1,15+H$2,""))))</f>
        <v>2</v>
      </c>
      <c r="I51" s="21">
        <f t="shared" ref="I51" si="26">IF(N51=1,0+I$2,IF(N52=1,5+I$2,IF(N53=1,10+I$2,IF(N54=1,15+I$2,""))))</f>
        <v>8</v>
      </c>
      <c r="J51" s="21">
        <f t="shared" ref="J51" si="27">IF(O51=1,0+J$2,IF(O52=1,5+J$2,IF(O53=1,10+J$2,IF(O54=1,15+J$2,""))))</f>
        <v>4</v>
      </c>
      <c r="K51" s="2">
        <v>1</v>
      </c>
      <c r="M51" s="2">
        <v>1</v>
      </c>
      <c r="O51" s="2">
        <v>1</v>
      </c>
      <c r="P51" s="23" t="str">
        <f t="shared" ref="P51" si="28">CONCATENATE("_paylines.push(new Payline5Data(",A51-1,", LinesEmbed5x4.Line_0",A51-1,", 0x",E51,", payboxes, ",F51,", ",G51,", ",H51,", ",I51,", ",J51,"));")</f>
        <v>_paylines.push(new Payline5Data(12, LinesEmbed5x4.Line_012, 0xB4674D, payboxes, 0, 6, 2, 8, 4));</v>
      </c>
    </row>
    <row r="52" spans="1:16" s="3" customFormat="1">
      <c r="A52" s="20"/>
      <c r="B52" s="20"/>
      <c r="C52" s="20"/>
      <c r="D52" s="20"/>
      <c r="E52" s="20"/>
      <c r="F52" s="22"/>
      <c r="G52" s="22"/>
      <c r="H52" s="22"/>
      <c r="I52" s="22"/>
      <c r="J52" s="22"/>
      <c r="L52" s="3">
        <v>1</v>
      </c>
      <c r="N52" s="7">
        <v>1</v>
      </c>
      <c r="O52" s="7"/>
      <c r="P52" s="24"/>
    </row>
    <row r="53" spans="1:16" s="3" customFormat="1">
      <c r="A53" s="20"/>
      <c r="B53" s="20"/>
      <c r="C53" s="20"/>
      <c r="D53" s="20"/>
      <c r="E53" s="20"/>
      <c r="F53" s="22"/>
      <c r="G53" s="22"/>
      <c r="H53" s="22"/>
      <c r="I53" s="22"/>
      <c r="J53" s="22"/>
      <c r="N53" s="7"/>
      <c r="O53" s="7"/>
      <c r="P53" s="24"/>
    </row>
    <row r="54" spans="1:16" s="4" customFormat="1">
      <c r="A54" s="28"/>
      <c r="B54" s="28"/>
      <c r="C54" s="28"/>
      <c r="D54" s="28"/>
      <c r="E54" s="28"/>
      <c r="F54" s="29"/>
      <c r="G54" s="29"/>
      <c r="H54" s="29"/>
      <c r="I54" s="29"/>
      <c r="J54" s="29"/>
      <c r="P54" s="27"/>
    </row>
    <row r="55" spans="1:16" s="2" customFormat="1">
      <c r="A55" s="19">
        <f t="shared" ref="A55" si="29">+A51+1</f>
        <v>14</v>
      </c>
      <c r="B55" s="19" t="s">
        <v>6</v>
      </c>
      <c r="C55" s="19" t="s">
        <v>6</v>
      </c>
      <c r="D55" s="19" t="s">
        <v>6</v>
      </c>
      <c r="E55" s="19" t="s">
        <v>39</v>
      </c>
      <c r="F55" s="21">
        <f t="shared" ref="F55:J55" si="30">IF(K55=1,0+F$2,IF(K56=1,5+F$2,IF(K57=1,10+F$2,IF(K58=1,15+F$2,""))))</f>
        <v>15</v>
      </c>
      <c r="G55" s="21">
        <f t="shared" si="30"/>
        <v>11</v>
      </c>
      <c r="H55" s="21">
        <f t="shared" si="30"/>
        <v>17</v>
      </c>
      <c r="I55" s="21">
        <f t="shared" si="30"/>
        <v>13</v>
      </c>
      <c r="J55" s="21">
        <f t="shared" si="30"/>
        <v>19</v>
      </c>
      <c r="P55" s="23" t="str">
        <f t="shared" ref="P55" si="31">CONCATENATE("_paylines.push(new Payline5Data(",A55-1,", LinesEmbed5x4.Line_0",A55-1,", 0x",E55,", payboxes, ",F55,", ",G55,", ",H55,", ",I55,", ",J55,"));")</f>
        <v>_paylines.push(new Payline5Data(13, LinesEmbed5x4.Line_013, 0xFF7F49, payboxes, 15, 11, 17, 13, 19));</v>
      </c>
    </row>
    <row r="56" spans="1:16" s="3" customFormat="1">
      <c r="A56" s="20"/>
      <c r="B56" s="20"/>
      <c r="C56" s="20"/>
      <c r="D56" s="20"/>
      <c r="E56" s="20"/>
      <c r="F56" s="22"/>
      <c r="G56" s="22"/>
      <c r="H56" s="22"/>
      <c r="I56" s="22"/>
      <c r="J56" s="22"/>
      <c r="N56" s="7"/>
      <c r="O56" s="7"/>
      <c r="P56" s="24"/>
    </row>
    <row r="57" spans="1:16" s="3" customFormat="1">
      <c r="A57" s="20"/>
      <c r="B57" s="20"/>
      <c r="C57" s="20"/>
      <c r="D57" s="20"/>
      <c r="E57" s="20"/>
      <c r="F57" s="22"/>
      <c r="G57" s="22"/>
      <c r="H57" s="22"/>
      <c r="I57" s="22"/>
      <c r="J57" s="22"/>
      <c r="L57" s="3">
        <v>1</v>
      </c>
      <c r="N57" s="7">
        <v>1</v>
      </c>
      <c r="O57" s="7"/>
      <c r="P57" s="24"/>
    </row>
    <row r="58" spans="1:16" s="4" customFormat="1">
      <c r="A58" s="28"/>
      <c r="B58" s="28"/>
      <c r="C58" s="28"/>
      <c r="D58" s="28"/>
      <c r="E58" s="28"/>
      <c r="F58" s="29"/>
      <c r="G58" s="29"/>
      <c r="H58" s="29"/>
      <c r="I58" s="29"/>
      <c r="J58" s="29"/>
      <c r="K58" s="4">
        <v>1</v>
      </c>
      <c r="M58" s="4">
        <v>1</v>
      </c>
      <c r="O58" s="4">
        <v>1</v>
      </c>
      <c r="P58" s="27"/>
    </row>
    <row r="59" spans="1:16" s="2" customFormat="1">
      <c r="A59" s="19">
        <f t="shared" si="15"/>
        <v>15</v>
      </c>
      <c r="B59" s="19" t="s">
        <v>6</v>
      </c>
      <c r="C59" s="19" t="s">
        <v>6</v>
      </c>
      <c r="D59" s="19" t="s">
        <v>6</v>
      </c>
      <c r="E59" s="19" t="s">
        <v>41</v>
      </c>
      <c r="F59" s="21">
        <f t="shared" ref="F59" si="32">IF(K59=1,0+F$2,IF(K60=1,5+F$2,IF(K61=1,10+F$2,IF(K62=1,15+F$2,""))))</f>
        <v>5</v>
      </c>
      <c r="G59" s="21">
        <f t="shared" ref="G59" si="33">IF(L59=1,0+G$2,IF(L60=1,5+G$2,IF(L61=1,10+G$2,IF(L62=1,15+G$2,""))))</f>
        <v>1</v>
      </c>
      <c r="H59" s="21">
        <f t="shared" ref="H59" si="34">IF(M59=1,0+H$2,IF(M60=1,5+H$2,IF(M61=1,10+H$2,IF(M62=1,15+H$2,""))))</f>
        <v>7</v>
      </c>
      <c r="I59" s="21">
        <f t="shared" ref="I59" si="35">IF(N59=1,0+I$2,IF(N60=1,5+I$2,IF(N61=1,10+I$2,IF(N62=1,15+I$2,""))))</f>
        <v>3</v>
      </c>
      <c r="J59" s="21">
        <f t="shared" ref="J59" si="36">IF(O59=1,0+J$2,IF(O60=1,5+J$2,IF(O61=1,10+J$2,IF(O62=1,15+J$2,""))))</f>
        <v>9</v>
      </c>
      <c r="L59" s="2">
        <v>1</v>
      </c>
      <c r="N59" s="2">
        <v>1</v>
      </c>
      <c r="P59" s="23" t="str">
        <f t="shared" ref="P59" si="37">CONCATENATE("_paylines.push(new Payline5Data(",A59-1,", LinesEmbed5x4.Line_0",A59-1,", 0x",E59,", payboxes, ",F59,", ",G59,", ",H59,", ",I59,", ",J59,"));")</f>
        <v>_paylines.push(new Payline5Data(14, LinesEmbed5x4.Line_014, 0xEA7E5D, payboxes, 5, 1, 7, 3, 9));</v>
      </c>
    </row>
    <row r="60" spans="1:16" s="3" customFormat="1">
      <c r="A60" s="20"/>
      <c r="B60" s="20"/>
      <c r="C60" s="20"/>
      <c r="D60" s="20"/>
      <c r="E60" s="20"/>
      <c r="F60" s="22"/>
      <c r="G60" s="22"/>
      <c r="H60" s="22"/>
      <c r="I60" s="22"/>
      <c r="J60" s="22"/>
      <c r="K60" s="3">
        <v>1</v>
      </c>
      <c r="M60" s="3">
        <v>1</v>
      </c>
      <c r="N60" s="7"/>
      <c r="O60" s="7">
        <v>1</v>
      </c>
      <c r="P60" s="24"/>
    </row>
    <row r="61" spans="1:16" s="3" customFormat="1">
      <c r="A61" s="20"/>
      <c r="B61" s="20"/>
      <c r="C61" s="20"/>
      <c r="D61" s="20"/>
      <c r="E61" s="20"/>
      <c r="F61" s="22"/>
      <c r="G61" s="22"/>
      <c r="H61" s="22"/>
      <c r="I61" s="22"/>
      <c r="J61" s="22"/>
      <c r="N61" s="7"/>
      <c r="O61" s="7"/>
      <c r="P61" s="24"/>
    </row>
    <row r="62" spans="1:16" s="4" customFormat="1">
      <c r="A62" s="28"/>
      <c r="B62" s="28"/>
      <c r="C62" s="28"/>
      <c r="D62" s="28"/>
      <c r="E62" s="28"/>
      <c r="F62" s="29"/>
      <c r="G62" s="29"/>
      <c r="H62" s="29"/>
      <c r="I62" s="29"/>
      <c r="J62" s="29"/>
      <c r="P62" s="27"/>
    </row>
    <row r="63" spans="1:16" s="2" customFormat="1">
      <c r="A63" s="19">
        <f t="shared" si="22"/>
        <v>16</v>
      </c>
      <c r="B63" s="19" t="s">
        <v>6</v>
      </c>
      <c r="C63" s="19" t="s">
        <v>6</v>
      </c>
      <c r="D63" s="19" t="s">
        <v>6</v>
      </c>
      <c r="E63" s="19" t="s">
        <v>43</v>
      </c>
      <c r="F63" s="21">
        <f t="shared" ref="F63" si="38">IF(K63=1,0+F$2,IF(K64=1,5+F$2,IF(K65=1,10+F$2,IF(K66=1,15+F$2,""))))</f>
        <v>10</v>
      </c>
      <c r="G63" s="21">
        <f t="shared" ref="G63" si="39">IF(L63=1,0+G$2,IF(L64=1,5+G$2,IF(L65=1,10+G$2,IF(L66=1,15+G$2,""))))</f>
        <v>16</v>
      </c>
      <c r="H63" s="21">
        <f t="shared" ref="H63" si="40">IF(M63=1,0+H$2,IF(M64=1,5+H$2,IF(M65=1,10+H$2,IF(M66=1,15+H$2,""))))</f>
        <v>12</v>
      </c>
      <c r="I63" s="21">
        <f t="shared" ref="I63" si="41">IF(N63=1,0+I$2,IF(N64=1,5+I$2,IF(N65=1,10+I$2,IF(N66=1,15+I$2,""))))</f>
        <v>18</v>
      </c>
      <c r="J63" s="21">
        <f t="shared" ref="J63" si="42">IF(O63=1,0+J$2,IF(O64=1,5+J$2,IF(O65=1,10+J$2,IF(O66=1,15+J$2,""))))</f>
        <v>14</v>
      </c>
      <c r="P63" s="23" t="str">
        <f t="shared" ref="P63" si="43">CONCATENATE("_paylines.push(new Payline5Data(",A63-1,", LinesEmbed5x4.Line_0",A63-1,", 0x",E63,", payboxes, ",F63,", ",G63,", ",H63,", ",I63,", ",J63,"));")</f>
        <v>_paylines.push(new Payline5Data(15, LinesEmbed5x4.Line_015, 0xFFFF99, payboxes, 10, 16, 12, 18, 14));</v>
      </c>
    </row>
    <row r="64" spans="1:16" s="3" customFormat="1">
      <c r="A64" s="20"/>
      <c r="B64" s="20"/>
      <c r="C64" s="20"/>
      <c r="D64" s="20"/>
      <c r="E64" s="20"/>
      <c r="F64" s="22"/>
      <c r="G64" s="22"/>
      <c r="H64" s="22"/>
      <c r="I64" s="22"/>
      <c r="J64" s="22"/>
      <c r="N64" s="7"/>
      <c r="O64" s="7"/>
      <c r="P64" s="24"/>
    </row>
    <row r="65" spans="1:16" s="3" customFormat="1">
      <c r="A65" s="20"/>
      <c r="B65" s="20"/>
      <c r="C65" s="20"/>
      <c r="D65" s="20"/>
      <c r="E65" s="20"/>
      <c r="F65" s="22"/>
      <c r="G65" s="22"/>
      <c r="H65" s="22"/>
      <c r="I65" s="22"/>
      <c r="J65" s="22"/>
      <c r="K65" s="3">
        <v>1</v>
      </c>
      <c r="M65" s="3">
        <v>1</v>
      </c>
      <c r="N65" s="7"/>
      <c r="O65" s="7">
        <v>1</v>
      </c>
      <c r="P65" s="24"/>
    </row>
    <row r="66" spans="1:16" s="4" customFormat="1">
      <c r="A66" s="28"/>
      <c r="B66" s="28"/>
      <c r="C66" s="28"/>
      <c r="D66" s="28"/>
      <c r="E66" s="28"/>
      <c r="F66" s="29"/>
      <c r="G66" s="29"/>
      <c r="H66" s="29"/>
      <c r="I66" s="29"/>
      <c r="J66" s="29"/>
      <c r="L66" s="4">
        <v>1</v>
      </c>
      <c r="N66" s="4">
        <v>1</v>
      </c>
      <c r="P66" s="27"/>
    </row>
    <row r="67" spans="1:16" s="2" customFormat="1">
      <c r="A67" s="19">
        <f t="shared" ref="A67" si="44">+A63+1</f>
        <v>17</v>
      </c>
      <c r="B67" s="19" t="s">
        <v>6</v>
      </c>
      <c r="C67" s="19" t="s">
        <v>6</v>
      </c>
      <c r="D67" s="19" t="s">
        <v>6</v>
      </c>
      <c r="E67" s="19" t="s">
        <v>45</v>
      </c>
      <c r="F67" s="21">
        <f t="shared" ref="F67:J67" si="45">IF(K67=1,0+F$2,IF(K68=1,5+F$2,IF(K69=1,10+F$2,IF(K70=1,15+F$2,""))))</f>
        <v>0</v>
      </c>
      <c r="G67" s="21">
        <f t="shared" si="45"/>
        <v>1</v>
      </c>
      <c r="H67" s="21">
        <f t="shared" si="45"/>
        <v>7</v>
      </c>
      <c r="I67" s="21">
        <f t="shared" si="45"/>
        <v>3</v>
      </c>
      <c r="J67" s="21">
        <f t="shared" si="45"/>
        <v>4</v>
      </c>
      <c r="K67" s="2">
        <v>1</v>
      </c>
      <c r="L67" s="2">
        <v>1</v>
      </c>
      <c r="N67" s="2">
        <v>1</v>
      </c>
      <c r="O67" s="2">
        <v>1</v>
      </c>
      <c r="P67" s="23" t="str">
        <f t="shared" ref="P67" si="46">CONCATENATE("_paylines.push(new Payline5Data(",A67-1,", LinesEmbed5x4.Line_0",A67-1,", 0x",E67,", payboxes, ",F67,", ",G67,", ",H67,", ",I67,", ",J67,"));")</f>
        <v>_paylines.push(new Payline5Data(16, LinesEmbed5x4.Line_016, 0x1CD3A2, payboxes, 0, 1, 7, 3, 4));</v>
      </c>
    </row>
    <row r="68" spans="1:16" s="3" customFormat="1">
      <c r="A68" s="20"/>
      <c r="B68" s="20"/>
      <c r="C68" s="20"/>
      <c r="D68" s="20"/>
      <c r="E68" s="20"/>
      <c r="F68" s="22"/>
      <c r="G68" s="22"/>
      <c r="H68" s="22"/>
      <c r="I68" s="22"/>
      <c r="J68" s="22"/>
      <c r="M68" s="3">
        <v>1</v>
      </c>
      <c r="N68" s="7"/>
      <c r="O68" s="7"/>
      <c r="P68" s="24"/>
    </row>
    <row r="69" spans="1:16" s="3" customFormat="1">
      <c r="A69" s="20"/>
      <c r="B69" s="20"/>
      <c r="C69" s="20"/>
      <c r="D69" s="20"/>
      <c r="E69" s="20"/>
      <c r="F69" s="22"/>
      <c r="G69" s="22"/>
      <c r="H69" s="22"/>
      <c r="I69" s="22"/>
      <c r="J69" s="22"/>
      <c r="N69" s="7"/>
      <c r="O69" s="7"/>
      <c r="P69" s="24"/>
    </row>
    <row r="70" spans="1:16" s="4" customFormat="1">
      <c r="A70" s="28"/>
      <c r="B70" s="28"/>
      <c r="C70" s="28"/>
      <c r="D70" s="28"/>
      <c r="E70" s="28"/>
      <c r="F70" s="29"/>
      <c r="G70" s="29"/>
      <c r="H70" s="29"/>
      <c r="I70" s="29"/>
      <c r="J70" s="29"/>
      <c r="P70" s="27"/>
    </row>
    <row r="71" spans="1:16" s="2" customFormat="1">
      <c r="A71" s="19">
        <f t="shared" si="15"/>
        <v>18</v>
      </c>
      <c r="B71" s="19" t="s">
        <v>6</v>
      </c>
      <c r="C71" s="19" t="s">
        <v>6</v>
      </c>
      <c r="D71" s="19" t="s">
        <v>6</v>
      </c>
      <c r="E71" s="19" t="s">
        <v>47</v>
      </c>
      <c r="F71" s="21">
        <f t="shared" ref="F71" si="47">IF(K71=1,0+F$2,IF(K72=1,5+F$2,IF(K73=1,10+F$2,IF(K74=1,15+F$2,""))))</f>
        <v>15</v>
      </c>
      <c r="G71" s="21">
        <f t="shared" ref="G71" si="48">IF(L71=1,0+G$2,IF(L72=1,5+G$2,IF(L73=1,10+G$2,IF(L74=1,15+G$2,""))))</f>
        <v>16</v>
      </c>
      <c r="H71" s="21">
        <f t="shared" ref="H71" si="49">IF(M71=1,0+H$2,IF(M72=1,5+H$2,IF(M73=1,10+H$2,IF(M74=1,15+H$2,""))))</f>
        <v>12</v>
      </c>
      <c r="I71" s="21">
        <f t="shared" ref="I71" si="50">IF(N71=1,0+I$2,IF(N72=1,5+I$2,IF(N73=1,10+I$2,IF(N74=1,15+I$2,""))))</f>
        <v>18</v>
      </c>
      <c r="J71" s="21">
        <f t="shared" ref="J71" si="51">IF(O71=1,0+J$2,IF(O72=1,5+J$2,IF(O73=1,10+J$2,IF(O74=1,15+J$2,""))))</f>
        <v>19</v>
      </c>
      <c r="P71" s="23" t="str">
        <f t="shared" ref="P71" si="52">CONCATENATE("_paylines.push(new Payline5Data(",A71-1,", LinesEmbed5x4.Line_0",A71-1,", 0x",E71,", payboxes, ",F71,", ",G71,", ",H71,", ",I71,", ",J71,"));")</f>
        <v>_paylines.push(new Payline5Data(17, LinesEmbed5x4.Line_017, 0xFFAACC, payboxes, 15, 16, 12, 18, 19));</v>
      </c>
    </row>
    <row r="72" spans="1:16" s="3" customFormat="1">
      <c r="A72" s="20"/>
      <c r="B72" s="20"/>
      <c r="C72" s="20"/>
      <c r="D72" s="20"/>
      <c r="E72" s="20"/>
      <c r="F72" s="22"/>
      <c r="G72" s="22"/>
      <c r="H72" s="22"/>
      <c r="I72" s="22"/>
      <c r="J72" s="22"/>
      <c r="N72" s="7"/>
      <c r="O72" s="7"/>
      <c r="P72" s="24"/>
    </row>
    <row r="73" spans="1:16" s="3" customFormat="1">
      <c r="A73" s="20"/>
      <c r="B73" s="20"/>
      <c r="C73" s="20"/>
      <c r="D73" s="20"/>
      <c r="E73" s="20"/>
      <c r="F73" s="22"/>
      <c r="G73" s="22"/>
      <c r="H73" s="22"/>
      <c r="I73" s="22"/>
      <c r="J73" s="22"/>
      <c r="M73" s="3">
        <v>1</v>
      </c>
      <c r="N73" s="7"/>
      <c r="O73" s="7"/>
      <c r="P73" s="24"/>
    </row>
    <row r="74" spans="1:16" s="4" customFormat="1">
      <c r="A74" s="28"/>
      <c r="B74" s="28"/>
      <c r="C74" s="28"/>
      <c r="D74" s="28"/>
      <c r="E74" s="28"/>
      <c r="F74" s="29"/>
      <c r="G74" s="29"/>
      <c r="H74" s="29"/>
      <c r="I74" s="29"/>
      <c r="J74" s="29"/>
      <c r="K74" s="4">
        <v>1</v>
      </c>
      <c r="L74" s="4">
        <v>1</v>
      </c>
      <c r="N74" s="4">
        <v>1</v>
      </c>
      <c r="O74" s="4">
        <v>1</v>
      </c>
      <c r="P74" s="27"/>
    </row>
    <row r="75" spans="1:16" s="2" customFormat="1">
      <c r="A75" s="19">
        <f t="shared" si="22"/>
        <v>19</v>
      </c>
      <c r="B75" s="19" t="s">
        <v>6</v>
      </c>
      <c r="C75" s="19" t="s">
        <v>6</v>
      </c>
      <c r="D75" s="19" t="s">
        <v>6</v>
      </c>
      <c r="E75" s="19" t="s">
        <v>49</v>
      </c>
      <c r="F75" s="21">
        <f t="shared" ref="F75" si="53">IF(K75=1,0+F$2,IF(K76=1,5+F$2,IF(K77=1,10+F$2,IF(K78=1,15+F$2,""))))</f>
        <v>5</v>
      </c>
      <c r="G75" s="21">
        <f t="shared" ref="G75" si="54">IF(L75=1,0+G$2,IF(L76=1,5+G$2,IF(L77=1,10+G$2,IF(L78=1,15+G$2,""))))</f>
        <v>6</v>
      </c>
      <c r="H75" s="21">
        <f t="shared" ref="H75" si="55">IF(M75=1,0+H$2,IF(M76=1,5+H$2,IF(M77=1,10+H$2,IF(M78=1,15+H$2,""))))</f>
        <v>2</v>
      </c>
      <c r="I75" s="21">
        <f t="shared" ref="I75" si="56">IF(N75=1,0+I$2,IF(N76=1,5+I$2,IF(N77=1,10+I$2,IF(N78=1,15+I$2,""))))</f>
        <v>8</v>
      </c>
      <c r="J75" s="21">
        <f t="shared" ref="J75" si="57">IF(O75=1,0+J$2,IF(O76=1,5+J$2,IF(O77=1,10+J$2,IF(O78=1,15+J$2,""))))</f>
        <v>9</v>
      </c>
      <c r="M75" s="2">
        <v>1</v>
      </c>
      <c r="P75" s="23" t="str">
        <f t="shared" ref="P75" si="58">CONCATENATE("_paylines.push(new Payline5Data(",A75-1,", LinesEmbed5x4.Line_0",A75-1,", 0x",E75,", payboxes, ",F75,", ",G75,", ",H75,", ",I75,", ",J75,"));")</f>
        <v>_paylines.push(new Payline5Data(18, LinesEmbed5x4.Line_018, 0x1DACD6, payboxes, 5, 6, 2, 8, 9));</v>
      </c>
    </row>
    <row r="76" spans="1:16" s="3" customFormat="1">
      <c r="A76" s="20"/>
      <c r="B76" s="20"/>
      <c r="C76" s="20"/>
      <c r="D76" s="20"/>
      <c r="E76" s="20"/>
      <c r="F76" s="22"/>
      <c r="G76" s="22"/>
      <c r="H76" s="22"/>
      <c r="I76" s="22"/>
      <c r="J76" s="22"/>
      <c r="K76" s="3">
        <v>1</v>
      </c>
      <c r="L76" s="3">
        <v>1</v>
      </c>
      <c r="N76" s="7">
        <v>1</v>
      </c>
      <c r="O76" s="7">
        <v>1</v>
      </c>
      <c r="P76" s="24"/>
    </row>
    <row r="77" spans="1:16" s="3" customFormat="1">
      <c r="A77" s="20"/>
      <c r="B77" s="20"/>
      <c r="C77" s="20"/>
      <c r="D77" s="20"/>
      <c r="E77" s="20"/>
      <c r="F77" s="22"/>
      <c r="G77" s="22"/>
      <c r="H77" s="22"/>
      <c r="I77" s="22"/>
      <c r="J77" s="22"/>
      <c r="N77" s="7"/>
      <c r="O77" s="7"/>
      <c r="P77" s="24"/>
    </row>
    <row r="78" spans="1:16" s="4" customFormat="1">
      <c r="A78" s="28"/>
      <c r="B78" s="28"/>
      <c r="C78" s="28"/>
      <c r="D78" s="28"/>
      <c r="E78" s="28"/>
      <c r="F78" s="29"/>
      <c r="G78" s="29"/>
      <c r="H78" s="29"/>
      <c r="I78" s="29"/>
      <c r="J78" s="29"/>
      <c r="P78" s="27"/>
    </row>
    <row r="79" spans="1:16" s="2" customFormat="1">
      <c r="A79" s="19">
        <f t="shared" ref="A79" si="59">+A75+1</f>
        <v>20</v>
      </c>
      <c r="B79" s="19" t="s">
        <v>6</v>
      </c>
      <c r="C79" s="19" t="s">
        <v>6</v>
      </c>
      <c r="D79" s="19" t="s">
        <v>6</v>
      </c>
      <c r="E79" s="19" t="s">
        <v>51</v>
      </c>
      <c r="F79" s="21">
        <f t="shared" ref="F79:J79" si="60">IF(K79=1,0+F$2,IF(K80=1,5+F$2,IF(K81=1,10+F$2,IF(K82=1,15+F$2,""))))</f>
        <v>10</v>
      </c>
      <c r="G79" s="21">
        <f t="shared" si="60"/>
        <v>11</v>
      </c>
      <c r="H79" s="21">
        <f t="shared" si="60"/>
        <v>17</v>
      </c>
      <c r="I79" s="21">
        <f t="shared" si="60"/>
        <v>13</v>
      </c>
      <c r="J79" s="21">
        <f t="shared" si="60"/>
        <v>14</v>
      </c>
      <c r="P79" s="23" t="str">
        <f t="shared" ref="P79" si="61">CONCATENATE("_paylines.push(new Payline5Data(",A79-1,", LinesEmbed5x4.Line_0",A79-1,", 0x",E79,", payboxes, ",F79,", ",G79,", ",H79,", ",I79,", ",J79,"));")</f>
        <v>_paylines.push(new Payline5Data(19, LinesEmbed5x4.Line_019, 0xBC5D58, payboxes, 10, 11, 17, 13, 14));</v>
      </c>
    </row>
    <row r="80" spans="1:16" s="3" customFormat="1">
      <c r="A80" s="20"/>
      <c r="B80" s="20"/>
      <c r="C80" s="20"/>
      <c r="D80" s="20"/>
      <c r="E80" s="20"/>
      <c r="F80" s="22"/>
      <c r="G80" s="22"/>
      <c r="H80" s="22"/>
      <c r="I80" s="22"/>
      <c r="J80" s="22"/>
      <c r="N80" s="7"/>
      <c r="O80" s="7"/>
      <c r="P80" s="24"/>
    </row>
    <row r="81" spans="1:16" s="3" customFormat="1">
      <c r="A81" s="20"/>
      <c r="B81" s="20"/>
      <c r="C81" s="20"/>
      <c r="D81" s="20"/>
      <c r="E81" s="20"/>
      <c r="F81" s="22"/>
      <c r="G81" s="22"/>
      <c r="H81" s="22"/>
      <c r="I81" s="22"/>
      <c r="J81" s="22"/>
      <c r="K81" s="3">
        <v>1</v>
      </c>
      <c r="L81" s="3">
        <v>1</v>
      </c>
      <c r="N81" s="7">
        <v>1</v>
      </c>
      <c r="O81" s="7">
        <v>1</v>
      </c>
      <c r="P81" s="24"/>
    </row>
    <row r="82" spans="1:16" s="4" customFormat="1">
      <c r="A82" s="28"/>
      <c r="B82" s="28"/>
      <c r="C82" s="28"/>
      <c r="D82" s="28"/>
      <c r="E82" s="28"/>
      <c r="F82" s="29"/>
      <c r="G82" s="29"/>
      <c r="H82" s="29"/>
      <c r="I82" s="29"/>
      <c r="J82" s="29"/>
      <c r="M82" s="4">
        <v>1</v>
      </c>
      <c r="P82" s="27"/>
    </row>
    <row r="83" spans="1:16" s="2" customFormat="1">
      <c r="A83" s="19">
        <f t="shared" si="15"/>
        <v>21</v>
      </c>
      <c r="B83" s="19" t="s">
        <v>6</v>
      </c>
      <c r="C83" s="19" t="s">
        <v>6</v>
      </c>
      <c r="D83" s="19" t="s">
        <v>6</v>
      </c>
      <c r="E83" s="19" t="s">
        <v>53</v>
      </c>
      <c r="F83" s="21">
        <f t="shared" ref="F83" si="62">IF(K83=1,0+F$2,IF(K84=1,5+F$2,IF(K85=1,10+F$2,IF(K86=1,15+F$2,""))))</f>
        <v>0</v>
      </c>
      <c r="G83" s="21">
        <f t="shared" ref="G83" si="63">IF(L83=1,0+G$2,IF(L84=1,5+G$2,IF(L85=1,10+G$2,IF(L86=1,15+G$2,""))))</f>
        <v>1</v>
      </c>
      <c r="H83" s="21">
        <f t="shared" ref="H83" si="64">IF(M83=1,0+H$2,IF(M84=1,5+H$2,IF(M85=1,10+H$2,IF(M86=1,15+H$2,""))))</f>
        <v>2</v>
      </c>
      <c r="I83" s="21">
        <f t="shared" ref="I83" si="65">IF(N83=1,0+I$2,IF(N84=1,5+I$2,IF(N85=1,10+I$2,IF(N86=1,15+I$2,""))))</f>
        <v>8</v>
      </c>
      <c r="J83" s="21">
        <f t="shared" ref="J83" si="66">IF(O83=1,0+J$2,IF(O84=1,5+J$2,IF(O85=1,10+J$2,IF(O86=1,15+J$2,""))))</f>
        <v>14</v>
      </c>
      <c r="K83" s="2">
        <v>1</v>
      </c>
      <c r="L83" s="2">
        <v>1</v>
      </c>
      <c r="M83" s="2">
        <v>1</v>
      </c>
      <c r="P83" s="23" t="str">
        <f t="shared" ref="P83" si="67">CONCATENATE("_paylines.push(new Payline5Data(",A83-1,", LinesEmbed5x4.Line_0",A83-1,", 0x",E83,", payboxes, ",F83,", ",G83,", ",H83,", ",I83,", ",J83,"));")</f>
        <v>_paylines.push(new Payline5Data(20, LinesEmbed5x4.Line_020, 0xDD9475, payboxes, 0, 1, 2, 8, 14));</v>
      </c>
    </row>
    <row r="84" spans="1:16" s="3" customFormat="1">
      <c r="A84" s="20"/>
      <c r="B84" s="20"/>
      <c r="C84" s="20"/>
      <c r="D84" s="20"/>
      <c r="E84" s="20"/>
      <c r="F84" s="22"/>
      <c r="G84" s="22"/>
      <c r="H84" s="22"/>
      <c r="I84" s="22"/>
      <c r="J84" s="22"/>
      <c r="N84" s="7">
        <v>1</v>
      </c>
      <c r="O84" s="7"/>
      <c r="P84" s="24"/>
    </row>
    <row r="85" spans="1:16" s="3" customFormat="1">
      <c r="A85" s="20"/>
      <c r="B85" s="20"/>
      <c r="C85" s="20"/>
      <c r="D85" s="20"/>
      <c r="E85" s="20"/>
      <c r="F85" s="22"/>
      <c r="G85" s="22"/>
      <c r="H85" s="22"/>
      <c r="I85" s="22"/>
      <c r="J85" s="22"/>
      <c r="N85" s="7"/>
      <c r="O85" s="7">
        <v>1</v>
      </c>
      <c r="P85" s="24"/>
    </row>
    <row r="86" spans="1:16" s="4" customFormat="1">
      <c r="A86" s="28"/>
      <c r="B86" s="28"/>
      <c r="C86" s="28"/>
      <c r="D86" s="28"/>
      <c r="E86" s="28"/>
      <c r="F86" s="29"/>
      <c r="G86" s="29"/>
      <c r="H86" s="29"/>
      <c r="I86" s="29"/>
      <c r="J86" s="29"/>
      <c r="P86" s="27"/>
    </row>
    <row r="87" spans="1:16" s="2" customFormat="1">
      <c r="A87" s="19">
        <f t="shared" si="22"/>
        <v>22</v>
      </c>
      <c r="B87" s="19" t="s">
        <v>6</v>
      </c>
      <c r="C87" s="19" t="s">
        <v>6</v>
      </c>
      <c r="D87" s="19" t="s">
        <v>6</v>
      </c>
      <c r="E87" s="19" t="s">
        <v>55</v>
      </c>
      <c r="F87" s="21">
        <f t="shared" ref="F87" si="68">IF(K87=1,0+F$2,IF(K88=1,5+F$2,IF(K89=1,10+F$2,IF(K90=1,15+F$2,""))))</f>
        <v>15</v>
      </c>
      <c r="G87" s="21">
        <f t="shared" ref="G87" si="69">IF(L87=1,0+G$2,IF(L88=1,5+G$2,IF(L89=1,10+G$2,IF(L90=1,15+G$2,""))))</f>
        <v>16</v>
      </c>
      <c r="H87" s="21">
        <f t="shared" ref="H87" si="70">IF(M87=1,0+H$2,IF(M88=1,5+H$2,IF(M89=1,10+H$2,IF(M90=1,15+H$2,""))))</f>
        <v>17</v>
      </c>
      <c r="I87" s="21">
        <f t="shared" ref="I87" si="71">IF(N87=1,0+I$2,IF(N88=1,5+I$2,IF(N89=1,10+I$2,IF(N90=1,15+I$2,""))))</f>
        <v>13</v>
      </c>
      <c r="J87" s="21">
        <f t="shared" ref="J87" si="72">IF(O87=1,0+J$2,IF(O88=1,5+J$2,IF(O89=1,10+J$2,IF(O90=1,15+J$2,""))))</f>
        <v>9</v>
      </c>
      <c r="P87" s="23" t="str">
        <f t="shared" ref="P87" si="73">CONCATENATE("_paylines.push(new Payline5Data(",A87-1,", LinesEmbed5x4.Line_0",A87-1,", 0x",E87,", payboxes, ",F87,", ",G87,", ",H87,", ",I87,", ",J87,"));")</f>
        <v>_paylines.push(new Payline5Data(21, LinesEmbed5x4.Line_021, 0x9ACEEB, payboxes, 15, 16, 17, 13, 9));</v>
      </c>
    </row>
    <row r="88" spans="1:16" s="3" customFormat="1">
      <c r="A88" s="20"/>
      <c r="B88" s="20"/>
      <c r="C88" s="20"/>
      <c r="D88" s="20"/>
      <c r="E88" s="20"/>
      <c r="F88" s="22"/>
      <c r="G88" s="22"/>
      <c r="H88" s="22"/>
      <c r="I88" s="22"/>
      <c r="J88" s="22"/>
      <c r="N88" s="7"/>
      <c r="O88" s="7">
        <v>1</v>
      </c>
      <c r="P88" s="24"/>
    </row>
    <row r="89" spans="1:16" s="3" customFormat="1">
      <c r="A89" s="20"/>
      <c r="B89" s="20"/>
      <c r="C89" s="20"/>
      <c r="D89" s="20"/>
      <c r="E89" s="20"/>
      <c r="F89" s="22"/>
      <c r="G89" s="22"/>
      <c r="H89" s="22"/>
      <c r="I89" s="22"/>
      <c r="J89" s="22"/>
      <c r="N89" s="7">
        <v>1</v>
      </c>
      <c r="O89" s="7"/>
      <c r="P89" s="24"/>
    </row>
    <row r="90" spans="1:16" s="4" customFormat="1">
      <c r="A90" s="28"/>
      <c r="B90" s="28"/>
      <c r="C90" s="28"/>
      <c r="D90" s="28"/>
      <c r="E90" s="28"/>
      <c r="F90" s="29"/>
      <c r="G90" s="29"/>
      <c r="H90" s="29"/>
      <c r="I90" s="29"/>
      <c r="J90" s="29"/>
      <c r="K90" s="4">
        <v>1</v>
      </c>
      <c r="L90" s="4">
        <v>1</v>
      </c>
      <c r="M90" s="4">
        <v>1</v>
      </c>
      <c r="P90" s="27"/>
    </row>
    <row r="91" spans="1:16" s="2" customFormat="1">
      <c r="A91" s="19">
        <f t="shared" ref="A91" si="74">+A87+1</f>
        <v>23</v>
      </c>
      <c r="B91" s="19" t="s">
        <v>6</v>
      </c>
      <c r="C91" s="19" t="s">
        <v>6</v>
      </c>
      <c r="D91" s="19" t="s">
        <v>6</v>
      </c>
      <c r="E91" s="19" t="s">
        <v>57</v>
      </c>
      <c r="F91" s="21">
        <f t="shared" ref="F91:J91" si="75">IF(K91=1,0+F$2,IF(K92=1,5+F$2,IF(K93=1,10+F$2,IF(K94=1,15+F$2,""))))</f>
        <v>10</v>
      </c>
      <c r="G91" s="21">
        <f t="shared" si="75"/>
        <v>6</v>
      </c>
      <c r="H91" s="21">
        <f t="shared" si="75"/>
        <v>2</v>
      </c>
      <c r="I91" s="21">
        <f t="shared" si="75"/>
        <v>3</v>
      </c>
      <c r="J91" s="21">
        <f t="shared" si="75"/>
        <v>4</v>
      </c>
      <c r="M91" s="2">
        <v>1</v>
      </c>
      <c r="N91" s="2">
        <v>1</v>
      </c>
      <c r="O91" s="2">
        <v>1</v>
      </c>
      <c r="P91" s="23" t="str">
        <f t="shared" ref="P91" si="76">CONCATENATE("_paylines.push(new Payline5Data(",A91-1,", LinesEmbed5x4.Line_0",A91-1,", 0x",E91,", payboxes, ",F91,", ",G91,", ",H91,", ",I91,", ",J91,"));")</f>
        <v>_paylines.push(new Payline5Data(22, LinesEmbed5x4.Line_022, 0xFFBCD9, payboxes, 10, 6, 2, 3, 4));</v>
      </c>
    </row>
    <row r="92" spans="1:16" s="3" customFormat="1">
      <c r="A92" s="20"/>
      <c r="B92" s="20"/>
      <c r="C92" s="20"/>
      <c r="D92" s="20"/>
      <c r="E92" s="20"/>
      <c r="F92" s="22"/>
      <c r="G92" s="22"/>
      <c r="H92" s="22"/>
      <c r="I92" s="22"/>
      <c r="J92" s="22"/>
      <c r="L92" s="3">
        <v>1</v>
      </c>
      <c r="N92" s="7"/>
      <c r="O92" s="7"/>
      <c r="P92" s="24"/>
    </row>
    <row r="93" spans="1:16" s="3" customFormat="1">
      <c r="A93" s="20"/>
      <c r="B93" s="20"/>
      <c r="C93" s="20"/>
      <c r="D93" s="20"/>
      <c r="E93" s="20"/>
      <c r="F93" s="22"/>
      <c r="G93" s="22"/>
      <c r="H93" s="22"/>
      <c r="I93" s="22"/>
      <c r="J93" s="22"/>
      <c r="K93" s="3">
        <v>1</v>
      </c>
      <c r="N93" s="7"/>
      <c r="O93" s="7"/>
      <c r="P93" s="24"/>
    </row>
    <row r="94" spans="1:16" s="4" customFormat="1">
      <c r="A94" s="28"/>
      <c r="B94" s="28"/>
      <c r="C94" s="28"/>
      <c r="D94" s="28"/>
      <c r="E94" s="28"/>
      <c r="F94" s="29"/>
      <c r="G94" s="29"/>
      <c r="H94" s="29"/>
      <c r="I94" s="29"/>
      <c r="J94" s="29"/>
      <c r="P94" s="27"/>
    </row>
    <row r="95" spans="1:16" s="2" customFormat="1">
      <c r="A95" s="19">
        <f t="shared" si="15"/>
        <v>24</v>
      </c>
      <c r="B95" s="19" t="s">
        <v>6</v>
      </c>
      <c r="C95" s="19" t="s">
        <v>6</v>
      </c>
      <c r="D95" s="19" t="s">
        <v>6</v>
      </c>
      <c r="E95" s="19" t="s">
        <v>59</v>
      </c>
      <c r="F95" s="21">
        <f t="shared" ref="F95" si="77">IF(K95=1,0+F$2,IF(K96=1,5+F$2,IF(K97=1,10+F$2,IF(K98=1,15+F$2,""))))</f>
        <v>5</v>
      </c>
      <c r="G95" s="21">
        <f t="shared" ref="G95" si="78">IF(L95=1,0+G$2,IF(L96=1,5+G$2,IF(L97=1,10+G$2,IF(L98=1,15+G$2,""))))</f>
        <v>11</v>
      </c>
      <c r="H95" s="21">
        <f t="shared" ref="H95" si="79">IF(M95=1,0+H$2,IF(M96=1,5+H$2,IF(M97=1,10+H$2,IF(M98=1,15+H$2,""))))</f>
        <v>17</v>
      </c>
      <c r="I95" s="21">
        <f t="shared" ref="I95" si="80">IF(N95=1,0+I$2,IF(N96=1,5+I$2,IF(N97=1,10+I$2,IF(N98=1,15+I$2,""))))</f>
        <v>18</v>
      </c>
      <c r="J95" s="21">
        <f t="shared" ref="J95" si="81">IF(O95=1,0+J$2,IF(O96=1,5+J$2,IF(O97=1,10+J$2,IF(O98=1,15+J$2,""))))</f>
        <v>19</v>
      </c>
      <c r="P95" s="23" t="str">
        <f t="shared" ref="P95" si="82">CONCATENATE("_paylines.push(new Payline5Data(",A95-1,", LinesEmbed5x4.Line_0",A95-1,", 0x",E95,", payboxes, ",F95,", ",G95,", ",H95,", ",I95,", ",J95,"));")</f>
        <v>_paylines.push(new Payline5Data(23, LinesEmbed5x4.Line_023, 0xFDDB6D, payboxes, 5, 11, 17, 18, 19));</v>
      </c>
    </row>
    <row r="96" spans="1:16" s="3" customFormat="1">
      <c r="A96" s="20"/>
      <c r="B96" s="20"/>
      <c r="C96" s="20"/>
      <c r="D96" s="20"/>
      <c r="E96" s="20"/>
      <c r="F96" s="22"/>
      <c r="G96" s="22"/>
      <c r="H96" s="22"/>
      <c r="I96" s="22"/>
      <c r="J96" s="22"/>
      <c r="K96" s="3">
        <v>1</v>
      </c>
      <c r="N96" s="7"/>
      <c r="O96" s="7"/>
      <c r="P96" s="24"/>
    </row>
    <row r="97" spans="1:16" s="3" customFormat="1">
      <c r="A97" s="20"/>
      <c r="B97" s="20"/>
      <c r="C97" s="20"/>
      <c r="D97" s="20"/>
      <c r="E97" s="20"/>
      <c r="F97" s="22"/>
      <c r="G97" s="22"/>
      <c r="H97" s="22"/>
      <c r="I97" s="22"/>
      <c r="J97" s="22"/>
      <c r="L97" s="3">
        <v>1</v>
      </c>
      <c r="N97" s="7"/>
      <c r="O97" s="7"/>
      <c r="P97" s="24"/>
    </row>
    <row r="98" spans="1:16" s="4" customFormat="1">
      <c r="A98" s="28"/>
      <c r="B98" s="28"/>
      <c r="C98" s="28"/>
      <c r="D98" s="28"/>
      <c r="E98" s="28"/>
      <c r="F98" s="29"/>
      <c r="G98" s="29"/>
      <c r="H98" s="29"/>
      <c r="I98" s="29"/>
      <c r="J98" s="29"/>
      <c r="M98" s="4">
        <v>1</v>
      </c>
      <c r="N98" s="4">
        <v>1</v>
      </c>
      <c r="O98" s="4">
        <v>1</v>
      </c>
      <c r="P98" s="27"/>
    </row>
    <row r="99" spans="1:16" s="2" customFormat="1">
      <c r="A99" s="19">
        <f t="shared" si="22"/>
        <v>25</v>
      </c>
      <c r="B99" s="19" t="s">
        <v>6</v>
      </c>
      <c r="C99" s="19" t="s">
        <v>6</v>
      </c>
      <c r="D99" s="19" t="s">
        <v>6</v>
      </c>
      <c r="E99" s="19" t="s">
        <v>61</v>
      </c>
      <c r="F99" s="21">
        <f t="shared" ref="F99" si="83">IF(K99=1,0+F$2,IF(K100=1,5+F$2,IF(K101=1,10+F$2,IF(K102=1,15+F$2,""))))</f>
        <v>10</v>
      </c>
      <c r="G99" s="21">
        <f t="shared" ref="G99" si="84">IF(L99=1,0+G$2,IF(L100=1,5+G$2,IF(L101=1,10+G$2,IF(L102=1,15+G$2,""))))</f>
        <v>11</v>
      </c>
      <c r="H99" s="21">
        <f t="shared" ref="H99" si="85">IF(M99=1,0+H$2,IF(M100=1,5+H$2,IF(M101=1,10+H$2,IF(M102=1,15+H$2,""))))</f>
        <v>12</v>
      </c>
      <c r="I99" s="21">
        <f t="shared" ref="I99" si="86">IF(N99=1,0+I$2,IF(N100=1,5+I$2,IF(N101=1,10+I$2,IF(N102=1,15+I$2,""))))</f>
        <v>8</v>
      </c>
      <c r="J99" s="21">
        <f t="shared" ref="J99" si="87">IF(O99=1,0+J$2,IF(O100=1,5+J$2,IF(O101=1,10+J$2,IF(O102=1,15+J$2,""))))</f>
        <v>4</v>
      </c>
      <c r="O99" s="2">
        <v>1</v>
      </c>
      <c r="P99" s="23" t="str">
        <f t="shared" ref="P99" si="88">CONCATENATE("_paylines.push(new Payline5Data(",A99-1,", LinesEmbed5x4.Line_0",A99-1,", 0x",E99,", payboxes, ",F99,", ",G99,", ",H99,", ",I99,", ",J99,"));")</f>
        <v>_paylines.push(new Payline5Data(24, LinesEmbed5x4.Line_024, 0x2B6CC4, payboxes, 10, 11, 12, 8, 4));</v>
      </c>
    </row>
    <row r="100" spans="1:16" s="3" customFormat="1">
      <c r="A100" s="20"/>
      <c r="B100" s="20"/>
      <c r="C100" s="20"/>
      <c r="D100" s="20"/>
      <c r="E100" s="20"/>
      <c r="F100" s="22"/>
      <c r="G100" s="22"/>
      <c r="H100" s="22"/>
      <c r="I100" s="22"/>
      <c r="J100" s="22"/>
      <c r="N100" s="7">
        <v>1</v>
      </c>
      <c r="O100" s="7"/>
      <c r="P100" s="24"/>
    </row>
    <row r="101" spans="1:16" s="3" customFormat="1">
      <c r="A101" s="20"/>
      <c r="B101" s="20"/>
      <c r="C101" s="20"/>
      <c r="D101" s="20"/>
      <c r="E101" s="20"/>
      <c r="F101" s="22"/>
      <c r="G101" s="22"/>
      <c r="H101" s="22"/>
      <c r="I101" s="22"/>
      <c r="J101" s="22"/>
      <c r="K101" s="3">
        <v>1</v>
      </c>
      <c r="L101" s="3">
        <v>1</v>
      </c>
      <c r="M101" s="3">
        <v>1</v>
      </c>
      <c r="N101" s="7"/>
      <c r="O101" s="7"/>
      <c r="P101" s="24"/>
    </row>
    <row r="102" spans="1:16" s="4" customFormat="1">
      <c r="A102" s="28"/>
      <c r="B102" s="28"/>
      <c r="C102" s="28"/>
      <c r="D102" s="28"/>
      <c r="E102" s="28"/>
      <c r="F102" s="29"/>
      <c r="G102" s="29"/>
      <c r="H102" s="29"/>
      <c r="I102" s="29"/>
      <c r="J102" s="29"/>
      <c r="P102" s="27"/>
    </row>
    <row r="103" spans="1:16" s="2" customFormat="1">
      <c r="A103" s="19">
        <f t="shared" ref="A103" si="89">+A99+1</f>
        <v>26</v>
      </c>
      <c r="B103" s="19" t="s">
        <v>6</v>
      </c>
      <c r="C103" s="19" t="s">
        <v>6</v>
      </c>
      <c r="D103" s="19" t="s">
        <v>6</v>
      </c>
      <c r="E103" s="19" t="s">
        <v>63</v>
      </c>
      <c r="F103" s="21">
        <f t="shared" ref="F103:J103" si="90">IF(K103=1,0+F$2,IF(K104=1,5+F$2,IF(K105=1,10+F$2,IF(K106=1,15+F$2,""))))</f>
        <v>5</v>
      </c>
      <c r="G103" s="21">
        <f t="shared" si="90"/>
        <v>6</v>
      </c>
      <c r="H103" s="21">
        <f t="shared" si="90"/>
        <v>7</v>
      </c>
      <c r="I103" s="21">
        <f t="shared" si="90"/>
        <v>13</v>
      </c>
      <c r="J103" s="21">
        <f t="shared" si="90"/>
        <v>19</v>
      </c>
      <c r="P103" s="23" t="str">
        <f t="shared" ref="P103" si="91">CONCATENATE("_paylines.push(new Payline5Data(",A103-1,", LinesEmbed5x4.Line_0",A103-1,", 0x",E103,", payboxes, ",F103,", ",G103,", ",H103,", ",I103,", ",J103,"));")</f>
        <v>_paylines.push(new Payline5Data(25, LinesEmbed5x4.Line_025, 0x6E5160, payboxes, 5, 6, 7, 13, 19));</v>
      </c>
    </row>
    <row r="104" spans="1:16" s="3" customFormat="1">
      <c r="A104" s="20"/>
      <c r="B104" s="20"/>
      <c r="C104" s="20"/>
      <c r="D104" s="20"/>
      <c r="E104" s="20"/>
      <c r="F104" s="22"/>
      <c r="G104" s="22"/>
      <c r="H104" s="22"/>
      <c r="I104" s="22"/>
      <c r="J104" s="22"/>
      <c r="K104" s="3">
        <v>1</v>
      </c>
      <c r="L104" s="3">
        <v>1</v>
      </c>
      <c r="M104" s="3">
        <v>1</v>
      </c>
      <c r="N104" s="7"/>
      <c r="O104" s="7"/>
      <c r="P104" s="24"/>
    </row>
    <row r="105" spans="1:16" s="3" customFormat="1">
      <c r="A105" s="20"/>
      <c r="B105" s="20"/>
      <c r="C105" s="20"/>
      <c r="D105" s="20"/>
      <c r="E105" s="20"/>
      <c r="F105" s="22"/>
      <c r="G105" s="22"/>
      <c r="H105" s="22"/>
      <c r="I105" s="22"/>
      <c r="J105" s="22"/>
      <c r="N105" s="7">
        <v>1</v>
      </c>
      <c r="O105" s="7"/>
      <c r="P105" s="24"/>
    </row>
    <row r="106" spans="1:16" s="4" customFormat="1">
      <c r="A106" s="28"/>
      <c r="B106" s="28"/>
      <c r="C106" s="28"/>
      <c r="D106" s="28"/>
      <c r="E106" s="28"/>
      <c r="F106" s="29"/>
      <c r="G106" s="29"/>
      <c r="H106" s="29"/>
      <c r="I106" s="29"/>
      <c r="J106" s="29"/>
      <c r="O106" s="4">
        <v>1</v>
      </c>
      <c r="P106" s="27"/>
    </row>
    <row r="107" spans="1:16" s="2" customFormat="1">
      <c r="A107" s="19">
        <f t="shared" si="15"/>
        <v>27</v>
      </c>
      <c r="B107" s="19" t="s">
        <v>6</v>
      </c>
      <c r="C107" s="19" t="s">
        <v>6</v>
      </c>
      <c r="D107" s="19" t="s">
        <v>6</v>
      </c>
      <c r="E107" s="19" t="s">
        <v>65</v>
      </c>
      <c r="F107" s="21">
        <f t="shared" ref="F107" si="92">IF(K107=1,0+F$2,IF(K108=1,5+F$2,IF(K109=1,10+F$2,IF(K110=1,15+F$2,""))))</f>
        <v>15</v>
      </c>
      <c r="G107" s="21">
        <f t="shared" ref="G107" si="93">IF(L107=1,0+G$2,IF(L108=1,5+G$2,IF(L109=1,10+G$2,IF(L110=1,15+G$2,""))))</f>
        <v>11</v>
      </c>
      <c r="H107" s="21">
        <f t="shared" ref="H107" si="94">IF(M107=1,0+H$2,IF(M108=1,5+H$2,IF(M109=1,10+H$2,IF(M110=1,15+H$2,""))))</f>
        <v>7</v>
      </c>
      <c r="I107" s="21">
        <f t="shared" ref="I107" si="95">IF(N107=1,0+I$2,IF(N108=1,5+I$2,IF(N109=1,10+I$2,IF(N110=1,15+I$2,""))))</f>
        <v>8</v>
      </c>
      <c r="J107" s="21">
        <f t="shared" ref="J107" si="96">IF(O107=1,0+J$2,IF(O108=1,5+J$2,IF(O109=1,10+J$2,IF(O110=1,15+J$2,""))))</f>
        <v>9</v>
      </c>
      <c r="P107" s="23" t="str">
        <f t="shared" ref="P107" si="97">CONCATENATE("_paylines.push(new Payline5Data(",A107-1,", LinesEmbed5x4.Line_0",A107-1,", 0x",E107,", payboxes, ",F107,", ",G107,", ",H107,", ",I107,", ",J107,"));")</f>
        <v>_paylines.push(new Payline5Data(26, LinesEmbed5x4.Line_026, 0x1DF914, payboxes, 15, 11, 7, 8, 9));</v>
      </c>
    </row>
    <row r="108" spans="1:16" s="3" customFormat="1">
      <c r="A108" s="20"/>
      <c r="B108" s="20"/>
      <c r="C108" s="20"/>
      <c r="D108" s="20"/>
      <c r="E108" s="20"/>
      <c r="F108" s="22"/>
      <c r="G108" s="22"/>
      <c r="H108" s="22"/>
      <c r="I108" s="22"/>
      <c r="J108" s="22"/>
      <c r="M108" s="3">
        <v>1</v>
      </c>
      <c r="N108" s="7">
        <v>1</v>
      </c>
      <c r="O108" s="7">
        <v>1</v>
      </c>
      <c r="P108" s="24"/>
    </row>
    <row r="109" spans="1:16" s="3" customFormat="1">
      <c r="A109" s="20"/>
      <c r="B109" s="20"/>
      <c r="C109" s="20"/>
      <c r="D109" s="20"/>
      <c r="E109" s="20"/>
      <c r="F109" s="22"/>
      <c r="G109" s="22"/>
      <c r="H109" s="22"/>
      <c r="I109" s="22"/>
      <c r="J109" s="22"/>
      <c r="L109" s="3">
        <v>1</v>
      </c>
      <c r="N109" s="7"/>
      <c r="O109" s="7"/>
      <c r="P109" s="24"/>
    </row>
    <row r="110" spans="1:16" s="4" customFormat="1">
      <c r="A110" s="28"/>
      <c r="B110" s="28"/>
      <c r="C110" s="28"/>
      <c r="D110" s="28"/>
      <c r="E110" s="28"/>
      <c r="F110" s="29"/>
      <c r="G110" s="29"/>
      <c r="H110" s="29"/>
      <c r="I110" s="29"/>
      <c r="J110" s="29"/>
      <c r="K110" s="4">
        <v>1</v>
      </c>
      <c r="P110" s="27"/>
    </row>
    <row r="111" spans="1:16" s="2" customFormat="1">
      <c r="A111" s="19">
        <f t="shared" si="22"/>
        <v>28</v>
      </c>
      <c r="B111" s="19" t="s">
        <v>6</v>
      </c>
      <c r="C111" s="19" t="s">
        <v>6</v>
      </c>
      <c r="D111" s="19" t="s">
        <v>6</v>
      </c>
      <c r="E111" s="19" t="s">
        <v>67</v>
      </c>
      <c r="F111" s="21">
        <f t="shared" ref="F111" si="98">IF(K111=1,0+F$2,IF(K112=1,5+F$2,IF(K113=1,10+F$2,IF(K114=1,15+F$2,""))))</f>
        <v>0</v>
      </c>
      <c r="G111" s="21">
        <f t="shared" ref="G111" si="99">IF(L111=1,0+G$2,IF(L112=1,5+G$2,IF(L113=1,10+G$2,IF(L114=1,15+G$2,""))))</f>
        <v>6</v>
      </c>
      <c r="H111" s="21">
        <f t="shared" ref="H111" si="100">IF(M111=1,0+H$2,IF(M112=1,5+H$2,IF(M113=1,10+H$2,IF(M114=1,15+H$2,""))))</f>
        <v>12</v>
      </c>
      <c r="I111" s="21">
        <f t="shared" ref="I111" si="101">IF(N111=1,0+I$2,IF(N112=1,5+I$2,IF(N113=1,10+I$2,IF(N114=1,15+I$2,""))))</f>
        <v>13</v>
      </c>
      <c r="J111" s="21">
        <f t="shared" ref="J111" si="102">IF(O111=1,0+J$2,IF(O112=1,5+J$2,IF(O113=1,10+J$2,IF(O114=1,15+J$2,""))))</f>
        <v>14</v>
      </c>
      <c r="K111" s="2">
        <v>1</v>
      </c>
      <c r="P111" s="23" t="str">
        <f t="shared" ref="P111" si="103">CONCATENATE("_paylines.push(new Payline5Data(",A111-1,", LinesEmbed5x4.Line_0",A111-1,", 0x",E111,", payboxes, ",F111,", ",G111,", ",H111,", ",I111,", ",J111,"));")</f>
        <v>_paylines.push(new Payline5Data(27, LinesEmbed5x4.Line_027, 0x71BC78, payboxes, 0, 6, 12, 13, 14));</v>
      </c>
    </row>
    <row r="112" spans="1:16" s="3" customFormat="1">
      <c r="A112" s="20"/>
      <c r="B112" s="20"/>
      <c r="C112" s="20"/>
      <c r="D112" s="20"/>
      <c r="E112" s="20"/>
      <c r="F112" s="22"/>
      <c r="G112" s="22"/>
      <c r="H112" s="22"/>
      <c r="I112" s="22"/>
      <c r="J112" s="22"/>
      <c r="L112" s="3">
        <v>1</v>
      </c>
      <c r="N112" s="7"/>
      <c r="O112" s="7"/>
      <c r="P112" s="24"/>
    </row>
    <row r="113" spans="1:16" s="3" customFormat="1">
      <c r="A113" s="20"/>
      <c r="B113" s="20"/>
      <c r="C113" s="20"/>
      <c r="D113" s="20"/>
      <c r="E113" s="20"/>
      <c r="F113" s="22"/>
      <c r="G113" s="22"/>
      <c r="H113" s="22"/>
      <c r="I113" s="22"/>
      <c r="J113" s="22"/>
      <c r="M113" s="3">
        <v>1</v>
      </c>
      <c r="N113" s="7">
        <v>1</v>
      </c>
      <c r="O113" s="7">
        <v>1</v>
      </c>
      <c r="P113" s="24"/>
    </row>
    <row r="114" spans="1:16" s="4" customFormat="1">
      <c r="A114" s="28"/>
      <c r="B114" s="28"/>
      <c r="C114" s="28"/>
      <c r="D114" s="28"/>
      <c r="E114" s="28"/>
      <c r="F114" s="29"/>
      <c r="G114" s="29"/>
      <c r="H114" s="29"/>
      <c r="I114" s="29"/>
      <c r="J114" s="29"/>
      <c r="P114" s="27"/>
    </row>
    <row r="115" spans="1:16" s="2" customFormat="1">
      <c r="A115" s="19">
        <f t="shared" ref="A115" si="104">+A111+1</f>
        <v>29</v>
      </c>
      <c r="B115" s="19" t="s">
        <v>6</v>
      </c>
      <c r="C115" s="19" t="s">
        <v>6</v>
      </c>
      <c r="D115" s="19" t="s">
        <v>6</v>
      </c>
      <c r="E115" s="19" t="s">
        <v>69</v>
      </c>
      <c r="F115" s="21">
        <f t="shared" ref="F115:J115" si="105">IF(K115=1,0+F$2,IF(K116=1,5+F$2,IF(K117=1,10+F$2,IF(K118=1,15+F$2,""))))</f>
        <v>0</v>
      </c>
      <c r="G115" s="21">
        <f t="shared" si="105"/>
        <v>1</v>
      </c>
      <c r="H115" s="21">
        <f t="shared" si="105"/>
        <v>7</v>
      </c>
      <c r="I115" s="21">
        <f t="shared" si="105"/>
        <v>13</v>
      </c>
      <c r="J115" s="21">
        <f t="shared" si="105"/>
        <v>14</v>
      </c>
      <c r="K115" s="2">
        <v>1</v>
      </c>
      <c r="L115" s="2">
        <v>1</v>
      </c>
      <c r="P115" s="23" t="str">
        <f t="shared" ref="P115" si="106">CONCATENATE("_paylines.push(new Payline5Data(",A115-1,", LinesEmbed5x4.Line_0",A115-1,", 0x",E115,", payboxes, ",F115,", ",G115,", ",H115,", ",I115,", ",J115,"));")</f>
        <v>_paylines.push(new Payline5Data(28, LinesEmbed5x4.Line_028, 0xC364C5, payboxes, 0, 1, 7, 13, 14));</v>
      </c>
    </row>
    <row r="116" spans="1:16" s="3" customFormat="1">
      <c r="A116" s="20"/>
      <c r="B116" s="20"/>
      <c r="C116" s="20"/>
      <c r="D116" s="20"/>
      <c r="E116" s="20"/>
      <c r="F116" s="22"/>
      <c r="G116" s="22"/>
      <c r="H116" s="22"/>
      <c r="I116" s="22"/>
      <c r="J116" s="22"/>
      <c r="M116" s="3">
        <v>1</v>
      </c>
      <c r="N116" s="7"/>
      <c r="O116" s="7"/>
      <c r="P116" s="24"/>
    </row>
    <row r="117" spans="1:16" s="3" customFormat="1">
      <c r="A117" s="20"/>
      <c r="B117" s="20"/>
      <c r="C117" s="20"/>
      <c r="D117" s="20"/>
      <c r="E117" s="20"/>
      <c r="F117" s="22"/>
      <c r="G117" s="22"/>
      <c r="H117" s="22"/>
      <c r="I117" s="22"/>
      <c r="J117" s="22"/>
      <c r="N117" s="7">
        <v>1</v>
      </c>
      <c r="O117" s="7">
        <v>1</v>
      </c>
      <c r="P117" s="24"/>
    </row>
    <row r="118" spans="1:16" s="4" customFormat="1">
      <c r="A118" s="28"/>
      <c r="B118" s="28"/>
      <c r="C118" s="28"/>
      <c r="D118" s="28"/>
      <c r="E118" s="28"/>
      <c r="F118" s="29"/>
      <c r="G118" s="29"/>
      <c r="H118" s="29"/>
      <c r="I118" s="29"/>
      <c r="J118" s="29"/>
      <c r="P118" s="27"/>
    </row>
    <row r="119" spans="1:16" s="2" customFormat="1">
      <c r="A119" s="19">
        <f t="shared" ref="A119" si="107">+A115+1</f>
        <v>30</v>
      </c>
      <c r="B119" s="19" t="s">
        <v>6</v>
      </c>
      <c r="C119" s="19" t="s">
        <v>6</v>
      </c>
      <c r="D119" s="19" t="s">
        <v>6</v>
      </c>
      <c r="E119" s="19" t="s">
        <v>71</v>
      </c>
      <c r="F119" s="21">
        <f t="shared" ref="F119" si="108">IF(K119=1,0+F$2,IF(K120=1,5+F$2,IF(K121=1,10+F$2,IF(K122=1,15+F$2,""))))</f>
        <v>15</v>
      </c>
      <c r="G119" s="21">
        <f t="shared" ref="G119" si="109">IF(L119=1,0+G$2,IF(L120=1,5+G$2,IF(L121=1,10+G$2,IF(L122=1,15+G$2,""))))</f>
        <v>16</v>
      </c>
      <c r="H119" s="21">
        <f t="shared" ref="H119" si="110">IF(M119=1,0+H$2,IF(M120=1,5+H$2,IF(M121=1,10+H$2,IF(M122=1,15+H$2,""))))</f>
        <v>12</v>
      </c>
      <c r="I119" s="21">
        <f t="shared" ref="I119" si="111">IF(N119=1,0+I$2,IF(N120=1,5+I$2,IF(N121=1,10+I$2,IF(N122=1,15+I$2,""))))</f>
        <v>8</v>
      </c>
      <c r="J119" s="21">
        <f t="shared" ref="J119" si="112">IF(O119=1,0+J$2,IF(O120=1,5+J$2,IF(O121=1,10+J$2,IF(O122=1,15+J$2,""))))</f>
        <v>9</v>
      </c>
      <c r="P119" s="23" t="str">
        <f t="shared" ref="P119" si="113">CONCATENATE("_paylines.push(new Payline5Data(",A119-1,", LinesEmbed5x4.Line_0",A119-1,", 0x",E119,", payboxes, ",F119,", ",G119,", ",H119,", ",I119,", ",J119,"));")</f>
        <v>_paylines.push(new Payline5Data(29, LinesEmbed5x4.Line_029, 0xCC6666, payboxes, 15, 16, 12, 8, 9));</v>
      </c>
    </row>
    <row r="120" spans="1:16" s="3" customFormat="1">
      <c r="A120" s="20"/>
      <c r="B120" s="20"/>
      <c r="C120" s="20"/>
      <c r="D120" s="20"/>
      <c r="E120" s="20"/>
      <c r="F120" s="22"/>
      <c r="G120" s="22"/>
      <c r="H120" s="22"/>
      <c r="I120" s="22"/>
      <c r="J120" s="22"/>
      <c r="N120" s="7">
        <v>1</v>
      </c>
      <c r="O120" s="7">
        <v>1</v>
      </c>
      <c r="P120" s="24"/>
    </row>
    <row r="121" spans="1:16" s="3" customFormat="1">
      <c r="A121" s="20"/>
      <c r="B121" s="20"/>
      <c r="C121" s="20"/>
      <c r="D121" s="20"/>
      <c r="E121" s="20"/>
      <c r="F121" s="22"/>
      <c r="G121" s="22"/>
      <c r="H121" s="22"/>
      <c r="I121" s="22"/>
      <c r="J121" s="22"/>
      <c r="M121" s="3">
        <v>1</v>
      </c>
      <c r="N121" s="7"/>
      <c r="O121" s="7"/>
      <c r="P121" s="24"/>
    </row>
    <row r="122" spans="1:16" s="4" customFormat="1">
      <c r="A122" s="28"/>
      <c r="B122" s="28"/>
      <c r="C122" s="28"/>
      <c r="D122" s="28"/>
      <c r="E122" s="28"/>
      <c r="F122" s="29"/>
      <c r="G122" s="29"/>
      <c r="H122" s="29"/>
      <c r="I122" s="29"/>
      <c r="J122" s="29"/>
      <c r="K122" s="4">
        <v>1</v>
      </c>
      <c r="L122" s="4">
        <v>1</v>
      </c>
      <c r="P122" s="27"/>
    </row>
    <row r="123" spans="1:16" s="2" customFormat="1">
      <c r="A123" s="19">
        <f t="shared" ref="A123" si="114">+A119+1</f>
        <v>31</v>
      </c>
      <c r="B123" s="19" t="s">
        <v>6</v>
      </c>
      <c r="C123" s="19" t="s">
        <v>6</v>
      </c>
      <c r="D123" s="19" t="s">
        <v>6</v>
      </c>
      <c r="E123" s="19" t="s">
        <v>73</v>
      </c>
      <c r="F123" s="21">
        <f t="shared" ref="F123" si="115">IF(K123=1,0+F$2,IF(K124=1,5+F$2,IF(K125=1,10+F$2,IF(K126=1,15+F$2,""))))</f>
        <v>10</v>
      </c>
      <c r="G123" s="21">
        <f t="shared" ref="G123" si="116">IF(L123=1,0+G$2,IF(L124=1,5+G$2,IF(L125=1,10+G$2,IF(L126=1,15+G$2,""))))</f>
        <v>11</v>
      </c>
      <c r="H123" s="21">
        <f t="shared" ref="H123" si="117">IF(M123=1,0+H$2,IF(M124=1,5+H$2,IF(M125=1,10+H$2,IF(M126=1,15+H$2,""))))</f>
        <v>7</v>
      </c>
      <c r="I123" s="21">
        <f t="shared" ref="I123" si="118">IF(N123=1,0+I$2,IF(N124=1,5+I$2,IF(N125=1,10+I$2,IF(N126=1,15+I$2,""))))</f>
        <v>3</v>
      </c>
      <c r="J123" s="21">
        <f t="shared" ref="J123" si="119">IF(O123=1,0+J$2,IF(O124=1,5+J$2,IF(O125=1,10+J$2,IF(O126=1,15+J$2,""))))</f>
        <v>4</v>
      </c>
      <c r="N123" s="2">
        <v>1</v>
      </c>
      <c r="O123" s="2">
        <v>1</v>
      </c>
      <c r="P123" s="23" t="str">
        <f t="shared" ref="P123" si="120">CONCATENATE("_paylines.push(new Payline5Data(",A123-1,", LinesEmbed5x4.Line_0",A123-1,", 0x",E123,", payboxes, ",F123,", ",G123,", ",H123,", ",I123,", ",J123,"));")</f>
        <v>_paylines.push(new Payline5Data(30, LinesEmbed5x4.Line_030, 0xE7C697, payboxes, 10, 11, 7, 3, 4));</v>
      </c>
    </row>
    <row r="124" spans="1:16" s="3" customFormat="1">
      <c r="A124" s="20"/>
      <c r="B124" s="20"/>
      <c r="C124" s="20"/>
      <c r="D124" s="20"/>
      <c r="E124" s="20"/>
      <c r="F124" s="22"/>
      <c r="G124" s="22"/>
      <c r="H124" s="22"/>
      <c r="I124" s="22"/>
      <c r="J124" s="22"/>
      <c r="M124" s="3">
        <v>1</v>
      </c>
      <c r="N124" s="7"/>
      <c r="O124" s="7"/>
      <c r="P124" s="24"/>
    </row>
    <row r="125" spans="1:16" s="3" customFormat="1">
      <c r="A125" s="20"/>
      <c r="B125" s="20"/>
      <c r="C125" s="20"/>
      <c r="D125" s="20"/>
      <c r="E125" s="20"/>
      <c r="F125" s="22"/>
      <c r="G125" s="22"/>
      <c r="H125" s="22"/>
      <c r="I125" s="22"/>
      <c r="J125" s="22"/>
      <c r="K125" s="3">
        <v>1</v>
      </c>
      <c r="L125" s="3">
        <v>1</v>
      </c>
      <c r="N125" s="7"/>
      <c r="O125" s="7"/>
      <c r="P125" s="24"/>
    </row>
    <row r="126" spans="1:16" s="4" customFormat="1">
      <c r="A126" s="28"/>
      <c r="B126" s="28"/>
      <c r="C126" s="28"/>
      <c r="D126" s="28"/>
      <c r="E126" s="28"/>
      <c r="F126" s="29"/>
      <c r="G126" s="29"/>
      <c r="H126" s="29"/>
      <c r="I126" s="29"/>
      <c r="J126" s="29"/>
      <c r="P126" s="27"/>
    </row>
    <row r="127" spans="1:16" s="2" customFormat="1">
      <c r="A127" s="19">
        <f t="shared" ref="A127" si="121">+A123+1</f>
        <v>32</v>
      </c>
      <c r="B127" s="19" t="s">
        <v>6</v>
      </c>
      <c r="C127" s="19" t="s">
        <v>6</v>
      </c>
      <c r="D127" s="19" t="s">
        <v>6</v>
      </c>
      <c r="E127" s="19" t="s">
        <v>75</v>
      </c>
      <c r="F127" s="21">
        <f t="shared" ref="F127:J127" si="122">IF(K127=1,0+F$2,IF(K128=1,5+F$2,IF(K129=1,10+F$2,IF(K130=1,15+F$2,""))))</f>
        <v>5</v>
      </c>
      <c r="G127" s="21">
        <f t="shared" si="122"/>
        <v>6</v>
      </c>
      <c r="H127" s="21">
        <f t="shared" si="122"/>
        <v>12</v>
      </c>
      <c r="I127" s="21">
        <f t="shared" si="122"/>
        <v>18</v>
      </c>
      <c r="J127" s="21">
        <f t="shared" si="122"/>
        <v>19</v>
      </c>
      <c r="P127" s="23" t="str">
        <f t="shared" ref="P127" si="123">CONCATENATE("_paylines.push(new Payline5Data(",A127-1,", LinesEmbed5x4.Line_0",A127-1,", 0x",E127,", payboxes, ",F127,", ",G127,", ",H127,", ",I127,", ",J127,"));")</f>
        <v>_paylines.push(new Payline5Data(31, LinesEmbed5x4.Line_031, 0xFCD975, payboxes, 5, 6, 12, 18, 19));</v>
      </c>
    </row>
    <row r="128" spans="1:16" s="3" customFormat="1">
      <c r="A128" s="20"/>
      <c r="B128" s="20"/>
      <c r="C128" s="20"/>
      <c r="D128" s="20"/>
      <c r="E128" s="20"/>
      <c r="F128" s="22"/>
      <c r="G128" s="22"/>
      <c r="H128" s="22"/>
      <c r="I128" s="22"/>
      <c r="J128" s="22"/>
      <c r="K128" s="3">
        <v>1</v>
      </c>
      <c r="L128" s="3">
        <v>1</v>
      </c>
      <c r="N128" s="7"/>
      <c r="O128" s="7"/>
      <c r="P128" s="24"/>
    </row>
    <row r="129" spans="1:16" s="3" customFormat="1">
      <c r="A129" s="20"/>
      <c r="B129" s="20"/>
      <c r="C129" s="20"/>
      <c r="D129" s="20"/>
      <c r="E129" s="20"/>
      <c r="F129" s="22"/>
      <c r="G129" s="22"/>
      <c r="H129" s="22"/>
      <c r="I129" s="22"/>
      <c r="J129" s="22"/>
      <c r="M129" s="3">
        <v>1</v>
      </c>
      <c r="N129" s="7"/>
      <c r="O129" s="7"/>
      <c r="P129" s="24"/>
    </row>
    <row r="130" spans="1:16" s="4" customFormat="1">
      <c r="A130" s="28"/>
      <c r="B130" s="28"/>
      <c r="C130" s="28"/>
      <c r="D130" s="28"/>
      <c r="E130" s="28"/>
      <c r="F130" s="29"/>
      <c r="G130" s="29"/>
      <c r="H130" s="29"/>
      <c r="I130" s="29"/>
      <c r="J130" s="29"/>
      <c r="N130" s="4">
        <v>1</v>
      </c>
      <c r="O130" s="4">
        <v>1</v>
      </c>
      <c r="P130" s="27"/>
    </row>
    <row r="131" spans="1:16" s="2" customFormat="1">
      <c r="A131" s="19">
        <f t="shared" ref="A131" si="124">+A127+1</f>
        <v>33</v>
      </c>
      <c r="B131" s="19" t="s">
        <v>6</v>
      </c>
      <c r="C131" s="19" t="s">
        <v>6</v>
      </c>
      <c r="D131" s="19" t="s">
        <v>6</v>
      </c>
      <c r="E131" s="19" t="s">
        <v>77</v>
      </c>
      <c r="F131" s="21">
        <f t="shared" ref="F131" si="125">IF(K131=1,0+F$2,IF(K132=1,5+F$2,IF(K133=1,10+F$2,IF(K134=1,15+F$2,""))))</f>
        <v>0</v>
      </c>
      <c r="G131" s="21">
        <f t="shared" ref="G131" si="126">IF(L131=1,0+G$2,IF(L132=1,5+G$2,IF(L133=1,10+G$2,IF(L134=1,15+G$2,""))))</f>
        <v>1</v>
      </c>
      <c r="H131" s="21">
        <f t="shared" ref="H131" si="127">IF(M131=1,0+H$2,IF(M132=1,5+H$2,IF(M133=1,10+H$2,IF(M134=1,15+H$2,""))))</f>
        <v>2</v>
      </c>
      <c r="I131" s="21">
        <f t="shared" ref="I131" si="128">IF(N131=1,0+I$2,IF(N132=1,5+I$2,IF(N133=1,10+I$2,IF(N134=1,15+I$2,""))))</f>
        <v>3</v>
      </c>
      <c r="J131" s="21">
        <f t="shared" ref="J131" si="129">IF(O131=1,0+J$2,IF(O132=1,5+J$2,IF(O133=1,10+J$2,IF(O134=1,15+J$2,""))))</f>
        <v>9</v>
      </c>
      <c r="K131" s="2">
        <v>1</v>
      </c>
      <c r="L131" s="2">
        <v>1</v>
      </c>
      <c r="M131" s="2">
        <v>1</v>
      </c>
      <c r="N131" s="2">
        <v>1</v>
      </c>
      <c r="P131" s="23" t="str">
        <f t="shared" ref="P131" si="130">CONCATENATE("_paylines.push(new Payline5Data(",A131-1,", LinesEmbed5x4.Line_0",A131-1,", 0x",E131,", payboxes, ",F131,", ",G131,", ",H131,", ",I131,", ",J131,"));")</f>
        <v>_paylines.push(new Payline5Data(32, LinesEmbed5x4.Line_032, 0xA8E4A0, payboxes, 0, 1, 2, 3, 9));</v>
      </c>
    </row>
    <row r="132" spans="1:16" s="3" customFormat="1">
      <c r="A132" s="20"/>
      <c r="B132" s="20"/>
      <c r="C132" s="20"/>
      <c r="D132" s="20"/>
      <c r="E132" s="20"/>
      <c r="F132" s="22"/>
      <c r="G132" s="22"/>
      <c r="H132" s="22"/>
      <c r="I132" s="22"/>
      <c r="J132" s="22"/>
      <c r="N132" s="7"/>
      <c r="O132" s="7">
        <v>1</v>
      </c>
      <c r="P132" s="24"/>
    </row>
    <row r="133" spans="1:16" s="3" customFormat="1">
      <c r="A133" s="20"/>
      <c r="B133" s="20"/>
      <c r="C133" s="20"/>
      <c r="D133" s="20"/>
      <c r="E133" s="20"/>
      <c r="F133" s="22"/>
      <c r="G133" s="22"/>
      <c r="H133" s="22"/>
      <c r="I133" s="22"/>
      <c r="J133" s="22"/>
      <c r="N133" s="7"/>
      <c r="O133" s="7"/>
      <c r="P133" s="24"/>
    </row>
    <row r="134" spans="1:16" s="4" customFormat="1">
      <c r="A134" s="28"/>
      <c r="B134" s="28"/>
      <c r="C134" s="28"/>
      <c r="D134" s="28"/>
      <c r="E134" s="28"/>
      <c r="F134" s="29"/>
      <c r="G134" s="29"/>
      <c r="H134" s="29"/>
      <c r="I134" s="29"/>
      <c r="J134" s="29"/>
      <c r="P134" s="27"/>
    </row>
    <row r="135" spans="1:16" s="2" customFormat="1">
      <c r="A135" s="19">
        <f t="shared" ref="A135" si="131">+A131+1</f>
        <v>34</v>
      </c>
      <c r="B135" s="19" t="s">
        <v>6</v>
      </c>
      <c r="C135" s="19" t="s">
        <v>6</v>
      </c>
      <c r="D135" s="19" t="s">
        <v>6</v>
      </c>
      <c r="E135" s="19" t="s">
        <v>79</v>
      </c>
      <c r="F135" s="21">
        <f t="shared" ref="F135" si="132">IF(K135=1,0+F$2,IF(K136=1,5+F$2,IF(K137=1,10+F$2,IF(K138=1,15+F$2,""))))</f>
        <v>15</v>
      </c>
      <c r="G135" s="21">
        <f t="shared" ref="G135" si="133">IF(L135=1,0+G$2,IF(L136=1,5+G$2,IF(L137=1,10+G$2,IF(L138=1,15+G$2,""))))</f>
        <v>16</v>
      </c>
      <c r="H135" s="21">
        <f t="shared" ref="H135" si="134">IF(M135=1,0+H$2,IF(M136=1,5+H$2,IF(M137=1,10+H$2,IF(M138=1,15+H$2,""))))</f>
        <v>17</v>
      </c>
      <c r="I135" s="21">
        <f t="shared" ref="I135" si="135">IF(N135=1,0+I$2,IF(N136=1,5+I$2,IF(N137=1,10+I$2,IF(N138=1,15+I$2,""))))</f>
        <v>18</v>
      </c>
      <c r="J135" s="21">
        <f t="shared" ref="J135" si="136">IF(O135=1,0+J$2,IF(O136=1,5+J$2,IF(O137=1,10+J$2,IF(O138=1,15+J$2,""))))</f>
        <v>14</v>
      </c>
      <c r="P135" s="23" t="str">
        <f t="shared" ref="P135" si="137">CONCATENATE("_paylines.push(new Payline5Data(",A135-1,", LinesEmbed5x4.Line_0",A135-1,", 0x",E135,", payboxes, ",F135,", ",G135,", ",H135,", ",I135,", ",J135,"));")</f>
        <v>_paylines.push(new Payline5Data(33, LinesEmbed5x4.Line_033, 0x95918C, payboxes, 15, 16, 17, 18, 14));</v>
      </c>
    </row>
    <row r="136" spans="1:16" s="3" customFormat="1">
      <c r="A136" s="20"/>
      <c r="B136" s="20"/>
      <c r="C136" s="20"/>
      <c r="D136" s="20"/>
      <c r="E136" s="20"/>
      <c r="F136" s="22"/>
      <c r="G136" s="22"/>
      <c r="H136" s="22"/>
      <c r="I136" s="22"/>
      <c r="J136" s="22"/>
      <c r="N136" s="7"/>
      <c r="O136" s="7"/>
      <c r="P136" s="24"/>
    </row>
    <row r="137" spans="1:16" s="3" customFormat="1">
      <c r="A137" s="20"/>
      <c r="B137" s="20"/>
      <c r="C137" s="20"/>
      <c r="D137" s="20"/>
      <c r="E137" s="20"/>
      <c r="F137" s="22"/>
      <c r="G137" s="22"/>
      <c r="H137" s="22"/>
      <c r="I137" s="22"/>
      <c r="J137" s="22"/>
      <c r="N137" s="7"/>
      <c r="O137" s="7">
        <v>1</v>
      </c>
      <c r="P137" s="24"/>
    </row>
    <row r="138" spans="1:16" s="4" customFormat="1">
      <c r="A138" s="28"/>
      <c r="B138" s="28"/>
      <c r="C138" s="28"/>
      <c r="D138" s="28"/>
      <c r="E138" s="28"/>
      <c r="F138" s="29"/>
      <c r="G138" s="29"/>
      <c r="H138" s="29"/>
      <c r="I138" s="29"/>
      <c r="J138" s="29"/>
      <c r="K138" s="4">
        <v>1</v>
      </c>
      <c r="L138" s="4">
        <v>1</v>
      </c>
      <c r="M138" s="4">
        <v>1</v>
      </c>
      <c r="N138" s="4">
        <v>1</v>
      </c>
      <c r="P138" s="27"/>
    </row>
    <row r="139" spans="1:16" s="2" customFormat="1">
      <c r="A139" s="19">
        <f t="shared" ref="A139" si="138">+A135+1</f>
        <v>35</v>
      </c>
      <c r="B139" s="19" t="s">
        <v>6</v>
      </c>
      <c r="C139" s="19" t="s">
        <v>6</v>
      </c>
      <c r="D139" s="19" t="s">
        <v>6</v>
      </c>
      <c r="E139" s="19" t="s">
        <v>80</v>
      </c>
      <c r="F139" s="21">
        <f t="shared" ref="F139" si="139">IF(K139=1,0+F$2,IF(K140=1,5+F$2,IF(K141=1,10+F$2,IF(K142=1,15+F$2,""))))</f>
        <v>5</v>
      </c>
      <c r="G139" s="21">
        <f t="shared" ref="G139" si="140">IF(L139=1,0+G$2,IF(L140=1,5+G$2,IF(L141=1,10+G$2,IF(L142=1,15+G$2,""))))</f>
        <v>1</v>
      </c>
      <c r="H139" s="21">
        <f t="shared" ref="H139" si="141">IF(M139=1,0+H$2,IF(M140=1,5+H$2,IF(M141=1,10+H$2,IF(M142=1,15+H$2,""))))</f>
        <v>2</v>
      </c>
      <c r="I139" s="21">
        <f t="shared" ref="I139" si="142">IF(N139=1,0+I$2,IF(N140=1,5+I$2,IF(N141=1,10+I$2,IF(N142=1,15+I$2,""))))</f>
        <v>3</v>
      </c>
      <c r="J139" s="21">
        <f t="shared" ref="J139" si="143">IF(O139=1,0+J$2,IF(O140=1,5+J$2,IF(O141=1,10+J$2,IF(O142=1,15+J$2,""))))</f>
        <v>4</v>
      </c>
      <c r="L139" s="2">
        <v>1</v>
      </c>
      <c r="M139" s="2">
        <v>1</v>
      </c>
      <c r="N139" s="2">
        <v>1</v>
      </c>
      <c r="O139" s="2">
        <v>1</v>
      </c>
      <c r="P139" s="23" t="str">
        <f t="shared" ref="P139" si="144">CONCATENATE("_paylines.push(new Payline5Data(",A139-1,", LinesEmbed5x4.Line_0",A139-1,", 0x",E139,", payboxes, ",F139,", ",G139,", ",H139,", ",I139,", ",J139,"));")</f>
        <v>_paylines.push(new Payline5Data(34, LinesEmbed5x4.Line_034, 0x1CAC78, payboxes, 5, 1, 2, 3, 4));</v>
      </c>
    </row>
    <row r="140" spans="1:16" s="3" customFormat="1">
      <c r="A140" s="20"/>
      <c r="B140" s="20"/>
      <c r="C140" s="20"/>
      <c r="D140" s="20"/>
      <c r="E140" s="20"/>
      <c r="F140" s="22"/>
      <c r="G140" s="22"/>
      <c r="H140" s="22"/>
      <c r="I140" s="22"/>
      <c r="J140" s="22"/>
      <c r="K140" s="3">
        <v>1</v>
      </c>
      <c r="N140" s="7"/>
      <c r="O140" s="7"/>
      <c r="P140" s="24"/>
    </row>
    <row r="141" spans="1:16" s="3" customFormat="1">
      <c r="A141" s="20"/>
      <c r="B141" s="20"/>
      <c r="C141" s="20"/>
      <c r="D141" s="20"/>
      <c r="E141" s="20"/>
      <c r="F141" s="22"/>
      <c r="G141" s="22"/>
      <c r="H141" s="22"/>
      <c r="I141" s="22"/>
      <c r="J141" s="22"/>
      <c r="N141" s="7"/>
      <c r="O141" s="7"/>
      <c r="P141" s="24"/>
    </row>
    <row r="142" spans="1:16" s="4" customFormat="1">
      <c r="A142" s="28"/>
      <c r="B142" s="28"/>
      <c r="C142" s="28"/>
      <c r="D142" s="28"/>
      <c r="E142" s="28"/>
      <c r="F142" s="29"/>
      <c r="G142" s="29"/>
      <c r="H142" s="29"/>
      <c r="I142" s="29"/>
      <c r="J142" s="29"/>
      <c r="P142" s="27"/>
    </row>
    <row r="143" spans="1:16" s="2" customFormat="1">
      <c r="A143" s="19">
        <f t="shared" ref="A143:A203" si="145">+A139+1</f>
        <v>36</v>
      </c>
      <c r="B143" s="19" t="s">
        <v>6</v>
      </c>
      <c r="C143" s="19" t="s">
        <v>6</v>
      </c>
      <c r="D143" s="19" t="s">
        <v>6</v>
      </c>
      <c r="E143" s="19" t="s">
        <v>82</v>
      </c>
      <c r="F143" s="21">
        <f t="shared" ref="F143" si="146">IF(K143=1,0+F$2,IF(K144=1,5+F$2,IF(K145=1,10+F$2,IF(K146=1,15+F$2,""))))</f>
        <v>10</v>
      </c>
      <c r="G143" s="21">
        <f t="shared" ref="G143" si="147">IF(L143=1,0+G$2,IF(L144=1,5+G$2,IF(L145=1,10+G$2,IF(L146=1,15+G$2,""))))</f>
        <v>16</v>
      </c>
      <c r="H143" s="21">
        <f t="shared" ref="H143" si="148">IF(M143=1,0+H$2,IF(M144=1,5+H$2,IF(M145=1,10+H$2,IF(M146=1,15+H$2,""))))</f>
        <v>17</v>
      </c>
      <c r="I143" s="21">
        <f t="shared" ref="I143" si="149">IF(N143=1,0+I$2,IF(N144=1,5+I$2,IF(N145=1,10+I$2,IF(N146=1,15+I$2,""))))</f>
        <v>18</v>
      </c>
      <c r="J143" s="21">
        <f t="shared" ref="J143" si="150">IF(O143=1,0+J$2,IF(O144=1,5+J$2,IF(O145=1,10+J$2,IF(O146=1,15+J$2,""))))</f>
        <v>19</v>
      </c>
      <c r="P143" s="23" t="str">
        <f t="shared" ref="P143" si="151">CONCATENATE("_paylines.push(new Payline5Data(",A143-1,", LinesEmbed5x4.Line_0",A143-1,", 0x",E143,", payboxes, ",F143,", ",G143,", ",H143,", ",I143,", ",J143,"));")</f>
        <v>_paylines.push(new Payline5Data(35, LinesEmbed5x4.Line_035, 0xF0E891, payboxes, 10, 16, 17, 18, 19));</v>
      </c>
    </row>
    <row r="144" spans="1:16" s="3" customFormat="1">
      <c r="A144" s="20"/>
      <c r="B144" s="20"/>
      <c r="C144" s="20"/>
      <c r="D144" s="20"/>
      <c r="E144" s="20"/>
      <c r="F144" s="22"/>
      <c r="G144" s="22"/>
      <c r="H144" s="22"/>
      <c r="I144" s="22"/>
      <c r="J144" s="22"/>
      <c r="N144" s="7"/>
      <c r="O144" s="7"/>
      <c r="P144" s="24"/>
    </row>
    <row r="145" spans="1:16" s="3" customFormat="1">
      <c r="A145" s="20"/>
      <c r="B145" s="20"/>
      <c r="C145" s="20"/>
      <c r="D145" s="20"/>
      <c r="E145" s="20"/>
      <c r="F145" s="22"/>
      <c r="G145" s="22"/>
      <c r="H145" s="22"/>
      <c r="I145" s="22"/>
      <c r="J145" s="22"/>
      <c r="K145" s="3">
        <v>1</v>
      </c>
      <c r="N145" s="7"/>
      <c r="O145" s="7"/>
      <c r="P145" s="24"/>
    </row>
    <row r="146" spans="1:16" s="4" customFormat="1">
      <c r="A146" s="28"/>
      <c r="B146" s="28"/>
      <c r="C146" s="28"/>
      <c r="D146" s="28"/>
      <c r="E146" s="28"/>
      <c r="F146" s="29"/>
      <c r="G146" s="29"/>
      <c r="H146" s="29"/>
      <c r="I146" s="29"/>
      <c r="J146" s="29"/>
      <c r="L146" s="4">
        <v>1</v>
      </c>
      <c r="M146" s="4">
        <v>1</v>
      </c>
      <c r="N146" s="4">
        <v>1</v>
      </c>
      <c r="O146" s="4">
        <v>1</v>
      </c>
      <c r="P146" s="27"/>
    </row>
    <row r="147" spans="1:16" s="2" customFormat="1">
      <c r="A147" s="19">
        <f t="shared" ref="A147:A207" si="152">+A143+1</f>
        <v>37</v>
      </c>
      <c r="B147" s="19" t="s">
        <v>6</v>
      </c>
      <c r="C147" s="19" t="s">
        <v>6</v>
      </c>
      <c r="D147" s="19" t="s">
        <v>6</v>
      </c>
      <c r="E147" s="19" t="s">
        <v>84</v>
      </c>
      <c r="F147" s="21">
        <f t="shared" ref="F147" si="153">IF(K147=1,0+F$2,IF(K148=1,5+F$2,IF(K149=1,10+F$2,IF(K150=1,15+F$2,""))))</f>
        <v>5</v>
      </c>
      <c r="G147" s="21">
        <f t="shared" ref="G147" si="154">IF(L147=1,0+G$2,IF(L148=1,5+G$2,IF(L149=1,10+G$2,IF(L150=1,15+G$2,""))))</f>
        <v>6</v>
      </c>
      <c r="H147" s="21">
        <f t="shared" ref="H147" si="155">IF(M147=1,0+H$2,IF(M148=1,5+H$2,IF(M149=1,10+H$2,IF(M150=1,15+H$2,""))))</f>
        <v>7</v>
      </c>
      <c r="I147" s="21">
        <f t="shared" ref="I147" si="156">IF(N147=1,0+I$2,IF(N148=1,5+I$2,IF(N149=1,10+I$2,IF(N150=1,15+I$2,""))))</f>
        <v>8</v>
      </c>
      <c r="J147" s="21">
        <f t="shared" ref="J147" si="157">IF(O147=1,0+J$2,IF(O148=1,5+J$2,IF(O149=1,10+J$2,IF(O150=1,15+J$2,""))))</f>
        <v>14</v>
      </c>
      <c r="P147" s="23" t="str">
        <f t="shared" ref="P147" si="158">CONCATENATE("_paylines.push(new Payline5Data(",A147-1,", LinesEmbed5x4.Line_0",A147-1,", 0x",E147,", payboxes, ",F147,", ",G147,", ",H147,", ",I147,", ",J147,"));")</f>
        <v>_paylines.push(new Payline5Data(36, LinesEmbed5x4.Line_036, 0xB2EC5D, payboxes, 5, 6, 7, 8, 14));</v>
      </c>
    </row>
    <row r="148" spans="1:16" s="3" customFormat="1">
      <c r="A148" s="20"/>
      <c r="B148" s="20"/>
      <c r="C148" s="20"/>
      <c r="D148" s="20"/>
      <c r="E148" s="20"/>
      <c r="F148" s="22"/>
      <c r="G148" s="22"/>
      <c r="H148" s="22"/>
      <c r="I148" s="22"/>
      <c r="J148" s="22"/>
      <c r="K148" s="3">
        <v>1</v>
      </c>
      <c r="L148" s="3">
        <v>1</v>
      </c>
      <c r="M148" s="3">
        <v>1</v>
      </c>
      <c r="N148" s="7">
        <v>1</v>
      </c>
      <c r="O148" s="7"/>
      <c r="P148" s="24"/>
    </row>
    <row r="149" spans="1:16" s="3" customFormat="1">
      <c r="A149" s="20"/>
      <c r="B149" s="20"/>
      <c r="C149" s="20"/>
      <c r="D149" s="20"/>
      <c r="E149" s="20"/>
      <c r="F149" s="22"/>
      <c r="G149" s="22"/>
      <c r="H149" s="22"/>
      <c r="I149" s="22"/>
      <c r="J149" s="22"/>
      <c r="N149" s="7"/>
      <c r="O149" s="7">
        <v>1</v>
      </c>
      <c r="P149" s="24"/>
    </row>
    <row r="150" spans="1:16" s="4" customFormat="1">
      <c r="A150" s="28"/>
      <c r="B150" s="28"/>
      <c r="C150" s="28"/>
      <c r="D150" s="28"/>
      <c r="E150" s="28"/>
      <c r="F150" s="29"/>
      <c r="G150" s="29"/>
      <c r="H150" s="29"/>
      <c r="I150" s="29"/>
      <c r="J150" s="29"/>
      <c r="P150" s="27"/>
    </row>
    <row r="151" spans="1:16" s="2" customFormat="1">
      <c r="A151" s="19">
        <f t="shared" ref="A151" si="159">+A147+1</f>
        <v>38</v>
      </c>
      <c r="B151" s="19" t="s">
        <v>6</v>
      </c>
      <c r="C151" s="19" t="s">
        <v>6</v>
      </c>
      <c r="D151" s="19" t="s">
        <v>6</v>
      </c>
      <c r="E151" s="19" t="s">
        <v>86</v>
      </c>
      <c r="F151" s="21">
        <f t="shared" ref="F151" si="160">IF(K151=1,0+F$2,IF(K152=1,5+F$2,IF(K153=1,10+F$2,IF(K154=1,15+F$2,""))))</f>
        <v>10</v>
      </c>
      <c r="G151" s="21">
        <f t="shared" ref="G151" si="161">IF(L151=1,0+G$2,IF(L152=1,5+G$2,IF(L153=1,10+G$2,IF(L154=1,15+G$2,""))))</f>
        <v>11</v>
      </c>
      <c r="H151" s="21">
        <f t="shared" ref="H151" si="162">IF(M151=1,0+H$2,IF(M152=1,5+H$2,IF(M153=1,10+H$2,IF(M154=1,15+H$2,""))))</f>
        <v>12</v>
      </c>
      <c r="I151" s="21">
        <f t="shared" ref="I151" si="163">IF(N151=1,0+I$2,IF(N152=1,5+I$2,IF(N153=1,10+I$2,IF(N154=1,15+I$2,""))))</f>
        <v>13</v>
      </c>
      <c r="J151" s="21">
        <f t="shared" ref="J151" si="164">IF(O151=1,0+J$2,IF(O152=1,5+J$2,IF(O153=1,10+J$2,IF(O154=1,15+J$2,""))))</f>
        <v>9</v>
      </c>
      <c r="P151" s="23" t="str">
        <f t="shared" ref="P151" si="165">CONCATENATE("_paylines.push(new Payline5Data(",A151-1,", LinesEmbed5x4.Line_0",A151-1,", 0x",E151,", payboxes, ",F151,", ",G151,", ",H151,", ",I151,", ",J151,"));")</f>
        <v>_paylines.push(new Payline5Data(37, LinesEmbed5x4.Line_037, 0x5D76CB, payboxes, 10, 11, 12, 13, 9));</v>
      </c>
    </row>
    <row r="152" spans="1:16" s="3" customFormat="1">
      <c r="A152" s="20"/>
      <c r="B152" s="20"/>
      <c r="C152" s="20"/>
      <c r="D152" s="20"/>
      <c r="E152" s="20"/>
      <c r="F152" s="22"/>
      <c r="G152" s="22"/>
      <c r="H152" s="22"/>
      <c r="I152" s="22"/>
      <c r="J152" s="22"/>
      <c r="N152" s="7"/>
      <c r="O152" s="7">
        <v>1</v>
      </c>
      <c r="P152" s="24"/>
    </row>
    <row r="153" spans="1:16" s="3" customFormat="1">
      <c r="A153" s="20"/>
      <c r="B153" s="20"/>
      <c r="C153" s="20"/>
      <c r="D153" s="20"/>
      <c r="E153" s="20"/>
      <c r="F153" s="22"/>
      <c r="G153" s="22"/>
      <c r="H153" s="22"/>
      <c r="I153" s="22"/>
      <c r="J153" s="22"/>
      <c r="K153" s="3">
        <v>1</v>
      </c>
      <c r="L153" s="3">
        <v>1</v>
      </c>
      <c r="M153" s="3">
        <v>1</v>
      </c>
      <c r="N153" s="7">
        <v>1</v>
      </c>
      <c r="O153" s="7"/>
      <c r="P153" s="24"/>
    </row>
    <row r="154" spans="1:16" s="4" customFormat="1">
      <c r="A154" s="28"/>
      <c r="B154" s="28"/>
      <c r="C154" s="28"/>
      <c r="D154" s="28"/>
      <c r="E154" s="28"/>
      <c r="F154" s="29"/>
      <c r="G154" s="29"/>
      <c r="H154" s="29"/>
      <c r="I154" s="29"/>
      <c r="J154" s="29"/>
      <c r="P154" s="27"/>
    </row>
    <row r="155" spans="1:16" s="2" customFormat="1">
      <c r="A155" s="19">
        <f t="shared" si="145"/>
        <v>39</v>
      </c>
      <c r="B155" s="19" t="s">
        <v>6</v>
      </c>
      <c r="C155" s="19" t="s">
        <v>6</v>
      </c>
      <c r="D155" s="19" t="s">
        <v>6</v>
      </c>
      <c r="E155" s="19" t="s">
        <v>88</v>
      </c>
      <c r="F155" s="21">
        <f t="shared" ref="F155" si="166">IF(K155=1,0+F$2,IF(K156=1,5+F$2,IF(K157=1,10+F$2,IF(K158=1,15+F$2,""))))</f>
        <v>10</v>
      </c>
      <c r="G155" s="21">
        <f t="shared" ref="G155" si="167">IF(L155=1,0+G$2,IF(L156=1,5+G$2,IF(L157=1,10+G$2,IF(L158=1,15+G$2,""))))</f>
        <v>6</v>
      </c>
      <c r="H155" s="21">
        <f t="shared" ref="H155" si="168">IF(M155=1,0+H$2,IF(M156=1,5+H$2,IF(M157=1,10+H$2,IF(M158=1,15+H$2,""))))</f>
        <v>7</v>
      </c>
      <c r="I155" s="21">
        <f t="shared" ref="I155" si="169">IF(N155=1,0+I$2,IF(N156=1,5+I$2,IF(N157=1,10+I$2,IF(N158=1,15+I$2,""))))</f>
        <v>8</v>
      </c>
      <c r="J155" s="21">
        <f t="shared" ref="J155" si="170">IF(O155=1,0+J$2,IF(O156=1,5+J$2,IF(O157=1,10+J$2,IF(O158=1,15+J$2,""))))</f>
        <v>9</v>
      </c>
      <c r="P155" s="23" t="str">
        <f t="shared" ref="P155" si="171">CONCATENATE("_paylines.push(new Payline5Data(",A155-1,", LinesEmbed5x4.Line_0",A155-1,", 0x",E155,", payboxes, ",F155,", ",G155,", ",H155,", ",I155,", ",J155,"));")</f>
        <v>_paylines.push(new Payline5Data(38, LinesEmbed5x4.Line_038, 0xCA3767, payboxes, 10, 6, 7, 8, 9));</v>
      </c>
    </row>
    <row r="156" spans="1:16" s="3" customFormat="1">
      <c r="A156" s="20"/>
      <c r="B156" s="20"/>
      <c r="C156" s="20"/>
      <c r="D156" s="20"/>
      <c r="E156" s="20"/>
      <c r="F156" s="22"/>
      <c r="G156" s="22"/>
      <c r="H156" s="22"/>
      <c r="I156" s="22"/>
      <c r="J156" s="22"/>
      <c r="L156" s="3">
        <v>1</v>
      </c>
      <c r="M156" s="3">
        <v>1</v>
      </c>
      <c r="N156" s="7">
        <v>1</v>
      </c>
      <c r="O156" s="7">
        <v>1</v>
      </c>
      <c r="P156" s="24"/>
    </row>
    <row r="157" spans="1:16" s="3" customFormat="1">
      <c r="A157" s="20"/>
      <c r="B157" s="20"/>
      <c r="C157" s="20"/>
      <c r="D157" s="20"/>
      <c r="E157" s="20"/>
      <c r="F157" s="22"/>
      <c r="G157" s="22"/>
      <c r="H157" s="22"/>
      <c r="I157" s="22"/>
      <c r="J157" s="22"/>
      <c r="K157" s="3">
        <v>1</v>
      </c>
      <c r="N157" s="7"/>
      <c r="O157" s="7"/>
      <c r="P157" s="24"/>
    </row>
    <row r="158" spans="1:16" s="4" customFormat="1">
      <c r="A158" s="28"/>
      <c r="B158" s="28"/>
      <c r="C158" s="28"/>
      <c r="D158" s="28"/>
      <c r="E158" s="28"/>
      <c r="F158" s="29"/>
      <c r="G158" s="29"/>
      <c r="H158" s="29"/>
      <c r="I158" s="29"/>
      <c r="J158" s="29"/>
      <c r="P158" s="27"/>
    </row>
    <row r="159" spans="1:16" s="2" customFormat="1">
      <c r="A159" s="19">
        <f t="shared" si="152"/>
        <v>40</v>
      </c>
      <c r="B159" s="19" t="s">
        <v>6</v>
      </c>
      <c r="C159" s="19" t="s">
        <v>6</v>
      </c>
      <c r="D159" s="19" t="s">
        <v>6</v>
      </c>
      <c r="E159" s="19" t="s">
        <v>90</v>
      </c>
      <c r="F159" s="21">
        <f t="shared" ref="F159" si="172">IF(K159=1,0+F$2,IF(K160=1,5+F$2,IF(K161=1,10+F$2,IF(K162=1,15+F$2,""))))</f>
        <v>5</v>
      </c>
      <c r="G159" s="21">
        <f t="shared" ref="G159" si="173">IF(L159=1,0+G$2,IF(L160=1,5+G$2,IF(L161=1,10+G$2,IF(L162=1,15+G$2,""))))</f>
        <v>11</v>
      </c>
      <c r="H159" s="21">
        <f t="shared" ref="H159" si="174">IF(M159=1,0+H$2,IF(M160=1,5+H$2,IF(M161=1,10+H$2,IF(M162=1,15+H$2,""))))</f>
        <v>12</v>
      </c>
      <c r="I159" s="21">
        <f t="shared" ref="I159" si="175">IF(N159=1,0+I$2,IF(N160=1,5+I$2,IF(N161=1,10+I$2,IF(N162=1,15+I$2,""))))</f>
        <v>13</v>
      </c>
      <c r="J159" s="21">
        <f t="shared" ref="J159" si="176">IF(O159=1,0+J$2,IF(O160=1,5+J$2,IF(O161=1,10+J$2,IF(O162=1,15+J$2,""))))</f>
        <v>14</v>
      </c>
      <c r="P159" s="23" t="str">
        <f t="shared" ref="P159" si="177">CONCATENATE("_paylines.push(new Payline5Data(",A159-1,", LinesEmbed5x4.Line_0",A159-1,", 0x",E159,", payboxes, ",F159,", ",G159,", ",H159,", ",I159,", ",J159,"));")</f>
        <v>_paylines.push(new Payline5Data(39, LinesEmbed5x4.Line_039, 0x3BB08F, payboxes, 5, 11, 12, 13, 14));</v>
      </c>
    </row>
    <row r="160" spans="1:16" s="3" customFormat="1">
      <c r="A160" s="20"/>
      <c r="B160" s="20"/>
      <c r="C160" s="20"/>
      <c r="D160" s="20"/>
      <c r="E160" s="20"/>
      <c r="F160" s="22"/>
      <c r="G160" s="22"/>
      <c r="H160" s="22"/>
      <c r="I160" s="22"/>
      <c r="J160" s="22"/>
      <c r="K160" s="3">
        <v>1</v>
      </c>
      <c r="N160" s="7"/>
      <c r="O160" s="7"/>
      <c r="P160" s="24"/>
    </row>
    <row r="161" spans="1:16" s="3" customFormat="1">
      <c r="A161" s="20"/>
      <c r="B161" s="20"/>
      <c r="C161" s="20"/>
      <c r="D161" s="20"/>
      <c r="E161" s="20"/>
      <c r="F161" s="22"/>
      <c r="G161" s="22"/>
      <c r="H161" s="22"/>
      <c r="I161" s="22"/>
      <c r="J161" s="22"/>
      <c r="L161" s="3">
        <v>1</v>
      </c>
      <c r="M161" s="3">
        <v>1</v>
      </c>
      <c r="N161" s="7">
        <v>1</v>
      </c>
      <c r="O161" s="7">
        <v>1</v>
      </c>
      <c r="P161" s="24"/>
    </row>
    <row r="162" spans="1:16" s="4" customFormat="1">
      <c r="A162" s="28"/>
      <c r="B162" s="28"/>
      <c r="C162" s="28"/>
      <c r="D162" s="28"/>
      <c r="E162" s="28"/>
      <c r="F162" s="29"/>
      <c r="G162" s="29"/>
      <c r="H162" s="29"/>
      <c r="I162" s="29"/>
      <c r="J162" s="29"/>
      <c r="P162" s="27"/>
    </row>
    <row r="163" spans="1:16" s="2" customFormat="1">
      <c r="A163" s="19">
        <f t="shared" ref="A163" si="178">+A159+1</f>
        <v>41</v>
      </c>
      <c r="B163" s="19" t="s">
        <v>6</v>
      </c>
      <c r="C163" s="19" t="s">
        <v>6</v>
      </c>
      <c r="D163" s="19" t="s">
        <v>6</v>
      </c>
      <c r="E163" s="19" t="s">
        <v>92</v>
      </c>
      <c r="F163" s="21">
        <f t="shared" ref="F163" si="179">IF(K163=1,0+F$2,IF(K164=1,5+F$2,IF(K165=1,10+F$2,IF(K166=1,15+F$2,""))))</f>
        <v>0</v>
      </c>
      <c r="G163" s="21">
        <f t="shared" ref="G163" si="180">IF(L163=1,0+G$2,IF(L164=1,5+G$2,IF(L165=1,10+G$2,IF(L166=1,15+G$2,""))))</f>
        <v>11</v>
      </c>
      <c r="H163" s="21">
        <f t="shared" ref="H163" si="181">IF(M163=1,0+H$2,IF(M164=1,5+H$2,IF(M165=1,10+H$2,IF(M166=1,15+H$2,""))))</f>
        <v>2</v>
      </c>
      <c r="I163" s="21">
        <f t="shared" ref="I163" si="182">IF(N163=1,0+I$2,IF(N164=1,5+I$2,IF(N165=1,10+I$2,IF(N166=1,15+I$2,""))))</f>
        <v>13</v>
      </c>
      <c r="J163" s="21">
        <f t="shared" ref="J163" si="183">IF(O163=1,0+J$2,IF(O164=1,5+J$2,IF(O165=1,10+J$2,IF(O166=1,15+J$2,""))))</f>
        <v>4</v>
      </c>
      <c r="K163" s="2">
        <v>1</v>
      </c>
      <c r="M163" s="2">
        <v>1</v>
      </c>
      <c r="O163" s="2">
        <v>1</v>
      </c>
      <c r="P163" s="23" t="str">
        <f t="shared" ref="P163" si="184">CONCATENATE("_paylines.push(new Payline5Data(",A163-1,", LinesEmbed5x4.Line_0",A163-1,", 0x",E163,", payboxes, ",F163,", ",G163,", ",H163,", ",I163,", ",J163,"));")</f>
        <v>_paylines.push(new Payline5Data(40, LinesEmbed5x4.Line_040, 0xFDFC74, payboxes, 0, 11, 2, 13, 4));</v>
      </c>
    </row>
    <row r="164" spans="1:16" s="3" customFormat="1">
      <c r="A164" s="20"/>
      <c r="B164" s="20"/>
      <c r="C164" s="20"/>
      <c r="D164" s="20"/>
      <c r="E164" s="20"/>
      <c r="F164" s="22"/>
      <c r="G164" s="22"/>
      <c r="H164" s="22"/>
      <c r="I164" s="22"/>
      <c r="J164" s="22"/>
      <c r="N164" s="7"/>
      <c r="O164" s="7"/>
      <c r="P164" s="24"/>
    </row>
    <row r="165" spans="1:16" s="3" customFormat="1">
      <c r="A165" s="20"/>
      <c r="B165" s="20"/>
      <c r="C165" s="20"/>
      <c r="D165" s="20"/>
      <c r="E165" s="20"/>
      <c r="F165" s="22"/>
      <c r="G165" s="22"/>
      <c r="H165" s="22"/>
      <c r="I165" s="22"/>
      <c r="J165" s="22"/>
      <c r="L165" s="3">
        <v>1</v>
      </c>
      <c r="N165" s="7">
        <v>1</v>
      </c>
      <c r="O165" s="7"/>
      <c r="P165" s="24"/>
    </row>
    <row r="166" spans="1:16" s="4" customFormat="1">
      <c r="A166" s="28"/>
      <c r="B166" s="28"/>
      <c r="C166" s="28"/>
      <c r="D166" s="28"/>
      <c r="E166" s="28"/>
      <c r="F166" s="29"/>
      <c r="G166" s="29"/>
      <c r="H166" s="29"/>
      <c r="I166" s="29"/>
      <c r="J166" s="29"/>
      <c r="P166" s="27"/>
    </row>
    <row r="167" spans="1:16" s="2" customFormat="1">
      <c r="A167" s="19">
        <f t="shared" si="145"/>
        <v>42</v>
      </c>
      <c r="B167" s="19" t="s">
        <v>6</v>
      </c>
      <c r="C167" s="19" t="s">
        <v>6</v>
      </c>
      <c r="D167" s="19" t="s">
        <v>6</v>
      </c>
      <c r="E167" s="19" t="s">
        <v>94</v>
      </c>
      <c r="F167" s="21">
        <f t="shared" ref="F167" si="185">IF(K167=1,0+F$2,IF(K168=1,5+F$2,IF(K169=1,10+F$2,IF(K170=1,15+F$2,""))))</f>
        <v>15</v>
      </c>
      <c r="G167" s="21">
        <f t="shared" ref="G167" si="186">IF(L167=1,0+G$2,IF(L168=1,5+G$2,IF(L169=1,10+G$2,IF(L170=1,15+G$2,""))))</f>
        <v>6</v>
      </c>
      <c r="H167" s="21">
        <f t="shared" ref="H167" si="187">IF(M167=1,0+H$2,IF(M168=1,5+H$2,IF(M169=1,10+H$2,IF(M170=1,15+H$2,""))))</f>
        <v>17</v>
      </c>
      <c r="I167" s="21">
        <f t="shared" ref="I167" si="188">IF(N167=1,0+I$2,IF(N168=1,5+I$2,IF(N169=1,10+I$2,IF(N170=1,15+I$2,""))))</f>
        <v>8</v>
      </c>
      <c r="J167" s="21">
        <f t="shared" ref="J167" si="189">IF(O167=1,0+J$2,IF(O168=1,5+J$2,IF(O169=1,10+J$2,IF(O170=1,15+J$2,""))))</f>
        <v>19</v>
      </c>
      <c r="P167" s="23" t="str">
        <f t="shared" ref="P167" si="190">CONCATENATE("_paylines.push(new Payline5Data(",A167-1,", LinesEmbed5x4.Line_0",A167-1,", 0x",E167,", payboxes, ",F167,", ",G167,", ",H167,", ",I167,", ",J167,"));")</f>
        <v>_paylines.push(new Payline5Data(41, LinesEmbed5x4.Line_041, 0xFCB4D5, payboxes, 15, 6, 17, 8, 19));</v>
      </c>
    </row>
    <row r="168" spans="1:16" s="3" customFormat="1">
      <c r="A168" s="20"/>
      <c r="B168" s="20"/>
      <c r="C168" s="20"/>
      <c r="D168" s="20"/>
      <c r="E168" s="20"/>
      <c r="F168" s="22"/>
      <c r="G168" s="22"/>
      <c r="H168" s="22"/>
      <c r="I168" s="22"/>
      <c r="J168" s="22"/>
      <c r="L168" s="3">
        <v>1</v>
      </c>
      <c r="N168" s="7">
        <v>1</v>
      </c>
      <c r="O168" s="7"/>
      <c r="P168" s="24"/>
    </row>
    <row r="169" spans="1:16" s="3" customFormat="1">
      <c r="A169" s="20"/>
      <c r="B169" s="20"/>
      <c r="C169" s="20"/>
      <c r="D169" s="20"/>
      <c r="E169" s="20"/>
      <c r="F169" s="22"/>
      <c r="G169" s="22"/>
      <c r="H169" s="22"/>
      <c r="I169" s="22"/>
      <c r="J169" s="22"/>
      <c r="N169" s="7"/>
      <c r="O169" s="7"/>
      <c r="P169" s="24"/>
    </row>
    <row r="170" spans="1:16" s="4" customFormat="1">
      <c r="A170" s="28"/>
      <c r="B170" s="28"/>
      <c r="C170" s="28"/>
      <c r="D170" s="28"/>
      <c r="E170" s="28"/>
      <c r="F170" s="29"/>
      <c r="G170" s="29"/>
      <c r="H170" s="29"/>
      <c r="I170" s="29"/>
      <c r="J170" s="29"/>
      <c r="K170" s="4">
        <v>1</v>
      </c>
      <c r="M170" s="4">
        <v>1</v>
      </c>
      <c r="O170" s="4">
        <v>1</v>
      </c>
      <c r="P170" s="27"/>
    </row>
    <row r="171" spans="1:16" s="2" customFormat="1">
      <c r="A171" s="19">
        <f t="shared" si="152"/>
        <v>43</v>
      </c>
      <c r="B171" s="19" t="s">
        <v>6</v>
      </c>
      <c r="C171" s="19" t="s">
        <v>6</v>
      </c>
      <c r="D171" s="19" t="s">
        <v>6</v>
      </c>
      <c r="E171" s="19" t="s">
        <v>96</v>
      </c>
      <c r="F171" s="21">
        <f t="shared" ref="F171" si="191">IF(K171=1,0+F$2,IF(K172=1,5+F$2,IF(K173=1,10+F$2,IF(K174=1,15+F$2,""))))</f>
        <v>0</v>
      </c>
      <c r="G171" s="21">
        <f t="shared" ref="G171" si="192">IF(L171=1,0+G$2,IF(L172=1,5+G$2,IF(L173=1,10+G$2,IF(L174=1,15+G$2,""))))</f>
        <v>16</v>
      </c>
      <c r="H171" s="21">
        <f t="shared" ref="H171" si="193">IF(M171=1,0+H$2,IF(M172=1,5+H$2,IF(M173=1,10+H$2,IF(M174=1,15+H$2,""))))</f>
        <v>2</v>
      </c>
      <c r="I171" s="21">
        <f t="shared" ref="I171" si="194">IF(N171=1,0+I$2,IF(N172=1,5+I$2,IF(N173=1,10+I$2,IF(N174=1,15+I$2,""))))</f>
        <v>18</v>
      </c>
      <c r="J171" s="21">
        <f t="shared" ref="J171" si="195">IF(O171=1,0+J$2,IF(O172=1,5+J$2,IF(O173=1,10+J$2,IF(O174=1,15+J$2,""))))</f>
        <v>4</v>
      </c>
      <c r="K171" s="2">
        <v>1</v>
      </c>
      <c r="M171" s="2">
        <v>1</v>
      </c>
      <c r="O171" s="2">
        <v>1</v>
      </c>
      <c r="P171" s="23" t="str">
        <f t="shared" ref="P171" si="196">CONCATENATE("_paylines.push(new Payline5Data(",A171-1,", LinesEmbed5x4.Line_0",A171-1,", 0x",E171,", payboxes, ",F171,", ",G171,", ",H171,", ",I171,", ",J171,"));")</f>
        <v>_paylines.push(new Payline5Data(42, LinesEmbed5x4.Line_042, 0xFFBD88, payboxes, 0, 16, 2, 18, 4));</v>
      </c>
    </row>
    <row r="172" spans="1:16" s="3" customFormat="1">
      <c r="A172" s="20"/>
      <c r="B172" s="20"/>
      <c r="C172" s="20"/>
      <c r="D172" s="20"/>
      <c r="E172" s="20"/>
      <c r="F172" s="22"/>
      <c r="G172" s="22"/>
      <c r="H172" s="22"/>
      <c r="I172" s="22"/>
      <c r="J172" s="22"/>
      <c r="N172" s="7"/>
      <c r="O172" s="7"/>
      <c r="P172" s="24"/>
    </row>
    <row r="173" spans="1:16" s="3" customFormat="1">
      <c r="A173" s="20"/>
      <c r="B173" s="20"/>
      <c r="C173" s="20"/>
      <c r="D173" s="20"/>
      <c r="E173" s="20"/>
      <c r="F173" s="22"/>
      <c r="G173" s="22"/>
      <c r="H173" s="22"/>
      <c r="I173" s="22"/>
      <c r="J173" s="22"/>
      <c r="N173" s="7"/>
      <c r="O173" s="7"/>
      <c r="P173" s="24"/>
    </row>
    <row r="174" spans="1:16" s="4" customFormat="1">
      <c r="A174" s="28"/>
      <c r="B174" s="28"/>
      <c r="C174" s="28"/>
      <c r="D174" s="28"/>
      <c r="E174" s="28"/>
      <c r="F174" s="29"/>
      <c r="G174" s="29"/>
      <c r="H174" s="29"/>
      <c r="I174" s="29"/>
      <c r="J174" s="29"/>
      <c r="L174" s="4">
        <v>1</v>
      </c>
      <c r="N174" s="4">
        <v>1</v>
      </c>
      <c r="P174" s="27"/>
    </row>
    <row r="175" spans="1:16" s="2" customFormat="1">
      <c r="A175" s="19">
        <f t="shared" ref="A175" si="197">+A171+1</f>
        <v>44</v>
      </c>
      <c r="B175" s="19" t="s">
        <v>6</v>
      </c>
      <c r="C175" s="19" t="s">
        <v>6</v>
      </c>
      <c r="D175" s="19" t="s">
        <v>6</v>
      </c>
      <c r="E175" s="19" t="s">
        <v>98</v>
      </c>
      <c r="F175" s="21">
        <f t="shared" ref="F175" si="198">IF(K175=1,0+F$2,IF(K176=1,5+F$2,IF(K177=1,10+F$2,IF(K178=1,15+F$2,""))))</f>
        <v>15</v>
      </c>
      <c r="G175" s="21">
        <f t="shared" ref="G175" si="199">IF(L175=1,0+G$2,IF(L176=1,5+G$2,IF(L177=1,10+G$2,IF(L178=1,15+G$2,""))))</f>
        <v>1</v>
      </c>
      <c r="H175" s="21">
        <f t="shared" ref="H175" si="200">IF(M175=1,0+H$2,IF(M176=1,5+H$2,IF(M177=1,10+H$2,IF(M178=1,15+H$2,""))))</f>
        <v>17</v>
      </c>
      <c r="I175" s="21">
        <f t="shared" ref="I175" si="201">IF(N175=1,0+I$2,IF(N176=1,5+I$2,IF(N177=1,10+I$2,IF(N178=1,15+I$2,""))))</f>
        <v>3</v>
      </c>
      <c r="J175" s="21">
        <f t="shared" ref="J175" si="202">IF(O175=1,0+J$2,IF(O176=1,5+J$2,IF(O177=1,10+J$2,IF(O178=1,15+J$2,""))))</f>
        <v>19</v>
      </c>
      <c r="L175" s="2">
        <v>1</v>
      </c>
      <c r="N175" s="2">
        <v>1</v>
      </c>
      <c r="P175" s="23" t="str">
        <f t="shared" ref="P175" si="203">CONCATENATE("_paylines.push(new Payline5Data(",A175-1,", LinesEmbed5x4.Line_0",A175-1,", 0x",E175,", payboxes, ",F175,", ",G175,", ",H175,", ",I175,", ",J175,"));")</f>
        <v>_paylines.push(new Payline5Data(43, LinesEmbed5x4.Line_043, 0xF664AF, payboxes, 15, 1, 17, 3, 19));</v>
      </c>
    </row>
    <row r="176" spans="1:16" s="3" customFormat="1">
      <c r="A176" s="20"/>
      <c r="B176" s="20"/>
      <c r="C176" s="20"/>
      <c r="D176" s="20"/>
      <c r="E176" s="20"/>
      <c r="F176" s="22"/>
      <c r="G176" s="22"/>
      <c r="H176" s="22"/>
      <c r="I176" s="22"/>
      <c r="J176" s="22"/>
      <c r="N176" s="7"/>
      <c r="O176" s="7"/>
      <c r="P176" s="24"/>
    </row>
    <row r="177" spans="1:16" s="3" customFormat="1">
      <c r="A177" s="20"/>
      <c r="B177" s="20"/>
      <c r="C177" s="20"/>
      <c r="D177" s="20"/>
      <c r="E177" s="20"/>
      <c r="F177" s="22"/>
      <c r="G177" s="22"/>
      <c r="H177" s="22"/>
      <c r="I177" s="22"/>
      <c r="J177" s="22"/>
      <c r="N177" s="7"/>
      <c r="O177" s="7"/>
      <c r="P177" s="24"/>
    </row>
    <row r="178" spans="1:16" s="4" customFormat="1">
      <c r="A178" s="28"/>
      <c r="B178" s="28"/>
      <c r="C178" s="28"/>
      <c r="D178" s="28"/>
      <c r="E178" s="28"/>
      <c r="F178" s="29"/>
      <c r="G178" s="29"/>
      <c r="H178" s="29"/>
      <c r="I178" s="29"/>
      <c r="J178" s="29"/>
      <c r="K178" s="4">
        <v>1</v>
      </c>
      <c r="M178" s="4">
        <v>1</v>
      </c>
      <c r="O178" s="4">
        <v>1</v>
      </c>
      <c r="P178" s="27"/>
    </row>
    <row r="179" spans="1:16" s="2" customFormat="1">
      <c r="A179" s="19">
        <f t="shared" si="145"/>
        <v>45</v>
      </c>
      <c r="B179" s="19" t="s">
        <v>6</v>
      </c>
      <c r="C179" s="19" t="s">
        <v>6</v>
      </c>
      <c r="D179" s="19" t="s">
        <v>6</v>
      </c>
      <c r="E179" s="19" t="s">
        <v>100</v>
      </c>
      <c r="F179" s="21">
        <f t="shared" ref="F179" si="204">IF(K179=1,0+F$2,IF(K180=1,5+F$2,IF(K181=1,10+F$2,IF(K182=1,15+F$2,""))))</f>
        <v>0</v>
      </c>
      <c r="G179" s="21">
        <f t="shared" ref="G179" si="205">IF(L179=1,0+G$2,IF(L180=1,5+G$2,IF(L181=1,10+G$2,IF(L182=1,15+G$2,""))))</f>
        <v>6</v>
      </c>
      <c r="H179" s="21">
        <f t="shared" ref="H179" si="206">IF(M179=1,0+H$2,IF(M180=1,5+H$2,IF(M181=1,10+H$2,IF(M182=1,15+H$2,""))))</f>
        <v>12</v>
      </c>
      <c r="I179" s="21">
        <f t="shared" ref="I179" si="207">IF(N179=1,0+I$2,IF(N180=1,5+I$2,IF(N181=1,10+I$2,IF(N182=1,15+I$2,""))))</f>
        <v>18</v>
      </c>
      <c r="J179" s="21">
        <f t="shared" ref="J179" si="208">IF(O179=1,0+J$2,IF(O180=1,5+J$2,IF(O181=1,10+J$2,IF(O182=1,15+J$2,""))))</f>
        <v>19</v>
      </c>
      <c r="K179" s="2">
        <v>1</v>
      </c>
      <c r="P179" s="23" t="str">
        <f t="shared" ref="P179" si="209">CONCATENATE("_paylines.push(new Payline5Data(",A179-1,", LinesEmbed5x4.Line_0",A179-1,", 0x",E179,", payboxes, ",F179,", ",G179,", ",H179,", ",I179,", ",J179,"));")</f>
        <v>_paylines.push(new Payline5Data(44, LinesEmbed5x4.Line_044, 0x979AAA, payboxes, 0, 6, 12, 18, 19));</v>
      </c>
    </row>
    <row r="180" spans="1:16" s="3" customFormat="1">
      <c r="A180" s="20"/>
      <c r="B180" s="20"/>
      <c r="C180" s="20"/>
      <c r="D180" s="20"/>
      <c r="E180" s="20"/>
      <c r="F180" s="22"/>
      <c r="G180" s="22"/>
      <c r="H180" s="22"/>
      <c r="I180" s="22"/>
      <c r="J180" s="22"/>
      <c r="L180" s="3">
        <v>1</v>
      </c>
      <c r="N180" s="7"/>
      <c r="O180" s="7"/>
      <c r="P180" s="24"/>
    </row>
    <row r="181" spans="1:16" s="3" customFormat="1">
      <c r="A181" s="20"/>
      <c r="B181" s="20"/>
      <c r="C181" s="20"/>
      <c r="D181" s="20"/>
      <c r="E181" s="20"/>
      <c r="F181" s="22"/>
      <c r="G181" s="22"/>
      <c r="H181" s="22"/>
      <c r="I181" s="22"/>
      <c r="J181" s="22"/>
      <c r="M181" s="3">
        <v>1</v>
      </c>
      <c r="N181" s="7"/>
      <c r="O181" s="7"/>
      <c r="P181" s="24"/>
    </row>
    <row r="182" spans="1:16" s="4" customFormat="1">
      <c r="A182" s="28"/>
      <c r="B182" s="28"/>
      <c r="C182" s="28"/>
      <c r="D182" s="28"/>
      <c r="E182" s="28"/>
      <c r="F182" s="29"/>
      <c r="G182" s="29"/>
      <c r="H182" s="29"/>
      <c r="I182" s="29"/>
      <c r="J182" s="29"/>
      <c r="N182" s="4">
        <v>1</v>
      </c>
      <c r="O182" s="4">
        <v>1</v>
      </c>
      <c r="P182" s="27"/>
    </row>
    <row r="183" spans="1:16" s="2" customFormat="1">
      <c r="A183" s="19">
        <f t="shared" si="152"/>
        <v>46</v>
      </c>
      <c r="B183" s="19" t="s">
        <v>6</v>
      </c>
      <c r="C183" s="19" t="s">
        <v>6</v>
      </c>
      <c r="D183" s="19" t="s">
        <v>6</v>
      </c>
      <c r="E183" s="19" t="s">
        <v>102</v>
      </c>
      <c r="F183" s="21">
        <f t="shared" ref="F183" si="210">IF(K183=1,0+F$2,IF(K184=1,5+F$2,IF(K185=1,10+F$2,IF(K186=1,15+F$2,""))))</f>
        <v>15</v>
      </c>
      <c r="G183" s="21">
        <f t="shared" ref="G183" si="211">IF(L183=1,0+G$2,IF(L184=1,5+G$2,IF(L185=1,10+G$2,IF(L186=1,15+G$2,""))))</f>
        <v>11</v>
      </c>
      <c r="H183" s="21">
        <f t="shared" ref="H183" si="212">IF(M183=1,0+H$2,IF(M184=1,5+H$2,IF(M185=1,10+H$2,IF(M186=1,15+H$2,""))))</f>
        <v>7</v>
      </c>
      <c r="I183" s="21">
        <f t="shared" ref="I183" si="213">IF(N183=1,0+I$2,IF(N184=1,5+I$2,IF(N185=1,10+I$2,IF(N186=1,15+I$2,""))))</f>
        <v>3</v>
      </c>
      <c r="J183" s="21">
        <f t="shared" ref="J183" si="214">IF(O183=1,0+J$2,IF(O184=1,5+J$2,IF(O185=1,10+J$2,IF(O186=1,15+J$2,""))))</f>
        <v>4</v>
      </c>
      <c r="N183" s="2">
        <v>1</v>
      </c>
      <c r="O183" s="2">
        <v>1</v>
      </c>
      <c r="P183" s="23" t="str">
        <f t="shared" ref="P183" si="215">CONCATENATE("_paylines.push(new Payline5Data(",A183-1,", LinesEmbed5x4.Line_0",A183-1,", 0x",E183,", payboxes, ",F183,", ",G183,", ",H183,", ",I183,", ",J183,"));")</f>
        <v>_paylines.push(new Payline5Data(45, LinesEmbed5x4.Line_045, 0xFF8243, payboxes, 15, 11, 7, 3, 4));</v>
      </c>
    </row>
    <row r="184" spans="1:16" s="3" customFormat="1">
      <c r="A184" s="20"/>
      <c r="B184" s="20"/>
      <c r="C184" s="20"/>
      <c r="D184" s="20"/>
      <c r="E184" s="20"/>
      <c r="F184" s="22"/>
      <c r="G184" s="22"/>
      <c r="H184" s="22"/>
      <c r="I184" s="22"/>
      <c r="J184" s="22"/>
      <c r="M184" s="3">
        <v>1</v>
      </c>
      <c r="N184" s="7"/>
      <c r="O184" s="7"/>
      <c r="P184" s="24"/>
    </row>
    <row r="185" spans="1:16" s="3" customFormat="1">
      <c r="A185" s="20"/>
      <c r="B185" s="20"/>
      <c r="C185" s="20"/>
      <c r="D185" s="20"/>
      <c r="E185" s="20"/>
      <c r="F185" s="22"/>
      <c r="G185" s="22"/>
      <c r="H185" s="22"/>
      <c r="I185" s="22"/>
      <c r="J185" s="22"/>
      <c r="L185" s="3">
        <v>1</v>
      </c>
      <c r="N185" s="7"/>
      <c r="O185" s="7"/>
      <c r="P185" s="24"/>
    </row>
    <row r="186" spans="1:16" s="4" customFormat="1">
      <c r="A186" s="28"/>
      <c r="B186" s="28"/>
      <c r="C186" s="28"/>
      <c r="D186" s="28"/>
      <c r="E186" s="28"/>
      <c r="F186" s="29"/>
      <c r="G186" s="29"/>
      <c r="H186" s="29"/>
      <c r="I186" s="29"/>
      <c r="J186" s="29"/>
      <c r="K186" s="4">
        <v>1</v>
      </c>
      <c r="P186" s="27"/>
    </row>
    <row r="187" spans="1:16" s="2" customFormat="1">
      <c r="A187" s="19">
        <f t="shared" ref="A187" si="216">+A183+1</f>
        <v>47</v>
      </c>
      <c r="B187" s="19" t="s">
        <v>6</v>
      </c>
      <c r="C187" s="19" t="s">
        <v>6</v>
      </c>
      <c r="D187" s="19" t="s">
        <v>6</v>
      </c>
      <c r="E187" s="19" t="s">
        <v>104</v>
      </c>
      <c r="F187" s="21">
        <f t="shared" ref="F187" si="217">IF(K187=1,0+F$2,IF(K188=1,5+F$2,IF(K189=1,10+F$2,IF(K190=1,15+F$2,""))))</f>
        <v>5</v>
      </c>
      <c r="G187" s="21">
        <f t="shared" ref="G187" si="218">IF(L187=1,0+G$2,IF(L188=1,5+G$2,IF(L189=1,10+G$2,IF(L190=1,15+G$2,""))))</f>
        <v>6</v>
      </c>
      <c r="H187" s="21">
        <f t="shared" ref="H187" si="219">IF(M187=1,0+H$2,IF(M188=1,5+H$2,IF(M189=1,10+H$2,IF(M190=1,15+H$2,""))))</f>
        <v>12</v>
      </c>
      <c r="I187" s="21">
        <f t="shared" ref="I187" si="220">IF(N187=1,0+I$2,IF(N188=1,5+I$2,IF(N189=1,10+I$2,IF(N190=1,15+I$2,""))))</f>
        <v>8</v>
      </c>
      <c r="J187" s="21">
        <f t="shared" ref="J187" si="221">IF(O187=1,0+J$2,IF(O188=1,5+J$2,IF(O189=1,10+J$2,IF(O190=1,15+J$2,""))))</f>
        <v>9</v>
      </c>
      <c r="P187" s="23" t="str">
        <f t="shared" ref="P187" si="222">CONCATENATE("_paylines.push(new Payline5Data(",A187-1,", LinesEmbed5x4.Line_0",A187-1,", 0x",E187,", payboxes, ",F187,", ",G187,", ",H187,", ",I187,", ",J187,"));")</f>
        <v>_paylines.push(new Payline5Data(46, LinesEmbed5x4.Line_046, 0xC8385A, payboxes, 5, 6, 12, 8, 9));</v>
      </c>
    </row>
    <row r="188" spans="1:16" s="3" customFormat="1">
      <c r="A188" s="20"/>
      <c r="B188" s="20"/>
      <c r="C188" s="20"/>
      <c r="D188" s="20"/>
      <c r="E188" s="20"/>
      <c r="F188" s="22"/>
      <c r="G188" s="22"/>
      <c r="H188" s="22"/>
      <c r="I188" s="22"/>
      <c r="J188" s="22"/>
      <c r="K188" s="3">
        <v>1</v>
      </c>
      <c r="L188" s="3">
        <v>1</v>
      </c>
      <c r="N188" s="7">
        <v>1</v>
      </c>
      <c r="O188" s="7">
        <v>1</v>
      </c>
      <c r="P188" s="24"/>
    </row>
    <row r="189" spans="1:16" s="3" customFormat="1">
      <c r="A189" s="20"/>
      <c r="B189" s="20"/>
      <c r="C189" s="20"/>
      <c r="D189" s="20"/>
      <c r="E189" s="20"/>
      <c r="F189" s="22"/>
      <c r="G189" s="22"/>
      <c r="H189" s="22"/>
      <c r="I189" s="22"/>
      <c r="J189" s="22"/>
      <c r="M189" s="3">
        <v>1</v>
      </c>
      <c r="N189" s="7"/>
      <c r="O189" s="7"/>
      <c r="P189" s="24"/>
    </row>
    <row r="190" spans="1:16" s="4" customFormat="1">
      <c r="A190" s="28"/>
      <c r="B190" s="28"/>
      <c r="C190" s="28"/>
      <c r="D190" s="28"/>
      <c r="E190" s="28"/>
      <c r="F190" s="29"/>
      <c r="G190" s="29"/>
      <c r="H190" s="29"/>
      <c r="I190" s="29"/>
      <c r="J190" s="29"/>
      <c r="P190" s="27"/>
    </row>
    <row r="191" spans="1:16" s="2" customFormat="1">
      <c r="A191" s="19">
        <f t="shared" si="145"/>
        <v>48</v>
      </c>
      <c r="B191" s="19" t="s">
        <v>6</v>
      </c>
      <c r="C191" s="19" t="s">
        <v>6</v>
      </c>
      <c r="D191" s="19" t="s">
        <v>6</v>
      </c>
      <c r="E191" s="19" t="s">
        <v>106</v>
      </c>
      <c r="F191" s="21">
        <f t="shared" ref="F191" si="223">IF(K191=1,0+F$2,IF(K192=1,5+F$2,IF(K193=1,10+F$2,IF(K194=1,15+F$2,""))))</f>
        <v>10</v>
      </c>
      <c r="G191" s="21">
        <f t="shared" ref="G191" si="224">IF(L191=1,0+G$2,IF(L192=1,5+G$2,IF(L193=1,10+G$2,IF(L194=1,15+G$2,""))))</f>
        <v>11</v>
      </c>
      <c r="H191" s="21">
        <f t="shared" ref="H191" si="225">IF(M191=1,0+H$2,IF(M192=1,5+H$2,IF(M193=1,10+H$2,IF(M194=1,15+H$2,""))))</f>
        <v>7</v>
      </c>
      <c r="I191" s="21">
        <f t="shared" ref="I191" si="226">IF(N191=1,0+I$2,IF(N192=1,5+I$2,IF(N193=1,10+I$2,IF(N194=1,15+I$2,""))))</f>
        <v>13</v>
      </c>
      <c r="J191" s="21">
        <f t="shared" ref="J191" si="227">IF(O191=1,0+J$2,IF(O192=1,5+J$2,IF(O193=1,10+J$2,IF(O194=1,15+J$2,""))))</f>
        <v>14</v>
      </c>
      <c r="P191" s="23" t="str">
        <f t="shared" ref="P191" si="228">CONCATENATE("_paylines.push(new Payline5Data(",A191-1,", LinesEmbed5x4.Line_0",A191-1,", 0x",E191,", payboxes, ",F191,", ",G191,", ",H191,", ",I191,", ",J191,"));")</f>
        <v>_paylines.push(new Payline5Data(47, LinesEmbed5x4.Line_047, 0xEF98AA, payboxes, 10, 11, 7, 13, 14));</v>
      </c>
    </row>
    <row r="192" spans="1:16" s="3" customFormat="1">
      <c r="A192" s="20"/>
      <c r="B192" s="20"/>
      <c r="C192" s="20"/>
      <c r="D192" s="20"/>
      <c r="E192" s="20"/>
      <c r="F192" s="22"/>
      <c r="G192" s="22"/>
      <c r="H192" s="22"/>
      <c r="I192" s="22"/>
      <c r="J192" s="22"/>
      <c r="M192" s="3">
        <v>1</v>
      </c>
      <c r="N192" s="7"/>
      <c r="O192" s="7"/>
      <c r="P192" s="24"/>
    </row>
    <row r="193" spans="1:16" s="3" customFormat="1">
      <c r="A193" s="20"/>
      <c r="B193" s="20"/>
      <c r="C193" s="20"/>
      <c r="D193" s="20"/>
      <c r="E193" s="20"/>
      <c r="F193" s="22"/>
      <c r="G193" s="22"/>
      <c r="H193" s="22"/>
      <c r="I193" s="22"/>
      <c r="J193" s="22"/>
      <c r="K193" s="3">
        <v>1</v>
      </c>
      <c r="L193" s="3">
        <v>1</v>
      </c>
      <c r="N193" s="7">
        <v>1</v>
      </c>
      <c r="O193" s="7">
        <v>1</v>
      </c>
      <c r="P193" s="24"/>
    </row>
    <row r="194" spans="1:16" s="4" customFormat="1">
      <c r="A194" s="28"/>
      <c r="B194" s="28"/>
      <c r="C194" s="28"/>
      <c r="D194" s="28"/>
      <c r="E194" s="28"/>
      <c r="F194" s="29"/>
      <c r="G194" s="29"/>
      <c r="H194" s="29"/>
      <c r="I194" s="29"/>
      <c r="J194" s="29"/>
      <c r="P194" s="27"/>
    </row>
    <row r="195" spans="1:16" s="2" customFormat="1">
      <c r="A195" s="19">
        <f t="shared" si="152"/>
        <v>49</v>
      </c>
      <c r="B195" s="19" t="s">
        <v>6</v>
      </c>
      <c r="C195" s="19" t="s">
        <v>6</v>
      </c>
      <c r="D195" s="19" t="s">
        <v>6</v>
      </c>
      <c r="E195" s="19" t="s">
        <v>108</v>
      </c>
      <c r="F195" s="21">
        <f t="shared" ref="F195" si="229">IF(K195=1,0+F$2,IF(K196=1,5+F$2,IF(K197=1,10+F$2,IF(K198=1,15+F$2,""))))</f>
        <v>15</v>
      </c>
      <c r="G195" s="21">
        <f t="shared" ref="G195" si="230">IF(L195=1,0+G$2,IF(L196=1,5+G$2,IF(L197=1,10+G$2,IF(L198=1,15+G$2,""))))</f>
        <v>16</v>
      </c>
      <c r="H195" s="21">
        <f t="shared" ref="H195" si="231">IF(M195=1,0+H$2,IF(M196=1,5+H$2,IF(M197=1,10+H$2,IF(M198=1,15+H$2,""))))</f>
        <v>12</v>
      </c>
      <c r="I195" s="21">
        <f t="shared" ref="I195" si="232">IF(N195=1,0+I$2,IF(N196=1,5+I$2,IF(N197=1,10+I$2,IF(N198=1,15+I$2,""))))</f>
        <v>8</v>
      </c>
      <c r="J195" s="21">
        <f t="shared" ref="J195" si="233">IF(O195=1,0+J$2,IF(O196=1,5+J$2,IF(O197=1,10+J$2,IF(O198=1,15+J$2,""))))</f>
        <v>4</v>
      </c>
      <c r="O195" s="2">
        <v>1</v>
      </c>
      <c r="P195" s="23" t="str">
        <f t="shared" ref="P195" si="234">CONCATENATE("_paylines.push(new Payline5Data(",A195-1,", LinesEmbed5x4.Line_0",A195-1,", 0x",E195,", payboxes, ",F195,", ",G195,", ",H195,", ",I195,", ",J195,"));")</f>
        <v>_paylines.push(new Payline5Data(48, LinesEmbed5x4.Line_048, 0x1A4876, payboxes, 15, 16, 12, 8, 4));</v>
      </c>
    </row>
    <row r="196" spans="1:16" s="3" customFormat="1">
      <c r="A196" s="20"/>
      <c r="B196" s="20"/>
      <c r="C196" s="20"/>
      <c r="D196" s="20"/>
      <c r="E196" s="20"/>
      <c r="F196" s="22"/>
      <c r="G196" s="22"/>
      <c r="H196" s="22"/>
      <c r="I196" s="22"/>
      <c r="J196" s="22"/>
      <c r="N196" s="7">
        <v>1</v>
      </c>
      <c r="O196" s="7"/>
      <c r="P196" s="24"/>
    </row>
    <row r="197" spans="1:16" s="3" customFormat="1">
      <c r="A197" s="20"/>
      <c r="B197" s="20"/>
      <c r="C197" s="20"/>
      <c r="D197" s="20"/>
      <c r="E197" s="20"/>
      <c r="F197" s="22"/>
      <c r="G197" s="22"/>
      <c r="H197" s="22"/>
      <c r="I197" s="22"/>
      <c r="J197" s="22"/>
      <c r="M197" s="3">
        <v>1</v>
      </c>
      <c r="N197" s="7"/>
      <c r="O197" s="7"/>
      <c r="P197" s="24"/>
    </row>
    <row r="198" spans="1:16" s="4" customFormat="1">
      <c r="A198" s="28"/>
      <c r="B198" s="28"/>
      <c r="C198" s="28"/>
      <c r="D198" s="28"/>
      <c r="E198" s="28"/>
      <c r="F198" s="29"/>
      <c r="G198" s="29"/>
      <c r="H198" s="29"/>
      <c r="I198" s="29"/>
      <c r="J198" s="29"/>
      <c r="K198" s="4">
        <v>1</v>
      </c>
      <c r="L198" s="4">
        <v>1</v>
      </c>
      <c r="P198" s="27"/>
    </row>
    <row r="199" spans="1:16" s="2" customFormat="1">
      <c r="A199" s="19">
        <f t="shared" ref="A199" si="235">+A195+1</f>
        <v>50</v>
      </c>
      <c r="B199" s="19" t="s">
        <v>6</v>
      </c>
      <c r="C199" s="19" t="s">
        <v>6</v>
      </c>
      <c r="D199" s="19" t="s">
        <v>6</v>
      </c>
      <c r="E199" s="19" t="s">
        <v>110</v>
      </c>
      <c r="F199" s="21">
        <f t="shared" ref="F199" si="236">IF(K199=1,0+F$2,IF(K200=1,5+F$2,IF(K201=1,10+F$2,IF(K202=1,15+F$2,""))))</f>
        <v>0</v>
      </c>
      <c r="G199" s="21">
        <f t="shared" ref="G199" si="237">IF(L199=1,0+G$2,IF(L200=1,5+G$2,IF(L201=1,10+G$2,IF(L202=1,15+G$2,""))))</f>
        <v>1</v>
      </c>
      <c r="H199" s="21">
        <f t="shared" ref="H199" si="238">IF(M199=1,0+H$2,IF(M200=1,5+H$2,IF(M201=1,10+H$2,IF(M202=1,15+H$2,""))))</f>
        <v>7</v>
      </c>
      <c r="I199" s="21">
        <f t="shared" ref="I199" si="239">IF(N199=1,0+I$2,IF(N200=1,5+I$2,IF(N201=1,10+I$2,IF(N202=1,15+I$2,""))))</f>
        <v>13</v>
      </c>
      <c r="J199" s="21">
        <f t="shared" ref="J199" si="240">IF(O199=1,0+J$2,IF(O200=1,5+J$2,IF(O201=1,10+J$2,IF(O202=1,15+J$2,""))))</f>
        <v>19</v>
      </c>
      <c r="K199" s="2">
        <v>1</v>
      </c>
      <c r="L199" s="2">
        <v>1</v>
      </c>
      <c r="P199" s="23" t="str">
        <f t="shared" ref="P199" si="241">CONCATENATE("_paylines.push(new Payline5Data(",A199-1,", LinesEmbed5x4.Line_0",A199-1,", 0x",E199,", payboxes, ",F199,", ",G199,", ",H199,", ",I199,", ",J199,"));")</f>
        <v>_paylines.push(new Payline5Data(49, LinesEmbed5x4.Line_049, 0x30BA8F, payboxes, 0, 1, 7, 13, 19));</v>
      </c>
    </row>
    <row r="200" spans="1:16" s="3" customFormat="1">
      <c r="A200" s="20"/>
      <c r="B200" s="20"/>
      <c r="C200" s="20"/>
      <c r="D200" s="20"/>
      <c r="E200" s="20"/>
      <c r="F200" s="22"/>
      <c r="G200" s="22"/>
      <c r="H200" s="22"/>
      <c r="I200" s="22"/>
      <c r="J200" s="22"/>
      <c r="M200" s="3">
        <v>1</v>
      </c>
      <c r="N200" s="7"/>
      <c r="O200" s="7"/>
      <c r="P200" s="24"/>
    </row>
    <row r="201" spans="1:16" s="3" customFormat="1">
      <c r="A201" s="20"/>
      <c r="B201" s="20"/>
      <c r="C201" s="20"/>
      <c r="D201" s="20"/>
      <c r="E201" s="20"/>
      <c r="F201" s="22"/>
      <c r="G201" s="22"/>
      <c r="H201" s="22"/>
      <c r="I201" s="22"/>
      <c r="J201" s="22"/>
      <c r="N201" s="7">
        <v>1</v>
      </c>
      <c r="O201" s="7"/>
      <c r="P201" s="24"/>
    </row>
    <row r="202" spans="1:16" s="4" customFormat="1">
      <c r="A202" s="28"/>
      <c r="B202" s="28"/>
      <c r="C202" s="28"/>
      <c r="D202" s="28"/>
      <c r="E202" s="28"/>
      <c r="F202" s="29"/>
      <c r="G202" s="29"/>
      <c r="H202" s="29"/>
      <c r="I202" s="29"/>
      <c r="J202" s="29"/>
      <c r="O202" s="4">
        <v>1</v>
      </c>
      <c r="P202" s="27"/>
    </row>
    <row r="203" spans="1:16" s="2" customFormat="1">
      <c r="A203" s="19">
        <f t="shared" si="145"/>
        <v>51</v>
      </c>
      <c r="B203" s="19" t="s">
        <v>6</v>
      </c>
      <c r="C203" s="19" t="s">
        <v>6</v>
      </c>
      <c r="D203" s="19" t="s">
        <v>6</v>
      </c>
      <c r="E203" s="19" t="s">
        <v>112</v>
      </c>
      <c r="F203" s="21">
        <f t="shared" ref="F203" si="242">IF(K203=1,0+F$2,IF(K204=1,5+F$2,IF(K205=1,10+F$2,IF(K206=1,15+F$2,""))))</f>
        <v>5</v>
      </c>
      <c r="G203" s="21">
        <f t="shared" ref="G203" si="243">IF(L203=1,0+G$2,IF(L204=1,5+G$2,IF(L205=1,10+G$2,IF(L206=1,15+G$2,""))))</f>
        <v>11</v>
      </c>
      <c r="H203" s="21">
        <f t="shared" ref="H203" si="244">IF(M203=1,0+H$2,IF(M204=1,5+H$2,IF(M205=1,10+H$2,IF(M206=1,15+H$2,""))))</f>
        <v>7</v>
      </c>
      <c r="I203" s="21">
        <f t="shared" ref="I203" si="245">IF(N203=1,0+I$2,IF(N204=1,5+I$2,IF(N205=1,10+I$2,IF(N206=1,15+I$2,""))))</f>
        <v>13</v>
      </c>
      <c r="J203" s="21">
        <f t="shared" ref="J203" si="246">IF(O203=1,0+J$2,IF(O204=1,5+J$2,IF(O205=1,10+J$2,IF(O206=1,15+J$2,""))))</f>
        <v>9</v>
      </c>
      <c r="P203" s="23" t="str">
        <f t="shared" ref="P203" si="247">CONCATENATE("_paylines.push(new Payline5Data(",A203-1,", LinesEmbed5x4.Line_0",A203-1,", 0x",E203,", payboxes, ",F203,", ",G203,", ",H203,", ",I203,", ",J203,"));")</f>
        <v>_paylines.push(new Payline5Data(50, LinesEmbed5x4.Line_050, 0x1974D2, payboxes, 5, 11, 7, 13, 9));</v>
      </c>
    </row>
    <row r="204" spans="1:16" s="3" customFormat="1">
      <c r="A204" s="20"/>
      <c r="B204" s="20"/>
      <c r="C204" s="20"/>
      <c r="D204" s="20"/>
      <c r="E204" s="20"/>
      <c r="F204" s="22"/>
      <c r="G204" s="22"/>
      <c r="H204" s="22"/>
      <c r="I204" s="22"/>
      <c r="J204" s="22"/>
      <c r="K204" s="3">
        <v>1</v>
      </c>
      <c r="M204" s="3">
        <v>1</v>
      </c>
      <c r="N204" s="7"/>
      <c r="O204" s="7">
        <v>1</v>
      </c>
      <c r="P204" s="24"/>
    </row>
    <row r="205" spans="1:16" s="3" customFormat="1">
      <c r="A205" s="20"/>
      <c r="B205" s="20"/>
      <c r="C205" s="20"/>
      <c r="D205" s="20"/>
      <c r="E205" s="20"/>
      <c r="F205" s="22"/>
      <c r="G205" s="22"/>
      <c r="H205" s="22"/>
      <c r="I205" s="22"/>
      <c r="J205" s="22"/>
      <c r="L205" s="3">
        <v>1</v>
      </c>
      <c r="N205" s="7">
        <v>1</v>
      </c>
      <c r="O205" s="7"/>
      <c r="P205" s="24"/>
    </row>
    <row r="206" spans="1:16" s="4" customFormat="1">
      <c r="A206" s="28"/>
      <c r="B206" s="28"/>
      <c r="C206" s="28"/>
      <c r="D206" s="28"/>
      <c r="E206" s="28"/>
      <c r="F206" s="29"/>
      <c r="G206" s="29"/>
      <c r="H206" s="29"/>
      <c r="I206" s="29"/>
      <c r="J206" s="29"/>
      <c r="P206" s="27"/>
    </row>
    <row r="207" spans="1:16" s="2" customFormat="1">
      <c r="A207" s="19">
        <f t="shared" si="152"/>
        <v>52</v>
      </c>
      <c r="B207" s="19" t="s">
        <v>6</v>
      </c>
      <c r="C207" s="19" t="s">
        <v>6</v>
      </c>
      <c r="D207" s="19" t="s">
        <v>6</v>
      </c>
      <c r="E207" s="19" t="s">
        <v>114</v>
      </c>
      <c r="F207" s="21">
        <f t="shared" ref="F207" si="248">IF(K207=1,0+F$2,IF(K208=1,5+F$2,IF(K209=1,10+F$2,IF(K210=1,15+F$2,""))))</f>
        <v>10</v>
      </c>
      <c r="G207" s="21">
        <f t="shared" ref="G207" si="249">IF(L207=1,0+G$2,IF(L208=1,5+G$2,IF(L209=1,10+G$2,IF(L210=1,15+G$2,""))))</f>
        <v>6</v>
      </c>
      <c r="H207" s="21">
        <f t="shared" ref="H207" si="250">IF(M207=1,0+H$2,IF(M208=1,5+H$2,IF(M209=1,10+H$2,IF(M210=1,15+H$2,""))))</f>
        <v>12</v>
      </c>
      <c r="I207" s="21">
        <f t="shared" ref="I207" si="251">IF(N207=1,0+I$2,IF(N208=1,5+I$2,IF(N209=1,10+I$2,IF(N210=1,15+I$2,""))))</f>
        <v>8</v>
      </c>
      <c r="J207" s="21">
        <f t="shared" ref="J207" si="252">IF(O207=1,0+J$2,IF(O208=1,5+J$2,IF(O209=1,10+J$2,IF(O210=1,15+J$2,""))))</f>
        <v>14</v>
      </c>
      <c r="P207" s="23" t="str">
        <f t="shared" ref="P207" si="253">CONCATENATE("_paylines.push(new Payline5Data(",A207-1,", LinesEmbed5x4.Line_0",A207-1,", 0x",E207,", payboxes, ",F207,", ",G207,", ",H207,", ",I207,", ",J207,"));")</f>
        <v>_paylines.push(new Payline5Data(51, LinesEmbed5x4.Line_051, 0xFFA343, payboxes, 10, 6, 12, 8, 14));</v>
      </c>
    </row>
    <row r="208" spans="1:16" s="3" customFormat="1">
      <c r="A208" s="20"/>
      <c r="B208" s="20"/>
      <c r="C208" s="20"/>
      <c r="D208" s="20"/>
      <c r="E208" s="20"/>
      <c r="F208" s="22"/>
      <c r="G208" s="22"/>
      <c r="H208" s="22"/>
      <c r="I208" s="22"/>
      <c r="J208" s="22"/>
      <c r="L208" s="3">
        <v>1</v>
      </c>
      <c r="N208" s="7">
        <v>1</v>
      </c>
      <c r="O208" s="7"/>
      <c r="P208" s="24"/>
    </row>
    <row r="209" spans="1:16" s="3" customFormat="1">
      <c r="A209" s="20"/>
      <c r="B209" s="20"/>
      <c r="C209" s="20"/>
      <c r="D209" s="20"/>
      <c r="E209" s="20"/>
      <c r="F209" s="22"/>
      <c r="G209" s="22"/>
      <c r="H209" s="22"/>
      <c r="I209" s="22"/>
      <c r="J209" s="22"/>
      <c r="K209" s="3">
        <v>1</v>
      </c>
      <c r="M209" s="3">
        <v>1</v>
      </c>
      <c r="N209" s="7"/>
      <c r="O209" s="7">
        <v>1</v>
      </c>
      <c r="P209" s="24"/>
    </row>
    <row r="210" spans="1:16" s="4" customFormat="1">
      <c r="A210" s="28"/>
      <c r="B210" s="28"/>
      <c r="C210" s="28"/>
      <c r="D210" s="28"/>
      <c r="E210" s="28"/>
      <c r="F210" s="29"/>
      <c r="G210" s="29"/>
      <c r="H210" s="29"/>
      <c r="I210" s="29"/>
      <c r="J210" s="29"/>
      <c r="P210" s="27"/>
    </row>
    <row r="211" spans="1:16" s="2" customFormat="1">
      <c r="A211" s="19">
        <f t="shared" ref="A211" si="254">+A207+1</f>
        <v>53</v>
      </c>
      <c r="B211" s="19" t="s">
        <v>6</v>
      </c>
      <c r="C211" s="19" t="s">
        <v>6</v>
      </c>
      <c r="D211" s="19" t="s">
        <v>6</v>
      </c>
      <c r="E211" s="19" t="s">
        <v>116</v>
      </c>
      <c r="F211" s="21">
        <f t="shared" ref="F211" si="255">IF(K211=1,0+F$2,IF(K212=1,5+F$2,IF(K213=1,10+F$2,IF(K214=1,15+F$2,""))))</f>
        <v>5</v>
      </c>
      <c r="G211" s="21">
        <f t="shared" ref="G211" si="256">IF(L211=1,0+G$2,IF(L212=1,5+G$2,IF(L213=1,10+G$2,IF(L214=1,15+G$2,""))))</f>
        <v>16</v>
      </c>
      <c r="H211" s="21">
        <f t="shared" ref="H211" si="257">IF(M211=1,0+H$2,IF(M212=1,5+H$2,IF(M213=1,10+H$2,IF(M214=1,15+H$2,""))))</f>
        <v>7</v>
      </c>
      <c r="I211" s="21">
        <f t="shared" ref="I211" si="258">IF(N211=1,0+I$2,IF(N212=1,5+I$2,IF(N213=1,10+I$2,IF(N214=1,15+I$2,""))))</f>
        <v>18</v>
      </c>
      <c r="J211" s="21">
        <f t="shared" ref="J211" si="259">IF(O211=1,0+J$2,IF(O212=1,5+J$2,IF(O213=1,10+J$2,IF(O214=1,15+J$2,""))))</f>
        <v>9</v>
      </c>
      <c r="P211" s="23" t="str">
        <f t="shared" ref="P211" si="260">CONCATENATE("_paylines.push(new Payline5Data(",A211-1,", LinesEmbed5x4.Line_0",A211-1,", 0x",E211,", payboxes, ",F211,", ",G211,", ",H211,", ",I211,", ",J211,"));")</f>
        <v>_paylines.push(new Payline5Data(52, LinesEmbed5x4.Line_052, 0xBAB86C, payboxes, 5, 16, 7, 18, 9));</v>
      </c>
    </row>
    <row r="212" spans="1:16" s="3" customFormat="1">
      <c r="A212" s="20"/>
      <c r="B212" s="20"/>
      <c r="C212" s="20"/>
      <c r="D212" s="20"/>
      <c r="E212" s="20"/>
      <c r="F212" s="22"/>
      <c r="G212" s="22"/>
      <c r="H212" s="22"/>
      <c r="I212" s="22"/>
      <c r="J212" s="22"/>
      <c r="K212" s="3">
        <v>1</v>
      </c>
      <c r="M212" s="3">
        <v>1</v>
      </c>
      <c r="N212" s="7"/>
      <c r="O212" s="7">
        <v>1</v>
      </c>
      <c r="P212" s="24"/>
    </row>
    <row r="213" spans="1:16" s="3" customFormat="1">
      <c r="A213" s="20"/>
      <c r="B213" s="20"/>
      <c r="C213" s="20"/>
      <c r="D213" s="20"/>
      <c r="E213" s="20"/>
      <c r="F213" s="22"/>
      <c r="G213" s="22"/>
      <c r="H213" s="22"/>
      <c r="I213" s="22"/>
      <c r="J213" s="22"/>
      <c r="N213" s="7"/>
      <c r="O213" s="7"/>
      <c r="P213" s="24"/>
    </row>
    <row r="214" spans="1:16" s="4" customFormat="1">
      <c r="A214" s="28"/>
      <c r="B214" s="28"/>
      <c r="C214" s="28"/>
      <c r="D214" s="28"/>
      <c r="E214" s="28"/>
      <c r="F214" s="29"/>
      <c r="G214" s="29"/>
      <c r="H214" s="29"/>
      <c r="I214" s="29"/>
      <c r="J214" s="29"/>
      <c r="L214" s="4">
        <v>1</v>
      </c>
      <c r="N214" s="4">
        <v>1</v>
      </c>
      <c r="P214" s="27"/>
    </row>
    <row r="215" spans="1:16" s="2" customFormat="1">
      <c r="A215" s="19">
        <f t="shared" ref="A215" si="261">+A211+1</f>
        <v>54</v>
      </c>
      <c r="B215" s="19" t="s">
        <v>6</v>
      </c>
      <c r="C215" s="19" t="s">
        <v>6</v>
      </c>
      <c r="D215" s="19" t="s">
        <v>6</v>
      </c>
      <c r="E215" s="19" t="s">
        <v>118</v>
      </c>
      <c r="F215" s="21">
        <f t="shared" ref="F215" si="262">IF(K215=1,0+F$2,IF(K216=1,5+F$2,IF(K217=1,10+F$2,IF(K218=1,15+F$2,""))))</f>
        <v>10</v>
      </c>
      <c r="G215" s="21">
        <f t="shared" ref="G215" si="263">IF(L215=1,0+G$2,IF(L216=1,5+G$2,IF(L217=1,10+G$2,IF(L218=1,15+G$2,""))))</f>
        <v>1</v>
      </c>
      <c r="H215" s="21">
        <f t="shared" ref="H215" si="264">IF(M215=1,0+H$2,IF(M216=1,5+H$2,IF(M217=1,10+H$2,IF(M218=1,15+H$2,""))))</f>
        <v>12</v>
      </c>
      <c r="I215" s="21">
        <f t="shared" ref="I215" si="265">IF(N215=1,0+I$2,IF(N216=1,5+I$2,IF(N217=1,10+I$2,IF(N218=1,15+I$2,""))))</f>
        <v>3</v>
      </c>
      <c r="J215" s="21">
        <f t="shared" ref="J215" si="266">IF(O215=1,0+J$2,IF(O216=1,5+J$2,IF(O217=1,10+J$2,IF(O218=1,15+J$2,""))))</f>
        <v>14</v>
      </c>
      <c r="L215" s="2">
        <v>1</v>
      </c>
      <c r="N215" s="2">
        <v>1</v>
      </c>
      <c r="P215" s="23" t="str">
        <f t="shared" ref="P215" si="267">CONCATENATE("_paylines.push(new Payline5Data(",A215-1,", LinesEmbed5x4.Line_0",A215-1,", 0x",E215,", payboxes, ",F215,", ",G215,", ",H215,", ",I215,", ",J215,"));")</f>
        <v>_paylines.push(new Payline5Data(53, LinesEmbed5x4.Line_053, 0xFF7538, payboxes, 10, 1, 12, 3, 14));</v>
      </c>
    </row>
    <row r="216" spans="1:16" s="3" customFormat="1">
      <c r="A216" s="20"/>
      <c r="B216" s="20"/>
      <c r="C216" s="20"/>
      <c r="D216" s="20"/>
      <c r="E216" s="20"/>
      <c r="F216" s="22"/>
      <c r="G216" s="22"/>
      <c r="H216" s="22"/>
      <c r="I216" s="22"/>
      <c r="J216" s="22"/>
      <c r="N216" s="7"/>
      <c r="O216" s="7"/>
      <c r="P216" s="24"/>
    </row>
    <row r="217" spans="1:16" s="3" customFormat="1">
      <c r="A217" s="20"/>
      <c r="B217" s="20"/>
      <c r="C217" s="20"/>
      <c r="D217" s="20"/>
      <c r="E217" s="20"/>
      <c r="F217" s="22"/>
      <c r="G217" s="22"/>
      <c r="H217" s="22"/>
      <c r="I217" s="22"/>
      <c r="J217" s="22"/>
      <c r="K217" s="3">
        <v>1</v>
      </c>
      <c r="M217" s="3">
        <v>1</v>
      </c>
      <c r="N217" s="7"/>
      <c r="O217" s="7">
        <v>1</v>
      </c>
      <c r="P217" s="24"/>
    </row>
    <row r="218" spans="1:16" s="4" customFormat="1">
      <c r="A218" s="28"/>
      <c r="B218" s="28"/>
      <c r="C218" s="28"/>
      <c r="D218" s="28"/>
      <c r="E218" s="28"/>
      <c r="F218" s="29"/>
      <c r="G218" s="29"/>
      <c r="H218" s="29"/>
      <c r="I218" s="29"/>
      <c r="J218" s="29"/>
      <c r="P218" s="27"/>
    </row>
    <row r="219" spans="1:16" s="2" customFormat="1">
      <c r="A219" s="19">
        <f t="shared" ref="A219" si="268">+A215+1</f>
        <v>55</v>
      </c>
      <c r="B219" s="19" t="s">
        <v>6</v>
      </c>
      <c r="C219" s="19" t="s">
        <v>6</v>
      </c>
      <c r="D219" s="19" t="s">
        <v>6</v>
      </c>
      <c r="E219" s="19" t="s">
        <v>120</v>
      </c>
      <c r="F219" s="21">
        <f t="shared" ref="F219" si="269">IF(K219=1,0+F$2,IF(K220=1,5+F$2,IF(K221=1,10+F$2,IF(K222=1,15+F$2,""))))</f>
        <v>10</v>
      </c>
      <c r="G219" s="21">
        <f t="shared" ref="G219" si="270">IF(L219=1,0+G$2,IF(L220=1,5+G$2,IF(L221=1,10+G$2,IF(L222=1,15+G$2,""))))</f>
        <v>6</v>
      </c>
      <c r="H219" s="21">
        <f t="shared" ref="H219" si="271">IF(M219=1,0+H$2,IF(M220=1,5+H$2,IF(M221=1,10+H$2,IF(M222=1,15+H$2,""))))</f>
        <v>7</v>
      </c>
      <c r="I219" s="21">
        <f t="shared" ref="I219" si="272">IF(N219=1,0+I$2,IF(N220=1,5+I$2,IF(N221=1,10+I$2,IF(N222=1,15+I$2,""))))</f>
        <v>8</v>
      </c>
      <c r="J219" s="21">
        <f t="shared" ref="J219" si="273">IF(O219=1,0+J$2,IF(O220=1,5+J$2,IF(O221=1,10+J$2,IF(O222=1,15+J$2,""))))</f>
        <v>14</v>
      </c>
      <c r="P219" s="23" t="str">
        <f t="shared" ref="P219" si="274">CONCATENATE("_paylines.push(new Payline5Data(",A219-1,", LinesEmbed5x4.Line_0",A219-1,", 0x",E219,", payboxes, ",F219,", ",G219,", ",H219,", ",I219,", ",J219,"));")</f>
        <v>_paylines.push(new Payline5Data(54, LinesEmbed5x4.Line_054, 0xE6A8D7, payboxes, 10, 6, 7, 8, 14));</v>
      </c>
    </row>
    <row r="220" spans="1:16" s="3" customFormat="1">
      <c r="A220" s="20"/>
      <c r="B220" s="20"/>
      <c r="C220" s="20"/>
      <c r="D220" s="20"/>
      <c r="E220" s="20"/>
      <c r="F220" s="22"/>
      <c r="G220" s="22"/>
      <c r="H220" s="22"/>
      <c r="I220" s="22"/>
      <c r="J220" s="22"/>
      <c r="L220" s="3">
        <v>1</v>
      </c>
      <c r="M220" s="3">
        <v>1</v>
      </c>
      <c r="N220" s="7">
        <v>1</v>
      </c>
      <c r="O220" s="7"/>
      <c r="P220" s="24"/>
    </row>
    <row r="221" spans="1:16" s="3" customFormat="1">
      <c r="A221" s="20"/>
      <c r="B221" s="20"/>
      <c r="C221" s="20"/>
      <c r="D221" s="20"/>
      <c r="E221" s="20"/>
      <c r="F221" s="22"/>
      <c r="G221" s="22"/>
      <c r="H221" s="22"/>
      <c r="I221" s="22"/>
      <c r="J221" s="22"/>
      <c r="K221" s="3">
        <v>1</v>
      </c>
      <c r="N221" s="7"/>
      <c r="O221" s="7">
        <v>1</v>
      </c>
      <c r="P221" s="24"/>
    </row>
    <row r="222" spans="1:16" s="4" customFormat="1">
      <c r="A222" s="28"/>
      <c r="B222" s="28"/>
      <c r="C222" s="28"/>
      <c r="D222" s="28"/>
      <c r="E222" s="28"/>
      <c r="F222" s="29"/>
      <c r="G222" s="29"/>
      <c r="H222" s="29"/>
      <c r="I222" s="29"/>
      <c r="J222" s="29"/>
      <c r="P222" s="27"/>
    </row>
    <row r="223" spans="1:16" s="2" customFormat="1">
      <c r="A223" s="19">
        <f t="shared" ref="A223" si="275">+A219+1</f>
        <v>56</v>
      </c>
      <c r="B223" s="19" t="s">
        <v>6</v>
      </c>
      <c r="C223" s="19" t="s">
        <v>6</v>
      </c>
      <c r="D223" s="19" t="s">
        <v>6</v>
      </c>
      <c r="E223" s="19" t="s">
        <v>122</v>
      </c>
      <c r="F223" s="21">
        <f t="shared" ref="F223:J223" si="276">IF(K223=1,0+F$2,IF(K224=1,5+F$2,IF(K225=1,10+F$2,IF(K226=1,15+F$2,""))))</f>
        <v>5</v>
      </c>
      <c r="G223" s="21">
        <f t="shared" si="276"/>
        <v>11</v>
      </c>
      <c r="H223" s="21">
        <f t="shared" si="276"/>
        <v>12</v>
      </c>
      <c r="I223" s="21">
        <f t="shared" si="276"/>
        <v>13</v>
      </c>
      <c r="J223" s="21">
        <f t="shared" si="276"/>
        <v>9</v>
      </c>
      <c r="P223" s="23" t="str">
        <f t="shared" ref="P223" si="277">CONCATENATE("_paylines.push(new Payline5Data(",A223-1,", LinesEmbed5x4.Line_0",A223-1,", 0x",E223,", payboxes, ",F223,", ",G223,", ",H223,", ",I223,", ",J223,"));")</f>
        <v>_paylines.push(new Payline5Data(55, LinesEmbed5x4.Line_055, 0x414A4C, payboxes, 5, 11, 12, 13, 9));</v>
      </c>
    </row>
    <row r="224" spans="1:16" s="3" customFormat="1">
      <c r="A224" s="20"/>
      <c r="B224" s="20"/>
      <c r="C224" s="20"/>
      <c r="D224" s="20"/>
      <c r="E224" s="20"/>
      <c r="F224" s="22"/>
      <c r="G224" s="22"/>
      <c r="H224" s="22"/>
      <c r="I224" s="22"/>
      <c r="J224" s="22"/>
      <c r="K224" s="3">
        <v>1</v>
      </c>
      <c r="N224" s="7"/>
      <c r="O224" s="7">
        <v>1</v>
      </c>
      <c r="P224" s="24"/>
    </row>
    <row r="225" spans="1:16" s="3" customFormat="1">
      <c r="A225" s="20"/>
      <c r="B225" s="20"/>
      <c r="C225" s="20"/>
      <c r="D225" s="20"/>
      <c r="E225" s="20"/>
      <c r="F225" s="22"/>
      <c r="G225" s="22"/>
      <c r="H225" s="22"/>
      <c r="I225" s="22"/>
      <c r="J225" s="22"/>
      <c r="L225" s="3">
        <v>1</v>
      </c>
      <c r="M225" s="3">
        <v>1</v>
      </c>
      <c r="N225" s="7">
        <v>1</v>
      </c>
      <c r="O225" s="7"/>
      <c r="P225" s="24"/>
    </row>
    <row r="226" spans="1:16" s="4" customFormat="1">
      <c r="A226" s="28"/>
      <c r="B226" s="28"/>
      <c r="C226" s="28"/>
      <c r="D226" s="28"/>
      <c r="E226" s="28"/>
      <c r="F226" s="29"/>
      <c r="G226" s="29"/>
      <c r="H226" s="29"/>
      <c r="I226" s="29"/>
      <c r="J226" s="29"/>
      <c r="P226" s="27"/>
    </row>
    <row r="227" spans="1:16" s="2" customFormat="1">
      <c r="A227" s="19">
        <f t="shared" ref="A227" si="278">+A223+1</f>
        <v>57</v>
      </c>
      <c r="B227" s="19" t="s">
        <v>6</v>
      </c>
      <c r="C227" s="19" t="s">
        <v>6</v>
      </c>
      <c r="D227" s="19" t="s">
        <v>6</v>
      </c>
      <c r="E227" s="19" t="s">
        <v>124</v>
      </c>
      <c r="F227" s="21">
        <f t="shared" ref="F227" si="279">IF(K227=1,0+F$2,IF(K228=1,5+F$2,IF(K229=1,10+F$2,IF(K230=1,15+F$2,""))))</f>
        <v>0</v>
      </c>
      <c r="G227" s="21">
        <f t="shared" ref="G227" si="280">IF(L227=1,0+G$2,IF(L228=1,5+G$2,IF(L229=1,10+G$2,IF(L230=1,15+G$2,""))))</f>
        <v>11</v>
      </c>
      <c r="H227" s="21">
        <f t="shared" ref="H227" si="281">IF(M227=1,0+H$2,IF(M228=1,5+H$2,IF(M229=1,10+H$2,IF(M230=1,15+H$2,""))))</f>
        <v>12</v>
      </c>
      <c r="I227" s="21">
        <f t="shared" ref="I227" si="282">IF(N227=1,0+I$2,IF(N228=1,5+I$2,IF(N229=1,10+I$2,IF(N230=1,15+I$2,""))))</f>
        <v>13</v>
      </c>
      <c r="J227" s="21">
        <f t="shared" ref="J227" si="283">IF(O227=1,0+J$2,IF(O228=1,5+J$2,IF(O229=1,10+J$2,IF(O230=1,15+J$2,""))))</f>
        <v>4</v>
      </c>
      <c r="K227" s="2">
        <v>1</v>
      </c>
      <c r="O227" s="2">
        <v>1</v>
      </c>
      <c r="P227" s="23" t="str">
        <f t="shared" ref="P227" si="284">CONCATENATE("_paylines.push(new Payline5Data(",A227-1,", LinesEmbed5x4.Line_0",A227-1,", 0x",E227,", payboxes, ",F227,", ",G227,", ",H227,", ",I227,", ",J227,"));")</f>
        <v>_paylines.push(new Payline5Data(56, LinesEmbed5x4.Line_056, 0x1CA9C9, payboxes, 0, 11, 12, 13, 4));</v>
      </c>
    </row>
    <row r="228" spans="1:16" s="3" customFormat="1">
      <c r="A228" s="20"/>
      <c r="B228" s="20"/>
      <c r="C228" s="20"/>
      <c r="D228" s="20"/>
      <c r="E228" s="20"/>
      <c r="F228" s="22"/>
      <c r="G228" s="22"/>
      <c r="H228" s="22"/>
      <c r="I228" s="22"/>
      <c r="J228" s="22"/>
      <c r="N228" s="7"/>
      <c r="O228" s="7"/>
      <c r="P228" s="24"/>
    </row>
    <row r="229" spans="1:16" s="3" customFormat="1">
      <c r="A229" s="20"/>
      <c r="B229" s="20"/>
      <c r="C229" s="20"/>
      <c r="D229" s="20"/>
      <c r="E229" s="20"/>
      <c r="F229" s="22"/>
      <c r="G229" s="22"/>
      <c r="H229" s="22"/>
      <c r="I229" s="22"/>
      <c r="J229" s="22"/>
      <c r="L229" s="3">
        <v>1</v>
      </c>
      <c r="M229" s="3">
        <v>1</v>
      </c>
      <c r="N229" s="7">
        <v>1</v>
      </c>
      <c r="O229" s="7"/>
      <c r="P229" s="24"/>
    </row>
    <row r="230" spans="1:16" s="4" customFormat="1">
      <c r="A230" s="28"/>
      <c r="B230" s="28"/>
      <c r="C230" s="28"/>
      <c r="D230" s="28"/>
      <c r="E230" s="28"/>
      <c r="F230" s="29"/>
      <c r="G230" s="29"/>
      <c r="H230" s="29"/>
      <c r="I230" s="29"/>
      <c r="J230" s="29"/>
      <c r="P230" s="27"/>
    </row>
    <row r="231" spans="1:16" s="2" customFormat="1">
      <c r="A231" s="19">
        <f t="shared" ref="A231" si="285">+A227+1</f>
        <v>58</v>
      </c>
      <c r="B231" s="19" t="s">
        <v>6</v>
      </c>
      <c r="C231" s="19" t="s">
        <v>6</v>
      </c>
      <c r="D231" s="19" t="s">
        <v>6</v>
      </c>
      <c r="E231" s="19" t="s">
        <v>126</v>
      </c>
      <c r="F231" s="21">
        <f t="shared" ref="F231" si="286">IF(K231=1,0+F$2,IF(K232=1,5+F$2,IF(K233=1,10+F$2,IF(K234=1,15+F$2,""))))</f>
        <v>5</v>
      </c>
      <c r="G231" s="21">
        <f t="shared" ref="G231" si="287">IF(L231=1,0+G$2,IF(L232=1,5+G$2,IF(L233=1,10+G$2,IF(L234=1,15+G$2,""))))</f>
        <v>16</v>
      </c>
      <c r="H231" s="21">
        <f t="shared" ref="H231" si="288">IF(M231=1,0+H$2,IF(M232=1,5+H$2,IF(M233=1,10+H$2,IF(M234=1,15+H$2,""))))</f>
        <v>17</v>
      </c>
      <c r="I231" s="21">
        <f t="shared" ref="I231" si="289">IF(N231=1,0+I$2,IF(N232=1,5+I$2,IF(N233=1,10+I$2,IF(N234=1,15+I$2,""))))</f>
        <v>18</v>
      </c>
      <c r="J231" s="21">
        <f t="shared" ref="J231" si="290">IF(O231=1,0+J$2,IF(O232=1,5+J$2,IF(O233=1,10+J$2,IF(O234=1,15+J$2,""))))</f>
        <v>9</v>
      </c>
      <c r="P231" s="23" t="str">
        <f t="shared" ref="P231" si="291">CONCATENATE("_paylines.push(new Payline5Data(",A231-1,", LinesEmbed5x4.Line_0",A231-1,", 0x",E231,", payboxes, ",F231,", ",G231,", ",H231,", ",I231,", ",J231,"));")</f>
        <v>_paylines.push(new Payline5Data(57, LinesEmbed5x4.Line_057, 0xFFCFAB, payboxes, 5, 16, 17, 18, 9));</v>
      </c>
    </row>
    <row r="232" spans="1:16" s="3" customFormat="1">
      <c r="A232" s="20"/>
      <c r="B232" s="20"/>
      <c r="C232" s="20"/>
      <c r="D232" s="20"/>
      <c r="E232" s="20"/>
      <c r="F232" s="22"/>
      <c r="G232" s="22"/>
      <c r="H232" s="22"/>
      <c r="I232" s="22"/>
      <c r="J232" s="22"/>
      <c r="K232" s="3">
        <v>1</v>
      </c>
      <c r="N232" s="7"/>
      <c r="O232" s="7">
        <v>1</v>
      </c>
      <c r="P232" s="24"/>
    </row>
    <row r="233" spans="1:16" s="3" customFormat="1">
      <c r="A233" s="20"/>
      <c r="B233" s="20"/>
      <c r="C233" s="20"/>
      <c r="D233" s="20"/>
      <c r="E233" s="20"/>
      <c r="F233" s="22"/>
      <c r="G233" s="22"/>
      <c r="H233" s="22"/>
      <c r="I233" s="22"/>
      <c r="J233" s="22"/>
      <c r="N233" s="7"/>
      <c r="O233" s="7"/>
      <c r="P233" s="24"/>
    </row>
    <row r="234" spans="1:16" s="4" customFormat="1">
      <c r="A234" s="28"/>
      <c r="B234" s="28"/>
      <c r="C234" s="28"/>
      <c r="D234" s="28"/>
      <c r="E234" s="28"/>
      <c r="F234" s="29"/>
      <c r="G234" s="29"/>
      <c r="H234" s="29"/>
      <c r="I234" s="29"/>
      <c r="J234" s="29"/>
      <c r="L234" s="4">
        <v>1</v>
      </c>
      <c r="M234" s="4">
        <v>1</v>
      </c>
      <c r="N234" s="4">
        <v>1</v>
      </c>
      <c r="P234" s="27"/>
    </row>
    <row r="235" spans="1:16" s="2" customFormat="1">
      <c r="A235" s="19">
        <f t="shared" ref="A235" si="292">+A231+1</f>
        <v>59</v>
      </c>
      <c r="B235" s="19" t="s">
        <v>6</v>
      </c>
      <c r="C235" s="19" t="s">
        <v>6</v>
      </c>
      <c r="D235" s="19" t="s">
        <v>6</v>
      </c>
      <c r="E235" s="19">
        <v>158078</v>
      </c>
      <c r="F235" s="21">
        <f t="shared" ref="F235" si="293">IF(K235=1,0+F$2,IF(K236=1,5+F$2,IF(K237=1,10+F$2,IF(K238=1,15+F$2,""))))</f>
        <v>15</v>
      </c>
      <c r="G235" s="21">
        <f t="shared" ref="G235" si="294">IF(L235=1,0+G$2,IF(L236=1,5+G$2,IF(L237=1,10+G$2,IF(L238=1,15+G$2,""))))</f>
        <v>6</v>
      </c>
      <c r="H235" s="21">
        <f t="shared" ref="H235" si="295">IF(M235=1,0+H$2,IF(M236=1,5+H$2,IF(M237=1,10+H$2,IF(M238=1,15+H$2,""))))</f>
        <v>7</v>
      </c>
      <c r="I235" s="21">
        <f t="shared" ref="I235" si="296">IF(N235=1,0+I$2,IF(N236=1,5+I$2,IF(N237=1,10+I$2,IF(N238=1,15+I$2,""))))</f>
        <v>8</v>
      </c>
      <c r="J235" s="21">
        <f t="shared" ref="J235" si="297">IF(O235=1,0+J$2,IF(O236=1,5+J$2,IF(O237=1,10+J$2,IF(O238=1,15+J$2,""))))</f>
        <v>19</v>
      </c>
      <c r="P235" s="23" t="str">
        <f t="shared" ref="P235" si="298">CONCATENATE("_paylines.push(new Payline5Data(",A235-1,", LinesEmbed5x4.Line_0",A235-1,", 0x",E235,", payboxes, ",F235,", ",G235,", ",H235,", ",I235,", ",J235,"));")</f>
        <v>_paylines.push(new Payline5Data(58, LinesEmbed5x4.Line_058, 0x158078, payboxes, 15, 6, 7, 8, 19));</v>
      </c>
    </row>
    <row r="236" spans="1:16" s="3" customFormat="1">
      <c r="A236" s="20"/>
      <c r="B236" s="20"/>
      <c r="C236" s="20"/>
      <c r="D236" s="20"/>
      <c r="E236" s="20"/>
      <c r="F236" s="22"/>
      <c r="G236" s="22"/>
      <c r="H236" s="22"/>
      <c r="I236" s="22"/>
      <c r="J236" s="22"/>
      <c r="L236" s="3">
        <v>1</v>
      </c>
      <c r="M236" s="3">
        <v>1</v>
      </c>
      <c r="N236" s="7">
        <v>1</v>
      </c>
      <c r="O236" s="7"/>
      <c r="P236" s="24"/>
    </row>
    <row r="237" spans="1:16" s="3" customFormat="1">
      <c r="A237" s="20"/>
      <c r="B237" s="20"/>
      <c r="C237" s="20"/>
      <c r="D237" s="20"/>
      <c r="E237" s="20"/>
      <c r="F237" s="22"/>
      <c r="G237" s="22"/>
      <c r="H237" s="22"/>
      <c r="I237" s="22"/>
      <c r="J237" s="22"/>
      <c r="N237" s="7"/>
      <c r="O237" s="7"/>
      <c r="P237" s="24"/>
    </row>
    <row r="238" spans="1:16" s="4" customFormat="1">
      <c r="A238" s="28"/>
      <c r="B238" s="28"/>
      <c r="C238" s="28"/>
      <c r="D238" s="28"/>
      <c r="E238" s="28"/>
      <c r="F238" s="29"/>
      <c r="G238" s="29"/>
      <c r="H238" s="29"/>
      <c r="I238" s="29"/>
      <c r="J238" s="29"/>
      <c r="K238" s="4">
        <v>1</v>
      </c>
      <c r="O238" s="4">
        <v>1</v>
      </c>
      <c r="P238" s="27"/>
    </row>
    <row r="239" spans="1:16" s="2" customFormat="1">
      <c r="A239" s="19">
        <f t="shared" ref="A239:A299" si="299">+A235+1</f>
        <v>60</v>
      </c>
      <c r="B239" s="19" t="s">
        <v>6</v>
      </c>
      <c r="C239" s="19" t="s">
        <v>6</v>
      </c>
      <c r="D239" s="19" t="s">
        <v>6</v>
      </c>
      <c r="E239" s="19" t="s">
        <v>129</v>
      </c>
      <c r="F239" s="21">
        <f t="shared" ref="F239" si="300">IF(K239=1,0+F$2,IF(K240=1,5+F$2,IF(K241=1,10+F$2,IF(K242=1,15+F$2,""))))</f>
        <v>10</v>
      </c>
      <c r="G239" s="21">
        <f t="shared" ref="G239" si="301">IF(L239=1,0+G$2,IF(L240=1,5+G$2,IF(L241=1,10+G$2,IF(L242=1,15+G$2,""))))</f>
        <v>1</v>
      </c>
      <c r="H239" s="21">
        <f t="shared" ref="H239" si="302">IF(M239=1,0+H$2,IF(M240=1,5+H$2,IF(M241=1,10+H$2,IF(M242=1,15+H$2,""))))</f>
        <v>2</v>
      </c>
      <c r="I239" s="21">
        <f t="shared" ref="I239" si="303">IF(N239=1,0+I$2,IF(N240=1,5+I$2,IF(N241=1,10+I$2,IF(N242=1,15+I$2,""))))</f>
        <v>3</v>
      </c>
      <c r="J239" s="21">
        <f t="shared" ref="J239" si="304">IF(O239=1,0+J$2,IF(O240=1,5+J$2,IF(O241=1,10+J$2,IF(O242=1,15+J$2,""))))</f>
        <v>14</v>
      </c>
      <c r="L239" s="2">
        <v>1</v>
      </c>
      <c r="M239" s="2">
        <v>1</v>
      </c>
      <c r="N239" s="2">
        <v>1</v>
      </c>
      <c r="P239" s="23" t="str">
        <f t="shared" ref="P239" si="305">CONCATENATE("_paylines.push(new Payline5Data(",A239-1,", LinesEmbed5x4.Line_0",A239-1,", 0x",E239,", payboxes, ",F239,", ",G239,", ",H239,", ",I239,", ",J239,"));")</f>
        <v>_paylines.push(new Payline5Data(59, LinesEmbed5x4.Line_059, 0xFC74FD, payboxes, 10, 1, 2, 3, 14));</v>
      </c>
    </row>
    <row r="240" spans="1:16" s="3" customFormat="1">
      <c r="A240" s="20"/>
      <c r="B240" s="20"/>
      <c r="C240" s="20"/>
      <c r="D240" s="20"/>
      <c r="E240" s="20"/>
      <c r="F240" s="22"/>
      <c r="G240" s="22"/>
      <c r="H240" s="22"/>
      <c r="I240" s="22"/>
      <c r="J240" s="22"/>
      <c r="N240" s="7"/>
      <c r="O240" s="7"/>
      <c r="P240" s="24"/>
    </row>
    <row r="241" spans="1:16" s="3" customFormat="1">
      <c r="A241" s="20"/>
      <c r="B241" s="20"/>
      <c r="C241" s="20"/>
      <c r="D241" s="20"/>
      <c r="E241" s="20"/>
      <c r="F241" s="22"/>
      <c r="G241" s="22"/>
      <c r="H241" s="22"/>
      <c r="I241" s="22"/>
      <c r="J241" s="22"/>
      <c r="K241" s="3">
        <v>1</v>
      </c>
      <c r="N241" s="7"/>
      <c r="O241" s="7">
        <v>1</v>
      </c>
      <c r="P241" s="24"/>
    </row>
    <row r="242" spans="1:16" s="4" customFormat="1">
      <c r="A242" s="28"/>
      <c r="B242" s="28"/>
      <c r="C242" s="28"/>
      <c r="D242" s="28"/>
      <c r="E242" s="28"/>
      <c r="F242" s="29"/>
      <c r="G242" s="29"/>
      <c r="H242" s="29"/>
      <c r="I242" s="29"/>
      <c r="J242" s="29"/>
      <c r="P242" s="27"/>
    </row>
    <row r="243" spans="1:16" s="2" customFormat="1">
      <c r="A243" s="19">
        <f t="shared" ref="A243:A303" si="306">+A239+1</f>
        <v>61</v>
      </c>
      <c r="B243" s="19" t="s">
        <v>6</v>
      </c>
      <c r="C243" s="19" t="s">
        <v>6</v>
      </c>
      <c r="D243" s="19" t="s">
        <v>6</v>
      </c>
      <c r="E243" s="19" t="s">
        <v>131</v>
      </c>
      <c r="F243" s="21">
        <f t="shared" ref="F243" si="307">IF(K243=1,0+F$2,IF(K244=1,5+F$2,IF(K245=1,10+F$2,IF(K246=1,15+F$2,""))))</f>
        <v>0</v>
      </c>
      <c r="G243" s="21">
        <f t="shared" ref="G243" si="308">IF(L243=1,0+G$2,IF(L244=1,5+G$2,IF(L245=1,10+G$2,IF(L246=1,15+G$2,""))))</f>
        <v>16</v>
      </c>
      <c r="H243" s="21">
        <f t="shared" ref="H243" si="309">IF(M243=1,0+H$2,IF(M244=1,5+H$2,IF(M245=1,10+H$2,IF(M246=1,15+H$2,""))))</f>
        <v>17</v>
      </c>
      <c r="I243" s="21">
        <f t="shared" ref="I243" si="310">IF(N243=1,0+I$2,IF(N244=1,5+I$2,IF(N245=1,10+I$2,IF(N246=1,15+I$2,""))))</f>
        <v>18</v>
      </c>
      <c r="J243" s="21">
        <f t="shared" ref="J243" si="311">IF(O243=1,0+J$2,IF(O244=1,5+J$2,IF(O245=1,10+J$2,IF(O246=1,15+J$2,""))))</f>
        <v>4</v>
      </c>
      <c r="K243" s="2">
        <v>1</v>
      </c>
      <c r="O243" s="2">
        <v>1</v>
      </c>
      <c r="P243" s="23" t="str">
        <f t="shared" ref="P243" si="312">CONCATENATE("_paylines.push(new Payline5Data(",A243-1,", LinesEmbed5x4.Line_0",A243-1,", 0x",E243,", payboxes, ",F243,", ",G243,", ",H243,", ",I243,", ",J243,"));")</f>
        <v>_paylines.push(new Payline5Data(60, LinesEmbed5x4.Line_060, 0xF780A1, payboxes, 0, 16, 17, 18, 4));</v>
      </c>
    </row>
    <row r="244" spans="1:16" s="3" customFormat="1">
      <c r="A244" s="20"/>
      <c r="B244" s="20"/>
      <c r="C244" s="20"/>
      <c r="D244" s="20"/>
      <c r="E244" s="20"/>
      <c r="F244" s="22"/>
      <c r="G244" s="22"/>
      <c r="H244" s="22"/>
      <c r="I244" s="22"/>
      <c r="J244" s="22"/>
      <c r="N244" s="7"/>
      <c r="O244" s="7"/>
      <c r="P244" s="24"/>
    </row>
    <row r="245" spans="1:16" s="3" customFormat="1">
      <c r="A245" s="20"/>
      <c r="B245" s="20"/>
      <c r="C245" s="20"/>
      <c r="D245" s="20"/>
      <c r="E245" s="20"/>
      <c r="F245" s="22"/>
      <c r="G245" s="22"/>
      <c r="H245" s="22"/>
      <c r="I245" s="22"/>
      <c r="J245" s="22"/>
      <c r="N245" s="7"/>
      <c r="O245" s="7"/>
      <c r="P245" s="24"/>
    </row>
    <row r="246" spans="1:16" s="4" customFormat="1">
      <c r="A246" s="28"/>
      <c r="B246" s="28"/>
      <c r="C246" s="28"/>
      <c r="D246" s="28"/>
      <c r="E246" s="28"/>
      <c r="F246" s="29"/>
      <c r="G246" s="29"/>
      <c r="H246" s="29"/>
      <c r="I246" s="29"/>
      <c r="J246" s="29"/>
      <c r="L246" s="4">
        <v>1</v>
      </c>
      <c r="M246" s="4">
        <v>1</v>
      </c>
      <c r="N246" s="4">
        <v>1</v>
      </c>
      <c r="P246" s="27"/>
    </row>
    <row r="247" spans="1:16" s="2" customFormat="1">
      <c r="A247" s="19">
        <f t="shared" ref="A247" si="313">+A243+1</f>
        <v>62</v>
      </c>
      <c r="B247" s="19" t="s">
        <v>6</v>
      </c>
      <c r="C247" s="19" t="s">
        <v>6</v>
      </c>
      <c r="D247" s="19" t="s">
        <v>6</v>
      </c>
      <c r="E247" s="19" t="s">
        <v>133</v>
      </c>
      <c r="F247" s="21">
        <f t="shared" ref="F247" si="314">IF(K247=1,0+F$2,IF(K248=1,5+F$2,IF(K249=1,10+F$2,IF(K250=1,15+F$2,""))))</f>
        <v>15</v>
      </c>
      <c r="G247" s="21">
        <f t="shared" ref="G247" si="315">IF(L247=1,0+G$2,IF(L248=1,5+G$2,IF(L249=1,10+G$2,IF(L250=1,15+G$2,""))))</f>
        <v>1</v>
      </c>
      <c r="H247" s="21">
        <f t="shared" ref="H247" si="316">IF(M247=1,0+H$2,IF(M248=1,5+H$2,IF(M249=1,10+H$2,IF(M250=1,15+H$2,""))))</f>
        <v>2</v>
      </c>
      <c r="I247" s="21">
        <f t="shared" ref="I247" si="317">IF(N247=1,0+I$2,IF(N248=1,5+I$2,IF(N249=1,10+I$2,IF(N250=1,15+I$2,""))))</f>
        <v>3</v>
      </c>
      <c r="J247" s="21">
        <f t="shared" ref="J247" si="318">IF(O247=1,0+J$2,IF(O248=1,5+J$2,IF(O249=1,10+J$2,IF(O250=1,15+J$2,""))))</f>
        <v>19</v>
      </c>
      <c r="L247" s="2">
        <v>1</v>
      </c>
      <c r="M247" s="2">
        <v>1</v>
      </c>
      <c r="N247" s="2">
        <v>1</v>
      </c>
      <c r="P247" s="23" t="str">
        <f t="shared" ref="P247" si="319">CONCATENATE("_paylines.push(new Payline5Data(",A247-1,", LinesEmbed5x4.Line_0",A247-1,", 0x",E247,", payboxes, ",F247,", ",G247,", ",H247,", ",I247,", ",J247,"));")</f>
        <v>_paylines.push(new Payline5Data(61, LinesEmbed5x4.Line_061, 0x8E4585, payboxes, 15, 1, 2, 3, 19));</v>
      </c>
    </row>
    <row r="248" spans="1:16" s="3" customFormat="1">
      <c r="A248" s="20"/>
      <c r="B248" s="20"/>
      <c r="C248" s="20"/>
      <c r="D248" s="20"/>
      <c r="E248" s="20"/>
      <c r="F248" s="22"/>
      <c r="G248" s="22"/>
      <c r="H248" s="22"/>
      <c r="I248" s="22"/>
      <c r="J248" s="22"/>
      <c r="N248" s="7"/>
      <c r="O248" s="7"/>
      <c r="P248" s="24"/>
    </row>
    <row r="249" spans="1:16" s="3" customFormat="1">
      <c r="A249" s="20"/>
      <c r="B249" s="20"/>
      <c r="C249" s="20"/>
      <c r="D249" s="20"/>
      <c r="E249" s="20"/>
      <c r="F249" s="22"/>
      <c r="G249" s="22"/>
      <c r="H249" s="22"/>
      <c r="I249" s="22"/>
      <c r="J249" s="22"/>
      <c r="N249" s="7"/>
      <c r="O249" s="7"/>
      <c r="P249" s="24"/>
    </row>
    <row r="250" spans="1:16" s="4" customFormat="1">
      <c r="A250" s="28"/>
      <c r="B250" s="28"/>
      <c r="C250" s="28"/>
      <c r="D250" s="28"/>
      <c r="E250" s="28"/>
      <c r="F250" s="29"/>
      <c r="G250" s="29"/>
      <c r="H250" s="29"/>
      <c r="I250" s="29"/>
      <c r="J250" s="29"/>
      <c r="K250" s="4">
        <v>1</v>
      </c>
      <c r="O250" s="4">
        <v>1</v>
      </c>
      <c r="P250" s="27"/>
    </row>
    <row r="251" spans="1:16" s="2" customFormat="1">
      <c r="A251" s="19">
        <f t="shared" si="299"/>
        <v>63</v>
      </c>
      <c r="B251" s="19" t="s">
        <v>6</v>
      </c>
      <c r="C251" s="19" t="s">
        <v>6</v>
      </c>
      <c r="D251" s="19" t="s">
        <v>6</v>
      </c>
      <c r="E251" s="19" t="s">
        <v>135</v>
      </c>
      <c r="F251" s="21">
        <f t="shared" ref="F251" si="320">IF(K251=1,0+F$2,IF(K252=1,5+F$2,IF(K253=1,10+F$2,IF(K254=1,15+F$2,""))))</f>
        <v>0</v>
      </c>
      <c r="G251" s="21">
        <f t="shared" ref="G251" si="321">IF(L251=1,0+G$2,IF(L252=1,5+G$2,IF(L253=1,10+G$2,IF(L254=1,15+G$2,""))))</f>
        <v>1</v>
      </c>
      <c r="H251" s="21">
        <f t="shared" ref="H251" si="322">IF(M251=1,0+H$2,IF(M252=1,5+H$2,IF(M253=1,10+H$2,IF(M254=1,15+H$2,""))))</f>
        <v>2</v>
      </c>
      <c r="I251" s="21">
        <f t="shared" ref="I251" si="323">IF(N251=1,0+I$2,IF(N252=1,5+I$2,IF(N253=1,10+I$2,IF(N254=1,15+I$2,""))))</f>
        <v>8</v>
      </c>
      <c r="J251" s="21">
        <f t="shared" ref="J251" si="324">IF(O251=1,0+J$2,IF(O252=1,5+J$2,IF(O253=1,10+J$2,IF(O254=1,15+J$2,""))))</f>
        <v>9</v>
      </c>
      <c r="K251" s="2">
        <v>1</v>
      </c>
      <c r="L251" s="2">
        <v>1</v>
      </c>
      <c r="M251" s="2">
        <v>1</v>
      </c>
      <c r="P251" s="23" t="str">
        <f t="shared" ref="P251" si="325">CONCATENATE("_paylines.push(new Payline5Data(",A251-1,", LinesEmbed5x4.Line_0",A251-1,", 0x",E251,", payboxes, ",F251,", ",G251,", ",H251,", ",I251,", ",J251,"));")</f>
        <v>_paylines.push(new Payline5Data(62, LinesEmbed5x4.Line_062, 0x7442C8, payboxes, 0, 1, 2, 8, 9));</v>
      </c>
    </row>
    <row r="252" spans="1:16" s="3" customFormat="1">
      <c r="A252" s="20"/>
      <c r="B252" s="20"/>
      <c r="C252" s="20"/>
      <c r="D252" s="20"/>
      <c r="E252" s="20"/>
      <c r="F252" s="22"/>
      <c r="G252" s="22"/>
      <c r="H252" s="22"/>
      <c r="I252" s="22"/>
      <c r="J252" s="22"/>
      <c r="N252" s="7">
        <v>1</v>
      </c>
      <c r="O252" s="7">
        <v>1</v>
      </c>
      <c r="P252" s="24"/>
    </row>
    <row r="253" spans="1:16" s="3" customFormat="1">
      <c r="A253" s="20"/>
      <c r="B253" s="20"/>
      <c r="C253" s="20"/>
      <c r="D253" s="20"/>
      <c r="E253" s="20"/>
      <c r="F253" s="22"/>
      <c r="G253" s="22"/>
      <c r="H253" s="22"/>
      <c r="I253" s="22"/>
      <c r="J253" s="22"/>
      <c r="N253" s="7"/>
      <c r="O253" s="7"/>
      <c r="P253" s="24"/>
    </row>
    <row r="254" spans="1:16" s="4" customFormat="1">
      <c r="A254" s="28"/>
      <c r="B254" s="28"/>
      <c r="C254" s="28"/>
      <c r="D254" s="28"/>
      <c r="E254" s="28"/>
      <c r="F254" s="29"/>
      <c r="G254" s="29"/>
      <c r="H254" s="29"/>
      <c r="I254" s="29"/>
      <c r="J254" s="29"/>
      <c r="P254" s="27"/>
    </row>
    <row r="255" spans="1:16" s="2" customFormat="1">
      <c r="A255" s="19">
        <f t="shared" si="306"/>
        <v>64</v>
      </c>
      <c r="B255" s="19" t="s">
        <v>6</v>
      </c>
      <c r="C255" s="19" t="s">
        <v>6</v>
      </c>
      <c r="D255" s="19" t="s">
        <v>6</v>
      </c>
      <c r="E255" s="19" t="s">
        <v>137</v>
      </c>
      <c r="F255" s="21">
        <f t="shared" ref="F255" si="326">IF(K255=1,0+F$2,IF(K256=1,5+F$2,IF(K257=1,10+F$2,IF(K258=1,15+F$2,""))))</f>
        <v>5</v>
      </c>
      <c r="G255" s="21">
        <f t="shared" ref="G255" si="327">IF(L255=1,0+G$2,IF(L256=1,5+G$2,IF(L257=1,10+G$2,IF(L258=1,15+G$2,""))))</f>
        <v>6</v>
      </c>
      <c r="H255" s="21">
        <f t="shared" ref="H255" si="328">IF(M255=1,0+H$2,IF(M256=1,5+H$2,IF(M257=1,10+H$2,IF(M258=1,15+H$2,""))))</f>
        <v>7</v>
      </c>
      <c r="I255" s="21">
        <f t="shared" ref="I255" si="329">IF(N255=1,0+I$2,IF(N256=1,5+I$2,IF(N257=1,10+I$2,IF(N258=1,15+I$2,""))))</f>
        <v>13</v>
      </c>
      <c r="J255" s="21">
        <f t="shared" ref="J255" si="330">IF(O255=1,0+J$2,IF(O256=1,5+J$2,IF(O257=1,10+J$2,IF(O258=1,15+J$2,""))))</f>
        <v>14</v>
      </c>
      <c r="P255" s="23" t="str">
        <f t="shared" ref="P255" si="331">CONCATENATE("_paylines.push(new Payline5Data(",A255-1,", LinesEmbed5x4.Line_0",A255-1,", 0x",E255,", payboxes, ",F255,", ",G255,", ",H255,", ",I255,", ",J255,"));")</f>
        <v>_paylines.push(new Payline5Data(63, LinesEmbed5x4.Line_063, 0x9D81BA, payboxes, 5, 6, 7, 13, 14));</v>
      </c>
    </row>
    <row r="256" spans="1:16" s="3" customFormat="1">
      <c r="A256" s="20"/>
      <c r="B256" s="20"/>
      <c r="C256" s="20"/>
      <c r="D256" s="20"/>
      <c r="E256" s="20"/>
      <c r="F256" s="22"/>
      <c r="G256" s="22"/>
      <c r="H256" s="22"/>
      <c r="I256" s="22"/>
      <c r="J256" s="22"/>
      <c r="K256" s="3">
        <v>1</v>
      </c>
      <c r="L256" s="3">
        <v>1</v>
      </c>
      <c r="M256" s="3">
        <v>1</v>
      </c>
      <c r="N256" s="7"/>
      <c r="O256" s="7"/>
      <c r="P256" s="24"/>
    </row>
    <row r="257" spans="1:16" s="3" customFormat="1">
      <c r="A257" s="20"/>
      <c r="B257" s="20"/>
      <c r="C257" s="20"/>
      <c r="D257" s="20"/>
      <c r="E257" s="20"/>
      <c r="F257" s="22"/>
      <c r="G257" s="22"/>
      <c r="H257" s="22"/>
      <c r="I257" s="22"/>
      <c r="J257" s="22"/>
      <c r="N257" s="7">
        <v>1</v>
      </c>
      <c r="O257" s="7">
        <v>1</v>
      </c>
      <c r="P257" s="24"/>
    </row>
    <row r="258" spans="1:16" s="4" customFormat="1">
      <c r="A258" s="28"/>
      <c r="B258" s="28"/>
      <c r="C258" s="28"/>
      <c r="D258" s="28"/>
      <c r="E258" s="28"/>
      <c r="F258" s="29"/>
      <c r="G258" s="29"/>
      <c r="H258" s="29"/>
      <c r="I258" s="29"/>
      <c r="J258" s="29"/>
      <c r="P258" s="27"/>
    </row>
    <row r="259" spans="1:16" s="2" customFormat="1">
      <c r="A259" s="19">
        <f t="shared" ref="A259" si="332">+A255+1</f>
        <v>65</v>
      </c>
      <c r="B259" s="19" t="s">
        <v>6</v>
      </c>
      <c r="C259" s="19" t="s">
        <v>6</v>
      </c>
      <c r="D259" s="19" t="s">
        <v>6</v>
      </c>
      <c r="E259" s="19" t="s">
        <v>139</v>
      </c>
      <c r="F259" s="21">
        <f t="shared" ref="F259" si="333">IF(K259=1,0+F$2,IF(K260=1,5+F$2,IF(K261=1,10+F$2,IF(K262=1,15+F$2,""))))</f>
        <v>5</v>
      </c>
      <c r="G259" s="21">
        <f t="shared" ref="G259" si="334">IF(L259=1,0+G$2,IF(L260=1,5+G$2,IF(L261=1,10+G$2,IF(L262=1,15+G$2,""))))</f>
        <v>6</v>
      </c>
      <c r="H259" s="21">
        <f t="shared" ref="H259" si="335">IF(M259=1,0+H$2,IF(M260=1,5+H$2,IF(M261=1,10+H$2,IF(M262=1,15+H$2,""))))</f>
        <v>7</v>
      </c>
      <c r="I259" s="21">
        <f t="shared" ref="I259" si="336">IF(N259=1,0+I$2,IF(N260=1,5+I$2,IF(N261=1,10+I$2,IF(N262=1,15+I$2,""))))</f>
        <v>3</v>
      </c>
      <c r="J259" s="21">
        <f t="shared" ref="J259" si="337">IF(O259=1,0+J$2,IF(O260=1,5+J$2,IF(O261=1,10+J$2,IF(O262=1,15+J$2,""))))</f>
        <v>4</v>
      </c>
      <c r="N259" s="2">
        <v>1</v>
      </c>
      <c r="O259" s="2">
        <v>1</v>
      </c>
      <c r="P259" s="23" t="str">
        <f t="shared" ref="P259" si="338">CONCATENATE("_paylines.push(new Payline5Data(",A259-1,", LinesEmbed5x4.Line_0",A259-1,", 0x",E259,", payboxes, ",F259,", ",G259,", ",H259,", ",I259,", ",J259,"));")</f>
        <v>_paylines.push(new Payline5Data(64, LinesEmbed5x4.Line_064, 0xFF1DCE, payboxes, 5, 6, 7, 3, 4));</v>
      </c>
    </row>
    <row r="260" spans="1:16" s="3" customFormat="1">
      <c r="A260" s="20"/>
      <c r="B260" s="20"/>
      <c r="C260" s="20"/>
      <c r="D260" s="20"/>
      <c r="E260" s="20"/>
      <c r="F260" s="22"/>
      <c r="G260" s="22"/>
      <c r="H260" s="22"/>
      <c r="I260" s="22"/>
      <c r="J260" s="22"/>
      <c r="K260" s="3">
        <v>1</v>
      </c>
      <c r="L260" s="3">
        <v>1</v>
      </c>
      <c r="M260" s="3">
        <v>1</v>
      </c>
      <c r="N260" s="7"/>
      <c r="O260" s="7"/>
      <c r="P260" s="24"/>
    </row>
    <row r="261" spans="1:16" s="3" customFormat="1">
      <c r="A261" s="20"/>
      <c r="B261" s="20"/>
      <c r="C261" s="20"/>
      <c r="D261" s="20"/>
      <c r="E261" s="20"/>
      <c r="F261" s="22"/>
      <c r="G261" s="22"/>
      <c r="H261" s="22"/>
      <c r="I261" s="22"/>
      <c r="J261" s="22"/>
      <c r="N261" s="7"/>
      <c r="O261" s="7"/>
      <c r="P261" s="24"/>
    </row>
    <row r="262" spans="1:16" s="4" customFormat="1">
      <c r="A262" s="28"/>
      <c r="B262" s="28"/>
      <c r="C262" s="28"/>
      <c r="D262" s="28"/>
      <c r="E262" s="28"/>
      <c r="F262" s="29"/>
      <c r="G262" s="29"/>
      <c r="H262" s="29"/>
      <c r="I262" s="29"/>
      <c r="J262" s="29"/>
      <c r="P262" s="27"/>
    </row>
    <row r="263" spans="1:16" s="2" customFormat="1">
      <c r="A263" s="19">
        <f t="shared" si="299"/>
        <v>66</v>
      </c>
      <c r="B263" s="19" t="s">
        <v>6</v>
      </c>
      <c r="C263" s="19" t="s">
        <v>6</v>
      </c>
      <c r="D263" s="19" t="s">
        <v>6</v>
      </c>
      <c r="E263" s="19" t="s">
        <v>141</v>
      </c>
      <c r="F263" s="21">
        <f t="shared" ref="F263" si="339">IF(K263=1,0+F$2,IF(K264=1,5+F$2,IF(K265=1,10+F$2,IF(K266=1,15+F$2,""))))</f>
        <v>10</v>
      </c>
      <c r="G263" s="21">
        <f t="shared" ref="G263" si="340">IF(L263=1,0+G$2,IF(L264=1,5+G$2,IF(L265=1,10+G$2,IF(L266=1,15+G$2,""))))</f>
        <v>11</v>
      </c>
      <c r="H263" s="21">
        <f t="shared" ref="H263" si="341">IF(M263=1,0+H$2,IF(M264=1,5+H$2,IF(M265=1,10+H$2,IF(M266=1,15+H$2,""))))</f>
        <v>12</v>
      </c>
      <c r="I263" s="21">
        <f t="shared" ref="I263" si="342">IF(N263=1,0+I$2,IF(N264=1,5+I$2,IF(N265=1,10+I$2,IF(N266=1,15+I$2,""))))</f>
        <v>18</v>
      </c>
      <c r="J263" s="21">
        <f t="shared" ref="J263" si="343">IF(O263=1,0+J$2,IF(O264=1,5+J$2,IF(O265=1,10+J$2,IF(O266=1,15+J$2,""))))</f>
        <v>19</v>
      </c>
      <c r="P263" s="23" t="str">
        <f t="shared" ref="P263" si="344">CONCATENATE("_paylines.push(new Payline5Data(",A263-1,", LinesEmbed5x4.Line_0",A263-1,", 0x",E263,", payboxes, ",F263,", ",G263,", ",H263,", ",I263,", ",J263,"));")</f>
        <v>_paylines.push(new Payline5Data(65, LinesEmbed5x4.Line_065, 0xFF496C, payboxes, 10, 11, 12, 18, 19));</v>
      </c>
    </row>
    <row r="264" spans="1:16" s="3" customFormat="1">
      <c r="A264" s="20"/>
      <c r="B264" s="20"/>
      <c r="C264" s="20"/>
      <c r="D264" s="20"/>
      <c r="E264" s="20"/>
      <c r="F264" s="22"/>
      <c r="G264" s="22"/>
      <c r="H264" s="22"/>
      <c r="I264" s="22"/>
      <c r="J264" s="22"/>
      <c r="N264" s="7"/>
      <c r="O264" s="7"/>
      <c r="P264" s="24"/>
    </row>
    <row r="265" spans="1:16" s="3" customFormat="1">
      <c r="A265" s="20"/>
      <c r="B265" s="20"/>
      <c r="C265" s="20"/>
      <c r="D265" s="20"/>
      <c r="E265" s="20"/>
      <c r="F265" s="22"/>
      <c r="G265" s="22"/>
      <c r="H265" s="22"/>
      <c r="I265" s="22"/>
      <c r="J265" s="22"/>
      <c r="K265" s="3">
        <v>1</v>
      </c>
      <c r="L265" s="3">
        <v>1</v>
      </c>
      <c r="M265" s="3">
        <v>1</v>
      </c>
      <c r="N265" s="7"/>
      <c r="O265" s="7"/>
      <c r="P265" s="24"/>
    </row>
    <row r="266" spans="1:16" s="4" customFormat="1">
      <c r="A266" s="28"/>
      <c r="B266" s="28"/>
      <c r="C266" s="28"/>
      <c r="D266" s="28"/>
      <c r="E266" s="28"/>
      <c r="F266" s="29"/>
      <c r="G266" s="29"/>
      <c r="H266" s="29"/>
      <c r="I266" s="29"/>
      <c r="J266" s="29"/>
      <c r="N266" s="4">
        <v>1</v>
      </c>
      <c r="O266" s="4">
        <v>1</v>
      </c>
      <c r="P266" s="27"/>
    </row>
    <row r="267" spans="1:16" s="2" customFormat="1">
      <c r="A267" s="19">
        <f t="shared" si="306"/>
        <v>67</v>
      </c>
      <c r="B267" s="19" t="s">
        <v>6</v>
      </c>
      <c r="C267" s="19" t="s">
        <v>6</v>
      </c>
      <c r="D267" s="19" t="s">
        <v>6</v>
      </c>
      <c r="E267" s="19" t="s">
        <v>143</v>
      </c>
      <c r="F267" s="21">
        <f t="shared" ref="F267" si="345">IF(K267=1,0+F$2,IF(K268=1,5+F$2,IF(K269=1,10+F$2,IF(K270=1,15+F$2,""))))</f>
        <v>10</v>
      </c>
      <c r="G267" s="21">
        <f t="shared" ref="G267" si="346">IF(L267=1,0+G$2,IF(L268=1,5+G$2,IF(L269=1,10+G$2,IF(L270=1,15+G$2,""))))</f>
        <v>11</v>
      </c>
      <c r="H267" s="21">
        <f t="shared" ref="H267" si="347">IF(M267=1,0+H$2,IF(M268=1,5+H$2,IF(M269=1,10+H$2,IF(M270=1,15+H$2,""))))</f>
        <v>12</v>
      </c>
      <c r="I267" s="21">
        <f t="shared" ref="I267" si="348">IF(N267=1,0+I$2,IF(N268=1,5+I$2,IF(N269=1,10+I$2,IF(N270=1,15+I$2,""))))</f>
        <v>8</v>
      </c>
      <c r="J267" s="21">
        <f t="shared" ref="J267" si="349">IF(O267=1,0+J$2,IF(O268=1,5+J$2,IF(O269=1,10+J$2,IF(O270=1,15+J$2,""))))</f>
        <v>9</v>
      </c>
      <c r="P267" s="23" t="str">
        <f t="shared" ref="P267" si="350">CONCATENATE("_paylines.push(new Payline5Data(",A267-1,", LinesEmbed5x4.Line_0",A267-1,", 0x",E267,", payboxes, ",F267,", ",G267,", ",H267,", ",I267,", ",J267,"));")</f>
        <v>_paylines.push(new Payline5Data(66, LinesEmbed5x4.Line_066, 0xD68A59, payboxes, 10, 11, 12, 8, 9));</v>
      </c>
    </row>
    <row r="268" spans="1:16" s="3" customFormat="1">
      <c r="A268" s="20"/>
      <c r="B268" s="20"/>
      <c r="C268" s="20"/>
      <c r="D268" s="20"/>
      <c r="E268" s="20"/>
      <c r="F268" s="22"/>
      <c r="G268" s="22"/>
      <c r="H268" s="22"/>
      <c r="I268" s="22"/>
      <c r="J268" s="22"/>
      <c r="N268" s="7">
        <v>1</v>
      </c>
      <c r="O268" s="7">
        <v>1</v>
      </c>
      <c r="P268" s="24"/>
    </row>
    <row r="269" spans="1:16" s="3" customFormat="1">
      <c r="A269" s="20"/>
      <c r="B269" s="20"/>
      <c r="C269" s="20"/>
      <c r="D269" s="20"/>
      <c r="E269" s="20"/>
      <c r="F269" s="22"/>
      <c r="G269" s="22"/>
      <c r="H269" s="22"/>
      <c r="I269" s="22"/>
      <c r="J269" s="22"/>
      <c r="K269" s="3">
        <v>1</v>
      </c>
      <c r="L269" s="3">
        <v>1</v>
      </c>
      <c r="M269" s="3">
        <v>1</v>
      </c>
      <c r="N269" s="7"/>
      <c r="O269" s="7"/>
      <c r="P269" s="24"/>
    </row>
    <row r="270" spans="1:16" s="4" customFormat="1">
      <c r="A270" s="28"/>
      <c r="B270" s="28"/>
      <c r="C270" s="28"/>
      <c r="D270" s="28"/>
      <c r="E270" s="28"/>
      <c r="F270" s="29"/>
      <c r="G270" s="29"/>
      <c r="H270" s="29"/>
      <c r="I270" s="29"/>
      <c r="J270" s="29"/>
      <c r="P270" s="27"/>
    </row>
    <row r="271" spans="1:16" s="2" customFormat="1">
      <c r="A271" s="19">
        <f t="shared" ref="A271" si="351">+A267+1</f>
        <v>68</v>
      </c>
      <c r="B271" s="19" t="s">
        <v>6</v>
      </c>
      <c r="C271" s="19" t="s">
        <v>6</v>
      </c>
      <c r="D271" s="19" t="s">
        <v>6</v>
      </c>
      <c r="E271" s="19" t="s">
        <v>145</v>
      </c>
      <c r="F271" s="21">
        <f t="shared" ref="F271" si="352">IF(K271=1,0+F$2,IF(K272=1,5+F$2,IF(K273=1,10+F$2,IF(K274=1,15+F$2,""))))</f>
        <v>15</v>
      </c>
      <c r="G271" s="21">
        <f t="shared" ref="G271" si="353">IF(L271=1,0+G$2,IF(L272=1,5+G$2,IF(L273=1,10+G$2,IF(L274=1,15+G$2,""))))</f>
        <v>16</v>
      </c>
      <c r="H271" s="21">
        <f t="shared" ref="H271" si="354">IF(M271=1,0+H$2,IF(M272=1,5+H$2,IF(M273=1,10+H$2,IF(M274=1,15+H$2,""))))</f>
        <v>17</v>
      </c>
      <c r="I271" s="21">
        <f t="shared" ref="I271" si="355">IF(N271=1,0+I$2,IF(N272=1,5+I$2,IF(N273=1,10+I$2,IF(N274=1,15+I$2,""))))</f>
        <v>13</v>
      </c>
      <c r="J271" s="21">
        <f t="shared" ref="J271" si="356">IF(O271=1,0+J$2,IF(O272=1,5+J$2,IF(O273=1,10+J$2,IF(O274=1,15+J$2,""))))</f>
        <v>14</v>
      </c>
      <c r="P271" s="23" t="str">
        <f t="shared" ref="P271" si="357">CONCATENATE("_paylines.push(new Payline5Data(",A271-1,", LinesEmbed5x4.Line_0",A271-1,", 0x",E271,", payboxes, ",F271,", ",G271,", ",H271,", ",I271,", ",J271,"));")</f>
        <v>_paylines.push(new Payline5Data(67, LinesEmbed5x4.Line_067, 0xFF48D0, payboxes, 15, 16, 17, 13, 14));</v>
      </c>
    </row>
    <row r="272" spans="1:16" s="3" customFormat="1">
      <c r="A272" s="20"/>
      <c r="B272" s="20"/>
      <c r="C272" s="20"/>
      <c r="D272" s="20"/>
      <c r="E272" s="20"/>
      <c r="F272" s="22"/>
      <c r="G272" s="22"/>
      <c r="H272" s="22"/>
      <c r="I272" s="22"/>
      <c r="J272" s="22"/>
      <c r="N272" s="7"/>
      <c r="O272" s="7"/>
      <c r="P272" s="24"/>
    </row>
    <row r="273" spans="1:16" s="3" customFormat="1">
      <c r="A273" s="20"/>
      <c r="B273" s="20"/>
      <c r="C273" s="20"/>
      <c r="D273" s="20"/>
      <c r="E273" s="20"/>
      <c r="F273" s="22"/>
      <c r="G273" s="22"/>
      <c r="H273" s="22"/>
      <c r="I273" s="22"/>
      <c r="J273" s="22"/>
      <c r="N273" s="7">
        <v>1</v>
      </c>
      <c r="O273" s="7">
        <v>1</v>
      </c>
      <c r="P273" s="24"/>
    </row>
    <row r="274" spans="1:16" s="4" customFormat="1">
      <c r="A274" s="28"/>
      <c r="B274" s="28"/>
      <c r="C274" s="28"/>
      <c r="D274" s="28"/>
      <c r="E274" s="28"/>
      <c r="F274" s="29"/>
      <c r="G274" s="29"/>
      <c r="H274" s="29"/>
      <c r="I274" s="29"/>
      <c r="J274" s="29"/>
      <c r="K274" s="4">
        <v>1</v>
      </c>
      <c r="L274" s="4">
        <v>1</v>
      </c>
      <c r="M274" s="4">
        <v>1</v>
      </c>
      <c r="P274" s="27"/>
    </row>
    <row r="275" spans="1:16" s="2" customFormat="1">
      <c r="A275" s="19">
        <f t="shared" si="299"/>
        <v>69</v>
      </c>
      <c r="B275" s="19" t="s">
        <v>6</v>
      </c>
      <c r="C275" s="19" t="s">
        <v>6</v>
      </c>
      <c r="D275" s="19" t="s">
        <v>6</v>
      </c>
      <c r="E275" s="19" t="s">
        <v>146</v>
      </c>
      <c r="F275" s="21">
        <f t="shared" ref="F275" si="358">IF(K275=1,0+F$2,IF(K276=1,5+F$2,IF(K277=1,10+F$2,IF(K278=1,15+F$2,""))))</f>
        <v>0</v>
      </c>
      <c r="G275" s="21">
        <f t="shared" ref="G275" si="359">IF(L275=1,0+G$2,IF(L276=1,5+G$2,IF(L277=1,10+G$2,IF(L278=1,15+G$2,""))))</f>
        <v>1</v>
      </c>
      <c r="H275" s="21">
        <f t="shared" ref="H275" si="360">IF(M275=1,0+H$2,IF(M276=1,5+H$2,IF(M277=1,10+H$2,IF(M278=1,15+H$2,""))))</f>
        <v>2</v>
      </c>
      <c r="I275" s="21">
        <f t="shared" ref="I275" si="361">IF(N275=1,0+I$2,IF(N276=1,5+I$2,IF(N277=1,10+I$2,IF(N278=1,15+I$2,""))))</f>
        <v>13</v>
      </c>
      <c r="J275" s="21">
        <f t="shared" ref="J275" si="362">IF(O275=1,0+J$2,IF(O276=1,5+J$2,IF(O277=1,10+J$2,IF(O278=1,15+J$2,""))))</f>
        <v>14</v>
      </c>
      <c r="K275" s="2">
        <v>1</v>
      </c>
      <c r="L275" s="2">
        <v>1</v>
      </c>
      <c r="M275" s="2">
        <v>1</v>
      </c>
      <c r="P275" s="23" t="str">
        <f t="shared" ref="P275" si="363">CONCATENATE("_paylines.push(new Payline5Data(",A275-1,", LinesEmbed5x4.Line_0",A275-1,", 0x",E275,", payboxes, ",F275,", ",G275,", ",H275,", ",I275,", ",J275,"));")</f>
        <v>_paylines.push(new Payline5Data(68, LinesEmbed5x4.Line_068, 0xEE204D, payboxes, 0, 1, 2, 13, 14));</v>
      </c>
    </row>
    <row r="276" spans="1:16" s="3" customFormat="1">
      <c r="A276" s="20"/>
      <c r="B276" s="20"/>
      <c r="C276" s="20"/>
      <c r="D276" s="20"/>
      <c r="E276" s="20"/>
      <c r="F276" s="22"/>
      <c r="G276" s="22"/>
      <c r="H276" s="22"/>
      <c r="I276" s="22"/>
      <c r="J276" s="22"/>
      <c r="N276" s="7"/>
      <c r="O276" s="7"/>
      <c r="P276" s="24"/>
    </row>
    <row r="277" spans="1:16" s="3" customFormat="1">
      <c r="A277" s="20"/>
      <c r="B277" s="20"/>
      <c r="C277" s="20"/>
      <c r="D277" s="20"/>
      <c r="E277" s="20"/>
      <c r="F277" s="22"/>
      <c r="G277" s="22"/>
      <c r="H277" s="22"/>
      <c r="I277" s="22"/>
      <c r="J277" s="22"/>
      <c r="N277" s="7">
        <v>1</v>
      </c>
      <c r="O277" s="7">
        <v>1</v>
      </c>
      <c r="P277" s="24"/>
    </row>
    <row r="278" spans="1:16" s="4" customFormat="1">
      <c r="A278" s="28"/>
      <c r="B278" s="28"/>
      <c r="C278" s="28"/>
      <c r="D278" s="28"/>
      <c r="E278" s="28"/>
      <c r="F278" s="29"/>
      <c r="G278" s="29"/>
      <c r="H278" s="29"/>
      <c r="I278" s="29"/>
      <c r="J278" s="29"/>
      <c r="P278" s="27"/>
    </row>
    <row r="279" spans="1:16" s="2" customFormat="1">
      <c r="A279" s="19">
        <f t="shared" si="306"/>
        <v>70</v>
      </c>
      <c r="B279" s="19" t="s">
        <v>6</v>
      </c>
      <c r="C279" s="19" t="s">
        <v>6</v>
      </c>
      <c r="D279" s="19" t="s">
        <v>6</v>
      </c>
      <c r="E279" s="19" t="s">
        <v>148</v>
      </c>
      <c r="F279" s="21">
        <f t="shared" ref="F279" si="364">IF(K279=1,0+F$2,IF(K280=1,5+F$2,IF(K281=1,10+F$2,IF(K282=1,15+F$2,""))))</f>
        <v>5</v>
      </c>
      <c r="G279" s="21">
        <f t="shared" ref="G279" si="365">IF(L279=1,0+G$2,IF(L280=1,5+G$2,IF(L281=1,10+G$2,IF(L282=1,15+G$2,""))))</f>
        <v>6</v>
      </c>
      <c r="H279" s="21">
        <f t="shared" ref="H279" si="366">IF(M279=1,0+H$2,IF(M280=1,5+H$2,IF(M281=1,10+H$2,IF(M282=1,15+H$2,""))))</f>
        <v>7</v>
      </c>
      <c r="I279" s="21">
        <f t="shared" ref="I279" si="367">IF(N279=1,0+I$2,IF(N280=1,5+I$2,IF(N281=1,10+I$2,IF(N282=1,15+I$2,""))))</f>
        <v>18</v>
      </c>
      <c r="J279" s="21">
        <f t="shared" ref="J279" si="368">IF(O279=1,0+J$2,IF(O280=1,5+J$2,IF(O281=1,10+J$2,IF(O282=1,15+J$2,""))))</f>
        <v>19</v>
      </c>
      <c r="P279" s="23" t="str">
        <f t="shared" ref="P279" si="369">CONCATENATE("_paylines.push(new Payline5Data(",A279-1,", LinesEmbed5x4.Line_0",A279-1,", 0x",E279,", payboxes, ",F279,", ",G279,", ",H279,", ",I279,", ",J279,"));")</f>
        <v>_paylines.push(new Payline5Data(69, LinesEmbed5x4.Line_069, 0xFF5349, payboxes, 5, 6, 7, 18, 19));</v>
      </c>
    </row>
    <row r="280" spans="1:16" s="3" customFormat="1">
      <c r="A280" s="20"/>
      <c r="B280" s="20"/>
      <c r="C280" s="20"/>
      <c r="D280" s="20"/>
      <c r="E280" s="20"/>
      <c r="F280" s="22"/>
      <c r="G280" s="22"/>
      <c r="H280" s="22"/>
      <c r="I280" s="22"/>
      <c r="J280" s="22"/>
      <c r="K280" s="3">
        <v>1</v>
      </c>
      <c r="L280" s="3">
        <v>1</v>
      </c>
      <c r="M280" s="3">
        <v>1</v>
      </c>
      <c r="N280" s="7"/>
      <c r="O280" s="7"/>
      <c r="P280" s="24"/>
    </row>
    <row r="281" spans="1:16" s="3" customFormat="1">
      <c r="A281" s="20"/>
      <c r="B281" s="20"/>
      <c r="C281" s="20"/>
      <c r="D281" s="20"/>
      <c r="E281" s="20"/>
      <c r="F281" s="22"/>
      <c r="G281" s="22"/>
      <c r="H281" s="22"/>
      <c r="I281" s="22"/>
      <c r="J281" s="22"/>
      <c r="N281" s="7"/>
      <c r="O281" s="7"/>
      <c r="P281" s="24"/>
    </row>
    <row r="282" spans="1:16" s="4" customFormat="1">
      <c r="A282" s="28"/>
      <c r="B282" s="28"/>
      <c r="C282" s="28"/>
      <c r="D282" s="28"/>
      <c r="E282" s="28"/>
      <c r="F282" s="29"/>
      <c r="G282" s="29"/>
      <c r="H282" s="29"/>
      <c r="I282" s="29"/>
      <c r="J282" s="29"/>
      <c r="N282" s="4">
        <v>1</v>
      </c>
      <c r="O282" s="4">
        <v>1</v>
      </c>
      <c r="P282" s="27"/>
    </row>
    <row r="283" spans="1:16" s="2" customFormat="1">
      <c r="A283" s="19">
        <f t="shared" ref="A283" si="370">+A279+1</f>
        <v>71</v>
      </c>
      <c r="B283" s="19" t="s">
        <v>6</v>
      </c>
      <c r="C283" s="19" t="s">
        <v>6</v>
      </c>
      <c r="D283" s="19" t="s">
        <v>6</v>
      </c>
      <c r="E283" s="19" t="s">
        <v>150</v>
      </c>
      <c r="F283" s="21">
        <f t="shared" ref="F283" si="371">IF(K283=1,0+F$2,IF(K284=1,5+F$2,IF(K285=1,10+F$2,IF(K286=1,15+F$2,""))))</f>
        <v>10</v>
      </c>
      <c r="G283" s="21">
        <f t="shared" ref="G283" si="372">IF(L283=1,0+G$2,IF(L284=1,5+G$2,IF(L285=1,10+G$2,IF(L286=1,15+G$2,""))))</f>
        <v>11</v>
      </c>
      <c r="H283" s="21">
        <f t="shared" ref="H283" si="373">IF(M283=1,0+H$2,IF(M284=1,5+H$2,IF(M285=1,10+H$2,IF(M286=1,15+H$2,""))))</f>
        <v>12</v>
      </c>
      <c r="I283" s="21">
        <f t="shared" ref="I283" si="374">IF(N283=1,0+I$2,IF(N284=1,5+I$2,IF(N285=1,10+I$2,IF(N286=1,15+I$2,""))))</f>
        <v>3</v>
      </c>
      <c r="J283" s="21">
        <f t="shared" ref="J283" si="375">IF(O283=1,0+J$2,IF(O284=1,5+J$2,IF(O285=1,10+J$2,IF(O286=1,15+J$2,""))))</f>
        <v>4</v>
      </c>
      <c r="N283" s="2">
        <v>1</v>
      </c>
      <c r="O283" s="2">
        <v>1</v>
      </c>
      <c r="P283" s="23" t="str">
        <f t="shared" ref="P283" si="376">CONCATENATE("_paylines.push(new Payline5Data(",A283-1,", LinesEmbed5x4.Line_0",A283-1,", 0x",E283,", payboxes, ",F283,", ",G283,", ",H283,", ",I283,", ",J283,"));")</f>
        <v>_paylines.push(new Payline5Data(70, LinesEmbed5x4.Line_070, 0xC0448F, payboxes, 10, 11, 12, 3, 4));</v>
      </c>
    </row>
    <row r="284" spans="1:16" s="3" customFormat="1">
      <c r="A284" s="20"/>
      <c r="B284" s="20"/>
      <c r="C284" s="20"/>
      <c r="D284" s="20"/>
      <c r="E284" s="20"/>
      <c r="F284" s="22"/>
      <c r="G284" s="22"/>
      <c r="H284" s="22"/>
      <c r="I284" s="22"/>
      <c r="J284" s="22"/>
      <c r="N284" s="7"/>
      <c r="O284" s="7"/>
      <c r="P284" s="24"/>
    </row>
    <row r="285" spans="1:16" s="3" customFormat="1">
      <c r="A285" s="20"/>
      <c r="B285" s="20"/>
      <c r="C285" s="20"/>
      <c r="D285" s="20"/>
      <c r="E285" s="20"/>
      <c r="F285" s="22"/>
      <c r="G285" s="22"/>
      <c r="H285" s="22"/>
      <c r="I285" s="22"/>
      <c r="J285" s="22"/>
      <c r="K285" s="3">
        <v>1</v>
      </c>
      <c r="L285" s="3">
        <v>1</v>
      </c>
      <c r="M285" s="3">
        <v>1</v>
      </c>
      <c r="N285" s="7"/>
      <c r="O285" s="7"/>
      <c r="P285" s="24"/>
    </row>
    <row r="286" spans="1:16" s="4" customFormat="1">
      <c r="A286" s="28"/>
      <c r="B286" s="28"/>
      <c r="C286" s="28"/>
      <c r="D286" s="28"/>
      <c r="E286" s="28"/>
      <c r="F286" s="29"/>
      <c r="G286" s="29"/>
      <c r="H286" s="29"/>
      <c r="I286" s="29"/>
      <c r="J286" s="29"/>
      <c r="P286" s="27"/>
    </row>
    <row r="287" spans="1:16" s="2" customFormat="1">
      <c r="A287" s="19">
        <f t="shared" si="299"/>
        <v>72</v>
      </c>
      <c r="B287" s="19" t="s">
        <v>6</v>
      </c>
      <c r="C287" s="19" t="s">
        <v>6</v>
      </c>
      <c r="D287" s="19" t="s">
        <v>6</v>
      </c>
      <c r="E287" s="19" t="s">
        <v>152</v>
      </c>
      <c r="F287" s="21">
        <f t="shared" ref="F287" si="377">IF(K287=1,0+F$2,IF(K288=1,5+F$2,IF(K289=1,10+F$2,IF(K290=1,15+F$2,""))))</f>
        <v>15</v>
      </c>
      <c r="G287" s="21">
        <f t="shared" ref="G287" si="378">IF(L287=1,0+G$2,IF(L288=1,5+G$2,IF(L289=1,10+G$2,IF(L290=1,15+G$2,""))))</f>
        <v>16</v>
      </c>
      <c r="H287" s="21">
        <f t="shared" ref="H287" si="379">IF(M287=1,0+H$2,IF(M288=1,5+H$2,IF(M289=1,10+H$2,IF(M290=1,15+H$2,""))))</f>
        <v>17</v>
      </c>
      <c r="I287" s="21">
        <f t="shared" ref="I287" si="380">IF(N287=1,0+I$2,IF(N288=1,5+I$2,IF(N289=1,10+I$2,IF(N290=1,15+I$2,""))))</f>
        <v>8</v>
      </c>
      <c r="J287" s="21">
        <f t="shared" ref="J287" si="381">IF(O287=1,0+J$2,IF(O288=1,5+J$2,IF(O289=1,10+J$2,IF(O290=1,15+J$2,""))))</f>
        <v>9</v>
      </c>
      <c r="P287" s="23" t="str">
        <f t="shared" ref="P287" si="382">CONCATENATE("_paylines.push(new Payline5Data(",A287-1,", LinesEmbed5x4.Line_0",A287-1,", 0x",E287,", payboxes, ",F287,", ",G287,", ",H287,", ",I287,", ",J287,"));")</f>
        <v>_paylines.push(new Payline5Data(71, LinesEmbed5x4.Line_071, 0x1FCECB, payboxes, 15, 16, 17, 8, 9));</v>
      </c>
    </row>
    <row r="288" spans="1:16" s="3" customFormat="1">
      <c r="A288" s="20"/>
      <c r="B288" s="20"/>
      <c r="C288" s="20"/>
      <c r="D288" s="20"/>
      <c r="E288" s="20"/>
      <c r="F288" s="22"/>
      <c r="G288" s="22"/>
      <c r="H288" s="22"/>
      <c r="I288" s="22"/>
      <c r="J288" s="22"/>
      <c r="N288" s="7">
        <v>1</v>
      </c>
      <c r="O288" s="7">
        <v>1</v>
      </c>
      <c r="P288" s="24"/>
    </row>
    <row r="289" spans="1:16" s="3" customFormat="1">
      <c r="A289" s="20"/>
      <c r="B289" s="20"/>
      <c r="C289" s="20"/>
      <c r="D289" s="20"/>
      <c r="E289" s="20"/>
      <c r="F289" s="22"/>
      <c r="G289" s="22"/>
      <c r="H289" s="22"/>
      <c r="I289" s="22"/>
      <c r="J289" s="22"/>
      <c r="N289" s="7"/>
      <c r="O289" s="7"/>
      <c r="P289" s="24"/>
    </row>
    <row r="290" spans="1:16" s="4" customFormat="1">
      <c r="A290" s="28"/>
      <c r="B290" s="28"/>
      <c r="C290" s="28"/>
      <c r="D290" s="28"/>
      <c r="E290" s="28"/>
      <c r="F290" s="29"/>
      <c r="G290" s="29"/>
      <c r="H290" s="29"/>
      <c r="I290" s="29"/>
      <c r="J290" s="29"/>
      <c r="K290" s="4">
        <v>1</v>
      </c>
      <c r="L290" s="4">
        <v>1</v>
      </c>
      <c r="M290" s="4">
        <v>1</v>
      </c>
      <c r="P290" s="27"/>
    </row>
    <row r="291" spans="1:16" s="2" customFormat="1">
      <c r="A291" s="19">
        <f t="shared" si="306"/>
        <v>73</v>
      </c>
      <c r="B291" s="19" t="s">
        <v>6</v>
      </c>
      <c r="C291" s="19" t="s">
        <v>6</v>
      </c>
      <c r="D291" s="19" t="s">
        <v>6</v>
      </c>
      <c r="E291" s="19" t="s">
        <v>154</v>
      </c>
      <c r="F291" s="21">
        <f t="shared" ref="F291" si="383">IF(K291=1,0+F$2,IF(K292=1,5+F$2,IF(K293=1,10+F$2,IF(K294=1,15+F$2,""))))</f>
        <v>0</v>
      </c>
      <c r="G291" s="21">
        <f t="shared" ref="G291" si="384">IF(L291=1,0+G$2,IF(L292=1,5+G$2,IF(L293=1,10+G$2,IF(L294=1,15+G$2,""))))</f>
        <v>1</v>
      </c>
      <c r="H291" s="21">
        <f t="shared" ref="H291" si="385">IF(M291=1,0+H$2,IF(M292=1,5+H$2,IF(M293=1,10+H$2,IF(M294=1,15+H$2,""))))</f>
        <v>2</v>
      </c>
      <c r="I291" s="21">
        <f t="shared" ref="I291" si="386">IF(N291=1,0+I$2,IF(N292=1,5+I$2,IF(N293=1,10+I$2,IF(N294=1,15+I$2,""))))</f>
        <v>18</v>
      </c>
      <c r="J291" s="21">
        <f t="shared" ref="J291" si="387">IF(O291=1,0+J$2,IF(O292=1,5+J$2,IF(O293=1,10+J$2,IF(O294=1,15+J$2,""))))</f>
        <v>19</v>
      </c>
      <c r="K291" s="2">
        <v>1</v>
      </c>
      <c r="L291" s="2">
        <v>1</v>
      </c>
      <c r="M291" s="2">
        <v>1</v>
      </c>
      <c r="P291" s="23" t="str">
        <f t="shared" ref="P291" si="388">CONCATENATE("_paylines.push(new Payline5Data(",A291-1,", LinesEmbed5x4.Line_0",A291-1,", 0x",E291,", payboxes, ",F291,", ",G291,", ",H291,", ",I291,", ",J291,"));")</f>
        <v>_paylines.push(new Payline5Data(72, LinesEmbed5x4.Line_072, 0x7851A9, payboxes, 0, 1, 2, 18, 19));</v>
      </c>
    </row>
    <row r="292" spans="1:16" s="3" customFormat="1">
      <c r="A292" s="20"/>
      <c r="B292" s="20"/>
      <c r="C292" s="20"/>
      <c r="D292" s="20"/>
      <c r="E292" s="20"/>
      <c r="F292" s="22"/>
      <c r="G292" s="22"/>
      <c r="H292" s="22"/>
      <c r="I292" s="22"/>
      <c r="J292" s="22"/>
      <c r="N292" s="7"/>
      <c r="O292" s="7"/>
      <c r="P292" s="24"/>
    </row>
    <row r="293" spans="1:16" s="3" customFormat="1">
      <c r="A293" s="20"/>
      <c r="B293" s="20"/>
      <c r="C293" s="20"/>
      <c r="D293" s="20"/>
      <c r="E293" s="20"/>
      <c r="F293" s="22"/>
      <c r="G293" s="22"/>
      <c r="H293" s="22"/>
      <c r="I293" s="22"/>
      <c r="J293" s="22"/>
      <c r="N293" s="7"/>
      <c r="O293" s="7"/>
      <c r="P293" s="24"/>
    </row>
    <row r="294" spans="1:16" s="4" customFormat="1">
      <c r="A294" s="28"/>
      <c r="B294" s="28"/>
      <c r="C294" s="28"/>
      <c r="D294" s="28"/>
      <c r="E294" s="28"/>
      <c r="F294" s="29"/>
      <c r="G294" s="29"/>
      <c r="H294" s="29"/>
      <c r="I294" s="29"/>
      <c r="J294" s="29"/>
      <c r="N294" s="4">
        <v>1</v>
      </c>
      <c r="O294" s="4">
        <v>1</v>
      </c>
      <c r="P294" s="27"/>
    </row>
    <row r="295" spans="1:16" s="2" customFormat="1">
      <c r="A295" s="19">
        <f t="shared" ref="A295" si="389">+A291+1</f>
        <v>74</v>
      </c>
      <c r="B295" s="19" t="s">
        <v>6</v>
      </c>
      <c r="C295" s="19" t="s">
        <v>6</v>
      </c>
      <c r="D295" s="19" t="s">
        <v>6</v>
      </c>
      <c r="E295" s="19" t="s">
        <v>156</v>
      </c>
      <c r="F295" s="21">
        <f t="shared" ref="F295" si="390">IF(K295=1,0+F$2,IF(K296=1,5+F$2,IF(K297=1,10+F$2,IF(K298=1,15+F$2,""))))</f>
        <v>15</v>
      </c>
      <c r="G295" s="21">
        <f t="shared" ref="G295" si="391">IF(L295=1,0+G$2,IF(L296=1,5+G$2,IF(L297=1,10+G$2,IF(L298=1,15+G$2,""))))</f>
        <v>16</v>
      </c>
      <c r="H295" s="21">
        <f t="shared" ref="H295" si="392">IF(M295=1,0+H$2,IF(M296=1,5+H$2,IF(M297=1,10+H$2,IF(M298=1,15+H$2,""))))</f>
        <v>17</v>
      </c>
      <c r="I295" s="21">
        <f t="shared" ref="I295" si="393">IF(N295=1,0+I$2,IF(N296=1,5+I$2,IF(N297=1,10+I$2,IF(N298=1,15+I$2,""))))</f>
        <v>3</v>
      </c>
      <c r="J295" s="21">
        <f t="shared" ref="J295" si="394">IF(O295=1,0+J$2,IF(O296=1,5+J$2,IF(O297=1,10+J$2,IF(O298=1,15+J$2,""))))</f>
        <v>4</v>
      </c>
      <c r="N295" s="2">
        <v>1</v>
      </c>
      <c r="O295" s="2">
        <v>1</v>
      </c>
      <c r="P295" s="23" t="str">
        <f t="shared" ref="P295" si="395">CONCATENATE("_paylines.push(new Payline5Data(",A295-1,", LinesEmbed5x4.Line_0",A295-1,", 0x",E295,", payboxes, ",F295,", ",G295,", ",H295,", ",I295,", ",J295,"));")</f>
        <v>_paylines.push(new Payline5Data(73, LinesEmbed5x4.Line_073, 0xFF9BAA, payboxes, 15, 16, 17, 3, 4));</v>
      </c>
    </row>
    <row r="296" spans="1:16" s="3" customFormat="1">
      <c r="A296" s="20"/>
      <c r="B296" s="20"/>
      <c r="C296" s="20"/>
      <c r="D296" s="20"/>
      <c r="E296" s="20"/>
      <c r="F296" s="22"/>
      <c r="G296" s="22"/>
      <c r="H296" s="22"/>
      <c r="I296" s="22"/>
      <c r="J296" s="22"/>
      <c r="N296" s="7"/>
      <c r="O296" s="7"/>
      <c r="P296" s="24"/>
    </row>
    <row r="297" spans="1:16" s="3" customFormat="1">
      <c r="A297" s="20"/>
      <c r="B297" s="20"/>
      <c r="C297" s="20"/>
      <c r="D297" s="20"/>
      <c r="E297" s="20"/>
      <c r="F297" s="22"/>
      <c r="G297" s="22"/>
      <c r="H297" s="22"/>
      <c r="I297" s="22"/>
      <c r="J297" s="22"/>
      <c r="N297" s="7"/>
      <c r="O297" s="7"/>
      <c r="P297" s="24"/>
    </row>
    <row r="298" spans="1:16" s="4" customFormat="1">
      <c r="A298" s="28"/>
      <c r="B298" s="28"/>
      <c r="C298" s="28"/>
      <c r="D298" s="28"/>
      <c r="E298" s="28"/>
      <c r="F298" s="29"/>
      <c r="G298" s="29"/>
      <c r="H298" s="29"/>
      <c r="I298" s="29"/>
      <c r="J298" s="29"/>
      <c r="K298" s="4">
        <v>1</v>
      </c>
      <c r="L298" s="4">
        <v>1</v>
      </c>
      <c r="M298" s="4">
        <v>1</v>
      </c>
      <c r="P298" s="27"/>
    </row>
    <row r="299" spans="1:16" s="2" customFormat="1">
      <c r="A299" s="19">
        <f t="shared" si="299"/>
        <v>75</v>
      </c>
      <c r="B299" s="19" t="s">
        <v>6</v>
      </c>
      <c r="C299" s="19" t="s">
        <v>6</v>
      </c>
      <c r="D299" s="19" t="s">
        <v>6</v>
      </c>
      <c r="E299" s="19" t="s">
        <v>158</v>
      </c>
      <c r="F299" s="21">
        <f t="shared" ref="F299" si="396">IF(K299=1,0+F$2,IF(K300=1,5+F$2,IF(K301=1,10+F$2,IF(K302=1,15+F$2,""))))</f>
        <v>0</v>
      </c>
      <c r="G299" s="21">
        <f t="shared" ref="G299" si="397">IF(L299=1,0+G$2,IF(L300=1,5+G$2,IF(L301=1,10+G$2,IF(L302=1,15+G$2,""))))</f>
        <v>1</v>
      </c>
      <c r="H299" s="21">
        <f t="shared" ref="H299" si="398">IF(M299=1,0+H$2,IF(M300=1,5+H$2,IF(M301=1,10+H$2,IF(M302=1,15+H$2,""))))</f>
        <v>7</v>
      </c>
      <c r="I299" s="21">
        <f t="shared" ref="I299" si="399">IF(N299=1,0+I$2,IF(N300=1,5+I$2,IF(N301=1,10+I$2,IF(N302=1,15+I$2,""))))</f>
        <v>8</v>
      </c>
      <c r="J299" s="21">
        <f t="shared" ref="J299" si="400">IF(O299=1,0+J$2,IF(O300=1,5+J$2,IF(O301=1,10+J$2,IF(O302=1,15+J$2,""))))</f>
        <v>9</v>
      </c>
      <c r="K299" s="2">
        <v>1</v>
      </c>
      <c r="L299" s="2">
        <v>1</v>
      </c>
      <c r="P299" s="23" t="str">
        <f t="shared" ref="P299" si="401">CONCATENATE("_paylines.push(new Payline5Data(",A299-1,", LinesEmbed5x4.Line_0",A299-1,", 0x",E299,", payboxes, ",F299,", ",G299,", ",H299,", ",I299,", ",J299,"));")</f>
        <v>_paylines.push(new Payline5Data(74, LinesEmbed5x4.Line_074, 0xFC2847, payboxes, 0, 1, 7, 8, 9));</v>
      </c>
    </row>
    <row r="300" spans="1:16" s="3" customFormat="1">
      <c r="A300" s="20"/>
      <c r="B300" s="20"/>
      <c r="C300" s="20"/>
      <c r="D300" s="20"/>
      <c r="E300" s="20"/>
      <c r="F300" s="22"/>
      <c r="G300" s="22"/>
      <c r="H300" s="22"/>
      <c r="I300" s="22"/>
      <c r="J300" s="22"/>
      <c r="M300" s="3">
        <v>1</v>
      </c>
      <c r="N300" s="7">
        <v>1</v>
      </c>
      <c r="O300" s="7">
        <v>1</v>
      </c>
      <c r="P300" s="24"/>
    </row>
    <row r="301" spans="1:16" s="3" customFormat="1">
      <c r="A301" s="20"/>
      <c r="B301" s="20"/>
      <c r="C301" s="20"/>
      <c r="D301" s="20"/>
      <c r="E301" s="20"/>
      <c r="F301" s="22"/>
      <c r="G301" s="22"/>
      <c r="H301" s="22"/>
      <c r="I301" s="22"/>
      <c r="J301" s="22"/>
      <c r="N301" s="7"/>
      <c r="O301" s="7"/>
      <c r="P301" s="24"/>
    </row>
    <row r="302" spans="1:16" s="4" customFormat="1">
      <c r="A302" s="28"/>
      <c r="B302" s="28"/>
      <c r="C302" s="28"/>
      <c r="D302" s="28"/>
      <c r="E302" s="28"/>
      <c r="F302" s="29"/>
      <c r="G302" s="29"/>
      <c r="H302" s="29"/>
      <c r="I302" s="29"/>
      <c r="J302" s="29"/>
      <c r="P302" s="27"/>
    </row>
    <row r="303" spans="1:16" s="2" customFormat="1">
      <c r="A303" s="19">
        <f t="shared" si="306"/>
        <v>76</v>
      </c>
      <c r="B303" s="19" t="s">
        <v>6</v>
      </c>
      <c r="C303" s="19" t="s">
        <v>6</v>
      </c>
      <c r="D303" s="19" t="s">
        <v>6</v>
      </c>
      <c r="E303" s="19" t="s">
        <v>160</v>
      </c>
      <c r="F303" s="21">
        <f t="shared" ref="F303" si="402">IF(K303=1,0+F$2,IF(K304=1,5+F$2,IF(K305=1,10+F$2,IF(K306=1,15+F$2,""))))</f>
        <v>5</v>
      </c>
      <c r="G303" s="21">
        <f t="shared" ref="G303" si="403">IF(L303=1,0+G$2,IF(L304=1,5+G$2,IF(L305=1,10+G$2,IF(L306=1,15+G$2,""))))</f>
        <v>6</v>
      </c>
      <c r="H303" s="21">
        <f t="shared" ref="H303" si="404">IF(M303=1,0+H$2,IF(M304=1,5+H$2,IF(M305=1,10+H$2,IF(M306=1,15+H$2,""))))</f>
        <v>12</v>
      </c>
      <c r="I303" s="21">
        <f t="shared" ref="I303" si="405">IF(N303=1,0+I$2,IF(N304=1,5+I$2,IF(N305=1,10+I$2,IF(N306=1,15+I$2,""))))</f>
        <v>13</v>
      </c>
      <c r="J303" s="21">
        <f t="shared" ref="J303" si="406">IF(O303=1,0+J$2,IF(O304=1,5+J$2,IF(O305=1,10+J$2,IF(O306=1,15+J$2,""))))</f>
        <v>14</v>
      </c>
      <c r="P303" s="23" t="str">
        <f t="shared" ref="P303" si="407">CONCATENATE("_paylines.push(new Payline5Data(",A303-1,", LinesEmbed5x4.Line_0",A303-1,", 0x",E303,", payboxes, ",F303,", ",G303,", ",H303,", ",I303,", ",J303,"));")</f>
        <v>_paylines.push(new Payline5Data(75, LinesEmbed5x4.Line_075, 0x76FF7A, payboxes, 5, 6, 12, 13, 14));</v>
      </c>
    </row>
    <row r="304" spans="1:16" s="3" customFormat="1">
      <c r="A304" s="20"/>
      <c r="B304" s="20"/>
      <c r="C304" s="20"/>
      <c r="D304" s="20"/>
      <c r="E304" s="20"/>
      <c r="F304" s="22"/>
      <c r="G304" s="22"/>
      <c r="H304" s="22"/>
      <c r="I304" s="22"/>
      <c r="J304" s="22"/>
      <c r="K304" s="3">
        <v>1</v>
      </c>
      <c r="L304" s="3">
        <v>1</v>
      </c>
      <c r="N304" s="7"/>
      <c r="O304" s="7"/>
      <c r="P304" s="24"/>
    </row>
    <row r="305" spans="1:16" s="3" customFormat="1">
      <c r="A305" s="20"/>
      <c r="B305" s="20"/>
      <c r="C305" s="20"/>
      <c r="D305" s="20"/>
      <c r="E305" s="20"/>
      <c r="F305" s="22"/>
      <c r="G305" s="22"/>
      <c r="H305" s="22"/>
      <c r="I305" s="22"/>
      <c r="J305" s="22"/>
      <c r="M305" s="3">
        <v>1</v>
      </c>
      <c r="N305" s="7">
        <v>1</v>
      </c>
      <c r="O305" s="7">
        <v>1</v>
      </c>
      <c r="P305" s="24"/>
    </row>
    <row r="306" spans="1:16" s="4" customFormat="1">
      <c r="A306" s="28"/>
      <c r="B306" s="28"/>
      <c r="C306" s="28"/>
      <c r="D306" s="28"/>
      <c r="E306" s="28"/>
      <c r="F306" s="29"/>
      <c r="G306" s="29"/>
      <c r="H306" s="29"/>
      <c r="I306" s="29"/>
      <c r="J306" s="29"/>
      <c r="P306" s="27"/>
    </row>
    <row r="307" spans="1:16" s="2" customFormat="1">
      <c r="A307" s="19">
        <f t="shared" ref="A307" si="408">+A303+1</f>
        <v>77</v>
      </c>
      <c r="B307" s="19" t="s">
        <v>6</v>
      </c>
      <c r="C307" s="19" t="s">
        <v>6</v>
      </c>
      <c r="D307" s="19" t="s">
        <v>6</v>
      </c>
      <c r="E307" s="19" t="s">
        <v>162</v>
      </c>
      <c r="F307" s="21">
        <f t="shared" ref="F307" si="409">IF(K307=1,0+F$2,IF(K308=1,5+F$2,IF(K309=1,10+F$2,IF(K310=1,15+F$2,""))))</f>
        <v>10</v>
      </c>
      <c r="G307" s="21">
        <f t="shared" ref="G307" si="410">IF(L307=1,0+G$2,IF(L308=1,5+G$2,IF(L309=1,10+G$2,IF(L310=1,15+G$2,""))))</f>
        <v>11</v>
      </c>
      <c r="H307" s="21">
        <f t="shared" ref="H307" si="411">IF(M307=1,0+H$2,IF(M308=1,5+H$2,IF(M309=1,10+H$2,IF(M310=1,15+H$2,""))))</f>
        <v>17</v>
      </c>
      <c r="I307" s="21">
        <f t="shared" ref="I307" si="412">IF(N307=1,0+I$2,IF(N308=1,5+I$2,IF(N309=1,10+I$2,IF(N310=1,15+I$2,""))))</f>
        <v>18</v>
      </c>
      <c r="J307" s="21">
        <f t="shared" ref="J307" si="413">IF(O307=1,0+J$2,IF(O308=1,5+J$2,IF(O309=1,10+J$2,IF(O310=1,15+J$2,""))))</f>
        <v>19</v>
      </c>
      <c r="P307" s="23" t="str">
        <f t="shared" ref="P307" si="414">CONCATENATE("_paylines.push(new Payline5Data(",A307-1,", LinesEmbed5x4.Line_0",A307-1,", 0x",E307,", payboxes, ",F307,", ",G307,", ",H307,", ",I307,", ",J307,"));")</f>
        <v>_paylines.push(new Payline5Data(76, LinesEmbed5x4.Line_076, 0x9FE2BF, payboxes, 10, 11, 17, 18, 19));</v>
      </c>
    </row>
    <row r="308" spans="1:16" s="3" customFormat="1">
      <c r="A308" s="20"/>
      <c r="B308" s="20"/>
      <c r="C308" s="20"/>
      <c r="D308" s="20"/>
      <c r="E308" s="20"/>
      <c r="F308" s="22"/>
      <c r="G308" s="22"/>
      <c r="H308" s="22"/>
      <c r="I308" s="22"/>
      <c r="J308" s="22"/>
      <c r="N308" s="7"/>
      <c r="O308" s="7"/>
      <c r="P308" s="24"/>
    </row>
    <row r="309" spans="1:16" s="3" customFormat="1">
      <c r="A309" s="20"/>
      <c r="B309" s="20"/>
      <c r="C309" s="20"/>
      <c r="D309" s="20"/>
      <c r="E309" s="20"/>
      <c r="F309" s="22"/>
      <c r="G309" s="22"/>
      <c r="H309" s="22"/>
      <c r="I309" s="22"/>
      <c r="J309" s="22"/>
      <c r="K309" s="3">
        <v>1</v>
      </c>
      <c r="L309" s="3">
        <v>1</v>
      </c>
      <c r="N309" s="7"/>
      <c r="O309" s="7"/>
      <c r="P309" s="24"/>
    </row>
    <row r="310" spans="1:16" s="4" customFormat="1">
      <c r="A310" s="28"/>
      <c r="B310" s="28"/>
      <c r="C310" s="28"/>
      <c r="D310" s="28"/>
      <c r="E310" s="28"/>
      <c r="F310" s="29"/>
      <c r="G310" s="29"/>
      <c r="H310" s="29"/>
      <c r="I310" s="29"/>
      <c r="J310" s="29"/>
      <c r="M310" s="4">
        <v>1</v>
      </c>
      <c r="N310" s="4">
        <v>1</v>
      </c>
      <c r="O310" s="4">
        <v>1</v>
      </c>
      <c r="P310" s="27"/>
    </row>
    <row r="311" spans="1:16" s="2" customFormat="1">
      <c r="A311" s="19">
        <f t="shared" ref="A311" si="415">+A307+1</f>
        <v>78</v>
      </c>
      <c r="B311" s="19" t="s">
        <v>6</v>
      </c>
      <c r="C311" s="19" t="s">
        <v>6</v>
      </c>
      <c r="D311" s="19" t="s">
        <v>6</v>
      </c>
      <c r="E311" s="19" t="s">
        <v>164</v>
      </c>
      <c r="F311" s="21">
        <f t="shared" ref="F311" si="416">IF(K311=1,0+F$2,IF(K312=1,5+F$2,IF(K313=1,10+F$2,IF(K314=1,15+F$2,""))))</f>
        <v>5</v>
      </c>
      <c r="G311" s="21">
        <f t="shared" ref="G311" si="417">IF(L311=1,0+G$2,IF(L312=1,5+G$2,IF(L313=1,10+G$2,IF(L314=1,15+G$2,""))))</f>
        <v>6</v>
      </c>
      <c r="H311" s="21">
        <f t="shared" ref="H311" si="418">IF(M311=1,0+H$2,IF(M312=1,5+H$2,IF(M313=1,10+H$2,IF(M314=1,15+H$2,""))))</f>
        <v>2</v>
      </c>
      <c r="I311" s="21">
        <f t="shared" ref="I311" si="419">IF(N311=1,0+I$2,IF(N312=1,5+I$2,IF(N313=1,10+I$2,IF(N314=1,15+I$2,""))))</f>
        <v>3</v>
      </c>
      <c r="J311" s="21">
        <f t="shared" ref="J311" si="420">IF(O311=1,0+J$2,IF(O312=1,5+J$2,IF(O313=1,10+J$2,IF(O314=1,15+J$2,""))))</f>
        <v>4</v>
      </c>
      <c r="M311" s="2">
        <v>1</v>
      </c>
      <c r="N311" s="2">
        <v>1</v>
      </c>
      <c r="O311" s="2">
        <v>1</v>
      </c>
      <c r="P311" s="23" t="str">
        <f t="shared" ref="P311" si="421">CONCATENATE("_paylines.push(new Payline5Data(",A311-1,", LinesEmbed5x4.Line_0",A311-1,", 0x",E311,", payboxes, ",F311,", ",G311,", ",H311,", ",I311,", ",J311,"));")</f>
        <v>_paylines.push(new Payline5Data(77, LinesEmbed5x4.Line_077, 0xA5694F, payboxes, 5, 6, 2, 3, 4));</v>
      </c>
    </row>
    <row r="312" spans="1:16" s="3" customFormat="1">
      <c r="A312" s="20"/>
      <c r="B312" s="20"/>
      <c r="C312" s="20"/>
      <c r="D312" s="20"/>
      <c r="E312" s="20"/>
      <c r="F312" s="22"/>
      <c r="G312" s="22"/>
      <c r="H312" s="22"/>
      <c r="I312" s="22"/>
      <c r="J312" s="22"/>
      <c r="K312" s="3">
        <v>1</v>
      </c>
      <c r="L312" s="3">
        <v>1</v>
      </c>
      <c r="N312" s="7"/>
      <c r="O312" s="7"/>
      <c r="P312" s="24"/>
    </row>
    <row r="313" spans="1:16" s="3" customFormat="1">
      <c r="A313" s="20"/>
      <c r="B313" s="20"/>
      <c r="C313" s="20"/>
      <c r="D313" s="20"/>
      <c r="E313" s="20"/>
      <c r="F313" s="22"/>
      <c r="G313" s="22"/>
      <c r="H313" s="22"/>
      <c r="I313" s="22"/>
      <c r="J313" s="22"/>
      <c r="N313" s="7"/>
      <c r="O313" s="7"/>
      <c r="P313" s="24"/>
    </row>
    <row r="314" spans="1:16" s="4" customFormat="1">
      <c r="A314" s="28"/>
      <c r="B314" s="28"/>
      <c r="C314" s="28"/>
      <c r="D314" s="28"/>
      <c r="E314" s="28"/>
      <c r="F314" s="29"/>
      <c r="G314" s="29"/>
      <c r="H314" s="29"/>
      <c r="I314" s="29"/>
      <c r="J314" s="29"/>
      <c r="P314" s="27"/>
    </row>
    <row r="315" spans="1:16" s="2" customFormat="1">
      <c r="A315" s="19">
        <f t="shared" ref="A315" si="422">+A311+1</f>
        <v>79</v>
      </c>
      <c r="B315" s="19" t="s">
        <v>6</v>
      </c>
      <c r="C315" s="19" t="s">
        <v>6</v>
      </c>
      <c r="D315" s="19" t="s">
        <v>6</v>
      </c>
      <c r="E315" s="19" t="s">
        <v>166</v>
      </c>
      <c r="F315" s="21">
        <f t="shared" ref="F315" si="423">IF(K315=1,0+F$2,IF(K316=1,5+F$2,IF(K317=1,10+F$2,IF(K318=1,15+F$2,""))))</f>
        <v>10</v>
      </c>
      <c r="G315" s="21">
        <f t="shared" ref="G315" si="424">IF(L315=1,0+G$2,IF(L316=1,5+G$2,IF(L317=1,10+G$2,IF(L318=1,15+G$2,""))))</f>
        <v>11</v>
      </c>
      <c r="H315" s="21">
        <f t="shared" ref="H315" si="425">IF(M315=1,0+H$2,IF(M316=1,5+H$2,IF(M317=1,10+H$2,IF(M318=1,15+H$2,""))))</f>
        <v>7</v>
      </c>
      <c r="I315" s="21">
        <f t="shared" ref="I315" si="426">IF(N315=1,0+I$2,IF(N316=1,5+I$2,IF(N317=1,10+I$2,IF(N318=1,15+I$2,""))))</f>
        <v>8</v>
      </c>
      <c r="J315" s="21">
        <f t="shared" ref="J315" si="427">IF(O315=1,0+J$2,IF(O316=1,5+J$2,IF(O317=1,10+J$2,IF(O318=1,15+J$2,""))))</f>
        <v>9</v>
      </c>
      <c r="P315" s="23" t="str">
        <f t="shared" ref="P315" si="428">CONCATENATE("_paylines.push(new Payline5Data(",A315-1,", LinesEmbed5x4.Line_0",A315-1,", 0x",E315,", payboxes, ",F315,", ",G315,", ",H315,", ",I315,", ",J315,"));")</f>
        <v>_paylines.push(new Payline5Data(78, LinesEmbed5x4.Line_078, 0x8A795D, payboxes, 10, 11, 7, 8, 9));</v>
      </c>
    </row>
    <row r="316" spans="1:16" s="3" customFormat="1">
      <c r="A316" s="20"/>
      <c r="B316" s="20"/>
      <c r="C316" s="20"/>
      <c r="D316" s="20"/>
      <c r="E316" s="20"/>
      <c r="F316" s="22"/>
      <c r="G316" s="22"/>
      <c r="H316" s="22"/>
      <c r="I316" s="22"/>
      <c r="J316" s="22"/>
      <c r="M316" s="3">
        <v>1</v>
      </c>
      <c r="N316" s="7">
        <v>1</v>
      </c>
      <c r="O316" s="7">
        <v>1</v>
      </c>
      <c r="P316" s="24"/>
    </row>
    <row r="317" spans="1:16" s="3" customFormat="1">
      <c r="A317" s="20"/>
      <c r="B317" s="20"/>
      <c r="C317" s="20"/>
      <c r="D317" s="20"/>
      <c r="E317" s="20"/>
      <c r="F317" s="22"/>
      <c r="G317" s="22"/>
      <c r="H317" s="22"/>
      <c r="I317" s="22"/>
      <c r="J317" s="22"/>
      <c r="K317" s="3">
        <v>1</v>
      </c>
      <c r="L317" s="3">
        <v>1</v>
      </c>
      <c r="N317" s="7"/>
      <c r="O317" s="7"/>
      <c r="P317" s="24"/>
    </row>
    <row r="318" spans="1:16" s="4" customFormat="1">
      <c r="A318" s="28"/>
      <c r="B318" s="28"/>
      <c r="C318" s="28"/>
      <c r="D318" s="28"/>
      <c r="E318" s="28"/>
      <c r="F318" s="29"/>
      <c r="G318" s="29"/>
      <c r="H318" s="29"/>
      <c r="I318" s="29"/>
      <c r="J318" s="29"/>
      <c r="P318" s="27"/>
    </row>
    <row r="319" spans="1:16" s="2" customFormat="1">
      <c r="A319" s="19">
        <f t="shared" ref="A319" si="429">+A315+1</f>
        <v>80</v>
      </c>
      <c r="B319" s="19" t="s">
        <v>6</v>
      </c>
      <c r="C319" s="19" t="s">
        <v>6</v>
      </c>
      <c r="D319" s="19" t="s">
        <v>6</v>
      </c>
      <c r="E319" s="19" t="s">
        <v>168</v>
      </c>
      <c r="F319" s="21">
        <f t="shared" ref="F319:J319" si="430">IF(K319=1,0+F$2,IF(K320=1,5+F$2,IF(K321=1,10+F$2,IF(K322=1,15+F$2,""))))</f>
        <v>15</v>
      </c>
      <c r="G319" s="21">
        <f t="shared" si="430"/>
        <v>16</v>
      </c>
      <c r="H319" s="21">
        <f t="shared" si="430"/>
        <v>12</v>
      </c>
      <c r="I319" s="21">
        <f t="shared" si="430"/>
        <v>13</v>
      </c>
      <c r="J319" s="21">
        <f t="shared" si="430"/>
        <v>14</v>
      </c>
      <c r="P319" s="23" t="str">
        <f t="shared" ref="P319" si="431">CONCATENATE("_paylines.push(new Payline5Data(",A319-1,", LinesEmbed5x4.Line_0",A319-1,", 0x",E319,", payboxes, ",F319,", ",G319,", ",H319,", ",I319,", ",J319,"));")</f>
        <v>_paylines.push(new Payline5Data(79, LinesEmbed5x4.Line_079, 0x45CEA2, payboxes, 15, 16, 12, 13, 14));</v>
      </c>
    </row>
    <row r="320" spans="1:16" s="3" customFormat="1">
      <c r="A320" s="20"/>
      <c r="B320" s="20"/>
      <c r="C320" s="20"/>
      <c r="D320" s="20"/>
      <c r="E320" s="20"/>
      <c r="F320" s="22"/>
      <c r="G320" s="22"/>
      <c r="H320" s="22"/>
      <c r="I320" s="22"/>
      <c r="J320" s="22"/>
      <c r="N320" s="7"/>
      <c r="O320" s="7"/>
      <c r="P320" s="24"/>
    </row>
    <row r="321" spans="1:16" s="3" customFormat="1">
      <c r="A321" s="20"/>
      <c r="B321" s="20"/>
      <c r="C321" s="20"/>
      <c r="D321" s="20"/>
      <c r="E321" s="20"/>
      <c r="F321" s="22"/>
      <c r="G321" s="22"/>
      <c r="H321" s="22"/>
      <c r="I321" s="22"/>
      <c r="J321" s="22"/>
      <c r="M321" s="3">
        <v>1</v>
      </c>
      <c r="N321" s="7">
        <v>1</v>
      </c>
      <c r="O321" s="7">
        <v>1</v>
      </c>
      <c r="P321" s="24"/>
    </row>
    <row r="322" spans="1:16" s="4" customFormat="1">
      <c r="A322" s="28"/>
      <c r="B322" s="28"/>
      <c r="C322" s="28"/>
      <c r="D322" s="28"/>
      <c r="E322" s="28"/>
      <c r="F322" s="29"/>
      <c r="G322" s="29"/>
      <c r="H322" s="29"/>
      <c r="I322" s="29"/>
      <c r="J322" s="29"/>
      <c r="K322" s="4">
        <v>1</v>
      </c>
      <c r="L322" s="4">
        <v>1</v>
      </c>
      <c r="P322" s="27"/>
    </row>
    <row r="323" spans="1:16" s="2" customFormat="1">
      <c r="A323" s="19">
        <f t="shared" ref="A323" si="432">+A319+1</f>
        <v>81</v>
      </c>
      <c r="B323" s="19" t="s">
        <v>6</v>
      </c>
      <c r="C323" s="19" t="s">
        <v>6</v>
      </c>
      <c r="D323" s="19" t="s">
        <v>6</v>
      </c>
      <c r="E323" s="19" t="s">
        <v>170</v>
      </c>
      <c r="F323" s="21">
        <f t="shared" ref="F323" si="433">IF(K323=1,0+F$2,IF(K324=1,5+F$2,IF(K325=1,10+F$2,IF(K326=1,15+F$2,""))))</f>
        <v>0</v>
      </c>
      <c r="G323" s="21">
        <f t="shared" ref="G323" si="434">IF(L323=1,0+G$2,IF(L324=1,5+G$2,IF(L325=1,10+G$2,IF(L326=1,15+G$2,""))))</f>
        <v>1</v>
      </c>
      <c r="H323" s="21">
        <f t="shared" ref="H323" si="435">IF(M323=1,0+H$2,IF(M324=1,5+H$2,IF(M325=1,10+H$2,IF(M326=1,15+H$2,""))))</f>
        <v>12</v>
      </c>
      <c r="I323" s="21">
        <f t="shared" ref="I323" si="436">IF(N323=1,0+I$2,IF(N324=1,5+I$2,IF(N325=1,10+I$2,IF(N326=1,15+I$2,""))))</f>
        <v>13</v>
      </c>
      <c r="J323" s="21">
        <f t="shared" ref="J323" si="437">IF(O323=1,0+J$2,IF(O324=1,5+J$2,IF(O325=1,10+J$2,IF(O326=1,15+J$2,""))))</f>
        <v>14</v>
      </c>
      <c r="K323" s="2">
        <v>1</v>
      </c>
      <c r="L323" s="2">
        <v>1</v>
      </c>
      <c r="P323" s="23" t="str">
        <f t="shared" ref="P323" si="438">CONCATENATE("_paylines.push(new Payline5Data(",A323-1,", LinesEmbed5x4.Line_0",A323-1,", 0x",E323,", payboxes, ",F323,", ",G323,", ",H323,", ",I323,", ",J323,"));")</f>
        <v>_paylines.push(new Payline5Data(80, LinesEmbed5x4.Line_080, 0x80DAEB, payboxes, 0, 1, 12, 13, 14));</v>
      </c>
    </row>
    <row r="324" spans="1:16" s="3" customFormat="1">
      <c r="A324" s="20"/>
      <c r="B324" s="20"/>
      <c r="C324" s="20"/>
      <c r="D324" s="20"/>
      <c r="E324" s="20"/>
      <c r="F324" s="22"/>
      <c r="G324" s="22"/>
      <c r="H324" s="22"/>
      <c r="I324" s="22"/>
      <c r="J324" s="22"/>
      <c r="N324" s="7"/>
      <c r="O324" s="7"/>
      <c r="P324" s="24"/>
    </row>
    <row r="325" spans="1:16" s="3" customFormat="1">
      <c r="A325" s="20"/>
      <c r="B325" s="20"/>
      <c r="C325" s="20"/>
      <c r="D325" s="20"/>
      <c r="E325" s="20"/>
      <c r="F325" s="22"/>
      <c r="G325" s="22"/>
      <c r="H325" s="22"/>
      <c r="I325" s="22"/>
      <c r="J325" s="22"/>
      <c r="M325" s="3">
        <v>1</v>
      </c>
      <c r="N325" s="7">
        <v>1</v>
      </c>
      <c r="O325" s="7">
        <v>1</v>
      </c>
      <c r="P325" s="24"/>
    </row>
    <row r="326" spans="1:16" s="4" customFormat="1">
      <c r="A326" s="28"/>
      <c r="B326" s="28"/>
      <c r="C326" s="28"/>
      <c r="D326" s="28"/>
      <c r="E326" s="28"/>
      <c r="F326" s="29"/>
      <c r="G326" s="29"/>
      <c r="H326" s="29"/>
      <c r="I326" s="29"/>
      <c r="J326" s="29"/>
      <c r="P326" s="27"/>
    </row>
    <row r="327" spans="1:16" s="2" customFormat="1">
      <c r="A327" s="19">
        <f t="shared" ref="A327" si="439">+A323+1</f>
        <v>82</v>
      </c>
      <c r="B327" s="19" t="s">
        <v>6</v>
      </c>
      <c r="C327" s="19" t="s">
        <v>6</v>
      </c>
      <c r="D327" s="19" t="s">
        <v>6</v>
      </c>
      <c r="E327" s="19" t="s">
        <v>172</v>
      </c>
      <c r="F327" s="21">
        <f t="shared" ref="F327" si="440">IF(K327=1,0+F$2,IF(K328=1,5+F$2,IF(K329=1,10+F$2,IF(K330=1,15+F$2,""))))</f>
        <v>5</v>
      </c>
      <c r="G327" s="21">
        <f t="shared" ref="G327" si="441">IF(L327=1,0+G$2,IF(L328=1,5+G$2,IF(L329=1,10+G$2,IF(L330=1,15+G$2,""))))</f>
        <v>6</v>
      </c>
      <c r="H327" s="21">
        <f t="shared" ref="H327" si="442">IF(M327=1,0+H$2,IF(M328=1,5+H$2,IF(M329=1,10+H$2,IF(M330=1,15+H$2,""))))</f>
        <v>17</v>
      </c>
      <c r="I327" s="21">
        <f t="shared" ref="I327" si="443">IF(N327=1,0+I$2,IF(N328=1,5+I$2,IF(N329=1,10+I$2,IF(N330=1,15+I$2,""))))</f>
        <v>18</v>
      </c>
      <c r="J327" s="21">
        <f t="shared" ref="J327" si="444">IF(O327=1,0+J$2,IF(O328=1,5+J$2,IF(O329=1,10+J$2,IF(O330=1,15+J$2,""))))</f>
        <v>19</v>
      </c>
      <c r="P327" s="23" t="str">
        <f t="shared" ref="P327" si="445">CONCATENATE("_paylines.push(new Payline5Data(",A327-1,", LinesEmbed5x4.Line_0",A327-1,", 0x",E327,", payboxes, ",F327,", ",G327,", ",H327,", ",I327,", ",J327,"));")</f>
        <v>_paylines.push(new Payline5Data(81, LinesEmbed5x4.Line_081, 0xFFCF48, payboxes, 5, 6, 17, 18, 19));</v>
      </c>
    </row>
    <row r="328" spans="1:16" s="3" customFormat="1">
      <c r="A328" s="20"/>
      <c r="B328" s="20"/>
      <c r="C328" s="20"/>
      <c r="D328" s="20"/>
      <c r="E328" s="20"/>
      <c r="F328" s="22"/>
      <c r="G328" s="22"/>
      <c r="H328" s="22"/>
      <c r="I328" s="22"/>
      <c r="J328" s="22"/>
      <c r="K328" s="3">
        <v>1</v>
      </c>
      <c r="L328" s="3">
        <v>1</v>
      </c>
      <c r="N328" s="7"/>
      <c r="O328" s="7"/>
      <c r="P328" s="24"/>
    </row>
    <row r="329" spans="1:16" s="3" customFormat="1">
      <c r="A329" s="20"/>
      <c r="B329" s="20"/>
      <c r="C329" s="20"/>
      <c r="D329" s="20"/>
      <c r="E329" s="20"/>
      <c r="F329" s="22"/>
      <c r="G329" s="22"/>
      <c r="H329" s="22"/>
      <c r="I329" s="22"/>
      <c r="J329" s="22"/>
      <c r="N329" s="7"/>
      <c r="O329" s="7"/>
      <c r="P329" s="24"/>
    </row>
    <row r="330" spans="1:16" s="4" customFormat="1">
      <c r="A330" s="28"/>
      <c r="B330" s="28"/>
      <c r="C330" s="28"/>
      <c r="D330" s="28"/>
      <c r="E330" s="28"/>
      <c r="F330" s="29"/>
      <c r="G330" s="29"/>
      <c r="H330" s="29"/>
      <c r="I330" s="29"/>
      <c r="J330" s="29"/>
      <c r="M330" s="4">
        <v>1</v>
      </c>
      <c r="N330" s="4">
        <v>1</v>
      </c>
      <c r="O330" s="4">
        <v>1</v>
      </c>
      <c r="P330" s="27"/>
    </row>
    <row r="331" spans="1:16" s="2" customFormat="1">
      <c r="A331" s="19">
        <f t="shared" ref="A331" si="446">+A327+1</f>
        <v>83</v>
      </c>
      <c r="B331" s="19" t="s">
        <v>6</v>
      </c>
      <c r="C331" s="19" t="s">
        <v>6</v>
      </c>
      <c r="D331" s="19" t="s">
        <v>6</v>
      </c>
      <c r="E331" s="19" t="s">
        <v>174</v>
      </c>
      <c r="F331" s="21">
        <f t="shared" ref="F331" si="447">IF(K331=1,0+F$2,IF(K332=1,5+F$2,IF(K333=1,10+F$2,IF(K334=1,15+F$2,""))))</f>
        <v>10</v>
      </c>
      <c r="G331" s="21">
        <f t="shared" ref="G331" si="448">IF(L331=1,0+G$2,IF(L332=1,5+G$2,IF(L333=1,10+G$2,IF(L334=1,15+G$2,""))))</f>
        <v>11</v>
      </c>
      <c r="H331" s="21">
        <f t="shared" ref="H331" si="449">IF(M331=1,0+H$2,IF(M332=1,5+H$2,IF(M333=1,10+H$2,IF(M334=1,15+H$2,""))))</f>
        <v>2</v>
      </c>
      <c r="I331" s="21">
        <f t="shared" ref="I331" si="450">IF(N331=1,0+I$2,IF(N332=1,5+I$2,IF(N333=1,10+I$2,IF(N334=1,15+I$2,""))))</f>
        <v>3</v>
      </c>
      <c r="J331" s="21">
        <f t="shared" ref="J331" si="451">IF(O331=1,0+J$2,IF(O332=1,5+J$2,IF(O333=1,10+J$2,IF(O334=1,15+J$2,""))))</f>
        <v>4</v>
      </c>
      <c r="M331" s="2">
        <v>1</v>
      </c>
      <c r="N331" s="2">
        <v>1</v>
      </c>
      <c r="O331" s="2">
        <v>1</v>
      </c>
      <c r="P331" s="23" t="str">
        <f t="shared" ref="P331" si="452">CONCATENATE("_paylines.push(new Payline5Data(",A331-1,", LinesEmbed5x4.Line_0",A331-1,", 0x",E331,", payboxes, ",F331,", ",G331,", ",H331,", ",I331,", ",J331,"));")</f>
        <v>_paylines.push(new Payline5Data(82, LinesEmbed5x4.Line_082, 0xFD5E53, payboxes, 10, 11, 2, 3, 4));</v>
      </c>
    </row>
    <row r="332" spans="1:16" s="3" customFormat="1">
      <c r="A332" s="20"/>
      <c r="B332" s="20"/>
      <c r="C332" s="20"/>
      <c r="D332" s="20"/>
      <c r="E332" s="20"/>
      <c r="F332" s="22"/>
      <c r="G332" s="22"/>
      <c r="H332" s="22"/>
      <c r="I332" s="22"/>
      <c r="J332" s="22"/>
      <c r="N332" s="7"/>
      <c r="O332" s="7"/>
      <c r="P332" s="24"/>
    </row>
    <row r="333" spans="1:16" s="3" customFormat="1">
      <c r="A333" s="20"/>
      <c r="B333" s="20"/>
      <c r="C333" s="20"/>
      <c r="D333" s="20"/>
      <c r="E333" s="20"/>
      <c r="F333" s="22"/>
      <c r="G333" s="22"/>
      <c r="H333" s="22"/>
      <c r="I333" s="22"/>
      <c r="J333" s="22"/>
      <c r="K333" s="3">
        <v>1</v>
      </c>
      <c r="L333" s="3">
        <v>1</v>
      </c>
      <c r="N333" s="7"/>
      <c r="O333" s="7"/>
      <c r="P333" s="24"/>
    </row>
    <row r="334" spans="1:16" s="4" customFormat="1">
      <c r="A334" s="28"/>
      <c r="B334" s="28"/>
      <c r="C334" s="28"/>
      <c r="D334" s="28"/>
      <c r="E334" s="28"/>
      <c r="F334" s="29"/>
      <c r="G334" s="29"/>
      <c r="H334" s="29"/>
      <c r="I334" s="29"/>
      <c r="J334" s="29"/>
      <c r="P334" s="27"/>
    </row>
    <row r="335" spans="1:16" s="2" customFormat="1">
      <c r="A335" s="19">
        <f t="shared" ref="A335:A395" si="453">+A331+1</f>
        <v>84</v>
      </c>
      <c r="B335" s="19" t="s">
        <v>6</v>
      </c>
      <c r="C335" s="19" t="s">
        <v>6</v>
      </c>
      <c r="D335" s="19" t="s">
        <v>6</v>
      </c>
      <c r="E335" s="19" t="s">
        <v>176</v>
      </c>
      <c r="F335" s="21">
        <f t="shared" ref="F335" si="454">IF(K335=1,0+F$2,IF(K336=1,5+F$2,IF(K337=1,10+F$2,IF(K338=1,15+F$2,""))))</f>
        <v>15</v>
      </c>
      <c r="G335" s="21">
        <f t="shared" ref="G335" si="455">IF(L335=1,0+G$2,IF(L336=1,5+G$2,IF(L337=1,10+G$2,IF(L338=1,15+G$2,""))))</f>
        <v>16</v>
      </c>
      <c r="H335" s="21">
        <f t="shared" ref="H335" si="456">IF(M335=1,0+H$2,IF(M336=1,5+H$2,IF(M337=1,10+H$2,IF(M338=1,15+H$2,""))))</f>
        <v>7</v>
      </c>
      <c r="I335" s="21">
        <f t="shared" ref="I335" si="457">IF(N335=1,0+I$2,IF(N336=1,5+I$2,IF(N337=1,10+I$2,IF(N338=1,15+I$2,""))))</f>
        <v>8</v>
      </c>
      <c r="J335" s="21">
        <f t="shared" ref="J335" si="458">IF(O335=1,0+J$2,IF(O336=1,5+J$2,IF(O337=1,10+J$2,IF(O338=1,15+J$2,""))))</f>
        <v>9</v>
      </c>
      <c r="P335" s="23" t="str">
        <f t="shared" ref="P335" si="459">CONCATENATE("_paylines.push(new Payline5Data(",A335-1,", LinesEmbed5x4.Line_0",A335-1,", 0x",E335,", payboxes, ",F335,", ",G335,", ",H335,", ",I335,", ",J335,"));")</f>
        <v>_paylines.push(new Payline5Data(83, LinesEmbed5x4.Line_083, 0xFAA76C, payboxes, 15, 16, 7, 8, 9));</v>
      </c>
    </row>
    <row r="336" spans="1:16" s="3" customFormat="1">
      <c r="A336" s="20"/>
      <c r="B336" s="20"/>
      <c r="C336" s="20"/>
      <c r="D336" s="20"/>
      <c r="E336" s="20"/>
      <c r="F336" s="22"/>
      <c r="G336" s="22"/>
      <c r="H336" s="22"/>
      <c r="I336" s="22"/>
      <c r="J336" s="22"/>
      <c r="M336" s="3">
        <v>1</v>
      </c>
      <c r="N336" s="7">
        <v>1</v>
      </c>
      <c r="O336" s="7">
        <v>1</v>
      </c>
      <c r="P336" s="24"/>
    </row>
    <row r="337" spans="1:16" s="3" customFormat="1">
      <c r="A337" s="20"/>
      <c r="B337" s="20"/>
      <c r="C337" s="20"/>
      <c r="D337" s="20"/>
      <c r="E337" s="20"/>
      <c r="F337" s="22"/>
      <c r="G337" s="22"/>
      <c r="H337" s="22"/>
      <c r="I337" s="22"/>
      <c r="J337" s="22"/>
      <c r="N337" s="7"/>
      <c r="O337" s="7"/>
      <c r="P337" s="24"/>
    </row>
    <row r="338" spans="1:16" s="4" customFormat="1">
      <c r="A338" s="28"/>
      <c r="B338" s="28"/>
      <c r="C338" s="28"/>
      <c r="D338" s="28"/>
      <c r="E338" s="28"/>
      <c r="F338" s="29"/>
      <c r="G338" s="29"/>
      <c r="H338" s="29"/>
      <c r="I338" s="29"/>
      <c r="J338" s="29"/>
      <c r="K338" s="4">
        <v>1</v>
      </c>
      <c r="L338" s="4">
        <v>1</v>
      </c>
      <c r="P338" s="27"/>
    </row>
    <row r="339" spans="1:16" s="2" customFormat="1">
      <c r="A339" s="19">
        <f t="shared" ref="A339:A399" si="460">+A335+1</f>
        <v>85</v>
      </c>
      <c r="B339" s="19" t="s">
        <v>6</v>
      </c>
      <c r="C339" s="19" t="s">
        <v>6</v>
      </c>
      <c r="D339" s="19" t="s">
        <v>6</v>
      </c>
      <c r="E339" s="19" t="s">
        <v>178</v>
      </c>
      <c r="F339" s="21">
        <f t="shared" ref="F339" si="461">IF(K339=1,0+F$2,IF(K340=1,5+F$2,IF(K341=1,10+F$2,IF(K342=1,15+F$2,""))))</f>
        <v>0</v>
      </c>
      <c r="G339" s="21">
        <f t="shared" ref="G339" si="462">IF(L339=1,0+G$2,IF(L340=1,5+G$2,IF(L341=1,10+G$2,IF(L342=1,15+G$2,""))))</f>
        <v>1</v>
      </c>
      <c r="H339" s="21">
        <f t="shared" ref="H339" si="463">IF(M339=1,0+H$2,IF(M340=1,5+H$2,IF(M341=1,10+H$2,IF(M342=1,15+H$2,""))))</f>
        <v>17</v>
      </c>
      <c r="I339" s="21">
        <f t="shared" ref="I339" si="464">IF(N339=1,0+I$2,IF(N340=1,5+I$2,IF(N341=1,10+I$2,IF(N342=1,15+I$2,""))))</f>
        <v>18</v>
      </c>
      <c r="J339" s="21">
        <f t="shared" ref="J339" si="465">IF(O339=1,0+J$2,IF(O340=1,5+J$2,IF(O341=1,10+J$2,IF(O342=1,15+J$2,""))))</f>
        <v>19</v>
      </c>
      <c r="K339" s="2">
        <v>1</v>
      </c>
      <c r="L339" s="2">
        <v>1</v>
      </c>
      <c r="P339" s="23" t="str">
        <f t="shared" ref="P339" si="466">CONCATENATE("_paylines.push(new Payline5Data(",A339-1,", LinesEmbed5x4.Line_0",A339-1,", 0x",E339,", payboxes, ",F339,", ",G339,", ",H339,", ",I339,", ",J339,"));")</f>
        <v>_paylines.push(new Payline5Data(84, LinesEmbed5x4.Line_084, 0xFC89AC, payboxes, 0, 1, 17, 18, 19));</v>
      </c>
    </row>
    <row r="340" spans="1:16" s="3" customFormat="1">
      <c r="A340" s="20"/>
      <c r="B340" s="20"/>
      <c r="C340" s="20"/>
      <c r="D340" s="20"/>
      <c r="E340" s="20"/>
      <c r="F340" s="22"/>
      <c r="G340" s="22"/>
      <c r="H340" s="22"/>
      <c r="I340" s="22"/>
      <c r="J340" s="22"/>
      <c r="N340" s="7"/>
      <c r="O340" s="7"/>
      <c r="P340" s="24"/>
    </row>
    <row r="341" spans="1:16" s="3" customFormat="1">
      <c r="A341" s="20"/>
      <c r="B341" s="20"/>
      <c r="C341" s="20"/>
      <c r="D341" s="20"/>
      <c r="E341" s="20"/>
      <c r="F341" s="22"/>
      <c r="G341" s="22"/>
      <c r="H341" s="22"/>
      <c r="I341" s="22"/>
      <c r="J341" s="22"/>
      <c r="N341" s="7"/>
      <c r="O341" s="7"/>
      <c r="P341" s="24"/>
    </row>
    <row r="342" spans="1:16" s="4" customFormat="1">
      <c r="A342" s="28"/>
      <c r="B342" s="28"/>
      <c r="C342" s="28"/>
      <c r="D342" s="28"/>
      <c r="E342" s="28"/>
      <c r="F342" s="29"/>
      <c r="G342" s="29"/>
      <c r="H342" s="29"/>
      <c r="I342" s="29"/>
      <c r="J342" s="29"/>
      <c r="M342" s="4">
        <v>1</v>
      </c>
      <c r="N342" s="4">
        <v>1</v>
      </c>
      <c r="O342" s="4">
        <v>1</v>
      </c>
      <c r="P342" s="27"/>
    </row>
    <row r="343" spans="1:16" s="2" customFormat="1">
      <c r="A343" s="19">
        <f t="shared" ref="A343" si="467">+A339+1</f>
        <v>86</v>
      </c>
      <c r="B343" s="19" t="s">
        <v>6</v>
      </c>
      <c r="C343" s="19" t="s">
        <v>6</v>
      </c>
      <c r="D343" s="19" t="s">
        <v>6</v>
      </c>
      <c r="E343" s="19" t="s">
        <v>180</v>
      </c>
      <c r="F343" s="21">
        <f t="shared" ref="F343" si="468">IF(K343=1,0+F$2,IF(K344=1,5+F$2,IF(K345=1,10+F$2,IF(K346=1,15+F$2,""))))</f>
        <v>15</v>
      </c>
      <c r="G343" s="21">
        <f t="shared" ref="G343" si="469">IF(L343=1,0+G$2,IF(L344=1,5+G$2,IF(L345=1,10+G$2,IF(L346=1,15+G$2,""))))</f>
        <v>16</v>
      </c>
      <c r="H343" s="21">
        <f t="shared" ref="H343" si="470">IF(M343=1,0+H$2,IF(M344=1,5+H$2,IF(M345=1,10+H$2,IF(M346=1,15+H$2,""))))</f>
        <v>2</v>
      </c>
      <c r="I343" s="21">
        <f t="shared" ref="I343" si="471">IF(N343=1,0+I$2,IF(N344=1,5+I$2,IF(N345=1,10+I$2,IF(N346=1,15+I$2,""))))</f>
        <v>3</v>
      </c>
      <c r="J343" s="21">
        <f t="shared" ref="J343" si="472">IF(O343=1,0+J$2,IF(O344=1,5+J$2,IF(O345=1,10+J$2,IF(O346=1,15+J$2,""))))</f>
        <v>4</v>
      </c>
      <c r="M343" s="2">
        <v>1</v>
      </c>
      <c r="N343" s="2">
        <v>1</v>
      </c>
      <c r="O343" s="2">
        <v>1</v>
      </c>
      <c r="P343" s="23" t="str">
        <f t="shared" ref="P343" si="473">CONCATENATE("_paylines.push(new Payline5Data(",A343-1,", LinesEmbed5x4.Line_0",A343-1,", 0x",E343,", payboxes, ",F343,", ",G343,", ",H343,", ",I343,", ",J343,"));")</f>
        <v>_paylines.push(new Payline5Data(85, LinesEmbed5x4.Line_085, 0x17806D, payboxes, 15, 16, 2, 3, 4));</v>
      </c>
    </row>
    <row r="344" spans="1:16" s="3" customFormat="1">
      <c r="A344" s="20"/>
      <c r="B344" s="20"/>
      <c r="C344" s="20"/>
      <c r="D344" s="20"/>
      <c r="E344" s="20"/>
      <c r="F344" s="22"/>
      <c r="G344" s="22"/>
      <c r="H344" s="22"/>
      <c r="I344" s="22"/>
      <c r="J344" s="22"/>
      <c r="N344" s="7"/>
      <c r="O344" s="7"/>
      <c r="P344" s="24"/>
    </row>
    <row r="345" spans="1:16" s="3" customFormat="1">
      <c r="A345" s="20"/>
      <c r="B345" s="20"/>
      <c r="C345" s="20"/>
      <c r="D345" s="20"/>
      <c r="E345" s="20"/>
      <c r="F345" s="22"/>
      <c r="G345" s="22"/>
      <c r="H345" s="22"/>
      <c r="I345" s="22"/>
      <c r="J345" s="22"/>
      <c r="N345" s="7"/>
      <c r="O345" s="7"/>
      <c r="P345" s="24"/>
    </row>
    <row r="346" spans="1:16" s="4" customFormat="1">
      <c r="A346" s="28"/>
      <c r="B346" s="28"/>
      <c r="C346" s="28"/>
      <c r="D346" s="28"/>
      <c r="E346" s="28"/>
      <c r="F346" s="29"/>
      <c r="G346" s="29"/>
      <c r="H346" s="29"/>
      <c r="I346" s="29"/>
      <c r="J346" s="29"/>
      <c r="K346" s="4">
        <v>1</v>
      </c>
      <c r="L346" s="4">
        <v>1</v>
      </c>
      <c r="P346" s="27"/>
    </row>
    <row r="347" spans="1:16" s="2" customFormat="1">
      <c r="A347" s="19">
        <f t="shared" si="453"/>
        <v>87</v>
      </c>
      <c r="B347" s="19" t="s">
        <v>6</v>
      </c>
      <c r="C347" s="19" t="s">
        <v>6</v>
      </c>
      <c r="D347" s="19" t="s">
        <v>6</v>
      </c>
      <c r="E347" s="19" t="s">
        <v>182</v>
      </c>
      <c r="F347" s="21">
        <f t="shared" ref="F347" si="474">IF(K347=1,0+F$2,IF(K348=1,5+F$2,IF(K349=1,10+F$2,IF(K350=1,15+F$2,""))))</f>
        <v>5</v>
      </c>
      <c r="G347" s="21">
        <f t="shared" ref="G347" si="475">IF(L347=1,0+G$2,IF(L348=1,5+G$2,IF(L349=1,10+G$2,IF(L350=1,15+G$2,""))))</f>
        <v>1</v>
      </c>
      <c r="H347" s="21">
        <f t="shared" ref="H347" si="476">IF(M347=1,0+H$2,IF(M348=1,5+H$2,IF(M349=1,10+H$2,IF(M350=1,15+H$2,""))))</f>
        <v>7</v>
      </c>
      <c r="I347" s="21">
        <f t="shared" ref="I347" si="477">IF(N347=1,0+I$2,IF(N348=1,5+I$2,IF(N349=1,10+I$2,IF(N350=1,15+I$2,""))))</f>
        <v>13</v>
      </c>
      <c r="J347" s="21">
        <f t="shared" ref="J347" si="478">IF(O347=1,0+J$2,IF(O348=1,5+J$2,IF(O349=1,10+J$2,IF(O350=1,15+J$2,""))))</f>
        <v>9</v>
      </c>
      <c r="L347" s="2">
        <v>1</v>
      </c>
      <c r="P347" s="23" t="str">
        <f t="shared" ref="P347" si="479">CONCATENATE("_paylines.push(new Payline5Data(",A347-1,", LinesEmbed5x4.Line_0",A347-1,", 0x",E347,", payboxes, ",F347,", ",G347,", ",H347,", ",I347,", ",J347,"));")</f>
        <v>_paylines.push(new Payline5Data(86, LinesEmbed5x4.Line_086, 0xDEAA88, payboxes, 5, 1, 7, 13, 9));</v>
      </c>
    </row>
    <row r="348" spans="1:16" s="3" customFormat="1">
      <c r="A348" s="20"/>
      <c r="B348" s="20"/>
      <c r="C348" s="20"/>
      <c r="D348" s="20"/>
      <c r="E348" s="20"/>
      <c r="F348" s="22"/>
      <c r="G348" s="22"/>
      <c r="H348" s="22"/>
      <c r="I348" s="22"/>
      <c r="J348" s="22"/>
      <c r="K348" s="3">
        <v>1</v>
      </c>
      <c r="M348" s="3">
        <v>1</v>
      </c>
      <c r="N348" s="7"/>
      <c r="O348" s="7">
        <v>1</v>
      </c>
      <c r="P348" s="24"/>
    </row>
    <row r="349" spans="1:16" s="3" customFormat="1">
      <c r="A349" s="20"/>
      <c r="B349" s="20"/>
      <c r="C349" s="20"/>
      <c r="D349" s="20"/>
      <c r="E349" s="20"/>
      <c r="F349" s="22"/>
      <c r="G349" s="22"/>
      <c r="H349" s="22"/>
      <c r="I349" s="22"/>
      <c r="J349" s="22"/>
      <c r="N349" s="7">
        <v>1</v>
      </c>
      <c r="O349" s="7"/>
      <c r="P349" s="24"/>
    </row>
    <row r="350" spans="1:16" s="4" customFormat="1">
      <c r="A350" s="28"/>
      <c r="B350" s="28"/>
      <c r="C350" s="28"/>
      <c r="D350" s="28"/>
      <c r="E350" s="28"/>
      <c r="F350" s="29"/>
      <c r="G350" s="29"/>
      <c r="H350" s="29"/>
      <c r="I350" s="29"/>
      <c r="J350" s="29"/>
      <c r="P350" s="27"/>
    </row>
    <row r="351" spans="1:16" s="2" customFormat="1">
      <c r="A351" s="19">
        <f t="shared" si="460"/>
        <v>88</v>
      </c>
      <c r="B351" s="19" t="s">
        <v>6</v>
      </c>
      <c r="C351" s="19" t="s">
        <v>6</v>
      </c>
      <c r="D351" s="19" t="s">
        <v>6</v>
      </c>
      <c r="E351" s="19" t="s">
        <v>184</v>
      </c>
      <c r="F351" s="21">
        <f t="shared" ref="F351" si="480">IF(K351=1,0+F$2,IF(K352=1,5+F$2,IF(K353=1,10+F$2,IF(K354=1,15+F$2,""))))</f>
        <v>10</v>
      </c>
      <c r="G351" s="21">
        <f t="shared" ref="G351" si="481">IF(L351=1,0+G$2,IF(L352=1,5+G$2,IF(L353=1,10+G$2,IF(L354=1,15+G$2,""))))</f>
        <v>6</v>
      </c>
      <c r="H351" s="21">
        <f t="shared" ref="H351" si="482">IF(M351=1,0+H$2,IF(M352=1,5+H$2,IF(M353=1,10+H$2,IF(M354=1,15+H$2,""))))</f>
        <v>12</v>
      </c>
      <c r="I351" s="21">
        <f t="shared" ref="I351" si="483">IF(N351=1,0+I$2,IF(N352=1,5+I$2,IF(N353=1,10+I$2,IF(N354=1,15+I$2,""))))</f>
        <v>18</v>
      </c>
      <c r="J351" s="21">
        <f t="shared" ref="J351" si="484">IF(O351=1,0+J$2,IF(O352=1,5+J$2,IF(O353=1,10+J$2,IF(O354=1,15+J$2,""))))</f>
        <v>14</v>
      </c>
      <c r="P351" s="23" t="str">
        <f t="shared" ref="P351" si="485">CONCATENATE("_paylines.push(new Payline5Data(",A351-1,", LinesEmbed5x4.Line_0",A351-1,", 0x",E351,", payboxes, ",F351,", ",G351,", ",H351,", ",I351,", ",J351,"));")</f>
        <v>_paylines.push(new Payline5Data(87, LinesEmbed5x4.Line_087, 0x77DDE7, payboxes, 10, 6, 12, 18, 14));</v>
      </c>
    </row>
    <row r="352" spans="1:16" s="3" customFormat="1">
      <c r="A352" s="20"/>
      <c r="B352" s="20"/>
      <c r="C352" s="20"/>
      <c r="D352" s="20"/>
      <c r="E352" s="20"/>
      <c r="F352" s="22"/>
      <c r="G352" s="22"/>
      <c r="H352" s="22"/>
      <c r="I352" s="22"/>
      <c r="J352" s="22"/>
      <c r="L352" s="3">
        <v>1</v>
      </c>
      <c r="N352" s="7"/>
      <c r="O352" s="7"/>
      <c r="P352" s="24"/>
    </row>
    <row r="353" spans="1:16" s="3" customFormat="1">
      <c r="A353" s="20"/>
      <c r="B353" s="20"/>
      <c r="C353" s="20"/>
      <c r="D353" s="20"/>
      <c r="E353" s="20"/>
      <c r="F353" s="22"/>
      <c r="G353" s="22"/>
      <c r="H353" s="22"/>
      <c r="I353" s="22"/>
      <c r="J353" s="22"/>
      <c r="K353" s="3">
        <v>1</v>
      </c>
      <c r="M353" s="3">
        <v>1</v>
      </c>
      <c r="N353" s="7"/>
      <c r="O353" s="7">
        <v>1</v>
      </c>
      <c r="P353" s="24"/>
    </row>
    <row r="354" spans="1:16" s="4" customFormat="1">
      <c r="A354" s="28"/>
      <c r="B354" s="28"/>
      <c r="C354" s="28"/>
      <c r="D354" s="28"/>
      <c r="E354" s="28"/>
      <c r="F354" s="29"/>
      <c r="G354" s="29"/>
      <c r="H354" s="29"/>
      <c r="I354" s="29"/>
      <c r="J354" s="29"/>
      <c r="N354" s="4">
        <v>1</v>
      </c>
      <c r="P354" s="27"/>
    </row>
    <row r="355" spans="1:16" s="2" customFormat="1">
      <c r="A355" s="19">
        <f t="shared" ref="A355" si="486">+A351+1</f>
        <v>89</v>
      </c>
      <c r="B355" s="19" t="s">
        <v>6</v>
      </c>
      <c r="C355" s="19" t="s">
        <v>6</v>
      </c>
      <c r="D355" s="19" t="s">
        <v>6</v>
      </c>
      <c r="E355" s="19" t="s">
        <v>92</v>
      </c>
      <c r="F355" s="21">
        <f t="shared" ref="F355" si="487">IF(K355=1,0+F$2,IF(K356=1,5+F$2,IF(K357=1,10+F$2,IF(K358=1,15+F$2,""))))</f>
        <v>5</v>
      </c>
      <c r="G355" s="21">
        <f t="shared" ref="G355" si="488">IF(L355=1,0+G$2,IF(L356=1,5+G$2,IF(L357=1,10+G$2,IF(L358=1,15+G$2,""))))</f>
        <v>11</v>
      </c>
      <c r="H355" s="21">
        <f t="shared" ref="H355" si="489">IF(M355=1,0+H$2,IF(M356=1,5+H$2,IF(M357=1,10+H$2,IF(M358=1,15+H$2,""))))</f>
        <v>7</v>
      </c>
      <c r="I355" s="21">
        <f t="shared" ref="I355" si="490">IF(N355=1,0+I$2,IF(N356=1,5+I$2,IF(N357=1,10+I$2,IF(N358=1,15+I$2,""))))</f>
        <v>3</v>
      </c>
      <c r="J355" s="21">
        <f t="shared" ref="J355" si="491">IF(O355=1,0+J$2,IF(O356=1,5+J$2,IF(O357=1,10+J$2,IF(O358=1,15+J$2,""))))</f>
        <v>9</v>
      </c>
      <c r="N355" s="2">
        <v>1</v>
      </c>
      <c r="P355" s="23" t="str">
        <f t="shared" ref="P355" si="492">CONCATENATE("_paylines.push(new Payline5Data(",A355-1,", LinesEmbed5x4.Line_0",A355-1,", 0x",E355,", payboxes, ",F355,", ",G355,", ",H355,", ",I355,", ",J355,"));")</f>
        <v>_paylines.push(new Payline5Data(88, LinesEmbed5x4.Line_088, 0xFDFC74, payboxes, 5, 11, 7, 3, 9));</v>
      </c>
    </row>
    <row r="356" spans="1:16" s="3" customFormat="1">
      <c r="A356" s="20"/>
      <c r="B356" s="20"/>
      <c r="C356" s="20"/>
      <c r="D356" s="20"/>
      <c r="E356" s="20"/>
      <c r="F356" s="22"/>
      <c r="G356" s="22"/>
      <c r="H356" s="22"/>
      <c r="I356" s="22"/>
      <c r="J356" s="22"/>
      <c r="K356" s="3">
        <v>1</v>
      </c>
      <c r="M356" s="3">
        <v>1</v>
      </c>
      <c r="N356" s="7"/>
      <c r="O356" s="7">
        <v>1</v>
      </c>
      <c r="P356" s="24"/>
    </row>
    <row r="357" spans="1:16" s="3" customFormat="1">
      <c r="A357" s="20"/>
      <c r="B357" s="20"/>
      <c r="C357" s="20"/>
      <c r="D357" s="20"/>
      <c r="E357" s="20"/>
      <c r="F357" s="22"/>
      <c r="G357" s="22"/>
      <c r="H357" s="22"/>
      <c r="I357" s="22"/>
      <c r="J357" s="22"/>
      <c r="L357" s="3">
        <v>1</v>
      </c>
      <c r="N357" s="7"/>
      <c r="O357" s="7"/>
      <c r="P357" s="24"/>
    </row>
    <row r="358" spans="1:16" s="4" customFormat="1">
      <c r="A358" s="28"/>
      <c r="B358" s="28"/>
      <c r="C358" s="28"/>
      <c r="D358" s="28"/>
      <c r="E358" s="28"/>
      <c r="F358" s="29"/>
      <c r="G358" s="29"/>
      <c r="H358" s="29"/>
      <c r="I358" s="29"/>
      <c r="J358" s="29"/>
      <c r="P358" s="27"/>
    </row>
    <row r="359" spans="1:16" s="2" customFormat="1">
      <c r="A359" s="19">
        <f t="shared" si="453"/>
        <v>90</v>
      </c>
      <c r="B359" s="19" t="s">
        <v>6</v>
      </c>
      <c r="C359" s="19" t="s">
        <v>6</v>
      </c>
      <c r="D359" s="19" t="s">
        <v>6</v>
      </c>
      <c r="E359" s="19" t="s">
        <v>187</v>
      </c>
      <c r="F359" s="21">
        <f t="shared" ref="F359" si="493">IF(K359=1,0+F$2,IF(K360=1,5+F$2,IF(K361=1,10+F$2,IF(K362=1,15+F$2,""))))</f>
        <v>10</v>
      </c>
      <c r="G359" s="21">
        <f t="shared" ref="G359" si="494">IF(L359=1,0+G$2,IF(L360=1,5+G$2,IF(L361=1,10+G$2,IF(L362=1,15+G$2,""))))</f>
        <v>16</v>
      </c>
      <c r="H359" s="21">
        <f t="shared" ref="H359" si="495">IF(M359=1,0+H$2,IF(M360=1,5+H$2,IF(M361=1,10+H$2,IF(M362=1,15+H$2,""))))</f>
        <v>12</v>
      </c>
      <c r="I359" s="21">
        <f t="shared" ref="I359" si="496">IF(N359=1,0+I$2,IF(N360=1,5+I$2,IF(N361=1,10+I$2,IF(N362=1,15+I$2,""))))</f>
        <v>8</v>
      </c>
      <c r="J359" s="21">
        <f t="shared" ref="J359" si="497">IF(O359=1,0+J$2,IF(O360=1,5+J$2,IF(O361=1,10+J$2,IF(O362=1,15+J$2,""))))</f>
        <v>14</v>
      </c>
      <c r="P359" s="23" t="str">
        <f t="shared" ref="P359" si="498">CONCATENATE("_paylines.push(new Payline5Data(",A359-1,", LinesEmbed5x4.Line_0",A359-1,", 0x",E359,", payboxes, ",F359,", ",G359,", ",H359,", ",I359,", ",J359,"));")</f>
        <v>_paylines.push(new Payline5Data(89, LinesEmbed5x4.Line_089, 0x926EAE, payboxes, 10, 16, 12, 8, 14));</v>
      </c>
    </row>
    <row r="360" spans="1:16" s="3" customFormat="1">
      <c r="A360" s="20"/>
      <c r="B360" s="20"/>
      <c r="C360" s="20"/>
      <c r="D360" s="20"/>
      <c r="E360" s="20"/>
      <c r="F360" s="22"/>
      <c r="G360" s="22"/>
      <c r="H360" s="22"/>
      <c r="I360" s="22"/>
      <c r="J360" s="22"/>
      <c r="N360" s="7">
        <v>1</v>
      </c>
      <c r="O360" s="7"/>
      <c r="P360" s="24"/>
    </row>
    <row r="361" spans="1:16" s="3" customFormat="1">
      <c r="A361" s="20"/>
      <c r="B361" s="20"/>
      <c r="C361" s="20"/>
      <c r="D361" s="20"/>
      <c r="E361" s="20"/>
      <c r="F361" s="22"/>
      <c r="G361" s="22"/>
      <c r="H361" s="22"/>
      <c r="I361" s="22"/>
      <c r="J361" s="22"/>
      <c r="K361" s="3">
        <v>1</v>
      </c>
      <c r="M361" s="3">
        <v>1</v>
      </c>
      <c r="N361" s="7"/>
      <c r="O361" s="7">
        <v>1</v>
      </c>
      <c r="P361" s="24"/>
    </row>
    <row r="362" spans="1:16" s="4" customFormat="1">
      <c r="A362" s="28"/>
      <c r="B362" s="28"/>
      <c r="C362" s="28"/>
      <c r="D362" s="28"/>
      <c r="E362" s="28"/>
      <c r="F362" s="29"/>
      <c r="G362" s="29"/>
      <c r="H362" s="29"/>
      <c r="I362" s="29"/>
      <c r="J362" s="29"/>
      <c r="L362" s="4">
        <v>1</v>
      </c>
      <c r="P362" s="27"/>
    </row>
    <row r="363" spans="1:16" s="2" customFormat="1">
      <c r="A363" s="19">
        <f t="shared" si="460"/>
        <v>91</v>
      </c>
      <c r="B363" s="19" t="s">
        <v>6</v>
      </c>
      <c r="C363" s="19" t="s">
        <v>6</v>
      </c>
      <c r="D363" s="19" t="s">
        <v>6</v>
      </c>
      <c r="E363" s="19" t="s">
        <v>189</v>
      </c>
      <c r="F363" s="21">
        <f t="shared" ref="F363" si="499">IF(K363=1,0+F$2,IF(K364=1,5+F$2,IF(K365=1,10+F$2,IF(K366=1,15+F$2,""))))</f>
        <v>0</v>
      </c>
      <c r="G363" s="21">
        <f t="shared" ref="G363" si="500">IF(L363=1,0+G$2,IF(L364=1,5+G$2,IF(L365=1,10+G$2,IF(L366=1,15+G$2,""))))</f>
        <v>6</v>
      </c>
      <c r="H363" s="21">
        <f t="shared" ref="H363" si="501">IF(M363=1,0+H$2,IF(M364=1,5+H$2,IF(M365=1,10+H$2,IF(M366=1,15+H$2,""))))</f>
        <v>17</v>
      </c>
      <c r="I363" s="21">
        <f t="shared" ref="I363" si="502">IF(N363=1,0+I$2,IF(N364=1,5+I$2,IF(N365=1,10+I$2,IF(N366=1,15+I$2,""))))</f>
        <v>8</v>
      </c>
      <c r="J363" s="21">
        <f t="shared" ref="J363" si="503">IF(O363=1,0+J$2,IF(O364=1,5+J$2,IF(O365=1,10+J$2,IF(O366=1,15+J$2,""))))</f>
        <v>4</v>
      </c>
      <c r="K363" s="2">
        <v>1</v>
      </c>
      <c r="O363" s="2">
        <v>1</v>
      </c>
      <c r="P363" s="23" t="str">
        <f t="shared" ref="P363" si="504">CONCATENATE("_paylines.push(new Payline5Data(",A363-1,", LinesEmbed5x4.Line_0",A363-1,", 0x",E363,", payboxes, ",F363,", ",G363,", ",H363,", ",I363,", ",J363,"));")</f>
        <v>_paylines.push(new Payline5Data(90, LinesEmbed5x4.Line_090, 0xF75394, payboxes, 0, 6, 17, 8, 4));</v>
      </c>
    </row>
    <row r="364" spans="1:16" s="3" customFormat="1">
      <c r="A364" s="20"/>
      <c r="B364" s="20"/>
      <c r="C364" s="20"/>
      <c r="D364" s="20"/>
      <c r="E364" s="20"/>
      <c r="F364" s="22"/>
      <c r="G364" s="22"/>
      <c r="H364" s="22"/>
      <c r="I364" s="22"/>
      <c r="J364" s="22"/>
      <c r="L364" s="3">
        <v>1</v>
      </c>
      <c r="N364" s="7">
        <v>1</v>
      </c>
      <c r="O364" s="7"/>
      <c r="P364" s="24"/>
    </row>
    <row r="365" spans="1:16" s="3" customFormat="1">
      <c r="A365" s="20"/>
      <c r="B365" s="20"/>
      <c r="C365" s="20"/>
      <c r="D365" s="20"/>
      <c r="E365" s="20"/>
      <c r="F365" s="22"/>
      <c r="G365" s="22"/>
      <c r="H365" s="22"/>
      <c r="I365" s="22"/>
      <c r="J365" s="22"/>
      <c r="N365" s="7"/>
      <c r="O365" s="7"/>
      <c r="P365" s="24"/>
    </row>
    <row r="366" spans="1:16" s="4" customFormat="1">
      <c r="A366" s="28"/>
      <c r="B366" s="28"/>
      <c r="C366" s="28"/>
      <c r="D366" s="28"/>
      <c r="E366" s="28"/>
      <c r="F366" s="29"/>
      <c r="G366" s="29"/>
      <c r="H366" s="29"/>
      <c r="I366" s="29"/>
      <c r="J366" s="29"/>
      <c r="M366" s="4">
        <v>1</v>
      </c>
      <c r="P366" s="27"/>
    </row>
    <row r="367" spans="1:16" s="2" customFormat="1">
      <c r="A367" s="19">
        <f t="shared" ref="A367" si="505">+A363+1</f>
        <v>92</v>
      </c>
      <c r="B367" s="19" t="s">
        <v>6</v>
      </c>
      <c r="C367" s="19" t="s">
        <v>6</v>
      </c>
      <c r="D367" s="19" t="s">
        <v>6</v>
      </c>
      <c r="E367" s="19" t="s">
        <v>191</v>
      </c>
      <c r="F367" s="21">
        <f t="shared" ref="F367" si="506">IF(K367=1,0+F$2,IF(K368=1,5+F$2,IF(K369=1,10+F$2,IF(K370=1,15+F$2,""))))</f>
        <v>15</v>
      </c>
      <c r="G367" s="21">
        <f t="shared" ref="G367" si="507">IF(L367=1,0+G$2,IF(L368=1,5+G$2,IF(L369=1,10+G$2,IF(L370=1,15+G$2,""))))</f>
        <v>11</v>
      </c>
      <c r="H367" s="21">
        <f t="shared" ref="H367" si="508">IF(M367=1,0+H$2,IF(M368=1,5+H$2,IF(M369=1,10+H$2,IF(M370=1,15+H$2,""))))</f>
        <v>2</v>
      </c>
      <c r="I367" s="21">
        <f t="shared" ref="I367" si="509">IF(N367=1,0+I$2,IF(N368=1,5+I$2,IF(N369=1,10+I$2,IF(N370=1,15+I$2,""))))</f>
        <v>13</v>
      </c>
      <c r="J367" s="21">
        <f t="shared" ref="J367" si="510">IF(O367=1,0+J$2,IF(O368=1,5+J$2,IF(O369=1,10+J$2,IF(O370=1,15+J$2,""))))</f>
        <v>19</v>
      </c>
      <c r="M367" s="2">
        <v>1</v>
      </c>
      <c r="P367" s="23" t="str">
        <f t="shared" ref="P367" si="511">CONCATENATE("_paylines.push(new Payline5Data(",A367-1,", LinesEmbed5x4.Line_0",A367-1,", 0x",E367,", payboxes, ",F367,", ",G367,", ",H367,", ",I367,", ",J367,"));")</f>
        <v>_paylines.push(new Payline5Data(91, LinesEmbed5x4.Line_091, 0xFFA089, payboxes, 15, 11, 2, 13, 19));</v>
      </c>
    </row>
    <row r="368" spans="1:16" s="3" customFormat="1">
      <c r="A368" s="20"/>
      <c r="B368" s="20"/>
      <c r="C368" s="20"/>
      <c r="D368" s="20"/>
      <c r="E368" s="20"/>
      <c r="F368" s="22"/>
      <c r="G368" s="22"/>
      <c r="H368" s="22"/>
      <c r="I368" s="22"/>
      <c r="J368" s="22"/>
      <c r="N368" s="7"/>
      <c r="O368" s="7"/>
      <c r="P368" s="24"/>
    </row>
    <row r="369" spans="1:16" s="3" customFormat="1">
      <c r="A369" s="20"/>
      <c r="B369" s="20"/>
      <c r="C369" s="20"/>
      <c r="D369" s="20"/>
      <c r="E369" s="20"/>
      <c r="F369" s="22"/>
      <c r="G369" s="22"/>
      <c r="H369" s="22"/>
      <c r="I369" s="22"/>
      <c r="J369" s="22"/>
      <c r="L369" s="3">
        <v>1</v>
      </c>
      <c r="N369" s="7">
        <v>1</v>
      </c>
      <c r="O369" s="7"/>
      <c r="P369" s="24"/>
    </row>
    <row r="370" spans="1:16" s="4" customFormat="1">
      <c r="A370" s="28"/>
      <c r="B370" s="28"/>
      <c r="C370" s="28"/>
      <c r="D370" s="28"/>
      <c r="E370" s="28"/>
      <c r="F370" s="29"/>
      <c r="G370" s="29"/>
      <c r="H370" s="29"/>
      <c r="I370" s="29"/>
      <c r="J370" s="29"/>
      <c r="K370" s="4">
        <v>1</v>
      </c>
      <c r="O370" s="4">
        <v>1</v>
      </c>
      <c r="P370" s="27"/>
    </row>
    <row r="371" spans="1:16" s="2" customFormat="1">
      <c r="A371" s="19">
        <f t="shared" si="453"/>
        <v>93</v>
      </c>
      <c r="B371" s="19" t="s">
        <v>6</v>
      </c>
      <c r="C371" s="19" t="s">
        <v>6</v>
      </c>
      <c r="D371" s="19" t="s">
        <v>6</v>
      </c>
      <c r="E371" s="19" t="s">
        <v>193</v>
      </c>
      <c r="F371" s="21">
        <f t="shared" ref="F371" si="512">IF(K371=1,0+F$2,IF(K372=1,5+F$2,IF(K373=1,10+F$2,IF(K374=1,15+F$2,""))))</f>
        <v>0</v>
      </c>
      <c r="G371" s="21">
        <f t="shared" ref="G371" si="513">IF(L371=1,0+G$2,IF(L372=1,5+G$2,IF(L373=1,10+G$2,IF(L374=1,15+G$2,""))))</f>
        <v>11</v>
      </c>
      <c r="H371" s="21">
        <f t="shared" ref="H371" si="514">IF(M371=1,0+H$2,IF(M372=1,5+H$2,IF(M373=1,10+H$2,IF(M374=1,15+H$2,""))))</f>
        <v>17</v>
      </c>
      <c r="I371" s="21">
        <f t="shared" ref="I371" si="515">IF(N371=1,0+I$2,IF(N372=1,5+I$2,IF(N373=1,10+I$2,IF(N374=1,15+I$2,""))))</f>
        <v>13</v>
      </c>
      <c r="J371" s="21">
        <f t="shared" ref="J371" si="516">IF(O371=1,0+J$2,IF(O372=1,5+J$2,IF(O373=1,10+J$2,IF(O374=1,15+J$2,""))))</f>
        <v>4</v>
      </c>
      <c r="K371" s="2">
        <v>1</v>
      </c>
      <c r="O371" s="2">
        <v>1</v>
      </c>
      <c r="P371" s="23" t="str">
        <f t="shared" ref="P371" si="517">CONCATENATE("_paylines.push(new Payline5Data(",A371-1,", LinesEmbed5x4.Line_0",A371-1,", 0x",E371,", payboxes, ",F371,", ",G371,", ",H371,", ",I371,", ",J371,"));")</f>
        <v>_paylines.push(new Payline5Data(92, LinesEmbed5x4.Line_092, 0x8F509D, payboxes, 0, 11, 17, 13, 4));</v>
      </c>
    </row>
    <row r="372" spans="1:16" s="3" customFormat="1">
      <c r="A372" s="20"/>
      <c r="B372" s="20"/>
      <c r="C372" s="20"/>
      <c r="D372" s="20"/>
      <c r="E372" s="20"/>
      <c r="F372" s="22"/>
      <c r="G372" s="22"/>
      <c r="H372" s="22"/>
      <c r="I372" s="22"/>
      <c r="J372" s="22"/>
      <c r="N372" s="7"/>
      <c r="O372" s="7"/>
      <c r="P372" s="24"/>
    </row>
    <row r="373" spans="1:16" s="3" customFormat="1">
      <c r="A373" s="20"/>
      <c r="B373" s="20"/>
      <c r="C373" s="20"/>
      <c r="D373" s="20"/>
      <c r="E373" s="20"/>
      <c r="F373" s="22"/>
      <c r="G373" s="22"/>
      <c r="H373" s="22"/>
      <c r="I373" s="22"/>
      <c r="J373" s="22"/>
      <c r="L373" s="3">
        <v>1</v>
      </c>
      <c r="N373" s="7">
        <v>1</v>
      </c>
      <c r="O373" s="7"/>
      <c r="P373" s="24"/>
    </row>
    <row r="374" spans="1:16" s="4" customFormat="1">
      <c r="A374" s="28"/>
      <c r="B374" s="28"/>
      <c r="C374" s="28"/>
      <c r="D374" s="28"/>
      <c r="E374" s="28"/>
      <c r="F374" s="29"/>
      <c r="G374" s="29"/>
      <c r="H374" s="29"/>
      <c r="I374" s="29"/>
      <c r="J374" s="29"/>
      <c r="M374" s="4">
        <v>1</v>
      </c>
      <c r="P374" s="27"/>
    </row>
    <row r="375" spans="1:16" s="2" customFormat="1">
      <c r="A375" s="19">
        <f t="shared" si="460"/>
        <v>94</v>
      </c>
      <c r="B375" s="19" t="s">
        <v>6</v>
      </c>
      <c r="C375" s="19" t="s">
        <v>6</v>
      </c>
      <c r="D375" s="19" t="s">
        <v>6</v>
      </c>
      <c r="E375" s="19" t="s">
        <v>195</v>
      </c>
      <c r="F375" s="21">
        <f t="shared" ref="F375" si="518">IF(K375=1,0+F$2,IF(K376=1,5+F$2,IF(K377=1,10+F$2,IF(K378=1,15+F$2,""))))</f>
        <v>15</v>
      </c>
      <c r="G375" s="21">
        <f t="shared" ref="G375" si="519">IF(L375=1,0+G$2,IF(L376=1,5+G$2,IF(L377=1,10+G$2,IF(L378=1,15+G$2,""))))</f>
        <v>6</v>
      </c>
      <c r="H375" s="21">
        <f t="shared" ref="H375" si="520">IF(M375=1,0+H$2,IF(M376=1,5+H$2,IF(M377=1,10+H$2,IF(M378=1,15+H$2,""))))</f>
        <v>2</v>
      </c>
      <c r="I375" s="21">
        <f t="shared" ref="I375" si="521">IF(N375=1,0+I$2,IF(N376=1,5+I$2,IF(N377=1,10+I$2,IF(N378=1,15+I$2,""))))</f>
        <v>8</v>
      </c>
      <c r="J375" s="21">
        <f t="shared" ref="J375" si="522">IF(O375=1,0+J$2,IF(O376=1,5+J$2,IF(O377=1,10+J$2,IF(O378=1,15+J$2,""))))</f>
        <v>19</v>
      </c>
      <c r="M375" s="2">
        <v>1</v>
      </c>
      <c r="P375" s="23" t="str">
        <f t="shared" ref="P375" si="523">CONCATENATE("_paylines.push(new Payline5Data(",A375-1,", LinesEmbed5x4.Line_0",A375-1,", 0x",E375,", payboxes, ",F375,", ",G375,", ",H375,", ",I375,", ",J375,"));")</f>
        <v>_paylines.push(new Payline5Data(93, LinesEmbed5x4.Line_093, 0xA2ADD0, payboxes, 15, 6, 2, 8, 19));</v>
      </c>
    </row>
    <row r="376" spans="1:16" s="3" customFormat="1">
      <c r="A376" s="20"/>
      <c r="B376" s="20"/>
      <c r="C376" s="20"/>
      <c r="D376" s="20"/>
      <c r="E376" s="20"/>
      <c r="F376" s="22"/>
      <c r="G376" s="22"/>
      <c r="H376" s="22"/>
      <c r="I376" s="22"/>
      <c r="J376" s="22"/>
      <c r="L376" s="3">
        <v>1</v>
      </c>
      <c r="N376" s="7">
        <v>1</v>
      </c>
      <c r="O376" s="7"/>
      <c r="P376" s="24"/>
    </row>
    <row r="377" spans="1:16" s="3" customFormat="1">
      <c r="A377" s="20"/>
      <c r="B377" s="20"/>
      <c r="C377" s="20"/>
      <c r="D377" s="20"/>
      <c r="E377" s="20"/>
      <c r="F377" s="22"/>
      <c r="G377" s="22"/>
      <c r="H377" s="22"/>
      <c r="I377" s="22"/>
      <c r="J377" s="22"/>
      <c r="N377" s="7"/>
      <c r="O377" s="7"/>
      <c r="P377" s="24"/>
    </row>
    <row r="378" spans="1:16" s="4" customFormat="1">
      <c r="A378" s="28"/>
      <c r="B378" s="28"/>
      <c r="C378" s="28"/>
      <c r="D378" s="28"/>
      <c r="E378" s="28"/>
      <c r="F378" s="29"/>
      <c r="G378" s="29"/>
      <c r="H378" s="29"/>
      <c r="I378" s="29"/>
      <c r="J378" s="29"/>
      <c r="K378" s="4">
        <v>1</v>
      </c>
      <c r="O378" s="4">
        <v>1</v>
      </c>
      <c r="P378" s="27"/>
    </row>
    <row r="379" spans="1:16" s="2" customFormat="1">
      <c r="A379" s="19">
        <f t="shared" ref="A379" si="524">+A375+1</f>
        <v>95</v>
      </c>
      <c r="B379" s="19" t="s">
        <v>6</v>
      </c>
      <c r="C379" s="19" t="s">
        <v>6</v>
      </c>
      <c r="D379" s="19" t="s">
        <v>6</v>
      </c>
      <c r="E379" s="19" t="s">
        <v>197</v>
      </c>
      <c r="F379" s="21">
        <f t="shared" ref="F379" si="525">IF(K379=1,0+F$2,IF(K380=1,5+F$2,IF(K381=1,10+F$2,IF(K382=1,15+F$2,""))))</f>
        <v>0</v>
      </c>
      <c r="G379" s="21">
        <f t="shared" ref="G379" si="526">IF(L379=1,0+G$2,IF(L380=1,5+G$2,IF(L381=1,10+G$2,IF(L382=1,15+G$2,""))))</f>
        <v>1</v>
      </c>
      <c r="H379" s="21">
        <f t="shared" ref="H379" si="527">IF(M379=1,0+H$2,IF(M380=1,5+H$2,IF(M381=1,10+H$2,IF(M382=1,15+H$2,""))))</f>
        <v>12</v>
      </c>
      <c r="I379" s="21">
        <f t="shared" ref="I379" si="528">IF(N379=1,0+I$2,IF(N380=1,5+I$2,IF(N381=1,10+I$2,IF(N382=1,15+I$2,""))))</f>
        <v>3</v>
      </c>
      <c r="J379" s="21">
        <f t="shared" ref="J379" si="529">IF(O379=1,0+J$2,IF(O380=1,5+J$2,IF(O381=1,10+J$2,IF(O382=1,15+J$2,""))))</f>
        <v>4</v>
      </c>
      <c r="K379" s="2">
        <v>1</v>
      </c>
      <c r="L379" s="2">
        <v>1</v>
      </c>
      <c r="N379" s="2">
        <v>1</v>
      </c>
      <c r="O379" s="2">
        <v>1</v>
      </c>
      <c r="P379" s="23" t="str">
        <f t="shared" ref="P379" si="530">CONCATENATE("_paylines.push(new Payline5Data(",A379-1,", LinesEmbed5x4.Line_0",A379-1,", 0x",E379,", payboxes, ",F379,", ",G379,", ",H379,", ",I379,", ",J379,"));")</f>
        <v>_paylines.push(new Payline5Data(94, LinesEmbed5x4.Line_094, 0xFF43A4, payboxes, 0, 1, 12, 3, 4));</v>
      </c>
    </row>
    <row r="380" spans="1:16" s="3" customFormat="1">
      <c r="A380" s="20"/>
      <c r="B380" s="20"/>
      <c r="C380" s="20"/>
      <c r="D380" s="20"/>
      <c r="E380" s="20"/>
      <c r="F380" s="22"/>
      <c r="G380" s="22"/>
      <c r="H380" s="22"/>
      <c r="I380" s="22"/>
      <c r="J380" s="22"/>
      <c r="N380" s="7"/>
      <c r="O380" s="7"/>
      <c r="P380" s="24"/>
    </row>
    <row r="381" spans="1:16" s="3" customFormat="1">
      <c r="A381" s="20"/>
      <c r="B381" s="20"/>
      <c r="C381" s="20"/>
      <c r="D381" s="20"/>
      <c r="E381" s="20"/>
      <c r="F381" s="22"/>
      <c r="G381" s="22"/>
      <c r="H381" s="22"/>
      <c r="I381" s="22"/>
      <c r="J381" s="22"/>
      <c r="M381" s="3">
        <v>1</v>
      </c>
      <c r="N381" s="7"/>
      <c r="O381" s="7"/>
      <c r="P381" s="24"/>
    </row>
    <row r="382" spans="1:16" s="4" customFormat="1">
      <c r="A382" s="28"/>
      <c r="B382" s="28"/>
      <c r="C382" s="28"/>
      <c r="D382" s="28"/>
      <c r="E382" s="28"/>
      <c r="F382" s="29"/>
      <c r="G382" s="29"/>
      <c r="H382" s="29"/>
      <c r="I382" s="29"/>
      <c r="J382" s="29"/>
      <c r="P382" s="27"/>
    </row>
    <row r="383" spans="1:16" s="2" customFormat="1">
      <c r="A383" s="19">
        <f t="shared" si="453"/>
        <v>96</v>
      </c>
      <c r="B383" s="19" t="s">
        <v>6</v>
      </c>
      <c r="C383" s="19" t="s">
        <v>6</v>
      </c>
      <c r="D383" s="19" t="s">
        <v>6</v>
      </c>
      <c r="E383" s="19" t="s">
        <v>199</v>
      </c>
      <c r="F383" s="21">
        <f t="shared" ref="F383" si="531">IF(K383=1,0+F$2,IF(K384=1,5+F$2,IF(K385=1,10+F$2,IF(K386=1,15+F$2,""))))</f>
        <v>5</v>
      </c>
      <c r="G383" s="21">
        <f t="shared" ref="G383" si="532">IF(L383=1,0+G$2,IF(L384=1,5+G$2,IF(L385=1,10+G$2,IF(L386=1,15+G$2,""))))</f>
        <v>6</v>
      </c>
      <c r="H383" s="21">
        <f t="shared" ref="H383" si="533">IF(M383=1,0+H$2,IF(M384=1,5+H$2,IF(M385=1,10+H$2,IF(M386=1,15+H$2,""))))</f>
        <v>17</v>
      </c>
      <c r="I383" s="21">
        <f t="shared" ref="I383" si="534">IF(N383=1,0+I$2,IF(N384=1,5+I$2,IF(N385=1,10+I$2,IF(N386=1,15+I$2,""))))</f>
        <v>8</v>
      </c>
      <c r="J383" s="21">
        <f t="shared" ref="J383" si="535">IF(O383=1,0+J$2,IF(O384=1,5+J$2,IF(O385=1,10+J$2,IF(O386=1,15+J$2,""))))</f>
        <v>9</v>
      </c>
      <c r="P383" s="23" t="str">
        <f t="shared" ref="P383" si="536">CONCATENATE("_paylines.push(new Payline5Data(",A383-1,", LinesEmbed5x4.Line_0",A383-1,", 0x",E383,", payboxes, ",F383,", ",G383,", ",H383,", ",I383,", ",J383,"));")</f>
        <v>_paylines.push(new Payline5Data(95, LinesEmbed5x4.Line_095, 0xFC6C85, payboxes, 5, 6, 17, 8, 9));</v>
      </c>
    </row>
    <row r="384" spans="1:16" s="3" customFormat="1">
      <c r="A384" s="20"/>
      <c r="B384" s="20"/>
      <c r="C384" s="20"/>
      <c r="D384" s="20"/>
      <c r="E384" s="20"/>
      <c r="F384" s="22"/>
      <c r="G384" s="22"/>
      <c r="H384" s="22"/>
      <c r="I384" s="22"/>
      <c r="J384" s="22"/>
      <c r="K384" s="3">
        <v>1</v>
      </c>
      <c r="L384" s="3">
        <v>1</v>
      </c>
      <c r="N384" s="7">
        <v>1</v>
      </c>
      <c r="O384" s="7">
        <v>1</v>
      </c>
      <c r="P384" s="24"/>
    </row>
    <row r="385" spans="1:16" s="3" customFormat="1">
      <c r="A385" s="20"/>
      <c r="B385" s="20"/>
      <c r="C385" s="20"/>
      <c r="D385" s="20"/>
      <c r="E385" s="20"/>
      <c r="F385" s="22"/>
      <c r="G385" s="22"/>
      <c r="H385" s="22"/>
      <c r="I385" s="22"/>
      <c r="J385" s="22"/>
      <c r="N385" s="7"/>
      <c r="O385" s="7"/>
      <c r="P385" s="24"/>
    </row>
    <row r="386" spans="1:16" s="4" customFormat="1">
      <c r="A386" s="28"/>
      <c r="B386" s="28"/>
      <c r="C386" s="28"/>
      <c r="D386" s="28"/>
      <c r="E386" s="28"/>
      <c r="F386" s="29"/>
      <c r="G386" s="29"/>
      <c r="H386" s="29"/>
      <c r="I386" s="29"/>
      <c r="J386" s="29"/>
      <c r="M386" s="4">
        <v>1</v>
      </c>
      <c r="P386" s="27"/>
    </row>
    <row r="387" spans="1:16" s="2" customFormat="1">
      <c r="A387" s="19">
        <f t="shared" si="460"/>
        <v>97</v>
      </c>
      <c r="B387" s="19" t="s">
        <v>6</v>
      </c>
      <c r="C387" s="19" t="s">
        <v>6</v>
      </c>
      <c r="D387" s="19" t="s">
        <v>6</v>
      </c>
      <c r="E387" s="19" t="s">
        <v>201</v>
      </c>
      <c r="F387" s="21">
        <f t="shared" ref="F387" si="537">IF(K387=1,0+F$2,IF(K388=1,5+F$2,IF(K389=1,10+F$2,IF(K390=1,15+F$2,""))))</f>
        <v>10</v>
      </c>
      <c r="G387" s="21">
        <f t="shared" ref="G387" si="538">IF(L387=1,0+G$2,IF(L388=1,5+G$2,IF(L389=1,10+G$2,IF(L390=1,15+G$2,""))))</f>
        <v>11</v>
      </c>
      <c r="H387" s="21">
        <f t="shared" ref="H387" si="539">IF(M387=1,0+H$2,IF(M388=1,5+H$2,IF(M389=1,10+H$2,IF(M390=1,15+H$2,""))))</f>
        <v>2</v>
      </c>
      <c r="I387" s="21">
        <f t="shared" ref="I387" si="540">IF(N387=1,0+I$2,IF(N388=1,5+I$2,IF(N389=1,10+I$2,IF(N390=1,15+I$2,""))))</f>
        <v>13</v>
      </c>
      <c r="J387" s="21">
        <f t="shared" ref="J387" si="541">IF(O387=1,0+J$2,IF(O388=1,5+J$2,IF(O389=1,10+J$2,IF(O390=1,15+J$2,""))))</f>
        <v>14</v>
      </c>
      <c r="M387" s="2">
        <v>1</v>
      </c>
      <c r="P387" s="23" t="str">
        <f t="shared" ref="P387" si="542">CONCATENATE("_paylines.push(new Payline5Data(",A387-1,", LinesEmbed5x4.Line_0",A387-1,", 0x",E387,", payboxes, ",F387,", ",G387,", ",H387,", ",I387,", ",J387,"));")</f>
        <v>_paylines.push(new Payline5Data(96, LinesEmbed5x4.Line_096, 0xCDA4DE, payboxes, 10, 11, 2, 13, 14));</v>
      </c>
    </row>
    <row r="388" spans="1:16" s="3" customFormat="1">
      <c r="A388" s="20"/>
      <c r="B388" s="20"/>
      <c r="C388" s="20"/>
      <c r="D388" s="20"/>
      <c r="E388" s="20"/>
      <c r="F388" s="22"/>
      <c r="G388" s="22"/>
      <c r="H388" s="22"/>
      <c r="I388" s="22"/>
      <c r="J388" s="22"/>
      <c r="N388" s="7"/>
      <c r="O388" s="7"/>
      <c r="P388" s="24"/>
    </row>
    <row r="389" spans="1:16" s="3" customFormat="1">
      <c r="A389" s="20"/>
      <c r="B389" s="20"/>
      <c r="C389" s="20"/>
      <c r="D389" s="20"/>
      <c r="E389" s="20"/>
      <c r="F389" s="22"/>
      <c r="G389" s="22"/>
      <c r="H389" s="22"/>
      <c r="I389" s="22"/>
      <c r="J389" s="22"/>
      <c r="K389" s="3">
        <v>1</v>
      </c>
      <c r="L389" s="3">
        <v>1</v>
      </c>
      <c r="N389" s="7">
        <v>1</v>
      </c>
      <c r="O389" s="7">
        <v>1</v>
      </c>
      <c r="P389" s="24"/>
    </row>
    <row r="390" spans="1:16" s="4" customFormat="1">
      <c r="A390" s="28"/>
      <c r="B390" s="28"/>
      <c r="C390" s="28"/>
      <c r="D390" s="28"/>
      <c r="E390" s="28"/>
      <c r="F390" s="29"/>
      <c r="G390" s="29"/>
      <c r="H390" s="29"/>
      <c r="I390" s="29"/>
      <c r="J390" s="29"/>
      <c r="P390" s="27"/>
    </row>
    <row r="391" spans="1:16" s="2" customFormat="1">
      <c r="A391" s="19">
        <f t="shared" ref="A391" si="543">+A387+1</f>
        <v>98</v>
      </c>
      <c r="B391" s="19" t="s">
        <v>6</v>
      </c>
      <c r="C391" s="19" t="s">
        <v>6</v>
      </c>
      <c r="D391" s="19" t="s">
        <v>6</v>
      </c>
      <c r="E391" s="19" t="s">
        <v>203</v>
      </c>
      <c r="F391" s="21">
        <f t="shared" ref="F391" si="544">IF(K391=1,0+F$2,IF(K392=1,5+F$2,IF(K393=1,10+F$2,IF(K394=1,15+F$2,""))))</f>
        <v>15</v>
      </c>
      <c r="G391" s="21">
        <f t="shared" ref="G391" si="545">IF(L391=1,0+G$2,IF(L392=1,5+G$2,IF(L393=1,10+G$2,IF(L394=1,15+G$2,""))))</f>
        <v>16</v>
      </c>
      <c r="H391" s="21">
        <f t="shared" ref="H391" si="546">IF(M391=1,0+H$2,IF(M392=1,5+H$2,IF(M393=1,10+H$2,IF(M394=1,15+H$2,""))))</f>
        <v>7</v>
      </c>
      <c r="I391" s="21">
        <f t="shared" ref="I391" si="547">IF(N391=1,0+I$2,IF(N392=1,5+I$2,IF(N393=1,10+I$2,IF(N394=1,15+I$2,""))))</f>
        <v>18</v>
      </c>
      <c r="J391" s="21">
        <f t="shared" ref="J391" si="548">IF(O391=1,0+J$2,IF(O392=1,5+J$2,IF(O393=1,10+J$2,IF(O394=1,15+J$2,""))))</f>
        <v>19</v>
      </c>
      <c r="P391" s="23" t="str">
        <f t="shared" ref="P391" si="549">CONCATENATE("_paylines.push(new Payline5Data(",A391-1,", LinesEmbed5x4.Line_0",A391-1,", 0x",E391,", payboxes, ",F391,", ",G391,", ",H391,", ",I391,", ",J391,"));")</f>
        <v>_paylines.push(new Payline5Data(97, LinesEmbed5x4.Line_097, 0xFCE883, payboxes, 15, 16, 7, 18, 19));</v>
      </c>
    </row>
    <row r="392" spans="1:16" s="3" customFormat="1">
      <c r="A392" s="20"/>
      <c r="B392" s="20"/>
      <c r="C392" s="20"/>
      <c r="D392" s="20"/>
      <c r="E392" s="20"/>
      <c r="F392" s="22"/>
      <c r="G392" s="22"/>
      <c r="H392" s="22"/>
      <c r="I392" s="22"/>
      <c r="J392" s="22"/>
      <c r="M392" s="3">
        <v>1</v>
      </c>
      <c r="N392" s="7"/>
      <c r="O392" s="7"/>
      <c r="P392" s="24"/>
    </row>
    <row r="393" spans="1:16" s="3" customFormat="1">
      <c r="A393" s="20"/>
      <c r="B393" s="20"/>
      <c r="C393" s="20"/>
      <c r="D393" s="20"/>
      <c r="E393" s="20"/>
      <c r="F393" s="22"/>
      <c r="G393" s="22"/>
      <c r="H393" s="22"/>
      <c r="I393" s="22"/>
      <c r="J393" s="22"/>
      <c r="N393" s="7"/>
      <c r="O393" s="7"/>
      <c r="P393" s="24"/>
    </row>
    <row r="394" spans="1:16" s="4" customFormat="1">
      <c r="A394" s="28"/>
      <c r="B394" s="28"/>
      <c r="C394" s="28"/>
      <c r="D394" s="28"/>
      <c r="E394" s="28"/>
      <c r="F394" s="29"/>
      <c r="G394" s="29"/>
      <c r="H394" s="29"/>
      <c r="I394" s="29"/>
      <c r="J394" s="29"/>
      <c r="K394" s="4">
        <v>1</v>
      </c>
      <c r="L394" s="4">
        <v>1</v>
      </c>
      <c r="N394" s="4">
        <v>1</v>
      </c>
      <c r="O394" s="4">
        <v>1</v>
      </c>
      <c r="P394" s="27"/>
    </row>
    <row r="395" spans="1:16" s="2" customFormat="1">
      <c r="A395" s="19">
        <f t="shared" si="453"/>
        <v>99</v>
      </c>
      <c r="B395" s="19" t="s">
        <v>6</v>
      </c>
      <c r="C395" s="19" t="s">
        <v>6</v>
      </c>
      <c r="D395" s="19" t="s">
        <v>6</v>
      </c>
      <c r="E395" s="19" t="s">
        <v>205</v>
      </c>
      <c r="F395" s="21">
        <f t="shared" ref="F395" si="550">IF(K395=1,0+F$2,IF(K396=1,5+F$2,IF(K397=1,10+F$2,IF(K398=1,15+F$2,""))))</f>
        <v>0</v>
      </c>
      <c r="G395" s="21">
        <f t="shared" ref="G395" si="551">IF(L395=1,0+G$2,IF(L396=1,5+G$2,IF(L397=1,10+G$2,IF(L398=1,15+G$2,""))))</f>
        <v>1</v>
      </c>
      <c r="H395" s="21">
        <f t="shared" ref="H395" si="552">IF(M395=1,0+H$2,IF(M396=1,5+H$2,IF(M397=1,10+H$2,IF(M398=1,15+H$2,""))))</f>
        <v>17</v>
      </c>
      <c r="I395" s="21">
        <f t="shared" ref="I395" si="553">IF(N395=1,0+I$2,IF(N396=1,5+I$2,IF(N397=1,10+I$2,IF(N398=1,15+I$2,""))))</f>
        <v>3</v>
      </c>
      <c r="J395" s="21">
        <f t="shared" ref="J395" si="554">IF(O395=1,0+J$2,IF(O396=1,5+J$2,IF(O397=1,10+J$2,IF(O398=1,15+J$2,""))))</f>
        <v>4</v>
      </c>
      <c r="K395" s="2">
        <v>1</v>
      </c>
      <c r="L395" s="2">
        <v>1</v>
      </c>
      <c r="N395" s="2">
        <v>1</v>
      </c>
      <c r="O395" s="2">
        <v>1</v>
      </c>
      <c r="P395" s="23" t="str">
        <f t="shared" ref="P395" si="555">CONCATENATE("_paylines.push(new Payline5Data(",A395-1,", LinesEmbed5x4.Line_0",A395-1,", 0x",E395,", payboxes, ",F395,", ",G395,", ",H395,", ",I395,", ",J395,"));")</f>
        <v>_paylines.push(new Payline5Data(98, LinesEmbed5x4.Line_098, 0xC5E384, payboxes, 0, 1, 17, 3, 4));</v>
      </c>
    </row>
    <row r="396" spans="1:16" s="3" customFormat="1">
      <c r="A396" s="20"/>
      <c r="B396" s="20"/>
      <c r="C396" s="20"/>
      <c r="D396" s="20"/>
      <c r="E396" s="20"/>
      <c r="F396" s="22"/>
      <c r="G396" s="22"/>
      <c r="H396" s="22"/>
      <c r="I396" s="22"/>
      <c r="J396" s="22"/>
      <c r="N396" s="7"/>
      <c r="O396" s="7"/>
      <c r="P396" s="24"/>
    </row>
    <row r="397" spans="1:16" s="3" customFormat="1">
      <c r="A397" s="20"/>
      <c r="B397" s="20"/>
      <c r="C397" s="20"/>
      <c r="D397" s="20"/>
      <c r="E397" s="20"/>
      <c r="F397" s="22"/>
      <c r="G397" s="22"/>
      <c r="H397" s="22"/>
      <c r="I397" s="22"/>
      <c r="J397" s="22"/>
      <c r="N397" s="7"/>
      <c r="O397" s="7"/>
      <c r="P397" s="24"/>
    </row>
    <row r="398" spans="1:16" s="4" customFormat="1">
      <c r="A398" s="28"/>
      <c r="B398" s="28"/>
      <c r="C398" s="28"/>
      <c r="D398" s="28"/>
      <c r="E398" s="28"/>
      <c r="F398" s="29"/>
      <c r="G398" s="29"/>
      <c r="H398" s="29"/>
      <c r="I398" s="29"/>
      <c r="J398" s="29"/>
      <c r="M398" s="4">
        <v>1</v>
      </c>
      <c r="P398" s="27"/>
    </row>
    <row r="399" spans="1:16" s="2" customFormat="1">
      <c r="A399" s="19">
        <f t="shared" si="460"/>
        <v>100</v>
      </c>
      <c r="B399" s="19" t="s">
        <v>6</v>
      </c>
      <c r="C399" s="19" t="s">
        <v>6</v>
      </c>
      <c r="D399" s="19" t="s">
        <v>6</v>
      </c>
      <c r="E399" s="19" t="s">
        <v>207</v>
      </c>
      <c r="F399" s="21">
        <f t="shared" ref="F399" si="556">IF(K399=1,0+F$2,IF(K400=1,5+F$2,IF(K401=1,10+F$2,IF(K402=1,15+F$2,""))))</f>
        <v>15</v>
      </c>
      <c r="G399" s="21">
        <f t="shared" ref="G399" si="557">IF(L399=1,0+G$2,IF(L400=1,5+G$2,IF(L401=1,10+G$2,IF(L402=1,15+G$2,""))))</f>
        <v>16</v>
      </c>
      <c r="H399" s="21">
        <f t="shared" ref="H399" si="558">IF(M399=1,0+H$2,IF(M400=1,5+H$2,IF(M401=1,10+H$2,IF(M402=1,15+H$2,""))))</f>
        <v>2</v>
      </c>
      <c r="I399" s="21">
        <f t="shared" ref="I399" si="559">IF(N399=1,0+I$2,IF(N400=1,5+I$2,IF(N401=1,10+I$2,IF(N402=1,15+I$2,""))))</f>
        <v>18</v>
      </c>
      <c r="J399" s="21">
        <f t="shared" ref="J399" si="560">IF(O399=1,0+J$2,IF(O400=1,5+J$2,IF(O401=1,10+J$2,IF(O402=1,15+J$2,""))))</f>
        <v>19</v>
      </c>
      <c r="M399" s="2">
        <v>1</v>
      </c>
      <c r="P399" s="23" t="str">
        <f t="shared" ref="P399" si="561">CONCATENATE("_paylines.push(new Payline5Data(",A399-1,", LinesEmbed5x4.Line_0",A399-1,", 0x",E399,", payboxes, ",F399,", ",G399,", ",H399,", ",I399,", ",J399,"));")</f>
        <v>_paylines.push(new Payline5Data(99, LinesEmbed5x4.Line_099, 0xFFB653, payboxes, 15, 16, 2, 18, 19));</v>
      </c>
    </row>
    <row r="400" spans="1:16" s="3" customFormat="1">
      <c r="A400" s="20"/>
      <c r="B400" s="20"/>
      <c r="C400" s="20"/>
      <c r="D400" s="20"/>
      <c r="E400" s="20"/>
      <c r="F400" s="22"/>
      <c r="G400" s="22"/>
      <c r="H400" s="22"/>
      <c r="I400" s="22"/>
      <c r="J400" s="22"/>
      <c r="N400" s="7"/>
      <c r="O400" s="7"/>
      <c r="P400" s="24"/>
    </row>
    <row r="401" spans="1:16" s="3" customFormat="1">
      <c r="A401" s="20"/>
      <c r="B401" s="20"/>
      <c r="C401" s="20"/>
      <c r="D401" s="20"/>
      <c r="E401" s="20"/>
      <c r="F401" s="22"/>
      <c r="G401" s="22"/>
      <c r="H401" s="22"/>
      <c r="I401" s="22"/>
      <c r="J401" s="22"/>
      <c r="N401" s="7"/>
      <c r="O401" s="7"/>
      <c r="P401" s="24"/>
    </row>
    <row r="402" spans="1:16" s="4" customFormat="1">
      <c r="A402" s="28"/>
      <c r="B402" s="28"/>
      <c r="C402" s="28"/>
      <c r="D402" s="28"/>
      <c r="E402" s="28"/>
      <c r="F402" s="29"/>
      <c r="G402" s="29"/>
      <c r="H402" s="29"/>
      <c r="I402" s="29"/>
      <c r="J402" s="29"/>
      <c r="K402" s="4">
        <v>1</v>
      </c>
      <c r="L402" s="4">
        <v>1</v>
      </c>
      <c r="N402" s="4">
        <v>1</v>
      </c>
      <c r="O402" s="4">
        <v>1</v>
      </c>
      <c r="P402" s="27"/>
    </row>
  </sheetData>
  <mergeCells count="1102">
    <mergeCell ref="E395:E398"/>
    <mergeCell ref="D371:D374"/>
    <mergeCell ref="E371:E374"/>
    <mergeCell ref="B375:B378"/>
    <mergeCell ref="C375:C378"/>
    <mergeCell ref="D375:D378"/>
    <mergeCell ref="E375:E378"/>
    <mergeCell ref="B379:B382"/>
    <mergeCell ref="C379:C382"/>
    <mergeCell ref="D379:D382"/>
    <mergeCell ref="E379:E382"/>
    <mergeCell ref="B371:B374"/>
    <mergeCell ref="C371:C374"/>
    <mergeCell ref="D355:D358"/>
    <mergeCell ref="E355:E358"/>
    <mergeCell ref="B359:B362"/>
    <mergeCell ref="C359:C362"/>
    <mergeCell ref="D359:D362"/>
    <mergeCell ref="E359:E362"/>
    <mergeCell ref="B363:B366"/>
    <mergeCell ref="C363:C366"/>
    <mergeCell ref="D363:D366"/>
    <mergeCell ref="E363:E366"/>
    <mergeCell ref="D339:D342"/>
    <mergeCell ref="E339:E342"/>
    <mergeCell ref="B343:B346"/>
    <mergeCell ref="C343:C346"/>
    <mergeCell ref="D343:D346"/>
    <mergeCell ref="E343:E346"/>
    <mergeCell ref="B347:B350"/>
    <mergeCell ref="C347:C350"/>
    <mergeCell ref="D347:D350"/>
    <mergeCell ref="E347:E350"/>
    <mergeCell ref="B355:B358"/>
    <mergeCell ref="C355:C358"/>
    <mergeCell ref="B339:B342"/>
    <mergeCell ref="C339:C342"/>
    <mergeCell ref="D323:D326"/>
    <mergeCell ref="E323:E326"/>
    <mergeCell ref="B327:B330"/>
    <mergeCell ref="C327:C330"/>
    <mergeCell ref="D327:D330"/>
    <mergeCell ref="E327:E330"/>
    <mergeCell ref="B331:B334"/>
    <mergeCell ref="C331:C334"/>
    <mergeCell ref="D331:D334"/>
    <mergeCell ref="E331:E334"/>
    <mergeCell ref="D307:D310"/>
    <mergeCell ref="E307:E310"/>
    <mergeCell ref="B311:B314"/>
    <mergeCell ref="C311:C314"/>
    <mergeCell ref="D311:D314"/>
    <mergeCell ref="E311:E314"/>
    <mergeCell ref="B315:B318"/>
    <mergeCell ref="C315:C318"/>
    <mergeCell ref="D315:D318"/>
    <mergeCell ref="E315:E318"/>
    <mergeCell ref="B323:B326"/>
    <mergeCell ref="C323:C326"/>
    <mergeCell ref="B307:B310"/>
    <mergeCell ref="C307:C310"/>
    <mergeCell ref="D291:D294"/>
    <mergeCell ref="E291:E294"/>
    <mergeCell ref="B295:B298"/>
    <mergeCell ref="C295:C298"/>
    <mergeCell ref="D295:D298"/>
    <mergeCell ref="E295:E298"/>
    <mergeCell ref="B299:B302"/>
    <mergeCell ref="C299:C302"/>
    <mergeCell ref="D299:D302"/>
    <mergeCell ref="E299:E302"/>
    <mergeCell ref="D275:D278"/>
    <mergeCell ref="E275:E278"/>
    <mergeCell ref="B279:B282"/>
    <mergeCell ref="C279:C282"/>
    <mergeCell ref="D279:D282"/>
    <mergeCell ref="E279:E282"/>
    <mergeCell ref="B283:B286"/>
    <mergeCell ref="C283:C286"/>
    <mergeCell ref="D283:D286"/>
    <mergeCell ref="E283:E286"/>
    <mergeCell ref="B291:B294"/>
    <mergeCell ref="C291:C294"/>
    <mergeCell ref="B275:B278"/>
    <mergeCell ref="C275:C278"/>
    <mergeCell ref="D259:D262"/>
    <mergeCell ref="E259:E262"/>
    <mergeCell ref="B263:B266"/>
    <mergeCell ref="C263:C266"/>
    <mergeCell ref="D263:D266"/>
    <mergeCell ref="E263:E266"/>
    <mergeCell ref="B267:B270"/>
    <mergeCell ref="C267:C270"/>
    <mergeCell ref="D267:D270"/>
    <mergeCell ref="E267:E270"/>
    <mergeCell ref="D243:D246"/>
    <mergeCell ref="E243:E246"/>
    <mergeCell ref="B247:B250"/>
    <mergeCell ref="C247:C250"/>
    <mergeCell ref="D247:D250"/>
    <mergeCell ref="E247:E250"/>
    <mergeCell ref="B251:B254"/>
    <mergeCell ref="C251:C254"/>
    <mergeCell ref="D251:D254"/>
    <mergeCell ref="E251:E254"/>
    <mergeCell ref="B259:B262"/>
    <mergeCell ref="C259:C262"/>
    <mergeCell ref="B243:B246"/>
    <mergeCell ref="C243:C246"/>
    <mergeCell ref="D227:D230"/>
    <mergeCell ref="E227:E230"/>
    <mergeCell ref="B231:B234"/>
    <mergeCell ref="C231:C234"/>
    <mergeCell ref="D231:D234"/>
    <mergeCell ref="E231:E234"/>
    <mergeCell ref="B235:B238"/>
    <mergeCell ref="C235:C238"/>
    <mergeCell ref="D235:D238"/>
    <mergeCell ref="E235:E238"/>
    <mergeCell ref="D211:D214"/>
    <mergeCell ref="E211:E214"/>
    <mergeCell ref="B215:B218"/>
    <mergeCell ref="C215:C218"/>
    <mergeCell ref="D215:D218"/>
    <mergeCell ref="E215:E218"/>
    <mergeCell ref="B219:B222"/>
    <mergeCell ref="C219:C222"/>
    <mergeCell ref="D219:D222"/>
    <mergeCell ref="E219:E222"/>
    <mergeCell ref="B227:B230"/>
    <mergeCell ref="C227:C230"/>
    <mergeCell ref="B211:B214"/>
    <mergeCell ref="C211:C214"/>
    <mergeCell ref="D195:D198"/>
    <mergeCell ref="E195:E198"/>
    <mergeCell ref="B199:B202"/>
    <mergeCell ref="C199:C202"/>
    <mergeCell ref="D199:D202"/>
    <mergeCell ref="E199:E202"/>
    <mergeCell ref="B203:B206"/>
    <mergeCell ref="C203:C206"/>
    <mergeCell ref="D203:D206"/>
    <mergeCell ref="E203:E206"/>
    <mergeCell ref="D179:D182"/>
    <mergeCell ref="E179:E182"/>
    <mergeCell ref="B183:B186"/>
    <mergeCell ref="C183:C186"/>
    <mergeCell ref="D183:D186"/>
    <mergeCell ref="E183:E186"/>
    <mergeCell ref="B187:B190"/>
    <mergeCell ref="C187:C190"/>
    <mergeCell ref="D187:D190"/>
    <mergeCell ref="E187:E190"/>
    <mergeCell ref="B195:B198"/>
    <mergeCell ref="C195:C198"/>
    <mergeCell ref="B179:B182"/>
    <mergeCell ref="C179:C182"/>
    <mergeCell ref="D163:D166"/>
    <mergeCell ref="E163:E166"/>
    <mergeCell ref="B167:B170"/>
    <mergeCell ref="C167:C170"/>
    <mergeCell ref="D167:D170"/>
    <mergeCell ref="E167:E170"/>
    <mergeCell ref="B171:B174"/>
    <mergeCell ref="C171:C174"/>
    <mergeCell ref="D171:D174"/>
    <mergeCell ref="E171:E174"/>
    <mergeCell ref="D147:D150"/>
    <mergeCell ref="E147:E150"/>
    <mergeCell ref="B151:B154"/>
    <mergeCell ref="C151:C154"/>
    <mergeCell ref="D151:D154"/>
    <mergeCell ref="E151:E154"/>
    <mergeCell ref="B155:B158"/>
    <mergeCell ref="C155:C158"/>
    <mergeCell ref="D155:D158"/>
    <mergeCell ref="E155:E158"/>
    <mergeCell ref="B163:B166"/>
    <mergeCell ref="C163:C166"/>
    <mergeCell ref="B147:B150"/>
    <mergeCell ref="C147:C150"/>
    <mergeCell ref="D131:D134"/>
    <mergeCell ref="E131:E134"/>
    <mergeCell ref="B135:B138"/>
    <mergeCell ref="C135:C138"/>
    <mergeCell ref="D135:D138"/>
    <mergeCell ref="E135:E138"/>
    <mergeCell ref="B139:B142"/>
    <mergeCell ref="C139:C142"/>
    <mergeCell ref="D139:D142"/>
    <mergeCell ref="E139:E142"/>
    <mergeCell ref="D115:D118"/>
    <mergeCell ref="E115:E118"/>
    <mergeCell ref="B119:B122"/>
    <mergeCell ref="C119:C122"/>
    <mergeCell ref="D119:D122"/>
    <mergeCell ref="E119:E122"/>
    <mergeCell ref="B123:B126"/>
    <mergeCell ref="C123:C126"/>
    <mergeCell ref="D123:D126"/>
    <mergeCell ref="E123:E126"/>
    <mergeCell ref="B131:B134"/>
    <mergeCell ref="C131:C134"/>
    <mergeCell ref="B115:B118"/>
    <mergeCell ref="C115:C118"/>
    <mergeCell ref="D99:D102"/>
    <mergeCell ref="E99:E102"/>
    <mergeCell ref="B103:B106"/>
    <mergeCell ref="C103:C106"/>
    <mergeCell ref="D103:D106"/>
    <mergeCell ref="E103:E106"/>
    <mergeCell ref="B107:B110"/>
    <mergeCell ref="C107:C110"/>
    <mergeCell ref="D107:D110"/>
    <mergeCell ref="E107:E110"/>
    <mergeCell ref="D83:D86"/>
    <mergeCell ref="E83:E86"/>
    <mergeCell ref="B87:B90"/>
    <mergeCell ref="C87:C90"/>
    <mergeCell ref="D87:D90"/>
    <mergeCell ref="E87:E90"/>
    <mergeCell ref="B91:B94"/>
    <mergeCell ref="C91:C94"/>
    <mergeCell ref="D91:D94"/>
    <mergeCell ref="E91:E94"/>
    <mergeCell ref="B99:B102"/>
    <mergeCell ref="C99:C102"/>
    <mergeCell ref="B83:B86"/>
    <mergeCell ref="C83:C86"/>
    <mergeCell ref="D67:D70"/>
    <mergeCell ref="E67:E70"/>
    <mergeCell ref="B71:B74"/>
    <mergeCell ref="C71:C74"/>
    <mergeCell ref="D71:D74"/>
    <mergeCell ref="E71:E74"/>
    <mergeCell ref="B75:B78"/>
    <mergeCell ref="C75:C78"/>
    <mergeCell ref="D75:D78"/>
    <mergeCell ref="E75:E78"/>
    <mergeCell ref="D51:D54"/>
    <mergeCell ref="E51:E54"/>
    <mergeCell ref="B55:B58"/>
    <mergeCell ref="C55:C58"/>
    <mergeCell ref="D55:D58"/>
    <mergeCell ref="E55:E58"/>
    <mergeCell ref="B59:B62"/>
    <mergeCell ref="C59:C62"/>
    <mergeCell ref="D59:D62"/>
    <mergeCell ref="E59:E62"/>
    <mergeCell ref="B67:B70"/>
    <mergeCell ref="C67:C70"/>
    <mergeCell ref="B51:B54"/>
    <mergeCell ref="C51:C54"/>
    <mergeCell ref="D35:D38"/>
    <mergeCell ref="E35:E38"/>
    <mergeCell ref="B39:B42"/>
    <mergeCell ref="C39:C42"/>
    <mergeCell ref="D39:D42"/>
    <mergeCell ref="E39:E42"/>
    <mergeCell ref="B43:B46"/>
    <mergeCell ref="C43:C46"/>
    <mergeCell ref="D43:D46"/>
    <mergeCell ref="E43:E46"/>
    <mergeCell ref="D19:D22"/>
    <mergeCell ref="E19:E22"/>
    <mergeCell ref="B23:B26"/>
    <mergeCell ref="C23:C26"/>
    <mergeCell ref="D23:D26"/>
    <mergeCell ref="E23:E26"/>
    <mergeCell ref="B27:B30"/>
    <mergeCell ref="C27:C30"/>
    <mergeCell ref="D27:D30"/>
    <mergeCell ref="E27:E30"/>
    <mergeCell ref="B35:B38"/>
    <mergeCell ref="C35:C38"/>
    <mergeCell ref="B19:B22"/>
    <mergeCell ref="C19:C22"/>
    <mergeCell ref="B399:B402"/>
    <mergeCell ref="C399:C402"/>
    <mergeCell ref="D399:D402"/>
    <mergeCell ref="E399:E402"/>
    <mergeCell ref="J399:J402"/>
    <mergeCell ref="P399:P402"/>
    <mergeCell ref="A399:A402"/>
    <mergeCell ref="F399:F402"/>
    <mergeCell ref="G399:G402"/>
    <mergeCell ref="H399:H402"/>
    <mergeCell ref="I399:I402"/>
    <mergeCell ref="J391:J394"/>
    <mergeCell ref="P391:P394"/>
    <mergeCell ref="A395:A398"/>
    <mergeCell ref="F395:F398"/>
    <mergeCell ref="G395:G398"/>
    <mergeCell ref="H395:H398"/>
    <mergeCell ref="I395:I398"/>
    <mergeCell ref="J395:J398"/>
    <mergeCell ref="P395:P398"/>
    <mergeCell ref="A391:A394"/>
    <mergeCell ref="F391:F394"/>
    <mergeCell ref="G391:G394"/>
    <mergeCell ref="H391:H394"/>
    <mergeCell ref="I391:I394"/>
    <mergeCell ref="B391:B394"/>
    <mergeCell ref="C391:C394"/>
    <mergeCell ref="D391:D394"/>
    <mergeCell ref="E391:E394"/>
    <mergeCell ref="B395:B398"/>
    <mergeCell ref="C395:C398"/>
    <mergeCell ref="D395:D398"/>
    <mergeCell ref="C367:C370"/>
    <mergeCell ref="D367:D370"/>
    <mergeCell ref="E367:E370"/>
    <mergeCell ref="J383:J386"/>
    <mergeCell ref="P383:P386"/>
    <mergeCell ref="A387:A390"/>
    <mergeCell ref="F387:F390"/>
    <mergeCell ref="G387:G390"/>
    <mergeCell ref="H387:H390"/>
    <mergeCell ref="I387:I390"/>
    <mergeCell ref="J387:J390"/>
    <mergeCell ref="P387:P390"/>
    <mergeCell ref="A383:A386"/>
    <mergeCell ref="F383:F386"/>
    <mergeCell ref="G383:G386"/>
    <mergeCell ref="H383:H386"/>
    <mergeCell ref="I383:I386"/>
    <mergeCell ref="B383:B386"/>
    <mergeCell ref="C383:C386"/>
    <mergeCell ref="D383:D386"/>
    <mergeCell ref="E383:E386"/>
    <mergeCell ref="B387:B390"/>
    <mergeCell ref="C387:C390"/>
    <mergeCell ref="D387:D390"/>
    <mergeCell ref="E387:E390"/>
    <mergeCell ref="C351:C354"/>
    <mergeCell ref="D351:D354"/>
    <mergeCell ref="E351:E354"/>
    <mergeCell ref="J375:J378"/>
    <mergeCell ref="P375:P378"/>
    <mergeCell ref="A379:A382"/>
    <mergeCell ref="F379:F382"/>
    <mergeCell ref="G379:G382"/>
    <mergeCell ref="H379:H382"/>
    <mergeCell ref="I379:I382"/>
    <mergeCell ref="J379:J382"/>
    <mergeCell ref="P379:P382"/>
    <mergeCell ref="A375:A378"/>
    <mergeCell ref="F375:F378"/>
    <mergeCell ref="G375:G378"/>
    <mergeCell ref="H375:H378"/>
    <mergeCell ref="I375:I378"/>
    <mergeCell ref="J367:J370"/>
    <mergeCell ref="P367:P370"/>
    <mergeCell ref="A371:A374"/>
    <mergeCell ref="F371:F374"/>
    <mergeCell ref="G371:G374"/>
    <mergeCell ref="H371:H374"/>
    <mergeCell ref="I371:I374"/>
    <mergeCell ref="J371:J374"/>
    <mergeCell ref="P371:P374"/>
    <mergeCell ref="A367:A370"/>
    <mergeCell ref="F367:F370"/>
    <mergeCell ref="G367:G370"/>
    <mergeCell ref="H367:H370"/>
    <mergeCell ref="I367:I370"/>
    <mergeCell ref="B367:B370"/>
    <mergeCell ref="C335:C338"/>
    <mergeCell ref="D335:D338"/>
    <mergeCell ref="E335:E338"/>
    <mergeCell ref="J359:J362"/>
    <mergeCell ref="P359:P362"/>
    <mergeCell ref="A363:A366"/>
    <mergeCell ref="F363:F366"/>
    <mergeCell ref="G363:G366"/>
    <mergeCell ref="H363:H366"/>
    <mergeCell ref="I363:I366"/>
    <mergeCell ref="J363:J366"/>
    <mergeCell ref="P363:P366"/>
    <mergeCell ref="A359:A362"/>
    <mergeCell ref="F359:F362"/>
    <mergeCell ref="G359:G362"/>
    <mergeCell ref="H359:H362"/>
    <mergeCell ref="I359:I362"/>
    <mergeCell ref="J351:J354"/>
    <mergeCell ref="P351:P354"/>
    <mergeCell ref="A355:A358"/>
    <mergeCell ref="F355:F358"/>
    <mergeCell ref="G355:G358"/>
    <mergeCell ref="H355:H358"/>
    <mergeCell ref="I355:I358"/>
    <mergeCell ref="J355:J358"/>
    <mergeCell ref="P355:P358"/>
    <mergeCell ref="A351:A354"/>
    <mergeCell ref="F351:F354"/>
    <mergeCell ref="G351:G354"/>
    <mergeCell ref="H351:H354"/>
    <mergeCell ref="I351:I354"/>
    <mergeCell ref="B351:B354"/>
    <mergeCell ref="C319:C322"/>
    <mergeCell ref="D319:D322"/>
    <mergeCell ref="E319:E322"/>
    <mergeCell ref="J343:J346"/>
    <mergeCell ref="P343:P346"/>
    <mergeCell ref="A347:A350"/>
    <mergeCell ref="F347:F350"/>
    <mergeCell ref="G347:G350"/>
    <mergeCell ref="H347:H350"/>
    <mergeCell ref="I347:I350"/>
    <mergeCell ref="J347:J350"/>
    <mergeCell ref="P347:P350"/>
    <mergeCell ref="A343:A346"/>
    <mergeCell ref="F343:F346"/>
    <mergeCell ref="G343:G346"/>
    <mergeCell ref="H343:H346"/>
    <mergeCell ref="I343:I346"/>
    <mergeCell ref="J335:J338"/>
    <mergeCell ref="P335:P338"/>
    <mergeCell ref="A339:A342"/>
    <mergeCell ref="F339:F342"/>
    <mergeCell ref="G339:G342"/>
    <mergeCell ref="H339:H342"/>
    <mergeCell ref="I339:I342"/>
    <mergeCell ref="J339:J342"/>
    <mergeCell ref="P339:P342"/>
    <mergeCell ref="A335:A338"/>
    <mergeCell ref="F335:F338"/>
    <mergeCell ref="G335:G338"/>
    <mergeCell ref="H335:H338"/>
    <mergeCell ref="I335:I338"/>
    <mergeCell ref="B335:B338"/>
    <mergeCell ref="C303:C306"/>
    <mergeCell ref="D303:D306"/>
    <mergeCell ref="E303:E306"/>
    <mergeCell ref="J327:J330"/>
    <mergeCell ref="P327:P330"/>
    <mergeCell ref="A331:A334"/>
    <mergeCell ref="F331:F334"/>
    <mergeCell ref="G331:G334"/>
    <mergeCell ref="H331:H334"/>
    <mergeCell ref="I331:I334"/>
    <mergeCell ref="J331:J334"/>
    <mergeCell ref="P331:P334"/>
    <mergeCell ref="A327:A330"/>
    <mergeCell ref="F327:F330"/>
    <mergeCell ref="G327:G330"/>
    <mergeCell ref="H327:H330"/>
    <mergeCell ref="I327:I330"/>
    <mergeCell ref="J319:J322"/>
    <mergeCell ref="P319:P322"/>
    <mergeCell ref="A323:A326"/>
    <mergeCell ref="F323:F326"/>
    <mergeCell ref="G323:G326"/>
    <mergeCell ref="H323:H326"/>
    <mergeCell ref="I323:I326"/>
    <mergeCell ref="J323:J326"/>
    <mergeCell ref="P323:P326"/>
    <mergeCell ref="A319:A322"/>
    <mergeCell ref="F319:F322"/>
    <mergeCell ref="G319:G322"/>
    <mergeCell ref="H319:H322"/>
    <mergeCell ref="I319:I322"/>
    <mergeCell ref="B319:B322"/>
    <mergeCell ref="C287:C290"/>
    <mergeCell ref="D287:D290"/>
    <mergeCell ref="E287:E290"/>
    <mergeCell ref="J311:J314"/>
    <mergeCell ref="P311:P314"/>
    <mergeCell ref="A315:A318"/>
    <mergeCell ref="F315:F318"/>
    <mergeCell ref="G315:G318"/>
    <mergeCell ref="H315:H318"/>
    <mergeCell ref="I315:I318"/>
    <mergeCell ref="J315:J318"/>
    <mergeCell ref="P315:P318"/>
    <mergeCell ref="A311:A314"/>
    <mergeCell ref="F311:F314"/>
    <mergeCell ref="G311:G314"/>
    <mergeCell ref="H311:H314"/>
    <mergeCell ref="I311:I314"/>
    <mergeCell ref="J303:J306"/>
    <mergeCell ref="P303:P306"/>
    <mergeCell ref="A307:A310"/>
    <mergeCell ref="F307:F310"/>
    <mergeCell ref="G307:G310"/>
    <mergeCell ref="H307:H310"/>
    <mergeCell ref="I307:I310"/>
    <mergeCell ref="J307:J310"/>
    <mergeCell ref="P307:P310"/>
    <mergeCell ref="A303:A306"/>
    <mergeCell ref="F303:F306"/>
    <mergeCell ref="G303:G306"/>
    <mergeCell ref="H303:H306"/>
    <mergeCell ref="I303:I306"/>
    <mergeCell ref="B303:B306"/>
    <mergeCell ref="C271:C274"/>
    <mergeCell ref="D271:D274"/>
    <mergeCell ref="E271:E274"/>
    <mergeCell ref="J295:J298"/>
    <mergeCell ref="P295:P298"/>
    <mergeCell ref="A299:A302"/>
    <mergeCell ref="F299:F302"/>
    <mergeCell ref="G299:G302"/>
    <mergeCell ref="H299:H302"/>
    <mergeCell ref="I299:I302"/>
    <mergeCell ref="J299:J302"/>
    <mergeCell ref="P299:P302"/>
    <mergeCell ref="A295:A298"/>
    <mergeCell ref="F295:F298"/>
    <mergeCell ref="G295:G298"/>
    <mergeCell ref="H295:H298"/>
    <mergeCell ref="I295:I298"/>
    <mergeCell ref="J287:J290"/>
    <mergeCell ref="P287:P290"/>
    <mergeCell ref="A291:A294"/>
    <mergeCell ref="F291:F294"/>
    <mergeCell ref="G291:G294"/>
    <mergeCell ref="H291:H294"/>
    <mergeCell ref="I291:I294"/>
    <mergeCell ref="J291:J294"/>
    <mergeCell ref="P291:P294"/>
    <mergeCell ref="A287:A290"/>
    <mergeCell ref="F287:F290"/>
    <mergeCell ref="G287:G290"/>
    <mergeCell ref="H287:H290"/>
    <mergeCell ref="I287:I290"/>
    <mergeCell ref="B287:B290"/>
    <mergeCell ref="C255:C258"/>
    <mergeCell ref="D255:D258"/>
    <mergeCell ref="E255:E258"/>
    <mergeCell ref="J279:J282"/>
    <mergeCell ref="P279:P282"/>
    <mergeCell ref="A283:A286"/>
    <mergeCell ref="F283:F286"/>
    <mergeCell ref="G283:G286"/>
    <mergeCell ref="H283:H286"/>
    <mergeCell ref="I283:I286"/>
    <mergeCell ref="J283:J286"/>
    <mergeCell ref="P283:P286"/>
    <mergeCell ref="A279:A282"/>
    <mergeCell ref="F279:F282"/>
    <mergeCell ref="G279:G282"/>
    <mergeCell ref="H279:H282"/>
    <mergeCell ref="I279:I282"/>
    <mergeCell ref="J271:J274"/>
    <mergeCell ref="P271:P274"/>
    <mergeCell ref="A275:A278"/>
    <mergeCell ref="F275:F278"/>
    <mergeCell ref="G275:G278"/>
    <mergeCell ref="H275:H278"/>
    <mergeCell ref="I275:I278"/>
    <mergeCell ref="J275:J278"/>
    <mergeCell ref="P275:P278"/>
    <mergeCell ref="A271:A274"/>
    <mergeCell ref="F271:F274"/>
    <mergeCell ref="G271:G274"/>
    <mergeCell ref="H271:H274"/>
    <mergeCell ref="I271:I274"/>
    <mergeCell ref="B271:B274"/>
    <mergeCell ref="C239:C242"/>
    <mergeCell ref="D239:D242"/>
    <mergeCell ref="E239:E242"/>
    <mergeCell ref="J263:J266"/>
    <mergeCell ref="P263:P266"/>
    <mergeCell ref="A267:A270"/>
    <mergeCell ref="F267:F270"/>
    <mergeCell ref="G267:G270"/>
    <mergeCell ref="H267:H270"/>
    <mergeCell ref="I267:I270"/>
    <mergeCell ref="J267:J270"/>
    <mergeCell ref="P267:P270"/>
    <mergeCell ref="A263:A266"/>
    <mergeCell ref="F263:F266"/>
    <mergeCell ref="G263:G266"/>
    <mergeCell ref="H263:H266"/>
    <mergeCell ref="I263:I266"/>
    <mergeCell ref="J255:J258"/>
    <mergeCell ref="P255:P258"/>
    <mergeCell ref="A259:A262"/>
    <mergeCell ref="F259:F262"/>
    <mergeCell ref="G259:G262"/>
    <mergeCell ref="H259:H262"/>
    <mergeCell ref="I259:I262"/>
    <mergeCell ref="J259:J262"/>
    <mergeCell ref="P259:P262"/>
    <mergeCell ref="A255:A258"/>
    <mergeCell ref="F255:F258"/>
    <mergeCell ref="G255:G258"/>
    <mergeCell ref="H255:H258"/>
    <mergeCell ref="I255:I258"/>
    <mergeCell ref="B255:B258"/>
    <mergeCell ref="C223:C226"/>
    <mergeCell ref="D223:D226"/>
    <mergeCell ref="E223:E226"/>
    <mergeCell ref="J247:J250"/>
    <mergeCell ref="P247:P250"/>
    <mergeCell ref="A251:A254"/>
    <mergeCell ref="F251:F254"/>
    <mergeCell ref="G251:G254"/>
    <mergeCell ref="H251:H254"/>
    <mergeCell ref="I251:I254"/>
    <mergeCell ref="J251:J254"/>
    <mergeCell ref="P251:P254"/>
    <mergeCell ref="A247:A250"/>
    <mergeCell ref="F247:F250"/>
    <mergeCell ref="G247:G250"/>
    <mergeCell ref="H247:H250"/>
    <mergeCell ref="I247:I250"/>
    <mergeCell ref="J239:J242"/>
    <mergeCell ref="P239:P242"/>
    <mergeCell ref="A243:A246"/>
    <mergeCell ref="F243:F246"/>
    <mergeCell ref="G243:G246"/>
    <mergeCell ref="H243:H246"/>
    <mergeCell ref="I243:I246"/>
    <mergeCell ref="J243:J246"/>
    <mergeCell ref="P243:P246"/>
    <mergeCell ref="A239:A242"/>
    <mergeCell ref="F239:F242"/>
    <mergeCell ref="G239:G242"/>
    <mergeCell ref="H239:H242"/>
    <mergeCell ref="I239:I242"/>
    <mergeCell ref="B239:B242"/>
    <mergeCell ref="C207:C210"/>
    <mergeCell ref="D207:D210"/>
    <mergeCell ref="E207:E210"/>
    <mergeCell ref="J231:J234"/>
    <mergeCell ref="P231:P234"/>
    <mergeCell ref="A235:A238"/>
    <mergeCell ref="F235:F238"/>
    <mergeCell ref="G235:G238"/>
    <mergeCell ref="H235:H238"/>
    <mergeCell ref="I235:I238"/>
    <mergeCell ref="J235:J238"/>
    <mergeCell ref="P235:P238"/>
    <mergeCell ref="A231:A234"/>
    <mergeCell ref="F231:F234"/>
    <mergeCell ref="G231:G234"/>
    <mergeCell ref="H231:H234"/>
    <mergeCell ref="I231:I234"/>
    <mergeCell ref="J223:J226"/>
    <mergeCell ref="P223:P226"/>
    <mergeCell ref="A227:A230"/>
    <mergeCell ref="F227:F230"/>
    <mergeCell ref="G227:G230"/>
    <mergeCell ref="H227:H230"/>
    <mergeCell ref="I227:I230"/>
    <mergeCell ref="J227:J230"/>
    <mergeCell ref="P227:P230"/>
    <mergeCell ref="A223:A226"/>
    <mergeCell ref="F223:F226"/>
    <mergeCell ref="G223:G226"/>
    <mergeCell ref="H223:H226"/>
    <mergeCell ref="I223:I226"/>
    <mergeCell ref="B223:B226"/>
    <mergeCell ref="C191:C194"/>
    <mergeCell ref="D191:D194"/>
    <mergeCell ref="E191:E194"/>
    <mergeCell ref="J215:J218"/>
    <mergeCell ref="P215:P218"/>
    <mergeCell ref="A219:A222"/>
    <mergeCell ref="F219:F222"/>
    <mergeCell ref="G219:G222"/>
    <mergeCell ref="H219:H222"/>
    <mergeCell ref="I219:I222"/>
    <mergeCell ref="J219:J222"/>
    <mergeCell ref="P219:P222"/>
    <mergeCell ref="A215:A218"/>
    <mergeCell ref="F215:F218"/>
    <mergeCell ref="G215:G218"/>
    <mergeCell ref="H215:H218"/>
    <mergeCell ref="I215:I218"/>
    <mergeCell ref="J207:J210"/>
    <mergeCell ref="P207:P210"/>
    <mergeCell ref="A211:A214"/>
    <mergeCell ref="F211:F214"/>
    <mergeCell ref="G211:G214"/>
    <mergeCell ref="H211:H214"/>
    <mergeCell ref="I211:I214"/>
    <mergeCell ref="J211:J214"/>
    <mergeCell ref="P211:P214"/>
    <mergeCell ref="A207:A210"/>
    <mergeCell ref="F207:F210"/>
    <mergeCell ref="G207:G210"/>
    <mergeCell ref="H207:H210"/>
    <mergeCell ref="I207:I210"/>
    <mergeCell ref="B207:B210"/>
    <mergeCell ref="C175:C178"/>
    <mergeCell ref="D175:D178"/>
    <mergeCell ref="E175:E178"/>
    <mergeCell ref="J199:J202"/>
    <mergeCell ref="P199:P202"/>
    <mergeCell ref="A203:A206"/>
    <mergeCell ref="F203:F206"/>
    <mergeCell ref="G203:G206"/>
    <mergeCell ref="H203:H206"/>
    <mergeCell ref="I203:I206"/>
    <mergeCell ref="J203:J206"/>
    <mergeCell ref="P203:P206"/>
    <mergeCell ref="A199:A202"/>
    <mergeCell ref="F199:F202"/>
    <mergeCell ref="G199:G202"/>
    <mergeCell ref="H199:H202"/>
    <mergeCell ref="I199:I202"/>
    <mergeCell ref="J191:J194"/>
    <mergeCell ref="P191:P194"/>
    <mergeCell ref="A195:A198"/>
    <mergeCell ref="F195:F198"/>
    <mergeCell ref="G195:G198"/>
    <mergeCell ref="H195:H198"/>
    <mergeCell ref="I195:I198"/>
    <mergeCell ref="J195:J198"/>
    <mergeCell ref="P195:P198"/>
    <mergeCell ref="A191:A194"/>
    <mergeCell ref="F191:F194"/>
    <mergeCell ref="G191:G194"/>
    <mergeCell ref="H191:H194"/>
    <mergeCell ref="I191:I194"/>
    <mergeCell ref="B191:B194"/>
    <mergeCell ref="C159:C162"/>
    <mergeCell ref="D159:D162"/>
    <mergeCell ref="E159:E162"/>
    <mergeCell ref="J183:J186"/>
    <mergeCell ref="P183:P186"/>
    <mergeCell ref="A187:A190"/>
    <mergeCell ref="F187:F190"/>
    <mergeCell ref="G187:G190"/>
    <mergeCell ref="H187:H190"/>
    <mergeCell ref="I187:I190"/>
    <mergeCell ref="J187:J190"/>
    <mergeCell ref="P187:P190"/>
    <mergeCell ref="A183:A186"/>
    <mergeCell ref="F183:F186"/>
    <mergeCell ref="G183:G186"/>
    <mergeCell ref="H183:H186"/>
    <mergeCell ref="I183:I186"/>
    <mergeCell ref="J175:J178"/>
    <mergeCell ref="P175:P178"/>
    <mergeCell ref="A179:A182"/>
    <mergeCell ref="F179:F182"/>
    <mergeCell ref="G179:G182"/>
    <mergeCell ref="H179:H182"/>
    <mergeCell ref="I179:I182"/>
    <mergeCell ref="J179:J182"/>
    <mergeCell ref="P179:P182"/>
    <mergeCell ref="A175:A178"/>
    <mergeCell ref="F175:F178"/>
    <mergeCell ref="G175:G178"/>
    <mergeCell ref="H175:H178"/>
    <mergeCell ref="I175:I178"/>
    <mergeCell ref="B175:B178"/>
    <mergeCell ref="C143:C146"/>
    <mergeCell ref="D143:D146"/>
    <mergeCell ref="E143:E146"/>
    <mergeCell ref="J167:J170"/>
    <mergeCell ref="P167:P170"/>
    <mergeCell ref="A171:A174"/>
    <mergeCell ref="F171:F174"/>
    <mergeCell ref="G171:G174"/>
    <mergeCell ref="H171:H174"/>
    <mergeCell ref="I171:I174"/>
    <mergeCell ref="J171:J174"/>
    <mergeCell ref="P171:P174"/>
    <mergeCell ref="A167:A170"/>
    <mergeCell ref="F167:F170"/>
    <mergeCell ref="G167:G170"/>
    <mergeCell ref="H167:H170"/>
    <mergeCell ref="I167:I170"/>
    <mergeCell ref="J159:J162"/>
    <mergeCell ref="P159:P162"/>
    <mergeCell ref="A163:A166"/>
    <mergeCell ref="F163:F166"/>
    <mergeCell ref="G163:G166"/>
    <mergeCell ref="H163:H166"/>
    <mergeCell ref="I163:I166"/>
    <mergeCell ref="J163:J166"/>
    <mergeCell ref="P163:P166"/>
    <mergeCell ref="A159:A162"/>
    <mergeCell ref="F159:F162"/>
    <mergeCell ref="G159:G162"/>
    <mergeCell ref="H159:H162"/>
    <mergeCell ref="I159:I162"/>
    <mergeCell ref="B159:B162"/>
    <mergeCell ref="C127:C130"/>
    <mergeCell ref="D127:D130"/>
    <mergeCell ref="E127:E130"/>
    <mergeCell ref="J151:J154"/>
    <mergeCell ref="P151:P154"/>
    <mergeCell ref="A155:A158"/>
    <mergeCell ref="F155:F158"/>
    <mergeCell ref="G155:G158"/>
    <mergeCell ref="H155:H158"/>
    <mergeCell ref="I155:I158"/>
    <mergeCell ref="J155:J158"/>
    <mergeCell ref="P155:P158"/>
    <mergeCell ref="A151:A154"/>
    <mergeCell ref="F151:F154"/>
    <mergeCell ref="G151:G154"/>
    <mergeCell ref="H151:H154"/>
    <mergeCell ref="I151:I154"/>
    <mergeCell ref="J143:J146"/>
    <mergeCell ref="P143:P146"/>
    <mergeCell ref="A147:A150"/>
    <mergeCell ref="F147:F150"/>
    <mergeCell ref="G147:G150"/>
    <mergeCell ref="H147:H150"/>
    <mergeCell ref="I147:I150"/>
    <mergeCell ref="J147:J150"/>
    <mergeCell ref="P147:P150"/>
    <mergeCell ref="A143:A146"/>
    <mergeCell ref="F143:F146"/>
    <mergeCell ref="G143:G146"/>
    <mergeCell ref="H143:H146"/>
    <mergeCell ref="I143:I146"/>
    <mergeCell ref="B143:B146"/>
    <mergeCell ref="C111:C114"/>
    <mergeCell ref="D111:D114"/>
    <mergeCell ref="E111:E114"/>
    <mergeCell ref="J135:J138"/>
    <mergeCell ref="P135:P138"/>
    <mergeCell ref="A139:A142"/>
    <mergeCell ref="F139:F142"/>
    <mergeCell ref="G139:G142"/>
    <mergeCell ref="H139:H142"/>
    <mergeCell ref="I139:I142"/>
    <mergeCell ref="J139:J142"/>
    <mergeCell ref="P139:P142"/>
    <mergeCell ref="A135:A138"/>
    <mergeCell ref="F135:F138"/>
    <mergeCell ref="G135:G138"/>
    <mergeCell ref="H135:H138"/>
    <mergeCell ref="I135:I138"/>
    <mergeCell ref="J127:J130"/>
    <mergeCell ref="P127:P130"/>
    <mergeCell ref="A131:A134"/>
    <mergeCell ref="F131:F134"/>
    <mergeCell ref="G131:G134"/>
    <mergeCell ref="H131:H134"/>
    <mergeCell ref="I131:I134"/>
    <mergeCell ref="J131:J134"/>
    <mergeCell ref="P131:P134"/>
    <mergeCell ref="A127:A130"/>
    <mergeCell ref="F127:F130"/>
    <mergeCell ref="G127:G130"/>
    <mergeCell ref="H127:H130"/>
    <mergeCell ref="I127:I130"/>
    <mergeCell ref="B127:B130"/>
    <mergeCell ref="C95:C98"/>
    <mergeCell ref="D95:D98"/>
    <mergeCell ref="E95:E98"/>
    <mergeCell ref="J119:J122"/>
    <mergeCell ref="P119:P122"/>
    <mergeCell ref="A123:A126"/>
    <mergeCell ref="F123:F126"/>
    <mergeCell ref="G123:G126"/>
    <mergeCell ref="H123:H126"/>
    <mergeCell ref="I123:I126"/>
    <mergeCell ref="J123:J126"/>
    <mergeCell ref="P123:P126"/>
    <mergeCell ref="A119:A122"/>
    <mergeCell ref="F119:F122"/>
    <mergeCell ref="G119:G122"/>
    <mergeCell ref="H119:H122"/>
    <mergeCell ref="I119:I122"/>
    <mergeCell ref="J111:J114"/>
    <mergeCell ref="P111:P114"/>
    <mergeCell ref="A115:A118"/>
    <mergeCell ref="F115:F118"/>
    <mergeCell ref="G115:G118"/>
    <mergeCell ref="H115:H118"/>
    <mergeCell ref="I115:I118"/>
    <mergeCell ref="J115:J118"/>
    <mergeCell ref="P115:P118"/>
    <mergeCell ref="A111:A114"/>
    <mergeCell ref="F111:F114"/>
    <mergeCell ref="G111:G114"/>
    <mergeCell ref="H111:H114"/>
    <mergeCell ref="I111:I114"/>
    <mergeCell ref="B111:B114"/>
    <mergeCell ref="C79:C82"/>
    <mergeCell ref="D79:D82"/>
    <mergeCell ref="E79:E82"/>
    <mergeCell ref="J103:J106"/>
    <mergeCell ref="P103:P106"/>
    <mergeCell ref="A107:A110"/>
    <mergeCell ref="F107:F110"/>
    <mergeCell ref="G107:G110"/>
    <mergeCell ref="H107:H110"/>
    <mergeCell ref="I107:I110"/>
    <mergeCell ref="J107:J110"/>
    <mergeCell ref="P107:P110"/>
    <mergeCell ref="A103:A106"/>
    <mergeCell ref="F103:F106"/>
    <mergeCell ref="G103:G106"/>
    <mergeCell ref="H103:H106"/>
    <mergeCell ref="I103:I106"/>
    <mergeCell ref="J95:J98"/>
    <mergeCell ref="P95:P98"/>
    <mergeCell ref="A99:A102"/>
    <mergeCell ref="F99:F102"/>
    <mergeCell ref="G99:G102"/>
    <mergeCell ref="H99:H102"/>
    <mergeCell ref="I99:I102"/>
    <mergeCell ref="J99:J102"/>
    <mergeCell ref="P99:P102"/>
    <mergeCell ref="A95:A98"/>
    <mergeCell ref="F95:F98"/>
    <mergeCell ref="G95:G98"/>
    <mergeCell ref="H95:H98"/>
    <mergeCell ref="I95:I98"/>
    <mergeCell ref="B95:B98"/>
    <mergeCell ref="C63:C66"/>
    <mergeCell ref="D63:D66"/>
    <mergeCell ref="E63:E66"/>
    <mergeCell ref="J87:J90"/>
    <mergeCell ref="P87:P90"/>
    <mergeCell ref="A91:A94"/>
    <mergeCell ref="F91:F94"/>
    <mergeCell ref="G91:G94"/>
    <mergeCell ref="H91:H94"/>
    <mergeCell ref="I91:I94"/>
    <mergeCell ref="J91:J94"/>
    <mergeCell ref="P91:P94"/>
    <mergeCell ref="A87:A90"/>
    <mergeCell ref="F87:F90"/>
    <mergeCell ref="G87:G90"/>
    <mergeCell ref="H87:H90"/>
    <mergeCell ref="I87:I90"/>
    <mergeCell ref="J79:J82"/>
    <mergeCell ref="P79:P82"/>
    <mergeCell ref="A83:A86"/>
    <mergeCell ref="F83:F86"/>
    <mergeCell ref="G83:G86"/>
    <mergeCell ref="H83:H86"/>
    <mergeCell ref="I83:I86"/>
    <mergeCell ref="J83:J86"/>
    <mergeCell ref="P83:P86"/>
    <mergeCell ref="A79:A82"/>
    <mergeCell ref="F79:F82"/>
    <mergeCell ref="G79:G82"/>
    <mergeCell ref="H79:H82"/>
    <mergeCell ref="I79:I82"/>
    <mergeCell ref="B79:B82"/>
    <mergeCell ref="C47:C50"/>
    <mergeCell ref="D47:D50"/>
    <mergeCell ref="E47:E50"/>
    <mergeCell ref="J71:J74"/>
    <mergeCell ref="P71:P74"/>
    <mergeCell ref="A75:A78"/>
    <mergeCell ref="F75:F78"/>
    <mergeCell ref="G75:G78"/>
    <mergeCell ref="H75:H78"/>
    <mergeCell ref="I75:I78"/>
    <mergeCell ref="J75:J78"/>
    <mergeCell ref="P75:P78"/>
    <mergeCell ref="A71:A74"/>
    <mergeCell ref="F71:F74"/>
    <mergeCell ref="G71:G74"/>
    <mergeCell ref="H71:H74"/>
    <mergeCell ref="I71:I74"/>
    <mergeCell ref="J63:J66"/>
    <mergeCell ref="P63:P66"/>
    <mergeCell ref="A67:A70"/>
    <mergeCell ref="F67:F70"/>
    <mergeCell ref="G67:G70"/>
    <mergeCell ref="H67:H70"/>
    <mergeCell ref="I67:I70"/>
    <mergeCell ref="J67:J70"/>
    <mergeCell ref="P67:P70"/>
    <mergeCell ref="A63:A66"/>
    <mergeCell ref="F63:F66"/>
    <mergeCell ref="G63:G66"/>
    <mergeCell ref="H63:H66"/>
    <mergeCell ref="I63:I66"/>
    <mergeCell ref="B63:B66"/>
    <mergeCell ref="C31:C34"/>
    <mergeCell ref="D31:D34"/>
    <mergeCell ref="E31:E34"/>
    <mergeCell ref="J55:J58"/>
    <mergeCell ref="P55:P58"/>
    <mergeCell ref="A59:A62"/>
    <mergeCell ref="F59:F62"/>
    <mergeCell ref="G59:G62"/>
    <mergeCell ref="H59:H62"/>
    <mergeCell ref="I59:I62"/>
    <mergeCell ref="J59:J62"/>
    <mergeCell ref="P59:P62"/>
    <mergeCell ref="A55:A58"/>
    <mergeCell ref="F55:F58"/>
    <mergeCell ref="G55:G58"/>
    <mergeCell ref="H55:H58"/>
    <mergeCell ref="I55:I58"/>
    <mergeCell ref="J47:J50"/>
    <mergeCell ref="P47:P50"/>
    <mergeCell ref="A51:A54"/>
    <mergeCell ref="F51:F54"/>
    <mergeCell ref="G51:G54"/>
    <mergeCell ref="H51:H54"/>
    <mergeCell ref="I51:I54"/>
    <mergeCell ref="J51:J54"/>
    <mergeCell ref="P51:P54"/>
    <mergeCell ref="A47:A50"/>
    <mergeCell ref="F47:F50"/>
    <mergeCell ref="G47:G50"/>
    <mergeCell ref="H47:H50"/>
    <mergeCell ref="I47:I50"/>
    <mergeCell ref="B47:B50"/>
    <mergeCell ref="C15:C18"/>
    <mergeCell ref="D15:D18"/>
    <mergeCell ref="E15:E18"/>
    <mergeCell ref="J39:J42"/>
    <mergeCell ref="P39:P42"/>
    <mergeCell ref="A43:A46"/>
    <mergeCell ref="F43:F46"/>
    <mergeCell ref="G43:G46"/>
    <mergeCell ref="H43:H46"/>
    <mergeCell ref="I43:I46"/>
    <mergeCell ref="J43:J46"/>
    <mergeCell ref="P43:P46"/>
    <mergeCell ref="A39:A42"/>
    <mergeCell ref="F39:F42"/>
    <mergeCell ref="G39:G42"/>
    <mergeCell ref="H39:H42"/>
    <mergeCell ref="I39:I42"/>
    <mergeCell ref="J31:J34"/>
    <mergeCell ref="P31:P34"/>
    <mergeCell ref="A35:A38"/>
    <mergeCell ref="F35:F38"/>
    <mergeCell ref="G35:G38"/>
    <mergeCell ref="H35:H38"/>
    <mergeCell ref="I35:I38"/>
    <mergeCell ref="J35:J38"/>
    <mergeCell ref="P35:P38"/>
    <mergeCell ref="A31:A34"/>
    <mergeCell ref="F31:F34"/>
    <mergeCell ref="G31:G34"/>
    <mergeCell ref="H31:H34"/>
    <mergeCell ref="I31:I34"/>
    <mergeCell ref="B31:B34"/>
    <mergeCell ref="C11:C14"/>
    <mergeCell ref="D11:D14"/>
    <mergeCell ref="E11:E14"/>
    <mergeCell ref="J23:J26"/>
    <mergeCell ref="P23:P26"/>
    <mergeCell ref="A27:A30"/>
    <mergeCell ref="F27:F30"/>
    <mergeCell ref="G27:G30"/>
    <mergeCell ref="H27:H30"/>
    <mergeCell ref="I27:I30"/>
    <mergeCell ref="J27:J30"/>
    <mergeCell ref="P27:P30"/>
    <mergeCell ref="A23:A26"/>
    <mergeCell ref="F23:F26"/>
    <mergeCell ref="G23:G26"/>
    <mergeCell ref="H23:H26"/>
    <mergeCell ref="I23:I26"/>
    <mergeCell ref="J15:J18"/>
    <mergeCell ref="P15:P18"/>
    <mergeCell ref="A19:A22"/>
    <mergeCell ref="F19:F22"/>
    <mergeCell ref="G19:G22"/>
    <mergeCell ref="H19:H22"/>
    <mergeCell ref="I19:I22"/>
    <mergeCell ref="J19:J22"/>
    <mergeCell ref="P19:P22"/>
    <mergeCell ref="A15:A18"/>
    <mergeCell ref="F15:F18"/>
    <mergeCell ref="G15:G18"/>
    <mergeCell ref="H15:H18"/>
    <mergeCell ref="I15:I18"/>
    <mergeCell ref="B15:B18"/>
    <mergeCell ref="P3:P6"/>
    <mergeCell ref="F1:J1"/>
    <mergeCell ref="A3:A6"/>
    <mergeCell ref="F3:F6"/>
    <mergeCell ref="G3:G6"/>
    <mergeCell ref="H3:H6"/>
    <mergeCell ref="I3:I6"/>
    <mergeCell ref="J3:J6"/>
    <mergeCell ref="J7:J10"/>
    <mergeCell ref="P7:P10"/>
    <mergeCell ref="B1:E1"/>
    <mergeCell ref="E3:E6"/>
    <mergeCell ref="B3:B6"/>
    <mergeCell ref="C3:C6"/>
    <mergeCell ref="D3:D6"/>
    <mergeCell ref="A11:A14"/>
    <mergeCell ref="F11:F14"/>
    <mergeCell ref="G11:G14"/>
    <mergeCell ref="H11:H14"/>
    <mergeCell ref="I11:I14"/>
    <mergeCell ref="J11:J14"/>
    <mergeCell ref="P11:P14"/>
    <mergeCell ref="A7:A10"/>
    <mergeCell ref="F7:F10"/>
    <mergeCell ref="G7:G10"/>
    <mergeCell ref="H7:H10"/>
    <mergeCell ref="I7:I10"/>
    <mergeCell ref="B7:B10"/>
    <mergeCell ref="C7:C10"/>
    <mergeCell ref="D7:D10"/>
    <mergeCell ref="E7:E10"/>
    <mergeCell ref="B11:B14"/>
  </mergeCells>
  <conditionalFormatting sqref="K1:O6">
    <cfRule type="cellIs" dxfId="119" priority="23" operator="equal">
      <formula>0</formula>
    </cfRule>
    <cfRule type="cellIs" dxfId="118" priority="24" operator="equal">
      <formula>1</formula>
    </cfRule>
  </conditionalFormatting>
  <conditionalFormatting sqref="K7:O10">
    <cfRule type="cellIs" dxfId="117" priority="15" operator="equal">
      <formula>0</formula>
    </cfRule>
    <cfRule type="cellIs" dxfId="116" priority="16" operator="equal">
      <formula>1</formula>
    </cfRule>
  </conditionalFormatting>
  <conditionalFormatting sqref="K11:O14">
    <cfRule type="cellIs" dxfId="115" priority="11" operator="equal">
      <formula>0</formula>
    </cfRule>
    <cfRule type="cellIs" dxfId="114" priority="12" operator="equal">
      <formula>1</formula>
    </cfRule>
  </conditionalFormatting>
  <conditionalFormatting sqref="K15:O18">
    <cfRule type="cellIs" dxfId="113" priority="9" operator="equal">
      <formula>0</formula>
    </cfRule>
    <cfRule type="cellIs" dxfId="112" priority="10" operator="equal">
      <formula>1</formula>
    </cfRule>
  </conditionalFormatting>
  <conditionalFormatting sqref="K19:O22">
    <cfRule type="cellIs" dxfId="111" priority="7" operator="equal">
      <formula>0</formula>
    </cfRule>
    <cfRule type="cellIs" dxfId="110" priority="8" operator="equal">
      <formula>1</formula>
    </cfRule>
  </conditionalFormatting>
  <conditionalFormatting sqref="K23:O26">
    <cfRule type="cellIs" dxfId="109" priority="5" operator="equal">
      <formula>0</formula>
    </cfRule>
    <cfRule type="cellIs" dxfId="108" priority="6" operator="equal">
      <formula>1</formula>
    </cfRule>
  </conditionalFormatting>
  <conditionalFormatting sqref="K27:O30">
    <cfRule type="cellIs" dxfId="107" priority="3" operator="equal">
      <formula>0</formula>
    </cfRule>
    <cfRule type="cellIs" dxfId="106" priority="4" operator="equal">
      <formula>1</formula>
    </cfRule>
  </conditionalFormatting>
  <conditionalFormatting sqref="K31:O402">
    <cfRule type="cellIs" dxfId="105" priority="1" operator="equal">
      <formula>0</formula>
    </cfRule>
    <cfRule type="cellIs" dxfId="104" priority="2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B7"/>
    </sheetView>
  </sheetViews>
  <sheetFormatPr defaultRowHeight="15"/>
  <cols>
    <col min="1" max="1" width="4.7109375" style="1" bestFit="1" customWidth="1"/>
    <col min="2" max="2" width="4.42578125" style="14" bestFit="1" customWidth="1"/>
    <col min="3" max="3" width="6.5703125" style="14" bestFit="1" customWidth="1"/>
    <col min="4" max="4" width="5" style="14" bestFit="1" customWidth="1"/>
    <col min="5" max="5" width="8.42578125" style="1" bestFit="1" customWidth="1"/>
    <col min="6" max="10" width="3" bestFit="1" customWidth="1"/>
    <col min="11" max="15" width="2" bestFit="1" customWidth="1"/>
    <col min="16" max="16" width="96.140625" style="9" bestFit="1" customWidth="1"/>
  </cols>
  <sheetData>
    <row r="1" spans="1:16" s="1" customFormat="1">
      <c r="A1" s="1" t="s">
        <v>0</v>
      </c>
      <c r="B1" s="18" t="s">
        <v>2</v>
      </c>
      <c r="C1" s="18"/>
      <c r="D1" s="18"/>
      <c r="E1" s="18"/>
      <c r="F1" s="18" t="s">
        <v>1</v>
      </c>
      <c r="G1" s="18"/>
      <c r="H1" s="18"/>
      <c r="I1" s="18"/>
      <c r="J1" s="18"/>
      <c r="P1" s="8"/>
    </row>
    <row r="2" spans="1:16" s="1" customFormat="1">
      <c r="B2" s="11" t="s">
        <v>3</v>
      </c>
      <c r="C2" s="11" t="s">
        <v>4</v>
      </c>
      <c r="D2" s="11" t="s">
        <v>5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P2" s="8"/>
    </row>
    <row r="3" spans="1:16" s="2" customFormat="1">
      <c r="A3" s="19">
        <v>1</v>
      </c>
      <c r="B3" s="25" t="s">
        <v>6</v>
      </c>
      <c r="C3" s="25" t="s">
        <v>6</v>
      </c>
      <c r="D3" s="25" t="s">
        <v>6</v>
      </c>
      <c r="E3" s="19" t="s">
        <v>14</v>
      </c>
      <c r="F3" s="21">
        <f>IF(K3=1,0+F$2,IF(K4=1,5+F$2,IF(K5=1,10+F$2,IF(K6=1,15+F$2,IF(K7=1,20+F$2,"")))))</f>
        <v>10</v>
      </c>
      <c r="G3" s="21">
        <f>IF(L3=1,0+G$2,IF(L4=1,5+G$2,IF(L5=1,10+G$2,IF(L6=1,15+G$2,IF(L7=1,20+G$2,"")))))</f>
        <v>11</v>
      </c>
      <c r="H3" s="21">
        <f>IF(M3=1,0+H$2,IF(M4=1,5+H$2,IF(M5=1,10+H$2,IF(M6=1,15+H$2,IF(M7=1,20+H$2,"")))))</f>
        <v>12</v>
      </c>
      <c r="I3" s="21">
        <f>IF(N3=1,0+I$2,IF(N4=1,5+I$2,IF(N5=1,10+I$2,IF(N6=1,15+I$2,IF(N7=1,20+I$2,"")))))</f>
        <v>13</v>
      </c>
      <c r="J3" s="21">
        <f>IF(O3=1,0+J$2,IF(O4=1,5+J$2,IF(O5=1,10+J$2,IF(O6=1,15+J$2,IF(O7=1,20+J$2,"")))))</f>
        <v>14</v>
      </c>
      <c r="P3" s="23" t="str">
        <f>CONCATENATE("_paylines.push(new Payline5Data(",A3-1,", LinesEmbed5x5.Line_00",A3-1,", 0x",E3,", payboxes, ",F3,", ",G3,", ",H3,", ",I3,", ",J3,"));")</f>
        <v>_paylines.push(new Payline5Data(0, LinesEmbed5x5.Line_000, 0xCD9575, payboxes, 10, 11, 12, 13, 14));</v>
      </c>
    </row>
    <row r="4" spans="1:16" s="3" customFormat="1">
      <c r="A4" s="20"/>
      <c r="B4" s="26"/>
      <c r="C4" s="26"/>
      <c r="D4" s="26"/>
      <c r="E4" s="20"/>
      <c r="F4" s="22"/>
      <c r="G4" s="22"/>
      <c r="H4" s="22"/>
      <c r="I4" s="22"/>
      <c r="J4" s="22"/>
      <c r="N4" s="7"/>
      <c r="O4" s="7"/>
      <c r="P4" s="24"/>
    </row>
    <row r="5" spans="1:16" s="3" customFormat="1">
      <c r="A5" s="20"/>
      <c r="B5" s="26"/>
      <c r="C5" s="26"/>
      <c r="D5" s="26"/>
      <c r="E5" s="20"/>
      <c r="F5" s="22"/>
      <c r="G5" s="22"/>
      <c r="H5" s="22"/>
      <c r="I5" s="22"/>
      <c r="J5" s="22"/>
      <c r="K5" s="3">
        <v>1</v>
      </c>
      <c r="L5" s="3">
        <v>1</v>
      </c>
      <c r="M5" s="3">
        <v>1</v>
      </c>
      <c r="N5" s="7">
        <v>1</v>
      </c>
      <c r="O5" s="7">
        <v>1</v>
      </c>
      <c r="P5" s="24"/>
    </row>
    <row r="6" spans="1:16" s="3" customFormat="1">
      <c r="A6" s="20"/>
      <c r="B6" s="26"/>
      <c r="C6" s="26"/>
      <c r="D6" s="26"/>
      <c r="E6" s="20"/>
      <c r="F6" s="22"/>
      <c r="G6" s="22"/>
      <c r="H6" s="22"/>
      <c r="I6" s="22"/>
      <c r="J6" s="22"/>
      <c r="N6" s="7"/>
      <c r="O6" s="7"/>
      <c r="P6" s="24"/>
    </row>
    <row r="7" spans="1:16" s="4" customFormat="1">
      <c r="A7" s="28"/>
      <c r="B7" s="30"/>
      <c r="C7" s="30"/>
      <c r="D7" s="30"/>
      <c r="E7" s="28"/>
      <c r="F7" s="29"/>
      <c r="G7" s="29"/>
      <c r="H7" s="29"/>
      <c r="I7" s="29"/>
      <c r="J7" s="29"/>
      <c r="P7" s="27"/>
    </row>
    <row r="8" spans="1:16" s="2" customFormat="1">
      <c r="A8" s="19">
        <f>+A3+1</f>
        <v>2</v>
      </c>
      <c r="B8" s="25" t="s">
        <v>6</v>
      </c>
      <c r="C8" s="25" t="s">
        <v>6</v>
      </c>
      <c r="D8" s="25" t="s">
        <v>6</v>
      </c>
      <c r="E8" s="19" t="s">
        <v>16</v>
      </c>
      <c r="F8" s="21">
        <f>IF(K8=1,0+F$2,IF(K9=1,5+F$2,IF(K10=1,10+F$2,IF(K11=1,15+F$2,IF(K12=1,20+F$2,"")))))</f>
        <v>5</v>
      </c>
      <c r="G8" s="21">
        <f>IF(L8=1,0+G$2,IF(L9=1,5+G$2,IF(L10=1,10+G$2,IF(L11=1,15+G$2,IF(L12=1,20+G$2,"")))))</f>
        <v>6</v>
      </c>
      <c r="H8" s="21">
        <f>IF(M8=1,0+H$2,IF(M9=1,5+H$2,IF(M10=1,10+H$2,IF(M11=1,15+H$2,IF(M12=1,20+H$2,"")))))</f>
        <v>7</v>
      </c>
      <c r="I8" s="21">
        <f>IF(N8=1,0+I$2,IF(N9=1,5+I$2,IF(N10=1,10+I$2,IF(N11=1,15+I$2,IF(N12=1,20+I$2,"")))))</f>
        <v>8</v>
      </c>
      <c r="J8" s="21">
        <f>IF(O8=1,0+J$2,IF(O9=1,5+J$2,IF(O10=1,10+J$2,IF(O11=1,15+J$2,IF(O12=1,20+J$2,"")))))</f>
        <v>9</v>
      </c>
      <c r="P8" s="23" t="str">
        <f t="shared" ref="P8" si="0">CONCATENATE("_paylines.push(new Payline5Data(",A8-1,", LinesEmbed5x5.Line_00",A8-1,", 0x",E8,", payboxes, ",F8,", ",G8,", ",H8,", ",I8,", ",J8,"));")</f>
        <v>_paylines.push(new Payline5Data(1, LinesEmbed5x5.Line_001, 0xFDD9B5, payboxes, 5, 6, 7, 8, 9));</v>
      </c>
    </row>
    <row r="9" spans="1:16" s="3" customFormat="1">
      <c r="A9" s="20"/>
      <c r="B9" s="26"/>
      <c r="C9" s="26"/>
      <c r="D9" s="26"/>
      <c r="E9" s="20"/>
      <c r="F9" s="22"/>
      <c r="G9" s="22"/>
      <c r="H9" s="22"/>
      <c r="I9" s="22"/>
      <c r="J9" s="22"/>
      <c r="K9" s="3">
        <v>1</v>
      </c>
      <c r="L9" s="3">
        <v>1</v>
      </c>
      <c r="M9" s="3">
        <v>1</v>
      </c>
      <c r="N9" s="7">
        <v>1</v>
      </c>
      <c r="O9" s="7">
        <v>1</v>
      </c>
      <c r="P9" s="24"/>
    </row>
    <row r="10" spans="1:16" s="3" customFormat="1">
      <c r="A10" s="20"/>
      <c r="B10" s="26"/>
      <c r="C10" s="26"/>
      <c r="D10" s="26"/>
      <c r="E10" s="20"/>
      <c r="F10" s="22"/>
      <c r="G10" s="22"/>
      <c r="H10" s="22"/>
      <c r="I10" s="22"/>
      <c r="J10" s="22"/>
      <c r="N10" s="7"/>
      <c r="O10" s="7"/>
      <c r="P10" s="24"/>
    </row>
    <row r="11" spans="1:16" s="3" customFormat="1">
      <c r="A11" s="20"/>
      <c r="B11" s="26"/>
      <c r="C11" s="26"/>
      <c r="D11" s="26"/>
      <c r="E11" s="20"/>
      <c r="F11" s="22"/>
      <c r="G11" s="22"/>
      <c r="H11" s="22"/>
      <c r="I11" s="22"/>
      <c r="J11" s="22"/>
      <c r="N11" s="7"/>
      <c r="O11" s="7"/>
      <c r="P11" s="24"/>
    </row>
    <row r="12" spans="1:16" s="4" customFormat="1">
      <c r="A12" s="28"/>
      <c r="B12" s="30"/>
      <c r="C12" s="30"/>
      <c r="D12" s="30"/>
      <c r="E12" s="28"/>
      <c r="F12" s="29"/>
      <c r="G12" s="29"/>
      <c r="H12" s="29"/>
      <c r="I12" s="29"/>
      <c r="J12" s="29"/>
      <c r="P12" s="27"/>
    </row>
    <row r="13" spans="1:16" s="2" customFormat="1">
      <c r="A13" s="19">
        <f>+A8+1</f>
        <v>3</v>
      </c>
      <c r="B13" s="25" t="s">
        <v>6</v>
      </c>
      <c r="C13" s="25" t="s">
        <v>6</v>
      </c>
      <c r="D13" s="25" t="s">
        <v>6</v>
      </c>
      <c r="E13" s="19" t="s">
        <v>18</v>
      </c>
      <c r="F13" s="21">
        <f>IF(K13=1,0+F$2,IF(K14=1,5+F$2,IF(K15=1,10+F$2,IF(K16=1,15+F$2,IF(K17=1,20+F$2,"")))))</f>
        <v>15</v>
      </c>
      <c r="G13" s="21">
        <f>IF(L13=1,0+G$2,IF(L14=1,5+G$2,IF(L15=1,10+G$2,IF(L16=1,15+G$2,IF(L17=1,20+G$2,"")))))</f>
        <v>16</v>
      </c>
      <c r="H13" s="21">
        <f>IF(M13=1,0+H$2,IF(M14=1,5+H$2,IF(M15=1,10+H$2,IF(M16=1,15+H$2,IF(M17=1,20+H$2,"")))))</f>
        <v>17</v>
      </c>
      <c r="I13" s="21">
        <f>IF(N13=1,0+I$2,IF(N14=1,5+I$2,IF(N15=1,10+I$2,IF(N16=1,15+I$2,IF(N17=1,20+I$2,"")))))</f>
        <v>18</v>
      </c>
      <c r="J13" s="21">
        <f>IF(O13=1,0+J$2,IF(O14=1,5+J$2,IF(O15=1,10+J$2,IF(O16=1,15+J$2,IF(O17=1,20+J$2,"")))))</f>
        <v>19</v>
      </c>
      <c r="P13" s="23" t="str">
        <f t="shared" ref="P13" si="1">CONCATENATE("_paylines.push(new Payline5Data(",A13-1,", LinesEmbed5x5.Line_00",A13-1,", 0x",E13,", payboxes, ",F13,", ",G13,", ",H13,", ",I13,", ",J13,"));")</f>
        <v>_paylines.push(new Payline5Data(2, LinesEmbed5x5.Line_002, 0x78DBE2, payboxes, 15, 16, 17, 18, 19));</v>
      </c>
    </row>
    <row r="14" spans="1:16" s="3" customFormat="1">
      <c r="A14" s="20"/>
      <c r="B14" s="26"/>
      <c r="C14" s="26"/>
      <c r="D14" s="26"/>
      <c r="E14" s="20"/>
      <c r="F14" s="22"/>
      <c r="G14" s="22"/>
      <c r="H14" s="22"/>
      <c r="I14" s="22"/>
      <c r="J14" s="22"/>
      <c r="N14" s="7"/>
      <c r="O14" s="7"/>
      <c r="P14" s="24"/>
    </row>
    <row r="15" spans="1:16" s="3" customFormat="1">
      <c r="A15" s="20"/>
      <c r="B15" s="26"/>
      <c r="C15" s="26"/>
      <c r="D15" s="26"/>
      <c r="E15" s="20"/>
      <c r="F15" s="22"/>
      <c r="G15" s="22"/>
      <c r="H15" s="22"/>
      <c r="I15" s="22"/>
      <c r="J15" s="22"/>
      <c r="N15" s="7"/>
      <c r="O15" s="7"/>
      <c r="P15" s="24"/>
    </row>
    <row r="16" spans="1:16" s="3" customFormat="1">
      <c r="A16" s="20"/>
      <c r="B16" s="26"/>
      <c r="C16" s="26"/>
      <c r="D16" s="26"/>
      <c r="E16" s="20"/>
      <c r="F16" s="22"/>
      <c r="G16" s="22"/>
      <c r="H16" s="22"/>
      <c r="I16" s="22"/>
      <c r="J16" s="22"/>
      <c r="K16" s="3">
        <v>1</v>
      </c>
      <c r="L16" s="3">
        <v>1</v>
      </c>
      <c r="M16" s="3">
        <v>1</v>
      </c>
      <c r="N16" s="7">
        <v>1</v>
      </c>
      <c r="O16" s="7">
        <v>1</v>
      </c>
      <c r="P16" s="24"/>
    </row>
    <row r="17" spans="1:16" s="4" customFormat="1">
      <c r="A17" s="28"/>
      <c r="B17" s="30"/>
      <c r="C17" s="30"/>
      <c r="D17" s="30"/>
      <c r="E17" s="28"/>
      <c r="F17" s="29"/>
      <c r="G17" s="29"/>
      <c r="H17" s="29"/>
      <c r="I17" s="29"/>
      <c r="J17" s="29"/>
      <c r="P17" s="27"/>
    </row>
    <row r="18" spans="1:16" s="2" customFormat="1">
      <c r="A18" s="19">
        <f>+A13+1</f>
        <v>4</v>
      </c>
      <c r="B18" s="25" t="s">
        <v>6</v>
      </c>
      <c r="C18" s="25" t="s">
        <v>6</v>
      </c>
      <c r="D18" s="25" t="s">
        <v>6</v>
      </c>
      <c r="E18" s="19" t="s">
        <v>20</v>
      </c>
      <c r="F18" s="21">
        <f>IF(K18=1,0+F$2,IF(K19=1,5+F$2,IF(K20=1,10+F$2,IF(K21=1,15+F$2,IF(K22=1,20+F$2,"")))))</f>
        <v>0</v>
      </c>
      <c r="G18" s="21">
        <f>IF(L18=1,0+G$2,IF(L19=1,5+G$2,IF(L20=1,10+G$2,IF(L21=1,15+G$2,IF(L22=1,20+G$2,"")))))</f>
        <v>6</v>
      </c>
      <c r="H18" s="21">
        <f>IF(M18=1,0+H$2,IF(M19=1,5+H$2,IF(M20=1,10+H$2,IF(M21=1,15+H$2,IF(M22=1,20+H$2,"")))))</f>
        <v>12</v>
      </c>
      <c r="I18" s="21">
        <f>IF(N18=1,0+I$2,IF(N19=1,5+I$2,IF(N20=1,10+I$2,IF(N21=1,15+I$2,IF(N22=1,20+I$2,"")))))</f>
        <v>18</v>
      </c>
      <c r="J18" s="21">
        <f>IF(O18=1,0+J$2,IF(O19=1,5+J$2,IF(O20=1,10+J$2,IF(O21=1,15+J$2,IF(O22=1,20+J$2,"")))))</f>
        <v>24</v>
      </c>
      <c r="K18" s="2">
        <v>1</v>
      </c>
      <c r="P18" s="23" t="str">
        <f t="shared" ref="P18" si="2">CONCATENATE("_paylines.push(new Payline5Data(",A18-1,", LinesEmbed5x5.Line_00",A18-1,", 0x",E18,", payboxes, ",F18,", ",G18,", ",H18,", ",I18,", ",J18,"));")</f>
        <v>_paylines.push(new Payline5Data(3, LinesEmbed5x5.Line_003, 0x87A96B, payboxes, 0, 6, 12, 18, 24));</v>
      </c>
    </row>
    <row r="19" spans="1:16" s="3" customFormat="1">
      <c r="A19" s="20"/>
      <c r="B19" s="26"/>
      <c r="C19" s="26"/>
      <c r="D19" s="26"/>
      <c r="E19" s="20"/>
      <c r="F19" s="22"/>
      <c r="G19" s="22"/>
      <c r="H19" s="22"/>
      <c r="I19" s="22"/>
      <c r="J19" s="22"/>
      <c r="L19" s="3">
        <v>1</v>
      </c>
      <c r="N19" s="7"/>
      <c r="O19" s="7"/>
      <c r="P19" s="24"/>
    </row>
    <row r="20" spans="1:16" s="3" customFormat="1">
      <c r="A20" s="20"/>
      <c r="B20" s="26"/>
      <c r="C20" s="26"/>
      <c r="D20" s="26"/>
      <c r="E20" s="20"/>
      <c r="F20" s="22"/>
      <c r="G20" s="22"/>
      <c r="H20" s="22"/>
      <c r="I20" s="22"/>
      <c r="J20" s="22"/>
      <c r="M20" s="3">
        <v>1</v>
      </c>
      <c r="N20" s="7"/>
      <c r="O20" s="7"/>
      <c r="P20" s="24"/>
    </row>
    <row r="21" spans="1:16" s="3" customFormat="1">
      <c r="A21" s="20"/>
      <c r="B21" s="26"/>
      <c r="C21" s="26"/>
      <c r="D21" s="26"/>
      <c r="E21" s="20"/>
      <c r="F21" s="22"/>
      <c r="G21" s="22"/>
      <c r="H21" s="22"/>
      <c r="I21" s="22"/>
      <c r="J21" s="22"/>
      <c r="N21" s="7">
        <v>1</v>
      </c>
      <c r="O21" s="7"/>
      <c r="P21" s="24"/>
    </row>
    <row r="22" spans="1:16" s="4" customFormat="1">
      <c r="A22" s="28"/>
      <c r="B22" s="30"/>
      <c r="C22" s="30"/>
      <c r="D22" s="30"/>
      <c r="E22" s="28"/>
      <c r="F22" s="29"/>
      <c r="G22" s="29"/>
      <c r="H22" s="29"/>
      <c r="I22" s="29"/>
      <c r="J22" s="29"/>
      <c r="O22" s="4">
        <v>1</v>
      </c>
      <c r="P22" s="27"/>
    </row>
    <row r="23" spans="1:16" s="2" customFormat="1">
      <c r="A23" s="19">
        <f t="shared" ref="A23" si="3">+A18+1</f>
        <v>5</v>
      </c>
      <c r="B23" s="25" t="s">
        <v>6</v>
      </c>
      <c r="C23" s="25" t="s">
        <v>6</v>
      </c>
      <c r="D23" s="25" t="s">
        <v>6</v>
      </c>
      <c r="E23" s="19" t="s">
        <v>22</v>
      </c>
      <c r="F23" s="21">
        <f t="shared" ref="F23:J23" si="4">IF(K23=1,0+F$2,IF(K24=1,5+F$2,IF(K25=1,10+F$2,IF(K26=1,15+F$2,IF(K27=1,20+F$2,"")))))</f>
        <v>20</v>
      </c>
      <c r="G23" s="21">
        <f t="shared" si="4"/>
        <v>16</v>
      </c>
      <c r="H23" s="21">
        <f t="shared" si="4"/>
        <v>12</v>
      </c>
      <c r="I23" s="21">
        <f t="shared" si="4"/>
        <v>8</v>
      </c>
      <c r="J23" s="21">
        <f t="shared" si="4"/>
        <v>4</v>
      </c>
      <c r="O23" s="2">
        <v>1</v>
      </c>
      <c r="P23" s="23" t="str">
        <f t="shared" ref="P23" si="5">CONCATENATE("_paylines.push(new Payline5Data(",A23-1,", LinesEmbed5x5.Line_00",A23-1,", 0x",E23,", payboxes, ",F23,", ",G23,", ",H23,", ",I23,", ",J23,"));")</f>
        <v>_paylines.push(new Payline5Data(4, LinesEmbed5x5.Line_004, 0xFFA474, payboxes, 20, 16, 12, 8, 4));</v>
      </c>
    </row>
    <row r="24" spans="1:16" s="3" customFormat="1">
      <c r="A24" s="20"/>
      <c r="B24" s="26"/>
      <c r="C24" s="26"/>
      <c r="D24" s="26"/>
      <c r="E24" s="20"/>
      <c r="F24" s="22"/>
      <c r="G24" s="22"/>
      <c r="H24" s="22"/>
      <c r="I24" s="22"/>
      <c r="J24" s="22"/>
      <c r="N24" s="7">
        <v>1</v>
      </c>
      <c r="O24" s="7"/>
      <c r="P24" s="24"/>
    </row>
    <row r="25" spans="1:16" s="3" customFormat="1">
      <c r="A25" s="20"/>
      <c r="B25" s="26"/>
      <c r="C25" s="26"/>
      <c r="D25" s="26"/>
      <c r="E25" s="20"/>
      <c r="F25" s="22"/>
      <c r="G25" s="22"/>
      <c r="H25" s="22"/>
      <c r="I25" s="22"/>
      <c r="J25" s="22"/>
      <c r="M25" s="3">
        <v>1</v>
      </c>
      <c r="N25" s="7"/>
      <c r="O25" s="7"/>
      <c r="P25" s="24"/>
    </row>
    <row r="26" spans="1:16" s="3" customFormat="1">
      <c r="A26" s="20"/>
      <c r="B26" s="26"/>
      <c r="C26" s="26"/>
      <c r="D26" s="26"/>
      <c r="E26" s="20"/>
      <c r="F26" s="22"/>
      <c r="G26" s="22"/>
      <c r="H26" s="22"/>
      <c r="I26" s="22"/>
      <c r="J26" s="22"/>
      <c r="L26" s="3">
        <v>1</v>
      </c>
      <c r="N26" s="7"/>
      <c r="O26" s="7"/>
      <c r="P26" s="24"/>
    </row>
    <row r="27" spans="1:16" s="4" customFormat="1">
      <c r="A27" s="28"/>
      <c r="B27" s="30"/>
      <c r="C27" s="30"/>
      <c r="D27" s="30"/>
      <c r="E27" s="28"/>
      <c r="F27" s="29"/>
      <c r="G27" s="29"/>
      <c r="H27" s="29"/>
      <c r="I27" s="29"/>
      <c r="J27" s="29"/>
      <c r="K27" s="4">
        <v>1</v>
      </c>
      <c r="P27" s="27"/>
    </row>
    <row r="28" spans="1:16" s="2" customFormat="1">
      <c r="A28" s="19">
        <f t="shared" ref="A28" si="6">+A23+1</f>
        <v>6</v>
      </c>
      <c r="B28" s="25" t="s">
        <v>6</v>
      </c>
      <c r="C28" s="25" t="s">
        <v>6</v>
      </c>
      <c r="D28" s="25" t="s">
        <v>6</v>
      </c>
      <c r="E28" s="19" t="s">
        <v>24</v>
      </c>
      <c r="F28" s="21">
        <f t="shared" ref="F28:J28" si="7">IF(K28=1,0+F$2,IF(K29=1,5+F$2,IF(K30=1,10+F$2,IF(K31=1,15+F$2,IF(K32=1,20+F$2,"")))))</f>
        <v>5</v>
      </c>
      <c r="G28" s="21">
        <f t="shared" si="7"/>
        <v>11</v>
      </c>
      <c r="H28" s="21">
        <f t="shared" si="7"/>
        <v>17</v>
      </c>
      <c r="I28" s="21">
        <f t="shared" si="7"/>
        <v>13</v>
      </c>
      <c r="J28" s="21">
        <f t="shared" si="7"/>
        <v>9</v>
      </c>
      <c r="P28" s="23" t="str">
        <f t="shared" ref="P28" si="8">CONCATENATE("_paylines.push(new Payline5Data(",A28-1,", LinesEmbed5x5.Line_00",A28-1,", 0x",E28,", payboxes, ",F28,", ",G28,", ",H28,", ",I28,", ",J28,"));")</f>
        <v>_paylines.push(new Payline5Data(5, LinesEmbed5x5.Line_005, 0x9F8170, payboxes, 5, 11, 17, 13, 9));</v>
      </c>
    </row>
    <row r="29" spans="1:16" s="3" customFormat="1">
      <c r="A29" s="20"/>
      <c r="B29" s="26"/>
      <c r="C29" s="26"/>
      <c r="D29" s="26"/>
      <c r="E29" s="20"/>
      <c r="F29" s="22"/>
      <c r="G29" s="22"/>
      <c r="H29" s="22"/>
      <c r="I29" s="22"/>
      <c r="J29" s="22"/>
      <c r="K29" s="3">
        <v>1</v>
      </c>
      <c r="N29" s="7"/>
      <c r="O29" s="7">
        <v>1</v>
      </c>
      <c r="P29" s="24"/>
    </row>
    <row r="30" spans="1:16" s="3" customFormat="1">
      <c r="A30" s="20"/>
      <c r="B30" s="26"/>
      <c r="C30" s="26"/>
      <c r="D30" s="26"/>
      <c r="E30" s="20"/>
      <c r="F30" s="22"/>
      <c r="G30" s="22"/>
      <c r="H30" s="22"/>
      <c r="I30" s="22"/>
      <c r="J30" s="22"/>
      <c r="L30" s="3">
        <v>1</v>
      </c>
      <c r="N30" s="7">
        <v>1</v>
      </c>
      <c r="O30" s="7"/>
      <c r="P30" s="24"/>
    </row>
    <row r="31" spans="1:16" s="3" customFormat="1">
      <c r="A31" s="20"/>
      <c r="B31" s="26"/>
      <c r="C31" s="26"/>
      <c r="D31" s="26"/>
      <c r="E31" s="20"/>
      <c r="F31" s="22"/>
      <c r="G31" s="22"/>
      <c r="H31" s="22"/>
      <c r="I31" s="22"/>
      <c r="J31" s="22"/>
      <c r="M31" s="3">
        <v>1</v>
      </c>
      <c r="N31" s="7"/>
      <c r="O31" s="7"/>
      <c r="P31" s="24"/>
    </row>
    <row r="32" spans="1:16" s="4" customFormat="1">
      <c r="A32" s="28"/>
      <c r="B32" s="30"/>
      <c r="C32" s="30"/>
      <c r="D32" s="30"/>
      <c r="E32" s="28"/>
      <c r="F32" s="29"/>
      <c r="G32" s="29"/>
      <c r="H32" s="29"/>
      <c r="I32" s="29"/>
      <c r="J32" s="29"/>
      <c r="P32" s="27"/>
    </row>
    <row r="33" spans="1:16" s="2" customFormat="1">
      <c r="A33" s="19">
        <f t="shared" ref="A33" si="9">+A28+1</f>
        <v>7</v>
      </c>
      <c r="B33" s="25" t="s">
        <v>6</v>
      </c>
      <c r="C33" s="25" t="s">
        <v>6</v>
      </c>
      <c r="D33" s="25" t="s">
        <v>6</v>
      </c>
      <c r="E33" s="19" t="s">
        <v>26</v>
      </c>
      <c r="F33" s="21">
        <f t="shared" ref="F33:J33" si="10">IF(K33=1,0+F$2,IF(K34=1,5+F$2,IF(K35=1,10+F$2,IF(K36=1,15+F$2,IF(K37=1,20+F$2,"")))))</f>
        <v>15</v>
      </c>
      <c r="G33" s="21">
        <f t="shared" si="10"/>
        <v>11</v>
      </c>
      <c r="H33" s="21">
        <f t="shared" si="10"/>
        <v>7</v>
      </c>
      <c r="I33" s="21">
        <f t="shared" si="10"/>
        <v>13</v>
      </c>
      <c r="J33" s="21">
        <f t="shared" si="10"/>
        <v>19</v>
      </c>
      <c r="P33" s="23" t="str">
        <f t="shared" ref="P33" si="11">CONCATENATE("_paylines.push(new Payline5Data(",A33-1,", LinesEmbed5x5.Line_00",A33-1,", 0x",E33,", payboxes, ",F33,", ",G33,", ",H33,", ",I33,", ",J33,"));")</f>
        <v>_paylines.push(new Payline5Data(6, LinesEmbed5x5.Line_006, 0xFD7C6E, payboxes, 15, 11, 7, 13, 19));</v>
      </c>
    </row>
    <row r="34" spans="1:16" s="3" customFormat="1">
      <c r="A34" s="20"/>
      <c r="B34" s="26"/>
      <c r="C34" s="26"/>
      <c r="D34" s="26"/>
      <c r="E34" s="20"/>
      <c r="F34" s="22"/>
      <c r="G34" s="22"/>
      <c r="H34" s="22"/>
      <c r="I34" s="22"/>
      <c r="J34" s="22"/>
      <c r="M34" s="3">
        <v>1</v>
      </c>
      <c r="N34" s="7"/>
      <c r="O34" s="7"/>
      <c r="P34" s="24"/>
    </row>
    <row r="35" spans="1:16" s="3" customFormat="1">
      <c r="A35" s="20"/>
      <c r="B35" s="26"/>
      <c r="C35" s="26"/>
      <c r="D35" s="26"/>
      <c r="E35" s="20"/>
      <c r="F35" s="22"/>
      <c r="G35" s="22"/>
      <c r="H35" s="22"/>
      <c r="I35" s="22"/>
      <c r="J35" s="22"/>
      <c r="L35" s="3">
        <v>1</v>
      </c>
      <c r="N35" s="7">
        <v>1</v>
      </c>
      <c r="O35" s="7"/>
      <c r="P35" s="24"/>
    </row>
    <row r="36" spans="1:16" s="3" customFormat="1">
      <c r="A36" s="20"/>
      <c r="B36" s="26"/>
      <c r="C36" s="26"/>
      <c r="D36" s="26"/>
      <c r="E36" s="20"/>
      <c r="F36" s="22"/>
      <c r="G36" s="22"/>
      <c r="H36" s="22"/>
      <c r="I36" s="22"/>
      <c r="J36" s="22"/>
      <c r="K36" s="3">
        <v>1</v>
      </c>
      <c r="N36" s="7"/>
      <c r="O36" s="7">
        <v>1</v>
      </c>
      <c r="P36" s="24"/>
    </row>
    <row r="37" spans="1:16" s="4" customFormat="1">
      <c r="A37" s="28"/>
      <c r="B37" s="30"/>
      <c r="C37" s="30"/>
      <c r="D37" s="30"/>
      <c r="E37" s="28"/>
      <c r="F37" s="29"/>
      <c r="G37" s="29"/>
      <c r="H37" s="29"/>
      <c r="I37" s="29"/>
      <c r="J37" s="29"/>
      <c r="P37" s="27"/>
    </row>
    <row r="38" spans="1:16" s="2" customFormat="1">
      <c r="A38" s="19">
        <f t="shared" ref="A38" si="12">+A33+1</f>
        <v>8</v>
      </c>
      <c r="B38" s="25" t="s">
        <v>6</v>
      </c>
      <c r="C38" s="25" t="s">
        <v>6</v>
      </c>
      <c r="D38" s="25" t="s">
        <v>6</v>
      </c>
      <c r="E38" s="19" t="s">
        <v>27</v>
      </c>
      <c r="F38" s="21">
        <f t="shared" ref="F38:J38" si="13">IF(K38=1,0+F$2,IF(K39=1,5+F$2,IF(K40=1,10+F$2,IF(K41=1,15+F$2,IF(K42=1,20+F$2,"")))))</f>
        <v>0</v>
      </c>
      <c r="G38" s="21">
        <f t="shared" si="13"/>
        <v>6</v>
      </c>
      <c r="H38" s="21">
        <f t="shared" si="13"/>
        <v>12</v>
      </c>
      <c r="I38" s="21">
        <f t="shared" si="13"/>
        <v>8</v>
      </c>
      <c r="J38" s="21">
        <f t="shared" si="13"/>
        <v>4</v>
      </c>
      <c r="K38" s="2">
        <v>1</v>
      </c>
      <c r="O38" s="2">
        <v>1</v>
      </c>
      <c r="P38" s="23" t="str">
        <f t="shared" ref="P38" si="14">CONCATENATE("_paylines.push(new Payline5Data(",A38-1,", LinesEmbed5x5.Line_00",A38-1,", 0x",E38,", payboxes, ",F38,", ",G38,", ",H38,", ",I38,", ",J38,"));")</f>
        <v>_paylines.push(new Payline5Data(7, LinesEmbed5x5.Line_007, 0x1F75FE, payboxes, 0, 6, 12, 8, 4));</v>
      </c>
    </row>
    <row r="39" spans="1:16" s="3" customFormat="1">
      <c r="A39" s="20"/>
      <c r="B39" s="26"/>
      <c r="C39" s="26"/>
      <c r="D39" s="26"/>
      <c r="E39" s="20"/>
      <c r="F39" s="22"/>
      <c r="G39" s="22"/>
      <c r="H39" s="22"/>
      <c r="I39" s="22"/>
      <c r="J39" s="22"/>
      <c r="L39" s="3">
        <v>1</v>
      </c>
      <c r="N39" s="7">
        <v>1</v>
      </c>
      <c r="O39" s="7"/>
      <c r="P39" s="24"/>
    </row>
    <row r="40" spans="1:16" s="3" customFormat="1">
      <c r="A40" s="20"/>
      <c r="B40" s="26"/>
      <c r="C40" s="26"/>
      <c r="D40" s="26"/>
      <c r="E40" s="20"/>
      <c r="F40" s="22"/>
      <c r="G40" s="22"/>
      <c r="H40" s="22"/>
      <c r="I40" s="22"/>
      <c r="J40" s="22"/>
      <c r="M40" s="3">
        <v>1</v>
      </c>
      <c r="N40" s="7"/>
      <c r="O40" s="7"/>
      <c r="P40" s="24"/>
    </row>
    <row r="41" spans="1:16" s="3" customFormat="1">
      <c r="A41" s="20"/>
      <c r="B41" s="26"/>
      <c r="C41" s="26"/>
      <c r="D41" s="26"/>
      <c r="E41" s="20"/>
      <c r="F41" s="22"/>
      <c r="G41" s="22"/>
      <c r="H41" s="22"/>
      <c r="I41" s="22"/>
      <c r="J41" s="22"/>
      <c r="N41" s="7"/>
      <c r="O41" s="7"/>
      <c r="P41" s="24"/>
    </row>
    <row r="42" spans="1:16" s="4" customFormat="1">
      <c r="A42" s="28"/>
      <c r="B42" s="30"/>
      <c r="C42" s="30"/>
      <c r="D42" s="30"/>
      <c r="E42" s="28"/>
      <c r="F42" s="29"/>
      <c r="G42" s="29"/>
      <c r="H42" s="29"/>
      <c r="I42" s="29"/>
      <c r="J42" s="29"/>
      <c r="P42" s="27"/>
    </row>
    <row r="43" spans="1:16" s="2" customFormat="1">
      <c r="A43" s="19">
        <f t="shared" ref="A43" si="15">+A38+1</f>
        <v>9</v>
      </c>
      <c r="B43" s="25" t="s">
        <v>6</v>
      </c>
      <c r="C43" s="25" t="s">
        <v>6</v>
      </c>
      <c r="D43" s="25" t="s">
        <v>6</v>
      </c>
      <c r="E43" s="19" t="s">
        <v>29</v>
      </c>
      <c r="F43" s="21">
        <f t="shared" ref="F43:J43" si="16">IF(K43=1,0+F$2,IF(K44=1,5+F$2,IF(K45=1,10+F$2,IF(K46=1,15+F$2,IF(K47=1,20+F$2,"")))))</f>
        <v>20</v>
      </c>
      <c r="G43" s="21">
        <f t="shared" si="16"/>
        <v>16</v>
      </c>
      <c r="H43" s="21">
        <f t="shared" si="16"/>
        <v>12</v>
      </c>
      <c r="I43" s="21">
        <f t="shared" si="16"/>
        <v>18</v>
      </c>
      <c r="J43" s="21">
        <f t="shared" si="16"/>
        <v>24</v>
      </c>
      <c r="P43" s="23" t="str">
        <f t="shared" ref="P43" si="17">CONCATENATE("_paylines.push(new Payline5Data(",A43-1,", LinesEmbed5x5.Line_00",A43-1,", 0x",E43,", payboxes, ",F43,", ",G43,", ",H43,", ",I43,", ",J43,"));")</f>
        <v>_paylines.push(new Payline5Data(8, LinesEmbed5x5.Line_008, 0xADADD6, payboxes, 20, 16, 12, 18, 24));</v>
      </c>
    </row>
    <row r="44" spans="1:16" s="3" customFormat="1">
      <c r="A44" s="20"/>
      <c r="B44" s="26"/>
      <c r="C44" s="26"/>
      <c r="D44" s="26"/>
      <c r="E44" s="20"/>
      <c r="F44" s="22"/>
      <c r="G44" s="22"/>
      <c r="H44" s="22"/>
      <c r="I44" s="22"/>
      <c r="J44" s="22"/>
      <c r="N44" s="7"/>
      <c r="O44" s="7"/>
      <c r="P44" s="24"/>
    </row>
    <row r="45" spans="1:16" s="3" customFormat="1">
      <c r="A45" s="20"/>
      <c r="B45" s="26"/>
      <c r="C45" s="26"/>
      <c r="D45" s="26"/>
      <c r="E45" s="20"/>
      <c r="F45" s="22"/>
      <c r="G45" s="22"/>
      <c r="H45" s="22"/>
      <c r="I45" s="22"/>
      <c r="J45" s="22"/>
      <c r="M45" s="3">
        <v>1</v>
      </c>
      <c r="N45" s="7"/>
      <c r="O45" s="7"/>
      <c r="P45" s="24"/>
    </row>
    <row r="46" spans="1:16" s="3" customFormat="1">
      <c r="A46" s="20"/>
      <c r="B46" s="26"/>
      <c r="C46" s="26"/>
      <c r="D46" s="26"/>
      <c r="E46" s="20"/>
      <c r="F46" s="22"/>
      <c r="G46" s="22"/>
      <c r="H46" s="22"/>
      <c r="I46" s="22"/>
      <c r="J46" s="22"/>
      <c r="L46" s="3">
        <v>1</v>
      </c>
      <c r="N46" s="7">
        <v>1</v>
      </c>
      <c r="O46" s="7"/>
      <c r="P46" s="24"/>
    </row>
    <row r="47" spans="1:16" s="4" customFormat="1">
      <c r="A47" s="28"/>
      <c r="B47" s="30"/>
      <c r="C47" s="30"/>
      <c r="D47" s="30"/>
      <c r="E47" s="28"/>
      <c r="F47" s="29"/>
      <c r="G47" s="29"/>
      <c r="H47" s="29"/>
      <c r="I47" s="29"/>
      <c r="J47" s="29"/>
      <c r="K47" s="4">
        <v>1</v>
      </c>
      <c r="O47" s="4">
        <v>1</v>
      </c>
      <c r="P47" s="27"/>
    </row>
    <row r="48" spans="1:16" s="2" customFormat="1">
      <c r="A48" s="19">
        <f t="shared" ref="A48" si="18">+A43+1</f>
        <v>10</v>
      </c>
      <c r="B48" s="25" t="s">
        <v>6</v>
      </c>
      <c r="C48" s="25" t="s">
        <v>6</v>
      </c>
      <c r="D48" s="25" t="s">
        <v>6</v>
      </c>
      <c r="E48" s="19" t="s">
        <v>31</v>
      </c>
      <c r="F48" s="21">
        <f t="shared" ref="F48:J48" si="19">IF(K48=1,0+F$2,IF(K49=1,5+F$2,IF(K50=1,10+F$2,IF(K51=1,15+F$2,IF(K52=1,20+F$2,"")))))</f>
        <v>10</v>
      </c>
      <c r="G48" s="21">
        <f t="shared" si="19"/>
        <v>6</v>
      </c>
      <c r="H48" s="21">
        <f t="shared" si="19"/>
        <v>12</v>
      </c>
      <c r="I48" s="21">
        <f t="shared" si="19"/>
        <v>18</v>
      </c>
      <c r="J48" s="21">
        <f t="shared" si="19"/>
        <v>14</v>
      </c>
      <c r="P48" s="23" t="str">
        <f t="shared" ref="P48" si="20">CONCATENATE("_paylines.push(new Payline5Data(",A48-1,", LinesEmbed5x5.Line_00",A48-1,", 0x",E48,", payboxes, ",F48,", ",G48,", ",H48,", ",I48,", ",J48,"));")</f>
        <v>_paylines.push(new Payline5Data(9, LinesEmbed5x5.Line_009, 0x7366BD, payboxes, 10, 6, 12, 18, 14));</v>
      </c>
    </row>
    <row r="49" spans="1:16" s="3" customFormat="1">
      <c r="A49" s="20"/>
      <c r="B49" s="26"/>
      <c r="C49" s="26"/>
      <c r="D49" s="26"/>
      <c r="E49" s="20"/>
      <c r="F49" s="22"/>
      <c r="G49" s="22"/>
      <c r="H49" s="22"/>
      <c r="I49" s="22"/>
      <c r="J49" s="22"/>
      <c r="L49" s="3">
        <v>1</v>
      </c>
      <c r="N49" s="7"/>
      <c r="O49" s="7"/>
      <c r="P49" s="24"/>
    </row>
    <row r="50" spans="1:16" s="3" customFormat="1">
      <c r="A50" s="20"/>
      <c r="B50" s="26"/>
      <c r="C50" s="26"/>
      <c r="D50" s="26"/>
      <c r="E50" s="20"/>
      <c r="F50" s="22"/>
      <c r="G50" s="22"/>
      <c r="H50" s="22"/>
      <c r="I50" s="22"/>
      <c r="J50" s="22"/>
      <c r="K50" s="3">
        <v>1</v>
      </c>
      <c r="M50" s="3">
        <v>1</v>
      </c>
      <c r="N50" s="7"/>
      <c r="O50" s="7">
        <v>1</v>
      </c>
      <c r="P50" s="24"/>
    </row>
    <row r="51" spans="1:16" s="3" customFormat="1">
      <c r="A51" s="20"/>
      <c r="B51" s="26"/>
      <c r="C51" s="26"/>
      <c r="D51" s="26"/>
      <c r="E51" s="20"/>
      <c r="F51" s="22"/>
      <c r="G51" s="22"/>
      <c r="H51" s="22"/>
      <c r="I51" s="22"/>
      <c r="J51" s="22"/>
      <c r="N51" s="7">
        <v>1</v>
      </c>
      <c r="O51" s="7"/>
      <c r="P51" s="24"/>
    </row>
    <row r="52" spans="1:16" s="4" customFormat="1">
      <c r="A52" s="28"/>
      <c r="B52" s="30"/>
      <c r="C52" s="30"/>
      <c r="D52" s="30"/>
      <c r="E52" s="28"/>
      <c r="F52" s="29"/>
      <c r="G52" s="29"/>
      <c r="H52" s="29"/>
      <c r="I52" s="29"/>
      <c r="J52" s="29"/>
      <c r="P52" s="27"/>
    </row>
    <row r="53" spans="1:16" s="2" customFormat="1">
      <c r="A53" s="19">
        <f t="shared" ref="A53" si="21">+A48+1</f>
        <v>11</v>
      </c>
      <c r="B53" s="25" t="s">
        <v>6</v>
      </c>
      <c r="C53" s="25" t="s">
        <v>6</v>
      </c>
      <c r="D53" s="25" t="s">
        <v>6</v>
      </c>
      <c r="E53" s="19" t="s">
        <v>33</v>
      </c>
      <c r="F53" s="21">
        <f t="shared" ref="F53:J53" si="22">IF(K53=1,0+F$2,IF(K54=1,5+F$2,IF(K55=1,10+F$2,IF(K56=1,15+F$2,IF(K57=1,20+F$2,"")))))</f>
        <v>10</v>
      </c>
      <c r="G53" s="21">
        <f t="shared" si="22"/>
        <v>16</v>
      </c>
      <c r="H53" s="21">
        <f t="shared" si="22"/>
        <v>12</v>
      </c>
      <c r="I53" s="21">
        <f t="shared" si="22"/>
        <v>8</v>
      </c>
      <c r="J53" s="21">
        <f t="shared" si="22"/>
        <v>14</v>
      </c>
      <c r="P53" s="23" t="str">
        <f>CONCATENATE("_paylines.push(new Payline5Data(",A53-1,", LinesEmbed5x5.Line_0",A53-1,", 0x",E53,", payboxes, ",F53,", ",G53,", ",H53,", ",I53,", ",J53,"));")</f>
        <v>_paylines.push(new Payline5Data(10, LinesEmbed5x5.Line_010, 0xDE5D83, payboxes, 10, 16, 12, 8, 14));</v>
      </c>
    </row>
    <row r="54" spans="1:16" s="3" customFormat="1">
      <c r="A54" s="20"/>
      <c r="B54" s="26"/>
      <c r="C54" s="26"/>
      <c r="D54" s="26"/>
      <c r="E54" s="20"/>
      <c r="F54" s="22"/>
      <c r="G54" s="22"/>
      <c r="H54" s="22"/>
      <c r="I54" s="22"/>
      <c r="J54" s="22"/>
      <c r="N54" s="7">
        <v>1</v>
      </c>
      <c r="O54" s="7"/>
      <c r="P54" s="24"/>
    </row>
    <row r="55" spans="1:16" s="3" customFormat="1">
      <c r="A55" s="20"/>
      <c r="B55" s="26"/>
      <c r="C55" s="26"/>
      <c r="D55" s="26"/>
      <c r="E55" s="20"/>
      <c r="F55" s="22"/>
      <c r="G55" s="22"/>
      <c r="H55" s="22"/>
      <c r="I55" s="22"/>
      <c r="J55" s="22"/>
      <c r="K55" s="3">
        <v>1</v>
      </c>
      <c r="M55" s="3">
        <v>1</v>
      </c>
      <c r="N55" s="7"/>
      <c r="O55" s="7">
        <v>1</v>
      </c>
      <c r="P55" s="24"/>
    </row>
    <row r="56" spans="1:16" s="3" customFormat="1">
      <c r="A56" s="20"/>
      <c r="B56" s="26"/>
      <c r="C56" s="26"/>
      <c r="D56" s="26"/>
      <c r="E56" s="20"/>
      <c r="F56" s="22"/>
      <c r="G56" s="22"/>
      <c r="H56" s="22"/>
      <c r="I56" s="22"/>
      <c r="J56" s="22"/>
      <c r="L56" s="3">
        <v>1</v>
      </c>
      <c r="N56" s="7"/>
      <c r="O56" s="7"/>
      <c r="P56" s="24"/>
    </row>
    <row r="57" spans="1:16" s="4" customFormat="1">
      <c r="A57" s="28"/>
      <c r="B57" s="30"/>
      <c r="C57" s="30"/>
      <c r="D57" s="30"/>
      <c r="E57" s="28"/>
      <c r="F57" s="29"/>
      <c r="G57" s="29"/>
      <c r="H57" s="29"/>
      <c r="I57" s="29"/>
      <c r="J57" s="29"/>
      <c r="P57" s="27"/>
    </row>
    <row r="58" spans="1:16" s="2" customFormat="1">
      <c r="A58" s="19">
        <f t="shared" ref="A58" si="23">+A53+1</f>
        <v>12</v>
      </c>
      <c r="B58" s="25" t="s">
        <v>6</v>
      </c>
      <c r="C58" s="25" t="s">
        <v>6</v>
      </c>
      <c r="D58" s="25" t="s">
        <v>6</v>
      </c>
      <c r="E58" s="19" t="s">
        <v>35</v>
      </c>
      <c r="F58" s="21">
        <f t="shared" ref="F58:J58" si="24">IF(K58=1,0+F$2,IF(K59=1,5+F$2,IF(K60=1,10+F$2,IF(K61=1,15+F$2,IF(K62=1,20+F$2,"")))))</f>
        <v>5</v>
      </c>
      <c r="G58" s="21">
        <f t="shared" si="24"/>
        <v>1</v>
      </c>
      <c r="H58" s="21">
        <f t="shared" si="24"/>
        <v>7</v>
      </c>
      <c r="I58" s="21">
        <f t="shared" si="24"/>
        <v>13</v>
      </c>
      <c r="J58" s="21">
        <f t="shared" si="24"/>
        <v>9</v>
      </c>
      <c r="L58" s="2">
        <v>1</v>
      </c>
      <c r="P58" s="23" t="str">
        <f t="shared" ref="P58" si="25">CONCATENATE("_paylines.push(new Payline5Data(",A58-1,", LinesEmbed5x5.Line_0",A58-1,", 0x",E58,", payboxes, ",F58,", ",G58,", ",H58,", ",I58,", ",J58,"));")</f>
        <v>_paylines.push(new Payline5Data(11, LinesEmbed5x5.Line_011, 0xCB4154, payboxes, 5, 1, 7, 13, 9));</v>
      </c>
    </row>
    <row r="59" spans="1:16" s="3" customFormat="1">
      <c r="A59" s="20"/>
      <c r="B59" s="26"/>
      <c r="C59" s="26"/>
      <c r="D59" s="26"/>
      <c r="E59" s="20"/>
      <c r="F59" s="22"/>
      <c r="G59" s="22"/>
      <c r="H59" s="22"/>
      <c r="I59" s="22"/>
      <c r="J59" s="22"/>
      <c r="K59" s="3">
        <v>1</v>
      </c>
      <c r="M59" s="3">
        <v>1</v>
      </c>
      <c r="N59" s="7"/>
      <c r="O59" s="7">
        <v>1</v>
      </c>
      <c r="P59" s="24"/>
    </row>
    <row r="60" spans="1:16" s="3" customFormat="1">
      <c r="A60" s="20"/>
      <c r="B60" s="26"/>
      <c r="C60" s="26"/>
      <c r="D60" s="26"/>
      <c r="E60" s="20"/>
      <c r="F60" s="22"/>
      <c r="G60" s="22"/>
      <c r="H60" s="22"/>
      <c r="I60" s="22"/>
      <c r="J60" s="22"/>
      <c r="N60" s="7">
        <v>1</v>
      </c>
      <c r="O60" s="7"/>
      <c r="P60" s="24"/>
    </row>
    <row r="61" spans="1:16" s="3" customFormat="1">
      <c r="A61" s="20"/>
      <c r="B61" s="26"/>
      <c r="C61" s="26"/>
      <c r="D61" s="26"/>
      <c r="E61" s="20"/>
      <c r="F61" s="22"/>
      <c r="G61" s="22"/>
      <c r="H61" s="22"/>
      <c r="I61" s="22"/>
      <c r="J61" s="22"/>
      <c r="N61" s="7"/>
      <c r="O61" s="7"/>
      <c r="P61" s="24"/>
    </row>
    <row r="62" spans="1:16" s="4" customFormat="1">
      <c r="A62" s="28"/>
      <c r="B62" s="30"/>
      <c r="C62" s="30"/>
      <c r="D62" s="30"/>
      <c r="E62" s="28"/>
      <c r="F62" s="29"/>
      <c r="G62" s="29"/>
      <c r="H62" s="29"/>
      <c r="I62" s="29"/>
      <c r="J62" s="29"/>
      <c r="P62" s="27"/>
    </row>
    <row r="63" spans="1:16" s="2" customFormat="1">
      <c r="A63" s="19">
        <f t="shared" ref="A63" si="26">+A58+1</f>
        <v>13</v>
      </c>
      <c r="B63" s="25" t="s">
        <v>6</v>
      </c>
      <c r="C63" s="25" t="s">
        <v>6</v>
      </c>
      <c r="D63" s="25" t="s">
        <v>6</v>
      </c>
      <c r="E63" s="19" t="s">
        <v>37</v>
      </c>
      <c r="F63" s="21">
        <f t="shared" ref="F63:J63" si="27">IF(K63=1,0+F$2,IF(K64=1,5+F$2,IF(K65=1,10+F$2,IF(K66=1,15+F$2,IF(K67=1,20+F$2,"")))))</f>
        <v>15</v>
      </c>
      <c r="G63" s="21">
        <f t="shared" si="27"/>
        <v>21</v>
      </c>
      <c r="H63" s="21">
        <f t="shared" si="27"/>
        <v>17</v>
      </c>
      <c r="I63" s="21">
        <f t="shared" si="27"/>
        <v>13</v>
      </c>
      <c r="J63" s="21">
        <f t="shared" si="27"/>
        <v>19</v>
      </c>
      <c r="P63" s="23" t="str">
        <f t="shared" ref="P63" si="28">CONCATENATE("_paylines.push(new Payline5Data(",A63-1,", LinesEmbed5x5.Line_0",A63-1,", 0x",E63,", payboxes, ",F63,", ",G63,", ",H63,", ",I63,", ",J63,"));")</f>
        <v>_paylines.push(new Payline5Data(12, LinesEmbed5x5.Line_012, 0xB4674D, payboxes, 15, 21, 17, 13, 19));</v>
      </c>
    </row>
    <row r="64" spans="1:16" s="3" customFormat="1">
      <c r="A64" s="20"/>
      <c r="B64" s="26"/>
      <c r="C64" s="26"/>
      <c r="D64" s="26"/>
      <c r="E64" s="20"/>
      <c r="F64" s="22"/>
      <c r="G64" s="22"/>
      <c r="H64" s="22"/>
      <c r="I64" s="22"/>
      <c r="J64" s="22"/>
      <c r="N64" s="7"/>
      <c r="O64" s="7"/>
      <c r="P64" s="24"/>
    </row>
    <row r="65" spans="1:16" s="3" customFormat="1">
      <c r="A65" s="20"/>
      <c r="B65" s="26"/>
      <c r="C65" s="26"/>
      <c r="D65" s="26"/>
      <c r="E65" s="20"/>
      <c r="F65" s="22"/>
      <c r="G65" s="22"/>
      <c r="H65" s="22"/>
      <c r="I65" s="22"/>
      <c r="J65" s="22"/>
      <c r="N65" s="7">
        <v>1</v>
      </c>
      <c r="O65" s="7"/>
      <c r="P65" s="24"/>
    </row>
    <row r="66" spans="1:16" s="3" customFormat="1">
      <c r="A66" s="20"/>
      <c r="B66" s="26"/>
      <c r="C66" s="26"/>
      <c r="D66" s="26"/>
      <c r="E66" s="20"/>
      <c r="F66" s="22"/>
      <c r="G66" s="22"/>
      <c r="H66" s="22"/>
      <c r="I66" s="22"/>
      <c r="J66" s="22"/>
      <c r="K66" s="3">
        <v>1</v>
      </c>
      <c r="M66" s="3">
        <v>1</v>
      </c>
      <c r="N66" s="7"/>
      <c r="O66" s="7">
        <v>1</v>
      </c>
      <c r="P66" s="24"/>
    </row>
    <row r="67" spans="1:16" s="4" customFormat="1">
      <c r="A67" s="28"/>
      <c r="B67" s="30"/>
      <c r="C67" s="30"/>
      <c r="D67" s="30"/>
      <c r="E67" s="28"/>
      <c r="F67" s="29"/>
      <c r="G67" s="29"/>
      <c r="H67" s="29"/>
      <c r="I67" s="29"/>
      <c r="J67" s="29"/>
      <c r="L67" s="4">
        <v>1</v>
      </c>
      <c r="P67" s="27"/>
    </row>
    <row r="68" spans="1:16" s="2" customFormat="1">
      <c r="A68" s="19">
        <f t="shared" ref="A68" si="29">+A63+1</f>
        <v>14</v>
      </c>
      <c r="B68" s="25" t="s">
        <v>6</v>
      </c>
      <c r="C68" s="25" t="s">
        <v>6</v>
      </c>
      <c r="D68" s="25" t="s">
        <v>6</v>
      </c>
      <c r="E68" s="19" t="s">
        <v>39</v>
      </c>
      <c r="F68" s="21">
        <f t="shared" ref="F68:J68" si="30">IF(K68=1,0+F$2,IF(K69=1,5+F$2,IF(K70=1,10+F$2,IF(K71=1,15+F$2,IF(K72=1,20+F$2,"")))))</f>
        <v>5</v>
      </c>
      <c r="G68" s="21">
        <f t="shared" si="30"/>
        <v>11</v>
      </c>
      <c r="H68" s="21">
        <f t="shared" si="30"/>
        <v>7</v>
      </c>
      <c r="I68" s="21">
        <f t="shared" si="30"/>
        <v>3</v>
      </c>
      <c r="J68" s="21">
        <f t="shared" si="30"/>
        <v>9</v>
      </c>
      <c r="N68" s="2">
        <v>1</v>
      </c>
      <c r="P68" s="23" t="str">
        <f t="shared" ref="P68" si="31">CONCATENATE("_paylines.push(new Payline5Data(",A68-1,", LinesEmbed5x5.Line_0",A68-1,", 0x",E68,", payboxes, ",F68,", ",G68,", ",H68,", ",I68,", ",J68,"));")</f>
        <v>_paylines.push(new Payline5Data(13, LinesEmbed5x5.Line_013, 0xFF7F49, payboxes, 5, 11, 7, 3, 9));</v>
      </c>
    </row>
    <row r="69" spans="1:16" s="3" customFormat="1">
      <c r="A69" s="20"/>
      <c r="B69" s="26"/>
      <c r="C69" s="26"/>
      <c r="D69" s="26"/>
      <c r="E69" s="20"/>
      <c r="F69" s="22"/>
      <c r="G69" s="22"/>
      <c r="H69" s="22"/>
      <c r="I69" s="22"/>
      <c r="J69" s="22"/>
      <c r="K69" s="3">
        <v>1</v>
      </c>
      <c r="M69" s="3">
        <v>1</v>
      </c>
      <c r="N69" s="7"/>
      <c r="O69" s="7">
        <v>1</v>
      </c>
      <c r="P69" s="24"/>
    </row>
    <row r="70" spans="1:16" s="3" customFormat="1">
      <c r="A70" s="20"/>
      <c r="B70" s="26"/>
      <c r="C70" s="26"/>
      <c r="D70" s="26"/>
      <c r="E70" s="20"/>
      <c r="F70" s="22"/>
      <c r="G70" s="22"/>
      <c r="H70" s="22"/>
      <c r="I70" s="22"/>
      <c r="J70" s="22"/>
      <c r="L70" s="3">
        <v>1</v>
      </c>
      <c r="N70" s="7"/>
      <c r="O70" s="7"/>
      <c r="P70" s="24"/>
    </row>
    <row r="71" spans="1:16" s="3" customFormat="1">
      <c r="A71" s="20"/>
      <c r="B71" s="26"/>
      <c r="C71" s="26"/>
      <c r="D71" s="26"/>
      <c r="E71" s="20"/>
      <c r="F71" s="22"/>
      <c r="G71" s="22"/>
      <c r="H71" s="22"/>
      <c r="I71" s="22"/>
      <c r="J71" s="22"/>
      <c r="N71" s="7"/>
      <c r="O71" s="7"/>
      <c r="P71" s="24"/>
    </row>
    <row r="72" spans="1:16" s="4" customFormat="1">
      <c r="A72" s="28"/>
      <c r="B72" s="30"/>
      <c r="C72" s="30"/>
      <c r="D72" s="30"/>
      <c r="E72" s="28"/>
      <c r="F72" s="29"/>
      <c r="G72" s="29"/>
      <c r="H72" s="29"/>
      <c r="I72" s="29"/>
      <c r="J72" s="29"/>
      <c r="P72" s="27"/>
    </row>
    <row r="73" spans="1:16" s="2" customFormat="1">
      <c r="A73" s="19">
        <f t="shared" ref="A73" si="32">+A68+1</f>
        <v>15</v>
      </c>
      <c r="B73" s="25" t="s">
        <v>6</v>
      </c>
      <c r="C73" s="25" t="s">
        <v>6</v>
      </c>
      <c r="D73" s="25" t="s">
        <v>6</v>
      </c>
      <c r="E73" s="19" t="s">
        <v>41</v>
      </c>
      <c r="F73" s="21">
        <f t="shared" ref="F73:J73" si="33">IF(K73=1,0+F$2,IF(K74=1,5+F$2,IF(K75=1,10+F$2,IF(K76=1,15+F$2,IF(K77=1,20+F$2,"")))))</f>
        <v>10</v>
      </c>
      <c r="G73" s="21">
        <f t="shared" si="33"/>
        <v>6</v>
      </c>
      <c r="H73" s="21">
        <f t="shared" si="33"/>
        <v>12</v>
      </c>
      <c r="I73" s="21">
        <f t="shared" si="33"/>
        <v>8</v>
      </c>
      <c r="J73" s="21">
        <f t="shared" si="33"/>
        <v>14</v>
      </c>
      <c r="P73" s="23" t="str">
        <f t="shared" ref="P73" si="34">CONCATENATE("_paylines.push(new Payline5Data(",A73-1,", LinesEmbed5x5.Line_0",A73-1,", 0x",E73,", payboxes, ",F73,", ",G73,", ",H73,", ",I73,", ",J73,"));")</f>
        <v>_paylines.push(new Payline5Data(14, LinesEmbed5x5.Line_014, 0xEA7E5D, payboxes, 10, 6, 12, 8, 14));</v>
      </c>
    </row>
    <row r="74" spans="1:16" s="3" customFormat="1">
      <c r="A74" s="20"/>
      <c r="B74" s="26"/>
      <c r="C74" s="26"/>
      <c r="D74" s="26"/>
      <c r="E74" s="20"/>
      <c r="F74" s="22"/>
      <c r="G74" s="22"/>
      <c r="H74" s="22"/>
      <c r="I74" s="22"/>
      <c r="J74" s="22"/>
      <c r="L74" s="3">
        <v>1</v>
      </c>
      <c r="N74" s="7">
        <v>1</v>
      </c>
      <c r="O74" s="7"/>
      <c r="P74" s="24"/>
    </row>
    <row r="75" spans="1:16" s="3" customFormat="1">
      <c r="A75" s="20"/>
      <c r="B75" s="26"/>
      <c r="C75" s="26"/>
      <c r="D75" s="26"/>
      <c r="E75" s="20"/>
      <c r="F75" s="22"/>
      <c r="G75" s="22"/>
      <c r="H75" s="22"/>
      <c r="I75" s="22"/>
      <c r="J75" s="22"/>
      <c r="K75" s="3">
        <v>1</v>
      </c>
      <c r="M75" s="3">
        <v>1</v>
      </c>
      <c r="N75" s="7"/>
      <c r="O75" s="7">
        <v>1</v>
      </c>
      <c r="P75" s="24"/>
    </row>
    <row r="76" spans="1:16" s="3" customFormat="1">
      <c r="A76" s="20"/>
      <c r="B76" s="26"/>
      <c r="C76" s="26"/>
      <c r="D76" s="26"/>
      <c r="E76" s="20"/>
      <c r="F76" s="22"/>
      <c r="G76" s="22"/>
      <c r="H76" s="22"/>
      <c r="I76" s="22"/>
      <c r="J76" s="22"/>
      <c r="N76" s="7"/>
      <c r="O76" s="7"/>
      <c r="P76" s="24"/>
    </row>
    <row r="77" spans="1:16" s="4" customFormat="1">
      <c r="A77" s="28"/>
      <c r="B77" s="30"/>
      <c r="C77" s="30"/>
      <c r="D77" s="30"/>
      <c r="E77" s="28"/>
      <c r="F77" s="29"/>
      <c r="G77" s="29"/>
      <c r="H77" s="29"/>
      <c r="I77" s="29"/>
      <c r="J77" s="29"/>
      <c r="P77" s="27"/>
    </row>
    <row r="78" spans="1:16" s="2" customFormat="1">
      <c r="A78" s="19">
        <f>+A73+1</f>
        <v>16</v>
      </c>
      <c r="B78" s="25" t="s">
        <v>6</v>
      </c>
      <c r="C78" s="25" t="s">
        <v>6</v>
      </c>
      <c r="D78" s="25" t="s">
        <v>6</v>
      </c>
      <c r="E78" s="19" t="s">
        <v>43</v>
      </c>
      <c r="F78" s="21">
        <f>IF(K78=1,0+F$2,IF(K79=1,5+F$2,IF(K80=1,10+F$2,IF(K81=1,15+F$2,IF(K82=1,20+F$2,"")))))</f>
        <v>15</v>
      </c>
      <c r="G78" s="21">
        <f>IF(L78=1,0+G$2,IF(L79=1,5+G$2,IF(L80=1,10+G$2,IF(L81=1,15+G$2,IF(L82=1,20+G$2,"")))))</f>
        <v>11</v>
      </c>
      <c r="H78" s="21">
        <f>IF(M78=1,0+H$2,IF(M79=1,5+H$2,IF(M80=1,10+H$2,IF(M81=1,15+H$2,IF(M82=1,20+H$2,"")))))</f>
        <v>17</v>
      </c>
      <c r="I78" s="21">
        <f>IF(N78=1,0+I$2,IF(N79=1,5+I$2,IF(N80=1,10+I$2,IF(N81=1,15+I$2,IF(N82=1,20+I$2,"")))))</f>
        <v>23</v>
      </c>
      <c r="J78" s="21">
        <f>IF(O78=1,0+J$2,IF(O79=1,5+J$2,IF(O80=1,10+J$2,IF(O81=1,15+J$2,IF(O82=1,20+J$2,"")))))</f>
        <v>19</v>
      </c>
      <c r="P78" s="23" t="str">
        <f t="shared" ref="P78" si="35">CONCATENATE("_paylines.push(new Payline5Data(",A78-1,", LinesEmbed5x5.Line_0",A78-1,", 0x",E78,", payboxes, ",F78,", ",G78,", ",H78,", ",I78,", ",J78,"));")</f>
        <v>_paylines.push(new Payline5Data(15, LinesEmbed5x5.Line_015, 0xFFFF99, payboxes, 15, 11, 17, 23, 19));</v>
      </c>
    </row>
    <row r="79" spans="1:16" s="3" customFormat="1">
      <c r="A79" s="20"/>
      <c r="B79" s="26"/>
      <c r="C79" s="26"/>
      <c r="D79" s="26"/>
      <c r="E79" s="20"/>
      <c r="F79" s="22"/>
      <c r="G79" s="22"/>
      <c r="H79" s="22"/>
      <c r="I79" s="22"/>
      <c r="J79" s="22"/>
      <c r="N79" s="7"/>
      <c r="O79" s="7"/>
      <c r="P79" s="24"/>
    </row>
    <row r="80" spans="1:16" s="3" customFormat="1">
      <c r="A80" s="20"/>
      <c r="B80" s="26"/>
      <c r="C80" s="26"/>
      <c r="D80" s="26"/>
      <c r="E80" s="20"/>
      <c r="F80" s="22"/>
      <c r="G80" s="22"/>
      <c r="H80" s="22"/>
      <c r="I80" s="22"/>
      <c r="J80" s="22"/>
      <c r="L80" s="3">
        <v>1</v>
      </c>
      <c r="N80" s="7"/>
      <c r="O80" s="7"/>
      <c r="P80" s="24"/>
    </row>
    <row r="81" spans="1:16" s="3" customFormat="1">
      <c r="A81" s="20"/>
      <c r="B81" s="26"/>
      <c r="C81" s="26"/>
      <c r="D81" s="26"/>
      <c r="E81" s="20"/>
      <c r="F81" s="22"/>
      <c r="G81" s="22"/>
      <c r="H81" s="22"/>
      <c r="I81" s="22"/>
      <c r="J81" s="22"/>
      <c r="K81" s="3">
        <v>1</v>
      </c>
      <c r="M81" s="3">
        <v>1</v>
      </c>
      <c r="N81" s="7"/>
      <c r="O81" s="7">
        <v>1</v>
      </c>
      <c r="P81" s="24"/>
    </row>
    <row r="82" spans="1:16" s="4" customFormat="1">
      <c r="A82" s="28"/>
      <c r="B82" s="30"/>
      <c r="C82" s="30"/>
      <c r="D82" s="30"/>
      <c r="E82" s="28"/>
      <c r="F82" s="29"/>
      <c r="G82" s="29"/>
      <c r="H82" s="29"/>
      <c r="I82" s="29"/>
      <c r="J82" s="29"/>
      <c r="N82" s="4">
        <v>1</v>
      </c>
      <c r="P82" s="27"/>
    </row>
    <row r="83" spans="1:16" s="2" customFormat="1">
      <c r="A83" s="19">
        <f>+A78+1</f>
        <v>17</v>
      </c>
      <c r="B83" s="25" t="s">
        <v>6</v>
      </c>
      <c r="C83" s="25" t="s">
        <v>6</v>
      </c>
      <c r="D83" s="25" t="s">
        <v>6</v>
      </c>
      <c r="E83" s="19" t="s">
        <v>45</v>
      </c>
      <c r="F83" s="21">
        <f>IF(K83=1,0+F$2,IF(K84=1,5+F$2,IF(K85=1,10+F$2,IF(K86=1,15+F$2,IF(K87=1,20+F$2,"")))))</f>
        <v>15</v>
      </c>
      <c r="G83" s="21">
        <f>IF(L83=1,0+G$2,IF(L84=1,5+G$2,IF(L85=1,10+G$2,IF(L86=1,15+G$2,IF(L87=1,20+G$2,"")))))</f>
        <v>21</v>
      </c>
      <c r="H83" s="21">
        <f>IF(M83=1,0+H$2,IF(M84=1,5+H$2,IF(M85=1,10+H$2,IF(M86=1,15+H$2,IF(M87=1,20+H$2,"")))))</f>
        <v>17</v>
      </c>
      <c r="I83" s="21">
        <f>IF(N83=1,0+I$2,IF(N84=1,5+I$2,IF(N85=1,10+I$2,IF(N86=1,15+I$2,IF(N87=1,20+I$2,"")))))</f>
        <v>23</v>
      </c>
      <c r="J83" s="21">
        <f>IF(O83=1,0+J$2,IF(O84=1,5+J$2,IF(O85=1,10+J$2,IF(O86=1,15+J$2,IF(O87=1,20+J$2,"")))))</f>
        <v>19</v>
      </c>
      <c r="P83" s="23" t="str">
        <f t="shared" ref="P83" si="36">CONCATENATE("_paylines.push(new Payline5Data(",A83-1,", LinesEmbed5x5.Line_0",A83-1,", 0x",E83,", payboxes, ",F83,", ",G83,", ",H83,", ",I83,", ",J83,"));")</f>
        <v>_paylines.push(new Payline5Data(16, LinesEmbed5x5.Line_016, 0x1CD3A2, payboxes, 15, 21, 17, 23, 19));</v>
      </c>
    </row>
    <row r="84" spans="1:16" s="3" customFormat="1">
      <c r="A84" s="20"/>
      <c r="B84" s="26"/>
      <c r="C84" s="26"/>
      <c r="D84" s="26"/>
      <c r="E84" s="20"/>
      <c r="F84" s="22"/>
      <c r="G84" s="22"/>
      <c r="H84" s="22"/>
      <c r="I84" s="22"/>
      <c r="J84" s="22"/>
      <c r="N84" s="7"/>
      <c r="O84" s="7"/>
      <c r="P84" s="24"/>
    </row>
    <row r="85" spans="1:16" s="3" customFormat="1">
      <c r="A85" s="20"/>
      <c r="B85" s="26"/>
      <c r="C85" s="26"/>
      <c r="D85" s="26"/>
      <c r="E85" s="20"/>
      <c r="F85" s="22"/>
      <c r="G85" s="22"/>
      <c r="H85" s="22"/>
      <c r="I85" s="22"/>
      <c r="J85" s="22"/>
      <c r="N85" s="7"/>
      <c r="O85" s="7"/>
      <c r="P85" s="24"/>
    </row>
    <row r="86" spans="1:16" s="3" customFormat="1">
      <c r="A86" s="20"/>
      <c r="B86" s="26"/>
      <c r="C86" s="26"/>
      <c r="D86" s="26"/>
      <c r="E86" s="20"/>
      <c r="F86" s="22"/>
      <c r="G86" s="22"/>
      <c r="H86" s="22"/>
      <c r="I86" s="22"/>
      <c r="J86" s="22"/>
      <c r="K86" s="3">
        <v>1</v>
      </c>
      <c r="M86" s="3">
        <v>1</v>
      </c>
      <c r="N86" s="7"/>
      <c r="O86" s="7">
        <v>1</v>
      </c>
      <c r="P86" s="24"/>
    </row>
    <row r="87" spans="1:16" s="4" customFormat="1">
      <c r="A87" s="28"/>
      <c r="B87" s="30"/>
      <c r="C87" s="30"/>
      <c r="D87" s="30"/>
      <c r="E87" s="28"/>
      <c r="F87" s="29"/>
      <c r="G87" s="29"/>
      <c r="H87" s="29"/>
      <c r="I87" s="29"/>
      <c r="J87" s="29"/>
      <c r="L87" s="4">
        <v>1</v>
      </c>
      <c r="N87" s="4">
        <v>1</v>
      </c>
      <c r="P87" s="27"/>
    </row>
    <row r="88" spans="1:16" s="2" customFormat="1">
      <c r="A88" s="19">
        <f>+A83+1</f>
        <v>18</v>
      </c>
      <c r="B88" s="25" t="s">
        <v>6</v>
      </c>
      <c r="C88" s="25" t="s">
        <v>6</v>
      </c>
      <c r="D88" s="25" t="s">
        <v>6</v>
      </c>
      <c r="E88" s="19" t="s">
        <v>47</v>
      </c>
      <c r="F88" s="21">
        <f>IF(K88=1,0+F$2,IF(K89=1,5+F$2,IF(K90=1,10+F$2,IF(K91=1,15+F$2,IF(K92=1,20+F$2,"")))))</f>
        <v>5</v>
      </c>
      <c r="G88" s="21">
        <f>IF(L88=1,0+G$2,IF(L89=1,5+G$2,IF(L90=1,10+G$2,IF(L91=1,15+G$2,IF(L92=1,20+G$2,"")))))</f>
        <v>1</v>
      </c>
      <c r="H88" s="21">
        <f>IF(M88=1,0+H$2,IF(M89=1,5+H$2,IF(M90=1,10+H$2,IF(M91=1,15+H$2,IF(M92=1,20+H$2,"")))))</f>
        <v>7</v>
      </c>
      <c r="I88" s="21">
        <f>IF(N88=1,0+I$2,IF(N89=1,5+I$2,IF(N90=1,10+I$2,IF(N91=1,15+I$2,IF(N92=1,20+I$2,"")))))</f>
        <v>3</v>
      </c>
      <c r="J88" s="21">
        <f>IF(O88=1,0+J$2,IF(O89=1,5+J$2,IF(O90=1,10+J$2,IF(O91=1,15+J$2,IF(O92=1,20+J$2,"")))))</f>
        <v>9</v>
      </c>
      <c r="L88" s="2">
        <v>1</v>
      </c>
      <c r="N88" s="2">
        <v>1</v>
      </c>
      <c r="P88" s="23" t="str">
        <f t="shared" ref="P88" si="37">CONCATENATE("_paylines.push(new Payline5Data(",A88-1,", LinesEmbed5x5.Line_0",A88-1,", 0x",E88,", payboxes, ",F88,", ",G88,", ",H88,", ",I88,", ",J88,"));")</f>
        <v>_paylines.push(new Payline5Data(17, LinesEmbed5x5.Line_017, 0xFFAACC, payboxes, 5, 1, 7, 3, 9));</v>
      </c>
    </row>
    <row r="89" spans="1:16" s="3" customFormat="1">
      <c r="A89" s="20"/>
      <c r="B89" s="26"/>
      <c r="C89" s="26"/>
      <c r="D89" s="26"/>
      <c r="E89" s="20"/>
      <c r="F89" s="22"/>
      <c r="G89" s="22"/>
      <c r="H89" s="22"/>
      <c r="I89" s="22"/>
      <c r="J89" s="22"/>
      <c r="K89" s="3">
        <v>1</v>
      </c>
      <c r="M89" s="3">
        <v>1</v>
      </c>
      <c r="N89" s="7"/>
      <c r="O89" s="7">
        <v>1</v>
      </c>
      <c r="P89" s="24"/>
    </row>
    <row r="90" spans="1:16" s="3" customFormat="1">
      <c r="A90" s="20"/>
      <c r="B90" s="26"/>
      <c r="C90" s="26"/>
      <c r="D90" s="26"/>
      <c r="E90" s="20"/>
      <c r="F90" s="22"/>
      <c r="G90" s="22"/>
      <c r="H90" s="22"/>
      <c r="I90" s="22"/>
      <c r="J90" s="22"/>
      <c r="N90" s="7"/>
      <c r="O90" s="7"/>
      <c r="P90" s="24"/>
    </row>
    <row r="91" spans="1:16" s="3" customFormat="1">
      <c r="A91" s="20"/>
      <c r="B91" s="26"/>
      <c r="C91" s="26"/>
      <c r="D91" s="26"/>
      <c r="E91" s="20"/>
      <c r="F91" s="22"/>
      <c r="G91" s="22"/>
      <c r="H91" s="22"/>
      <c r="I91" s="22"/>
      <c r="J91" s="22"/>
      <c r="N91" s="7"/>
      <c r="O91" s="7"/>
      <c r="P91" s="24"/>
    </row>
    <row r="92" spans="1:16" s="4" customFormat="1">
      <c r="A92" s="28"/>
      <c r="B92" s="30"/>
      <c r="C92" s="30"/>
      <c r="D92" s="30"/>
      <c r="E92" s="28"/>
      <c r="F92" s="29"/>
      <c r="G92" s="29"/>
      <c r="H92" s="29"/>
      <c r="I92" s="29"/>
      <c r="J92" s="29"/>
      <c r="P92" s="27"/>
    </row>
    <row r="93" spans="1:16" s="2" customFormat="1">
      <c r="A93" s="19">
        <f>+A88+1</f>
        <v>19</v>
      </c>
      <c r="B93" s="25" t="s">
        <v>6</v>
      </c>
      <c r="C93" s="25" t="s">
        <v>6</v>
      </c>
      <c r="D93" s="25" t="s">
        <v>6</v>
      </c>
      <c r="E93" s="19" t="s">
        <v>49</v>
      </c>
      <c r="F93" s="21">
        <f>IF(K93=1,0+F$2,IF(K94=1,5+F$2,IF(K95=1,10+F$2,IF(K96=1,15+F$2,IF(K97=1,20+F$2,"")))))</f>
        <v>5</v>
      </c>
      <c r="G93" s="21">
        <f>IF(L93=1,0+G$2,IF(L94=1,5+G$2,IF(L95=1,10+G$2,IF(L96=1,15+G$2,IF(L97=1,20+G$2,"")))))</f>
        <v>11</v>
      </c>
      <c r="H93" s="21">
        <f>IF(M93=1,0+H$2,IF(M94=1,5+H$2,IF(M95=1,10+H$2,IF(M96=1,15+H$2,IF(M97=1,20+H$2,"")))))</f>
        <v>7</v>
      </c>
      <c r="I93" s="21">
        <f>IF(N93=1,0+I$2,IF(N94=1,5+I$2,IF(N95=1,10+I$2,IF(N96=1,15+I$2,IF(N97=1,20+I$2,"")))))</f>
        <v>13</v>
      </c>
      <c r="J93" s="21">
        <f>IF(O93=1,0+J$2,IF(O94=1,5+J$2,IF(O95=1,10+J$2,IF(O96=1,15+J$2,IF(O97=1,20+J$2,"")))))</f>
        <v>9</v>
      </c>
      <c r="P93" s="23" t="str">
        <f t="shared" ref="P93" si="38">CONCATENATE("_paylines.push(new Payline5Data(",A93-1,", LinesEmbed5x5.Line_0",A93-1,", 0x",E93,", payboxes, ",F93,", ",G93,", ",H93,", ",I93,", ",J93,"));")</f>
        <v>_paylines.push(new Payline5Data(18, LinesEmbed5x5.Line_018, 0x1DACD6, payboxes, 5, 11, 7, 13, 9));</v>
      </c>
    </row>
    <row r="94" spans="1:16" s="3" customFormat="1">
      <c r="A94" s="20"/>
      <c r="B94" s="26"/>
      <c r="C94" s="26"/>
      <c r="D94" s="26"/>
      <c r="E94" s="20"/>
      <c r="F94" s="22"/>
      <c r="G94" s="22"/>
      <c r="H94" s="22"/>
      <c r="I94" s="22"/>
      <c r="J94" s="22"/>
      <c r="K94" s="3">
        <v>1</v>
      </c>
      <c r="M94" s="3">
        <v>1</v>
      </c>
      <c r="N94" s="7"/>
      <c r="O94" s="7">
        <v>1</v>
      </c>
      <c r="P94" s="24"/>
    </row>
    <row r="95" spans="1:16" s="3" customFormat="1">
      <c r="A95" s="20"/>
      <c r="B95" s="26"/>
      <c r="C95" s="26"/>
      <c r="D95" s="26"/>
      <c r="E95" s="20"/>
      <c r="F95" s="22"/>
      <c r="G95" s="22"/>
      <c r="H95" s="22"/>
      <c r="I95" s="22"/>
      <c r="J95" s="22"/>
      <c r="L95" s="3">
        <v>1</v>
      </c>
      <c r="N95" s="7">
        <v>1</v>
      </c>
      <c r="O95" s="7"/>
      <c r="P95" s="24"/>
    </row>
    <row r="96" spans="1:16" s="3" customFormat="1">
      <c r="A96" s="20"/>
      <c r="B96" s="26"/>
      <c r="C96" s="26"/>
      <c r="D96" s="26"/>
      <c r="E96" s="20"/>
      <c r="F96" s="22"/>
      <c r="G96" s="22"/>
      <c r="H96" s="22"/>
      <c r="I96" s="22"/>
      <c r="J96" s="22"/>
      <c r="N96" s="7"/>
      <c r="O96" s="7"/>
      <c r="P96" s="24"/>
    </row>
    <row r="97" spans="1:16" s="4" customFormat="1">
      <c r="A97" s="28"/>
      <c r="B97" s="30"/>
      <c r="C97" s="30"/>
      <c r="D97" s="30"/>
      <c r="E97" s="28"/>
      <c r="F97" s="29"/>
      <c r="G97" s="29"/>
      <c r="H97" s="29"/>
      <c r="I97" s="29"/>
      <c r="J97" s="29"/>
      <c r="P97" s="27"/>
    </row>
    <row r="98" spans="1:16" s="2" customFormat="1">
      <c r="A98" s="19">
        <f>+A93+1</f>
        <v>20</v>
      </c>
      <c r="B98" s="25" t="s">
        <v>6</v>
      </c>
      <c r="C98" s="25" t="s">
        <v>6</v>
      </c>
      <c r="D98" s="25" t="s">
        <v>6</v>
      </c>
      <c r="E98" s="19" t="s">
        <v>51</v>
      </c>
      <c r="F98" s="21">
        <f>IF(K98=1,0+F$2,IF(K99=1,5+F$2,IF(K100=1,10+F$2,IF(K101=1,15+F$2,IF(K102=1,20+F$2,"")))))</f>
        <v>15</v>
      </c>
      <c r="G98" s="21">
        <f>IF(L98=1,0+G$2,IF(L99=1,5+G$2,IF(L100=1,10+G$2,IF(L101=1,15+G$2,IF(L102=1,20+G$2,"")))))</f>
        <v>21</v>
      </c>
      <c r="H98" s="21">
        <f>IF(M98=1,0+H$2,IF(M99=1,5+H$2,IF(M100=1,10+H$2,IF(M101=1,15+H$2,IF(M102=1,20+H$2,"")))))</f>
        <v>17</v>
      </c>
      <c r="I98" s="21">
        <f>IF(N98=1,0+I$2,IF(N99=1,5+I$2,IF(N100=1,10+I$2,IF(N101=1,15+I$2,IF(N102=1,20+I$2,"")))))</f>
        <v>23</v>
      </c>
      <c r="J98" s="21">
        <f>IF(O98=1,0+J$2,IF(O99=1,5+J$2,IF(O100=1,10+J$2,IF(O101=1,15+J$2,IF(O102=1,20+J$2,"")))))</f>
        <v>19</v>
      </c>
      <c r="P98" s="23" t="str">
        <f t="shared" ref="P98" si="39">CONCATENATE("_paylines.push(new Payline5Data(",A98-1,", LinesEmbed5x5.Line_0",A98-1,", 0x",E98,", payboxes, ",F98,", ",G98,", ",H98,", ",I98,", ",J98,"));")</f>
        <v>_paylines.push(new Payline5Data(19, LinesEmbed5x5.Line_019, 0xBC5D58, payboxes, 15, 21, 17, 23, 19));</v>
      </c>
    </row>
    <row r="99" spans="1:16" s="3" customFormat="1">
      <c r="A99" s="20"/>
      <c r="B99" s="26"/>
      <c r="C99" s="26"/>
      <c r="D99" s="26"/>
      <c r="E99" s="20"/>
      <c r="F99" s="22"/>
      <c r="G99" s="22"/>
      <c r="H99" s="22"/>
      <c r="I99" s="22"/>
      <c r="J99" s="22"/>
      <c r="N99" s="7"/>
      <c r="O99" s="7"/>
      <c r="P99" s="24"/>
    </row>
    <row r="100" spans="1:16" s="3" customFormat="1">
      <c r="A100" s="20"/>
      <c r="B100" s="26"/>
      <c r="C100" s="26"/>
      <c r="D100" s="26"/>
      <c r="E100" s="20"/>
      <c r="F100" s="22"/>
      <c r="G100" s="22"/>
      <c r="H100" s="22"/>
      <c r="I100" s="22"/>
      <c r="J100" s="22"/>
      <c r="N100" s="7"/>
      <c r="O100" s="7"/>
      <c r="P100" s="24"/>
    </row>
    <row r="101" spans="1:16" s="3" customFormat="1">
      <c r="A101" s="20"/>
      <c r="B101" s="26"/>
      <c r="C101" s="26"/>
      <c r="D101" s="26"/>
      <c r="E101" s="20"/>
      <c r="F101" s="22"/>
      <c r="G101" s="22"/>
      <c r="H101" s="22"/>
      <c r="I101" s="22"/>
      <c r="J101" s="22"/>
      <c r="K101" s="3">
        <v>1</v>
      </c>
      <c r="M101" s="3">
        <v>1</v>
      </c>
      <c r="N101" s="7"/>
      <c r="O101" s="7">
        <v>1</v>
      </c>
      <c r="P101" s="24"/>
    </row>
    <row r="102" spans="1:16" s="4" customFormat="1">
      <c r="A102" s="28"/>
      <c r="B102" s="30"/>
      <c r="C102" s="30"/>
      <c r="D102" s="30"/>
      <c r="E102" s="28"/>
      <c r="F102" s="29"/>
      <c r="G102" s="29"/>
      <c r="H102" s="29"/>
      <c r="I102" s="29"/>
      <c r="J102" s="29"/>
      <c r="L102" s="4">
        <v>1</v>
      </c>
      <c r="N102" s="4">
        <v>1</v>
      </c>
      <c r="P102" s="27"/>
    </row>
    <row r="103" spans="1:16" s="2" customFormat="1">
      <c r="A103" s="19">
        <f>+A98+1</f>
        <v>21</v>
      </c>
      <c r="B103" s="25" t="s">
        <v>6</v>
      </c>
      <c r="C103" s="25" t="s">
        <v>6</v>
      </c>
      <c r="D103" s="25" t="s">
        <v>6</v>
      </c>
      <c r="E103" s="19" t="s">
        <v>53</v>
      </c>
      <c r="F103" s="21">
        <f>IF(K103=1,0+F$2,IF(K104=1,5+F$2,IF(K105=1,10+F$2,IF(K106=1,15+F$2,IF(K107=1,20+F$2,"")))))</f>
        <v>0</v>
      </c>
      <c r="G103" s="21">
        <f>IF(L103=1,0+G$2,IF(L104=1,5+G$2,IF(L105=1,10+G$2,IF(L106=1,15+G$2,IF(L107=1,20+G$2,"")))))</f>
        <v>6</v>
      </c>
      <c r="H103" s="21">
        <f>IF(M103=1,0+H$2,IF(M104=1,5+H$2,IF(M105=1,10+H$2,IF(M106=1,15+H$2,IF(M107=1,20+H$2,"")))))</f>
        <v>12</v>
      </c>
      <c r="I103" s="21">
        <f>IF(N103=1,0+I$2,IF(N104=1,5+I$2,IF(N105=1,10+I$2,IF(N106=1,15+I$2,IF(N107=1,20+I$2,"")))))</f>
        <v>18</v>
      </c>
      <c r="J103" s="21">
        <f>IF(O103=1,0+J$2,IF(O104=1,5+J$2,IF(O105=1,10+J$2,IF(O106=1,15+J$2,IF(O107=1,20+J$2,"")))))</f>
        <v>14</v>
      </c>
      <c r="K103" s="2">
        <v>1</v>
      </c>
      <c r="P103" s="23" t="str">
        <f t="shared" ref="P103" si="40">CONCATENATE("_paylines.push(new Payline5Data(",A103-1,", LinesEmbed5x5.Line_0",A103-1,", 0x",E103,", payboxes, ",F103,", ",G103,", ",H103,", ",I103,", ",J103,"));")</f>
        <v>_paylines.push(new Payline5Data(20, LinesEmbed5x5.Line_020, 0xDD9475, payboxes, 0, 6, 12, 18, 14));</v>
      </c>
    </row>
    <row r="104" spans="1:16" s="3" customFormat="1">
      <c r="A104" s="20"/>
      <c r="B104" s="26"/>
      <c r="C104" s="26"/>
      <c r="D104" s="26"/>
      <c r="E104" s="20"/>
      <c r="F104" s="22"/>
      <c r="G104" s="22"/>
      <c r="H104" s="22"/>
      <c r="I104" s="22"/>
      <c r="J104" s="22"/>
      <c r="L104" s="3">
        <v>1</v>
      </c>
      <c r="N104" s="7"/>
      <c r="O104" s="7"/>
      <c r="P104" s="24"/>
    </row>
    <row r="105" spans="1:16" s="3" customFormat="1">
      <c r="A105" s="20"/>
      <c r="B105" s="26"/>
      <c r="C105" s="26"/>
      <c r="D105" s="26"/>
      <c r="E105" s="20"/>
      <c r="F105" s="22"/>
      <c r="G105" s="22"/>
      <c r="H105" s="22"/>
      <c r="I105" s="22"/>
      <c r="J105" s="22"/>
      <c r="M105" s="3">
        <v>1</v>
      </c>
      <c r="N105" s="7"/>
      <c r="O105" s="7">
        <v>1</v>
      </c>
      <c r="P105" s="24"/>
    </row>
    <row r="106" spans="1:16" s="3" customFormat="1">
      <c r="A106" s="20"/>
      <c r="B106" s="26"/>
      <c r="C106" s="26"/>
      <c r="D106" s="26"/>
      <c r="E106" s="20"/>
      <c r="F106" s="22"/>
      <c r="G106" s="22"/>
      <c r="H106" s="22"/>
      <c r="I106" s="22"/>
      <c r="J106" s="22"/>
      <c r="N106" s="7">
        <v>1</v>
      </c>
      <c r="O106" s="7"/>
      <c r="P106" s="24"/>
    </row>
    <row r="107" spans="1:16" s="4" customFormat="1">
      <c r="A107" s="28"/>
      <c r="B107" s="30"/>
      <c r="C107" s="30"/>
      <c r="D107" s="30"/>
      <c r="E107" s="28"/>
      <c r="F107" s="29"/>
      <c r="G107" s="29"/>
      <c r="H107" s="29"/>
      <c r="I107" s="29"/>
      <c r="J107" s="29"/>
      <c r="P107" s="27"/>
    </row>
    <row r="108" spans="1:16" s="2" customFormat="1">
      <c r="A108" s="19">
        <f>+A103+1</f>
        <v>22</v>
      </c>
      <c r="B108" s="25" t="s">
        <v>6</v>
      </c>
      <c r="C108" s="25" t="s">
        <v>6</v>
      </c>
      <c r="D108" s="25" t="s">
        <v>6</v>
      </c>
      <c r="E108" s="19" t="s">
        <v>55</v>
      </c>
      <c r="F108" s="21">
        <f>IF(K108=1,0+F$2,IF(K109=1,5+F$2,IF(K110=1,10+F$2,IF(K111=1,15+F$2,IF(K112=1,20+F$2,"")))))</f>
        <v>5</v>
      </c>
      <c r="G108" s="21">
        <f>IF(L108=1,0+G$2,IF(L109=1,5+G$2,IF(L110=1,10+G$2,IF(L111=1,15+G$2,IF(L112=1,20+G$2,"")))))</f>
        <v>1</v>
      </c>
      <c r="H108" s="21">
        <f>IF(M108=1,0+H$2,IF(M109=1,5+H$2,IF(M110=1,10+H$2,IF(M111=1,15+H$2,IF(M112=1,20+H$2,"")))))</f>
        <v>7</v>
      </c>
      <c r="I108" s="21">
        <f>IF(N108=1,0+I$2,IF(N109=1,5+I$2,IF(N110=1,10+I$2,IF(N111=1,15+I$2,IF(N112=1,20+I$2,"")))))</f>
        <v>13</v>
      </c>
      <c r="J108" s="21">
        <f>IF(O108=1,0+J$2,IF(O109=1,5+J$2,IF(O110=1,10+J$2,IF(O111=1,15+J$2,IF(O112=1,20+J$2,"")))))</f>
        <v>19</v>
      </c>
      <c r="L108" s="2">
        <v>1</v>
      </c>
      <c r="P108" s="23" t="str">
        <f t="shared" ref="P108" si="41">CONCATENATE("_paylines.push(new Payline5Data(",A108-1,", LinesEmbed5x5.Line_0",A108-1,", 0x",E108,", payboxes, ",F108,", ",G108,", ",H108,", ",I108,", ",J108,"));")</f>
        <v>_paylines.push(new Payline5Data(21, LinesEmbed5x5.Line_021, 0x9ACEEB, payboxes, 5, 1, 7, 13, 19));</v>
      </c>
    </row>
    <row r="109" spans="1:16" s="3" customFormat="1">
      <c r="A109" s="20"/>
      <c r="B109" s="26"/>
      <c r="C109" s="26"/>
      <c r="D109" s="26"/>
      <c r="E109" s="20"/>
      <c r="F109" s="22"/>
      <c r="G109" s="22"/>
      <c r="H109" s="22"/>
      <c r="I109" s="22"/>
      <c r="J109" s="22"/>
      <c r="K109" s="3">
        <v>1</v>
      </c>
      <c r="M109" s="3">
        <v>1</v>
      </c>
      <c r="N109" s="7"/>
      <c r="O109" s="7"/>
      <c r="P109" s="24"/>
    </row>
    <row r="110" spans="1:16" s="3" customFormat="1">
      <c r="A110" s="20"/>
      <c r="B110" s="26"/>
      <c r="C110" s="26"/>
      <c r="D110" s="26"/>
      <c r="E110" s="20"/>
      <c r="F110" s="22"/>
      <c r="G110" s="22"/>
      <c r="H110" s="22"/>
      <c r="I110" s="22"/>
      <c r="J110" s="22"/>
      <c r="N110" s="7">
        <v>1</v>
      </c>
      <c r="O110" s="7"/>
      <c r="P110" s="24"/>
    </row>
    <row r="111" spans="1:16" s="3" customFormat="1">
      <c r="A111" s="20"/>
      <c r="B111" s="26"/>
      <c r="C111" s="26"/>
      <c r="D111" s="26"/>
      <c r="E111" s="20"/>
      <c r="F111" s="22"/>
      <c r="G111" s="22"/>
      <c r="H111" s="22"/>
      <c r="I111" s="22"/>
      <c r="J111" s="22"/>
      <c r="N111" s="7"/>
      <c r="O111" s="7">
        <v>1</v>
      </c>
      <c r="P111" s="24"/>
    </row>
    <row r="112" spans="1:16" s="4" customFormat="1">
      <c r="A112" s="28"/>
      <c r="B112" s="30"/>
      <c r="C112" s="30"/>
      <c r="D112" s="30"/>
      <c r="E112" s="28"/>
      <c r="F112" s="29"/>
      <c r="G112" s="29"/>
      <c r="H112" s="29"/>
      <c r="I112" s="29"/>
      <c r="J112" s="29"/>
      <c r="P112" s="27"/>
    </row>
    <row r="113" spans="1:16" s="2" customFormat="1">
      <c r="A113" s="19">
        <f>+A108+1</f>
        <v>23</v>
      </c>
      <c r="B113" s="25" t="s">
        <v>6</v>
      </c>
      <c r="C113" s="25" t="s">
        <v>6</v>
      </c>
      <c r="D113" s="25" t="s">
        <v>6</v>
      </c>
      <c r="E113" s="19" t="s">
        <v>57</v>
      </c>
      <c r="F113" s="21">
        <f>IF(K113=1,0+F$2,IF(K114=1,5+F$2,IF(K115=1,10+F$2,IF(K116=1,15+F$2,IF(K117=1,20+F$2,"")))))</f>
        <v>15</v>
      </c>
      <c r="G113" s="21">
        <f>IF(L113=1,0+G$2,IF(L114=1,5+G$2,IF(L115=1,10+G$2,IF(L116=1,15+G$2,IF(L117=1,20+G$2,"")))))</f>
        <v>11</v>
      </c>
      <c r="H113" s="21">
        <f>IF(M113=1,0+H$2,IF(M114=1,5+H$2,IF(M115=1,10+H$2,IF(M116=1,15+H$2,IF(M117=1,20+H$2,"")))))</f>
        <v>17</v>
      </c>
      <c r="I113" s="21">
        <f>IF(N113=1,0+I$2,IF(N114=1,5+I$2,IF(N115=1,10+I$2,IF(N116=1,15+I$2,IF(N117=1,20+I$2,"")))))</f>
        <v>13</v>
      </c>
      <c r="J113" s="21">
        <f>IF(O113=1,0+J$2,IF(O114=1,5+J$2,IF(O115=1,10+J$2,IF(O116=1,15+J$2,IF(O117=1,20+J$2,"")))))</f>
        <v>19</v>
      </c>
      <c r="P113" s="23" t="str">
        <f t="shared" ref="P113" si="42">CONCATENATE("_paylines.push(new Payline5Data(",A113-1,", LinesEmbed5x5.Line_0",A113-1,", 0x",E113,", payboxes, ",F113,", ",G113,", ",H113,", ",I113,", ",J113,"));")</f>
        <v>_paylines.push(new Payline5Data(22, LinesEmbed5x5.Line_022, 0xFFBCD9, payboxes, 15, 11, 17, 13, 19));</v>
      </c>
    </row>
    <row r="114" spans="1:16" s="3" customFormat="1">
      <c r="A114" s="20"/>
      <c r="B114" s="26"/>
      <c r="C114" s="26"/>
      <c r="D114" s="26"/>
      <c r="E114" s="20"/>
      <c r="F114" s="22"/>
      <c r="G114" s="22"/>
      <c r="H114" s="22"/>
      <c r="I114" s="22"/>
      <c r="J114" s="22"/>
      <c r="N114" s="7"/>
      <c r="O114" s="7"/>
      <c r="P114" s="24"/>
    </row>
    <row r="115" spans="1:16" s="3" customFormat="1">
      <c r="A115" s="20"/>
      <c r="B115" s="26"/>
      <c r="C115" s="26"/>
      <c r="D115" s="26"/>
      <c r="E115" s="20"/>
      <c r="F115" s="22"/>
      <c r="G115" s="22"/>
      <c r="H115" s="22"/>
      <c r="I115" s="22"/>
      <c r="J115" s="22"/>
      <c r="L115" s="3">
        <v>1</v>
      </c>
      <c r="N115" s="7">
        <v>1</v>
      </c>
      <c r="O115" s="7"/>
      <c r="P115" s="24"/>
    </row>
    <row r="116" spans="1:16" s="3" customFormat="1">
      <c r="A116" s="20"/>
      <c r="B116" s="26"/>
      <c r="C116" s="26"/>
      <c r="D116" s="26"/>
      <c r="E116" s="20"/>
      <c r="F116" s="22"/>
      <c r="G116" s="22"/>
      <c r="H116" s="22"/>
      <c r="I116" s="22"/>
      <c r="J116" s="22"/>
      <c r="K116" s="3">
        <v>1</v>
      </c>
      <c r="M116" s="3">
        <v>1</v>
      </c>
      <c r="N116" s="7"/>
      <c r="O116" s="7">
        <v>1</v>
      </c>
      <c r="P116" s="24"/>
    </row>
    <row r="117" spans="1:16" s="4" customFormat="1">
      <c r="A117" s="28"/>
      <c r="B117" s="30"/>
      <c r="C117" s="30"/>
      <c r="D117" s="30"/>
      <c r="E117" s="28"/>
      <c r="F117" s="29"/>
      <c r="G117" s="29"/>
      <c r="H117" s="29"/>
      <c r="I117" s="29"/>
      <c r="J117" s="29"/>
      <c r="P117" s="27"/>
    </row>
    <row r="118" spans="1:16" s="2" customFormat="1">
      <c r="A118" s="19">
        <f t="shared" ref="A118" si="43">+A113+1</f>
        <v>24</v>
      </c>
      <c r="B118" s="25" t="s">
        <v>6</v>
      </c>
      <c r="C118" s="25" t="s">
        <v>6</v>
      </c>
      <c r="D118" s="25" t="s">
        <v>6</v>
      </c>
      <c r="E118" s="19" t="s">
        <v>59</v>
      </c>
      <c r="F118" s="21">
        <f t="shared" ref="F118" si="44">IF(K118=1,0+F$2,IF(K119=1,5+F$2,IF(K120=1,10+F$2,IF(K121=1,15+F$2,IF(K122=1,20+F$2,"")))))</f>
        <v>20</v>
      </c>
      <c r="G118" s="21">
        <f t="shared" ref="G118" si="45">IF(L118=1,0+G$2,IF(L119=1,5+G$2,IF(L120=1,10+G$2,IF(L121=1,15+G$2,IF(L122=1,20+G$2,"")))))</f>
        <v>16</v>
      </c>
      <c r="H118" s="21">
        <f t="shared" ref="H118" si="46">IF(M118=1,0+H$2,IF(M119=1,5+H$2,IF(M120=1,10+H$2,IF(M121=1,15+H$2,IF(M122=1,20+H$2,"")))))</f>
        <v>12</v>
      </c>
      <c r="I118" s="21">
        <f t="shared" ref="I118" si="47">IF(N118=1,0+I$2,IF(N119=1,5+I$2,IF(N120=1,10+I$2,IF(N121=1,15+I$2,IF(N122=1,20+I$2,"")))))</f>
        <v>8</v>
      </c>
      <c r="J118" s="21">
        <f t="shared" ref="J118" si="48">IF(O118=1,0+J$2,IF(O119=1,5+J$2,IF(O120=1,10+J$2,IF(O121=1,15+J$2,IF(O122=1,20+J$2,"")))))</f>
        <v>14</v>
      </c>
      <c r="P118" s="23" t="str">
        <f t="shared" ref="P118" si="49">CONCATENATE("_paylines.push(new Payline5Data(",A118-1,", LinesEmbed5x5.Line_0",A118-1,", 0x",E118,", payboxes, ",F118,", ",G118,", ",H118,", ",I118,", ",J118,"));")</f>
        <v>_paylines.push(new Payline5Data(23, LinesEmbed5x5.Line_023, 0xFDDB6D, payboxes, 20, 16, 12, 8, 14));</v>
      </c>
    </row>
    <row r="119" spans="1:16" s="3" customFormat="1">
      <c r="A119" s="20"/>
      <c r="B119" s="26"/>
      <c r="C119" s="26"/>
      <c r="D119" s="26"/>
      <c r="E119" s="20"/>
      <c r="F119" s="22"/>
      <c r="G119" s="22"/>
      <c r="H119" s="22"/>
      <c r="I119" s="22"/>
      <c r="J119" s="22"/>
      <c r="N119" s="7">
        <v>1</v>
      </c>
      <c r="O119" s="7"/>
      <c r="P119" s="24"/>
    </row>
    <row r="120" spans="1:16" s="3" customFormat="1">
      <c r="A120" s="20"/>
      <c r="B120" s="26"/>
      <c r="C120" s="26"/>
      <c r="D120" s="26"/>
      <c r="E120" s="20"/>
      <c r="F120" s="22"/>
      <c r="G120" s="22"/>
      <c r="H120" s="22"/>
      <c r="I120" s="22"/>
      <c r="J120" s="22"/>
      <c r="M120" s="3">
        <v>1</v>
      </c>
      <c r="N120" s="7"/>
      <c r="O120" s="7">
        <v>1</v>
      </c>
      <c r="P120" s="24"/>
    </row>
    <row r="121" spans="1:16" s="3" customFormat="1">
      <c r="A121" s="20"/>
      <c r="B121" s="26"/>
      <c r="C121" s="26"/>
      <c r="D121" s="26"/>
      <c r="E121" s="20"/>
      <c r="F121" s="22"/>
      <c r="G121" s="22"/>
      <c r="H121" s="22"/>
      <c r="I121" s="22"/>
      <c r="J121" s="22"/>
      <c r="L121" s="3">
        <v>1</v>
      </c>
      <c r="N121" s="7"/>
      <c r="O121" s="7"/>
      <c r="P121" s="24"/>
    </row>
    <row r="122" spans="1:16" s="4" customFormat="1">
      <c r="A122" s="28"/>
      <c r="B122" s="30"/>
      <c r="C122" s="30"/>
      <c r="D122" s="30"/>
      <c r="E122" s="28"/>
      <c r="F122" s="29"/>
      <c r="G122" s="29"/>
      <c r="H122" s="29"/>
      <c r="I122" s="29"/>
      <c r="J122" s="29"/>
      <c r="K122" s="4">
        <v>1</v>
      </c>
      <c r="P122" s="27"/>
    </row>
    <row r="123" spans="1:16" s="2" customFormat="1">
      <c r="A123" s="19">
        <f t="shared" ref="A123" si="50">+A118+1</f>
        <v>25</v>
      </c>
      <c r="B123" s="25" t="s">
        <v>6</v>
      </c>
      <c r="C123" s="25" t="s">
        <v>6</v>
      </c>
      <c r="D123" s="25" t="s">
        <v>6</v>
      </c>
      <c r="E123" s="19" t="s">
        <v>61</v>
      </c>
      <c r="F123" s="21">
        <f t="shared" ref="F123" si="51">IF(K123=1,0+F$2,IF(K124=1,5+F$2,IF(K125=1,10+F$2,IF(K126=1,15+F$2,IF(K127=1,20+F$2,"")))))</f>
        <v>5</v>
      </c>
      <c r="G123" s="21">
        <f t="shared" ref="G123" si="52">IF(L123=1,0+G$2,IF(L124=1,5+G$2,IF(L125=1,10+G$2,IF(L126=1,15+G$2,IF(L127=1,20+G$2,"")))))</f>
        <v>11</v>
      </c>
      <c r="H123" s="21">
        <f t="shared" ref="H123" si="53">IF(M123=1,0+H$2,IF(M124=1,5+H$2,IF(M125=1,10+H$2,IF(M126=1,15+H$2,IF(M127=1,20+H$2,"")))))</f>
        <v>17</v>
      </c>
      <c r="I123" s="21">
        <f t="shared" ref="I123" si="54">IF(N123=1,0+I$2,IF(N124=1,5+I$2,IF(N125=1,10+I$2,IF(N126=1,15+I$2,IF(N127=1,20+I$2,"")))))</f>
        <v>23</v>
      </c>
      <c r="J123" s="21">
        <f t="shared" ref="J123" si="55">IF(O123=1,0+J$2,IF(O124=1,5+J$2,IF(O125=1,10+J$2,IF(O126=1,15+J$2,IF(O127=1,20+J$2,"")))))</f>
        <v>19</v>
      </c>
      <c r="P123" s="23" t="str">
        <f t="shared" ref="P123" si="56">CONCATENATE("_paylines.push(new Payline5Data(",A123-1,", LinesEmbed5x5.Line_0",A123-1,", 0x",E123,", payboxes, ",F123,", ",G123,", ",H123,", ",I123,", ",J123,"));")</f>
        <v>_paylines.push(new Payline5Data(24, LinesEmbed5x5.Line_024, 0x2B6CC4, payboxes, 5, 11, 17, 23, 19));</v>
      </c>
    </row>
    <row r="124" spans="1:16" s="3" customFormat="1">
      <c r="A124" s="20"/>
      <c r="B124" s="26"/>
      <c r="C124" s="26"/>
      <c r="D124" s="26"/>
      <c r="E124" s="20"/>
      <c r="F124" s="22"/>
      <c r="G124" s="22"/>
      <c r="H124" s="22"/>
      <c r="I124" s="22"/>
      <c r="J124" s="22"/>
      <c r="K124" s="3">
        <v>1</v>
      </c>
      <c r="N124" s="7"/>
      <c r="O124" s="7"/>
      <c r="P124" s="24"/>
    </row>
    <row r="125" spans="1:16" s="3" customFormat="1">
      <c r="A125" s="20"/>
      <c r="B125" s="26"/>
      <c r="C125" s="26"/>
      <c r="D125" s="26"/>
      <c r="E125" s="20"/>
      <c r="F125" s="22"/>
      <c r="G125" s="22"/>
      <c r="H125" s="22"/>
      <c r="I125" s="22"/>
      <c r="J125" s="22"/>
      <c r="L125" s="3">
        <v>1</v>
      </c>
      <c r="N125" s="7"/>
      <c r="O125" s="7"/>
      <c r="P125" s="24"/>
    </row>
    <row r="126" spans="1:16" s="3" customFormat="1">
      <c r="A126" s="20"/>
      <c r="B126" s="26"/>
      <c r="C126" s="26"/>
      <c r="D126" s="26"/>
      <c r="E126" s="20"/>
      <c r="F126" s="22"/>
      <c r="G126" s="22"/>
      <c r="H126" s="22"/>
      <c r="I126" s="22"/>
      <c r="J126" s="22"/>
      <c r="M126" s="3">
        <v>1</v>
      </c>
      <c r="N126" s="7"/>
      <c r="O126" s="7">
        <v>1</v>
      </c>
      <c r="P126" s="24"/>
    </row>
    <row r="127" spans="1:16" s="4" customFormat="1">
      <c r="A127" s="28"/>
      <c r="B127" s="30"/>
      <c r="C127" s="30"/>
      <c r="D127" s="30"/>
      <c r="E127" s="28"/>
      <c r="F127" s="29"/>
      <c r="G127" s="29"/>
      <c r="H127" s="29"/>
      <c r="I127" s="29"/>
      <c r="J127" s="29"/>
      <c r="N127" s="4">
        <v>1</v>
      </c>
      <c r="P127" s="27"/>
    </row>
    <row r="128" spans="1:16" s="2" customFormat="1">
      <c r="A128" s="19">
        <f t="shared" ref="A128" si="57">+A123+1</f>
        <v>26</v>
      </c>
      <c r="B128" s="25" t="s">
        <v>6</v>
      </c>
      <c r="C128" s="25" t="s">
        <v>6</v>
      </c>
      <c r="D128" s="25" t="s">
        <v>6</v>
      </c>
      <c r="E128" s="19" t="s">
        <v>63</v>
      </c>
      <c r="F128" s="21">
        <f t="shared" ref="F128" si="58">IF(K128=1,0+F$2,IF(K129=1,5+F$2,IF(K130=1,10+F$2,IF(K131=1,15+F$2,IF(K132=1,20+F$2,"")))))</f>
        <v>10</v>
      </c>
      <c r="G128" s="21">
        <f t="shared" ref="G128" si="59">IF(L128=1,0+G$2,IF(L129=1,5+G$2,IF(L130=1,10+G$2,IF(L131=1,15+G$2,IF(L132=1,20+G$2,"")))))</f>
        <v>6</v>
      </c>
      <c r="H128" s="21">
        <f t="shared" ref="H128" si="60">IF(M128=1,0+H$2,IF(M129=1,5+H$2,IF(M130=1,10+H$2,IF(M131=1,15+H$2,IF(M132=1,20+H$2,"")))))</f>
        <v>12</v>
      </c>
      <c r="I128" s="21">
        <f t="shared" ref="I128" si="61">IF(N128=1,0+I$2,IF(N129=1,5+I$2,IF(N130=1,10+I$2,IF(N131=1,15+I$2,IF(N132=1,20+I$2,"")))))</f>
        <v>18</v>
      </c>
      <c r="J128" s="21">
        <f t="shared" ref="J128" si="62">IF(O128=1,0+J$2,IF(O129=1,5+J$2,IF(O130=1,10+J$2,IF(O131=1,15+J$2,IF(O132=1,20+J$2,"")))))</f>
        <v>24</v>
      </c>
      <c r="P128" s="23" t="str">
        <f t="shared" ref="P128" si="63">CONCATENATE("_paylines.push(new Payline5Data(",A128-1,", LinesEmbed5x5.Line_0",A128-1,", 0x",E128,", payboxes, ",F128,", ",G128,", ",H128,", ",I128,", ",J128,"));")</f>
        <v>_paylines.push(new Payline5Data(25, LinesEmbed5x5.Line_025, 0x6E5160, payboxes, 10, 6, 12, 18, 24));</v>
      </c>
    </row>
    <row r="129" spans="1:16" s="3" customFormat="1">
      <c r="A129" s="20"/>
      <c r="B129" s="26"/>
      <c r="C129" s="26"/>
      <c r="D129" s="26"/>
      <c r="E129" s="20"/>
      <c r="F129" s="22"/>
      <c r="G129" s="22"/>
      <c r="H129" s="22"/>
      <c r="I129" s="22"/>
      <c r="J129" s="22"/>
      <c r="L129" s="3">
        <v>1</v>
      </c>
      <c r="N129" s="7"/>
      <c r="O129" s="7"/>
      <c r="P129" s="24"/>
    </row>
    <row r="130" spans="1:16" s="3" customFormat="1">
      <c r="A130" s="20"/>
      <c r="B130" s="26"/>
      <c r="C130" s="26"/>
      <c r="D130" s="26"/>
      <c r="E130" s="20"/>
      <c r="F130" s="22"/>
      <c r="G130" s="22"/>
      <c r="H130" s="22"/>
      <c r="I130" s="22"/>
      <c r="J130" s="22"/>
      <c r="K130" s="3">
        <v>1</v>
      </c>
      <c r="M130" s="3">
        <v>1</v>
      </c>
      <c r="N130" s="7"/>
      <c r="O130" s="7"/>
      <c r="P130" s="24"/>
    </row>
    <row r="131" spans="1:16" s="3" customFormat="1">
      <c r="A131" s="20"/>
      <c r="B131" s="26"/>
      <c r="C131" s="26"/>
      <c r="D131" s="26"/>
      <c r="E131" s="20"/>
      <c r="F131" s="22"/>
      <c r="G131" s="22"/>
      <c r="H131" s="22"/>
      <c r="I131" s="22"/>
      <c r="J131" s="22"/>
      <c r="N131" s="7">
        <v>1</v>
      </c>
      <c r="O131" s="7"/>
      <c r="P131" s="24"/>
    </row>
    <row r="132" spans="1:16" s="4" customFormat="1">
      <c r="A132" s="28"/>
      <c r="B132" s="30"/>
      <c r="C132" s="30"/>
      <c r="D132" s="30"/>
      <c r="E132" s="28"/>
      <c r="F132" s="29"/>
      <c r="G132" s="29"/>
      <c r="H132" s="29"/>
      <c r="I132" s="29"/>
      <c r="J132" s="29"/>
      <c r="O132" s="4">
        <v>1</v>
      </c>
      <c r="P132" s="27"/>
    </row>
    <row r="133" spans="1:16" s="2" customFormat="1">
      <c r="A133" s="19">
        <f t="shared" ref="A133" si="64">+A128+1</f>
        <v>27</v>
      </c>
      <c r="B133" s="25" t="s">
        <v>6</v>
      </c>
      <c r="C133" s="25" t="s">
        <v>6</v>
      </c>
      <c r="D133" s="25" t="s">
        <v>6</v>
      </c>
      <c r="E133" s="19" t="s">
        <v>65</v>
      </c>
      <c r="F133" s="21">
        <f t="shared" ref="F133" si="65">IF(K133=1,0+F$2,IF(K134=1,5+F$2,IF(K135=1,10+F$2,IF(K136=1,15+F$2,IF(K137=1,20+F$2,"")))))</f>
        <v>15</v>
      </c>
      <c r="G133" s="21">
        <f t="shared" ref="G133" si="66">IF(L133=1,0+G$2,IF(L134=1,5+G$2,IF(L135=1,10+G$2,IF(L136=1,15+G$2,IF(L137=1,20+G$2,"")))))</f>
        <v>11</v>
      </c>
      <c r="H133" s="21">
        <f t="shared" ref="H133" si="67">IF(M133=1,0+H$2,IF(M134=1,5+H$2,IF(M135=1,10+H$2,IF(M136=1,15+H$2,IF(M137=1,20+H$2,"")))))</f>
        <v>7</v>
      </c>
      <c r="I133" s="21">
        <f t="shared" ref="I133" si="68">IF(N133=1,0+I$2,IF(N134=1,5+I$2,IF(N135=1,10+I$2,IF(N136=1,15+I$2,IF(N137=1,20+I$2,"")))))</f>
        <v>3</v>
      </c>
      <c r="J133" s="21">
        <f t="shared" ref="J133" si="69">IF(O133=1,0+J$2,IF(O134=1,5+J$2,IF(O135=1,10+J$2,IF(O136=1,15+J$2,IF(O137=1,20+J$2,"")))))</f>
        <v>9</v>
      </c>
      <c r="N133" s="2">
        <v>1</v>
      </c>
      <c r="P133" s="23" t="str">
        <f t="shared" ref="P133" si="70">CONCATENATE("_paylines.push(new Payline5Data(",A133-1,", LinesEmbed5x5.Line_0",A133-1,", 0x",E133,", payboxes, ",F133,", ",G133,", ",H133,", ",I133,", ",J133,"));")</f>
        <v>_paylines.push(new Payline5Data(26, LinesEmbed5x5.Line_026, 0x1DF914, payboxes, 15, 11, 7, 3, 9));</v>
      </c>
    </row>
    <row r="134" spans="1:16" s="3" customFormat="1">
      <c r="A134" s="20"/>
      <c r="B134" s="26"/>
      <c r="C134" s="26"/>
      <c r="D134" s="26"/>
      <c r="E134" s="20"/>
      <c r="F134" s="22"/>
      <c r="G134" s="22"/>
      <c r="H134" s="22"/>
      <c r="I134" s="22"/>
      <c r="J134" s="22"/>
      <c r="M134" s="3">
        <v>1</v>
      </c>
      <c r="N134" s="7"/>
      <c r="O134" s="7">
        <v>1</v>
      </c>
      <c r="P134" s="24"/>
    </row>
    <row r="135" spans="1:16" s="3" customFormat="1">
      <c r="A135" s="20"/>
      <c r="B135" s="26"/>
      <c r="C135" s="26"/>
      <c r="D135" s="26"/>
      <c r="E135" s="20"/>
      <c r="F135" s="22"/>
      <c r="G135" s="22"/>
      <c r="H135" s="22"/>
      <c r="I135" s="22"/>
      <c r="J135" s="22"/>
      <c r="L135" s="3">
        <v>1</v>
      </c>
      <c r="N135" s="7"/>
      <c r="O135" s="7"/>
      <c r="P135" s="24"/>
    </row>
    <row r="136" spans="1:16" s="3" customFormat="1">
      <c r="A136" s="20"/>
      <c r="B136" s="26"/>
      <c r="C136" s="26"/>
      <c r="D136" s="26"/>
      <c r="E136" s="20"/>
      <c r="F136" s="22"/>
      <c r="G136" s="22"/>
      <c r="H136" s="22"/>
      <c r="I136" s="22"/>
      <c r="J136" s="22"/>
      <c r="K136" s="3">
        <v>1</v>
      </c>
      <c r="N136" s="7"/>
      <c r="O136" s="7"/>
      <c r="P136" s="24"/>
    </row>
    <row r="137" spans="1:16" s="4" customFormat="1">
      <c r="A137" s="28"/>
      <c r="B137" s="30"/>
      <c r="C137" s="30"/>
      <c r="D137" s="30"/>
      <c r="E137" s="28"/>
      <c r="F137" s="29"/>
      <c r="G137" s="29"/>
      <c r="H137" s="29"/>
      <c r="I137" s="29"/>
      <c r="J137" s="29"/>
      <c r="P137" s="27"/>
    </row>
    <row r="138" spans="1:16" s="2" customFormat="1">
      <c r="A138" s="19">
        <f t="shared" ref="A138" si="71">+A133+1</f>
        <v>28</v>
      </c>
      <c r="B138" s="25" t="s">
        <v>6</v>
      </c>
      <c r="C138" s="25" t="s">
        <v>6</v>
      </c>
      <c r="D138" s="25" t="s">
        <v>6</v>
      </c>
      <c r="E138" s="19" t="s">
        <v>67</v>
      </c>
      <c r="F138" s="21">
        <f t="shared" ref="F138" si="72">IF(K138=1,0+F$2,IF(K139=1,5+F$2,IF(K140=1,10+F$2,IF(K141=1,15+F$2,IF(K142=1,20+F$2,"")))))</f>
        <v>15</v>
      </c>
      <c r="G138" s="21">
        <f t="shared" ref="G138" si="73">IF(L138=1,0+G$2,IF(L139=1,5+G$2,IF(L140=1,10+G$2,IF(L141=1,15+G$2,IF(L142=1,20+G$2,"")))))</f>
        <v>21</v>
      </c>
      <c r="H138" s="21">
        <f t="shared" ref="H138" si="74">IF(M138=1,0+H$2,IF(M139=1,5+H$2,IF(M140=1,10+H$2,IF(M141=1,15+H$2,IF(M142=1,20+H$2,"")))))</f>
        <v>17</v>
      </c>
      <c r="I138" s="21">
        <f t="shared" ref="I138" si="75">IF(N138=1,0+I$2,IF(N139=1,5+I$2,IF(N140=1,10+I$2,IF(N141=1,15+I$2,IF(N142=1,20+I$2,"")))))</f>
        <v>13</v>
      </c>
      <c r="J138" s="21">
        <f t="shared" ref="J138" si="76">IF(O138=1,0+J$2,IF(O139=1,5+J$2,IF(O140=1,10+J$2,IF(O141=1,15+J$2,IF(O142=1,20+J$2,"")))))</f>
        <v>9</v>
      </c>
      <c r="P138" s="23" t="str">
        <f t="shared" ref="P138" si="77">CONCATENATE("_paylines.push(new Payline5Data(",A138-1,", LinesEmbed5x5.Line_0",A138-1,", 0x",E138,", payboxes, ",F138,", ",G138,", ",H138,", ",I138,", ",J138,"));")</f>
        <v>_paylines.push(new Payline5Data(27, LinesEmbed5x5.Line_027, 0x71BC78, payboxes, 15, 21, 17, 13, 9));</v>
      </c>
    </row>
    <row r="139" spans="1:16" s="3" customFormat="1">
      <c r="A139" s="20"/>
      <c r="B139" s="26"/>
      <c r="C139" s="26"/>
      <c r="D139" s="26"/>
      <c r="E139" s="20"/>
      <c r="F139" s="22"/>
      <c r="G139" s="22"/>
      <c r="H139" s="22"/>
      <c r="I139" s="22"/>
      <c r="J139" s="22"/>
      <c r="N139" s="7"/>
      <c r="O139" s="7">
        <v>1</v>
      </c>
      <c r="P139" s="24"/>
    </row>
    <row r="140" spans="1:16" s="3" customFormat="1">
      <c r="A140" s="20"/>
      <c r="B140" s="26"/>
      <c r="C140" s="26"/>
      <c r="D140" s="26"/>
      <c r="E140" s="20"/>
      <c r="F140" s="22"/>
      <c r="G140" s="22"/>
      <c r="H140" s="22"/>
      <c r="I140" s="22"/>
      <c r="J140" s="22"/>
      <c r="N140" s="7">
        <v>1</v>
      </c>
      <c r="O140" s="7"/>
      <c r="P140" s="24"/>
    </row>
    <row r="141" spans="1:16" s="3" customFormat="1">
      <c r="A141" s="20"/>
      <c r="B141" s="26"/>
      <c r="C141" s="26"/>
      <c r="D141" s="26"/>
      <c r="E141" s="20"/>
      <c r="F141" s="22"/>
      <c r="G141" s="22"/>
      <c r="H141" s="22"/>
      <c r="I141" s="22"/>
      <c r="J141" s="22"/>
      <c r="K141" s="3">
        <v>1</v>
      </c>
      <c r="M141" s="3">
        <v>1</v>
      </c>
      <c r="N141" s="7"/>
      <c r="O141" s="7"/>
      <c r="P141" s="24"/>
    </row>
    <row r="142" spans="1:16" s="4" customFormat="1">
      <c r="A142" s="28"/>
      <c r="B142" s="30"/>
      <c r="C142" s="30"/>
      <c r="D142" s="30"/>
      <c r="E142" s="28"/>
      <c r="F142" s="29"/>
      <c r="G142" s="29"/>
      <c r="H142" s="29"/>
      <c r="I142" s="29"/>
      <c r="J142" s="29"/>
      <c r="L142" s="4">
        <v>1</v>
      </c>
      <c r="P142" s="27"/>
    </row>
    <row r="143" spans="1:16" s="2" customFormat="1">
      <c r="A143" s="19">
        <f t="shared" ref="A143" si="78">+A138+1</f>
        <v>29</v>
      </c>
      <c r="B143" s="25" t="s">
        <v>6</v>
      </c>
      <c r="C143" s="25" t="s">
        <v>6</v>
      </c>
      <c r="D143" s="25" t="s">
        <v>6</v>
      </c>
      <c r="E143" s="19" t="s">
        <v>69</v>
      </c>
      <c r="F143" s="21">
        <f t="shared" ref="F143" si="79">IF(K143=1,0+F$2,IF(K144=1,5+F$2,IF(K145=1,10+F$2,IF(K146=1,15+F$2,IF(K147=1,20+F$2,"")))))</f>
        <v>0</v>
      </c>
      <c r="G143" s="21">
        <f t="shared" ref="G143" si="80">IF(L143=1,0+G$2,IF(L144=1,5+G$2,IF(L145=1,10+G$2,IF(L146=1,15+G$2,IF(L147=1,20+G$2,"")))))</f>
        <v>6</v>
      </c>
      <c r="H143" s="21">
        <f t="shared" ref="H143" si="81">IF(M143=1,0+H$2,IF(M144=1,5+H$2,IF(M145=1,10+H$2,IF(M146=1,15+H$2,IF(M147=1,20+H$2,"")))))</f>
        <v>12</v>
      </c>
      <c r="I143" s="21">
        <f t="shared" ref="I143" si="82">IF(N143=1,0+I$2,IF(N144=1,5+I$2,IF(N145=1,10+I$2,IF(N146=1,15+I$2,IF(N147=1,20+I$2,"")))))</f>
        <v>8</v>
      </c>
      <c r="J143" s="21">
        <f t="shared" ref="J143" si="83">IF(O143=1,0+J$2,IF(O144=1,5+J$2,IF(O145=1,10+J$2,IF(O146=1,15+J$2,IF(O147=1,20+J$2,"")))))</f>
        <v>4</v>
      </c>
      <c r="K143" s="2">
        <v>1</v>
      </c>
      <c r="O143" s="2">
        <v>1</v>
      </c>
      <c r="P143" s="23" t="str">
        <f t="shared" ref="P143" si="84">CONCATENATE("_paylines.push(new Payline5Data(",A143-1,", LinesEmbed5x5.Line_0",A143-1,", 0x",E143,", payboxes, ",F143,", ",G143,", ",H143,", ",I143,", ",J143,"));")</f>
        <v>_paylines.push(new Payline5Data(28, LinesEmbed5x5.Line_028, 0xC364C5, payboxes, 0, 6, 12, 8, 4));</v>
      </c>
    </row>
    <row r="144" spans="1:16" s="3" customFormat="1">
      <c r="A144" s="20"/>
      <c r="B144" s="26"/>
      <c r="C144" s="26"/>
      <c r="D144" s="26"/>
      <c r="E144" s="20"/>
      <c r="F144" s="22"/>
      <c r="G144" s="22"/>
      <c r="H144" s="22"/>
      <c r="I144" s="22"/>
      <c r="J144" s="22"/>
      <c r="L144" s="3">
        <v>1</v>
      </c>
      <c r="N144" s="7">
        <v>1</v>
      </c>
      <c r="O144" s="7"/>
      <c r="P144" s="24"/>
    </row>
    <row r="145" spans="1:16" s="3" customFormat="1">
      <c r="A145" s="20"/>
      <c r="B145" s="26"/>
      <c r="C145" s="26"/>
      <c r="D145" s="26"/>
      <c r="E145" s="20"/>
      <c r="F145" s="22"/>
      <c r="G145" s="22"/>
      <c r="H145" s="22"/>
      <c r="I145" s="22"/>
      <c r="J145" s="22"/>
      <c r="M145" s="3">
        <v>1</v>
      </c>
      <c r="N145" s="7"/>
      <c r="O145" s="7"/>
      <c r="P145" s="24"/>
    </row>
    <row r="146" spans="1:16" s="3" customFormat="1">
      <c r="A146" s="20"/>
      <c r="B146" s="26"/>
      <c r="C146" s="26"/>
      <c r="D146" s="26"/>
      <c r="E146" s="20"/>
      <c r="F146" s="22"/>
      <c r="G146" s="22"/>
      <c r="H146" s="22"/>
      <c r="I146" s="22"/>
      <c r="J146" s="22"/>
      <c r="N146" s="7"/>
      <c r="O146" s="7"/>
      <c r="P146" s="24"/>
    </row>
    <row r="147" spans="1:16" s="4" customFormat="1">
      <c r="A147" s="28"/>
      <c r="B147" s="30"/>
      <c r="C147" s="30"/>
      <c r="D147" s="30"/>
      <c r="E147" s="28"/>
      <c r="F147" s="29"/>
      <c r="G147" s="29"/>
      <c r="H147" s="29"/>
      <c r="I147" s="29"/>
      <c r="J147" s="29"/>
      <c r="P147" s="27"/>
    </row>
    <row r="148" spans="1:16" s="2" customFormat="1">
      <c r="A148" s="19">
        <f t="shared" ref="A148" si="85">+A143+1</f>
        <v>30</v>
      </c>
      <c r="B148" s="25" t="s">
        <v>6</v>
      </c>
      <c r="C148" s="25" t="s">
        <v>6</v>
      </c>
      <c r="D148" s="25" t="s">
        <v>6</v>
      </c>
      <c r="E148" s="19" t="s">
        <v>71</v>
      </c>
      <c r="F148" s="21">
        <f t="shared" ref="F148" si="86">IF(K148=1,0+F$2,IF(K149=1,5+F$2,IF(K150=1,10+F$2,IF(K151=1,15+F$2,IF(K152=1,20+F$2,"")))))</f>
        <v>5</v>
      </c>
      <c r="G148" s="21">
        <f t="shared" ref="G148" si="87">IF(L148=1,0+G$2,IF(L149=1,5+G$2,IF(L150=1,10+G$2,IF(L151=1,15+G$2,IF(L152=1,20+G$2,"")))))</f>
        <v>11</v>
      </c>
      <c r="H148" s="21">
        <f t="shared" ref="H148" si="88">IF(M148=1,0+H$2,IF(M149=1,5+H$2,IF(M150=1,10+H$2,IF(M151=1,15+H$2,IF(M152=1,20+H$2,"")))))</f>
        <v>7</v>
      </c>
      <c r="I148" s="21">
        <f t="shared" ref="I148" si="89">IF(N148=1,0+I$2,IF(N149=1,5+I$2,IF(N150=1,10+I$2,IF(N151=1,15+I$2,IF(N152=1,20+I$2,"")))))</f>
        <v>13</v>
      </c>
      <c r="J148" s="21">
        <f t="shared" ref="J148" si="90">IF(O148=1,0+J$2,IF(O149=1,5+J$2,IF(O150=1,10+J$2,IF(O151=1,15+J$2,IF(O152=1,20+J$2,"")))))</f>
        <v>9</v>
      </c>
      <c r="P148" s="23" t="str">
        <f t="shared" ref="P148" si="91">CONCATENATE("_paylines.push(new Payline5Data(",A148-1,", LinesEmbed5x5.Line_0",A148-1,", 0x",E148,", payboxes, ",F148,", ",G148,", ",H148,", ",I148,", ",J148,"));")</f>
        <v>_paylines.push(new Payline5Data(29, LinesEmbed5x5.Line_029, 0xCC6666, payboxes, 5, 11, 7, 13, 9));</v>
      </c>
    </row>
    <row r="149" spans="1:16" s="3" customFormat="1">
      <c r="A149" s="20"/>
      <c r="B149" s="26"/>
      <c r="C149" s="26"/>
      <c r="D149" s="26"/>
      <c r="E149" s="20"/>
      <c r="F149" s="22"/>
      <c r="G149" s="22"/>
      <c r="H149" s="22"/>
      <c r="I149" s="22"/>
      <c r="J149" s="22"/>
      <c r="K149" s="3">
        <v>1</v>
      </c>
      <c r="M149" s="3">
        <v>1</v>
      </c>
      <c r="N149" s="7"/>
      <c r="O149" s="7">
        <v>1</v>
      </c>
      <c r="P149" s="24"/>
    </row>
    <row r="150" spans="1:16" s="3" customFormat="1">
      <c r="A150" s="20"/>
      <c r="B150" s="26"/>
      <c r="C150" s="26"/>
      <c r="D150" s="26"/>
      <c r="E150" s="20"/>
      <c r="F150" s="22"/>
      <c r="G150" s="22"/>
      <c r="H150" s="22"/>
      <c r="I150" s="22"/>
      <c r="J150" s="22"/>
      <c r="L150" s="3">
        <v>1</v>
      </c>
      <c r="N150" s="7">
        <v>1</v>
      </c>
      <c r="O150" s="7"/>
      <c r="P150" s="24"/>
    </row>
    <row r="151" spans="1:16" s="3" customFormat="1">
      <c r="A151" s="20"/>
      <c r="B151" s="26"/>
      <c r="C151" s="26"/>
      <c r="D151" s="26"/>
      <c r="E151" s="20"/>
      <c r="F151" s="22"/>
      <c r="G151" s="22"/>
      <c r="H151" s="22"/>
      <c r="I151" s="22"/>
      <c r="J151" s="22"/>
      <c r="N151" s="7"/>
      <c r="O151" s="7"/>
      <c r="P151" s="24"/>
    </row>
    <row r="152" spans="1:16" s="4" customFormat="1">
      <c r="A152" s="28"/>
      <c r="B152" s="30"/>
      <c r="C152" s="30"/>
      <c r="D152" s="30"/>
      <c r="E152" s="28"/>
      <c r="F152" s="29"/>
      <c r="G152" s="29"/>
      <c r="H152" s="29"/>
      <c r="I152" s="29"/>
      <c r="J152" s="29"/>
      <c r="P152" s="27"/>
    </row>
    <row r="153" spans="1:16" s="2" customFormat="1">
      <c r="A153" s="19">
        <f t="shared" ref="A153" si="92">+A148+1</f>
        <v>31</v>
      </c>
      <c r="B153" s="25" t="s">
        <v>6</v>
      </c>
      <c r="C153" s="25" t="s">
        <v>6</v>
      </c>
      <c r="D153" s="25" t="s">
        <v>6</v>
      </c>
      <c r="E153" s="19" t="s">
        <v>73</v>
      </c>
      <c r="F153" s="21">
        <f t="shared" ref="F153" si="93">IF(K153=1,0+F$2,IF(K154=1,5+F$2,IF(K155=1,10+F$2,IF(K156=1,15+F$2,IF(K157=1,20+F$2,"")))))</f>
        <v>10</v>
      </c>
      <c r="G153" s="21">
        <f t="shared" ref="G153" si="94">IF(L153=1,0+G$2,IF(L154=1,5+G$2,IF(L155=1,10+G$2,IF(L156=1,15+G$2,IF(L157=1,20+G$2,"")))))</f>
        <v>6</v>
      </c>
      <c r="H153" s="21">
        <f t="shared" ref="H153" si="95">IF(M153=1,0+H$2,IF(M154=1,5+H$2,IF(M155=1,10+H$2,IF(M156=1,15+H$2,IF(M157=1,20+H$2,"")))))</f>
        <v>12</v>
      </c>
      <c r="I153" s="21">
        <f t="shared" ref="I153" si="96">IF(N153=1,0+I$2,IF(N154=1,5+I$2,IF(N155=1,10+I$2,IF(N156=1,15+I$2,IF(N157=1,20+I$2,"")))))</f>
        <v>8</v>
      </c>
      <c r="J153" s="21">
        <f t="shared" ref="J153" si="97">IF(O153=1,0+J$2,IF(O154=1,5+J$2,IF(O155=1,10+J$2,IF(O156=1,15+J$2,IF(O157=1,20+J$2,"")))))</f>
        <v>14</v>
      </c>
      <c r="P153" s="23" t="str">
        <f t="shared" ref="P153" si="98">CONCATENATE("_paylines.push(new Payline5Data(",A153-1,", LinesEmbed5x5.Line_0",A153-1,", 0x",E153,", payboxes, ",F153,", ",G153,", ",H153,", ",I153,", ",J153,"));")</f>
        <v>_paylines.push(new Payline5Data(30, LinesEmbed5x5.Line_030, 0xE7C697, payboxes, 10, 6, 12, 8, 14));</v>
      </c>
    </row>
    <row r="154" spans="1:16" s="3" customFormat="1">
      <c r="A154" s="20"/>
      <c r="B154" s="26"/>
      <c r="C154" s="26"/>
      <c r="D154" s="26"/>
      <c r="E154" s="20"/>
      <c r="F154" s="22"/>
      <c r="G154" s="22"/>
      <c r="H154" s="22"/>
      <c r="I154" s="22"/>
      <c r="J154" s="22"/>
      <c r="L154" s="3">
        <v>1</v>
      </c>
      <c r="N154" s="7">
        <v>1</v>
      </c>
      <c r="O154" s="7"/>
      <c r="P154" s="24"/>
    </row>
    <row r="155" spans="1:16" s="3" customFormat="1">
      <c r="A155" s="20"/>
      <c r="B155" s="26"/>
      <c r="C155" s="26"/>
      <c r="D155" s="26"/>
      <c r="E155" s="20"/>
      <c r="F155" s="22"/>
      <c r="G155" s="22"/>
      <c r="H155" s="22"/>
      <c r="I155" s="22"/>
      <c r="J155" s="22"/>
      <c r="K155" s="3">
        <v>1</v>
      </c>
      <c r="M155" s="3">
        <v>1</v>
      </c>
      <c r="N155" s="7"/>
      <c r="O155" s="7">
        <v>1</v>
      </c>
      <c r="P155" s="24"/>
    </row>
    <row r="156" spans="1:16" s="3" customFormat="1">
      <c r="A156" s="20"/>
      <c r="B156" s="26"/>
      <c r="C156" s="26"/>
      <c r="D156" s="26"/>
      <c r="E156" s="20"/>
      <c r="F156" s="22"/>
      <c r="G156" s="22"/>
      <c r="H156" s="22"/>
      <c r="I156" s="22"/>
      <c r="J156" s="22"/>
      <c r="N156" s="7"/>
      <c r="O156" s="7"/>
      <c r="P156" s="24"/>
    </row>
    <row r="157" spans="1:16" s="4" customFormat="1">
      <c r="A157" s="28"/>
      <c r="B157" s="30"/>
      <c r="C157" s="30"/>
      <c r="D157" s="30"/>
      <c r="E157" s="28"/>
      <c r="F157" s="29"/>
      <c r="G157" s="29"/>
      <c r="H157" s="29"/>
      <c r="I157" s="29"/>
      <c r="J157" s="29"/>
      <c r="P157" s="27"/>
    </row>
    <row r="158" spans="1:16" s="2" customFormat="1">
      <c r="A158" s="19">
        <f t="shared" ref="A158" si="99">+A153+1</f>
        <v>32</v>
      </c>
      <c r="B158" s="25" t="s">
        <v>6</v>
      </c>
      <c r="C158" s="25" t="s">
        <v>6</v>
      </c>
      <c r="D158" s="25" t="s">
        <v>6</v>
      </c>
      <c r="E158" s="19" t="s">
        <v>75</v>
      </c>
      <c r="F158" s="21">
        <f t="shared" ref="F158" si="100">IF(K158=1,0+F$2,IF(K159=1,5+F$2,IF(K160=1,10+F$2,IF(K161=1,15+F$2,IF(K162=1,20+F$2,"")))))</f>
        <v>10</v>
      </c>
      <c r="G158" s="21">
        <f t="shared" ref="G158" si="101">IF(L158=1,0+G$2,IF(L159=1,5+G$2,IF(L160=1,10+G$2,IF(L161=1,15+G$2,IF(L162=1,20+G$2,"")))))</f>
        <v>16</v>
      </c>
      <c r="H158" s="21">
        <f t="shared" ref="H158" si="102">IF(M158=1,0+H$2,IF(M159=1,5+H$2,IF(M160=1,10+H$2,IF(M161=1,15+H$2,IF(M162=1,20+H$2,"")))))</f>
        <v>12</v>
      </c>
      <c r="I158" s="21">
        <f t="shared" ref="I158" si="103">IF(N158=1,0+I$2,IF(N159=1,5+I$2,IF(N160=1,10+I$2,IF(N161=1,15+I$2,IF(N162=1,20+I$2,"")))))</f>
        <v>18</v>
      </c>
      <c r="J158" s="21">
        <f t="shared" ref="J158" si="104">IF(O158=1,0+J$2,IF(O159=1,5+J$2,IF(O160=1,10+J$2,IF(O161=1,15+J$2,IF(O162=1,20+J$2,"")))))</f>
        <v>14</v>
      </c>
      <c r="P158" s="23" t="str">
        <f t="shared" ref="P158" si="105">CONCATENATE("_paylines.push(new Payline5Data(",A158-1,", LinesEmbed5x5.Line_0",A158-1,", 0x",E158,", payboxes, ",F158,", ",G158,", ",H158,", ",I158,", ",J158,"));")</f>
        <v>_paylines.push(new Payline5Data(31, LinesEmbed5x5.Line_031, 0xFCD975, payboxes, 10, 16, 12, 18, 14));</v>
      </c>
    </row>
    <row r="159" spans="1:16" s="3" customFormat="1">
      <c r="A159" s="20"/>
      <c r="B159" s="26"/>
      <c r="C159" s="26"/>
      <c r="D159" s="26"/>
      <c r="E159" s="20"/>
      <c r="F159" s="22"/>
      <c r="G159" s="22"/>
      <c r="H159" s="22"/>
      <c r="I159" s="22"/>
      <c r="J159" s="22"/>
      <c r="N159" s="7"/>
      <c r="O159" s="7"/>
      <c r="P159" s="24"/>
    </row>
    <row r="160" spans="1:16" s="3" customFormat="1">
      <c r="A160" s="20"/>
      <c r="B160" s="26"/>
      <c r="C160" s="26"/>
      <c r="D160" s="26"/>
      <c r="E160" s="20"/>
      <c r="F160" s="22"/>
      <c r="G160" s="22"/>
      <c r="H160" s="22"/>
      <c r="I160" s="22"/>
      <c r="J160" s="22"/>
      <c r="K160" s="3">
        <v>1</v>
      </c>
      <c r="M160" s="3">
        <v>1</v>
      </c>
      <c r="N160" s="7"/>
      <c r="O160" s="7">
        <v>1</v>
      </c>
      <c r="P160" s="24"/>
    </row>
    <row r="161" spans="1:16" s="3" customFormat="1">
      <c r="A161" s="20"/>
      <c r="B161" s="26"/>
      <c r="C161" s="26"/>
      <c r="D161" s="26"/>
      <c r="E161" s="20"/>
      <c r="F161" s="22"/>
      <c r="G161" s="22"/>
      <c r="H161" s="22"/>
      <c r="I161" s="22"/>
      <c r="J161" s="22"/>
      <c r="L161" s="3">
        <v>1</v>
      </c>
      <c r="N161" s="7">
        <v>1</v>
      </c>
      <c r="O161" s="7"/>
      <c r="P161" s="24"/>
    </row>
    <row r="162" spans="1:16" s="4" customFormat="1">
      <c r="A162" s="28"/>
      <c r="B162" s="30"/>
      <c r="C162" s="30"/>
      <c r="D162" s="30"/>
      <c r="E162" s="28"/>
      <c r="F162" s="29"/>
      <c r="G162" s="29"/>
      <c r="H162" s="29"/>
      <c r="I162" s="29"/>
      <c r="J162" s="29"/>
      <c r="P162" s="27"/>
    </row>
    <row r="163" spans="1:16" s="2" customFormat="1">
      <c r="A163" s="19">
        <f t="shared" ref="A163" si="106">+A158+1</f>
        <v>33</v>
      </c>
      <c r="B163" s="25" t="s">
        <v>6</v>
      </c>
      <c r="C163" s="25" t="s">
        <v>6</v>
      </c>
      <c r="D163" s="25" t="s">
        <v>6</v>
      </c>
      <c r="E163" s="19" t="s">
        <v>77</v>
      </c>
      <c r="F163" s="21">
        <f t="shared" ref="F163" si="107">IF(K163=1,0+F$2,IF(K164=1,5+F$2,IF(K165=1,10+F$2,IF(K166=1,15+F$2,IF(K167=1,20+F$2,"")))))</f>
        <v>15</v>
      </c>
      <c r="G163" s="21">
        <f t="shared" ref="G163" si="108">IF(L163=1,0+G$2,IF(L164=1,5+G$2,IF(L165=1,10+G$2,IF(L166=1,15+G$2,IF(L167=1,20+G$2,"")))))</f>
        <v>11</v>
      </c>
      <c r="H163" s="21">
        <f t="shared" ref="H163" si="109">IF(M163=1,0+H$2,IF(M164=1,5+H$2,IF(M165=1,10+H$2,IF(M166=1,15+H$2,IF(M167=1,20+H$2,"")))))</f>
        <v>17</v>
      </c>
      <c r="I163" s="21">
        <f t="shared" ref="I163" si="110">IF(N163=1,0+I$2,IF(N164=1,5+I$2,IF(N165=1,10+I$2,IF(N166=1,15+I$2,IF(N167=1,20+I$2,"")))))</f>
        <v>13</v>
      </c>
      <c r="J163" s="21">
        <f t="shared" ref="J163" si="111">IF(O163=1,0+J$2,IF(O164=1,5+J$2,IF(O165=1,10+J$2,IF(O166=1,15+J$2,IF(O167=1,20+J$2,"")))))</f>
        <v>19</v>
      </c>
      <c r="P163" s="23" t="str">
        <f t="shared" ref="P163" si="112">CONCATENATE("_paylines.push(new Payline5Data(",A163-1,", LinesEmbed5x5.Line_0",A163-1,", 0x",E163,", payboxes, ",F163,", ",G163,", ",H163,", ",I163,", ",J163,"));")</f>
        <v>_paylines.push(new Payline5Data(32, LinesEmbed5x5.Line_032, 0xA8E4A0, payboxes, 15, 11, 17, 13, 19));</v>
      </c>
    </row>
    <row r="164" spans="1:16" s="3" customFormat="1">
      <c r="A164" s="20"/>
      <c r="B164" s="26"/>
      <c r="C164" s="26"/>
      <c r="D164" s="26"/>
      <c r="E164" s="20"/>
      <c r="F164" s="22"/>
      <c r="G164" s="22"/>
      <c r="H164" s="22"/>
      <c r="I164" s="22"/>
      <c r="J164" s="22"/>
      <c r="N164" s="7"/>
      <c r="O164" s="7"/>
      <c r="P164" s="24"/>
    </row>
    <row r="165" spans="1:16" s="3" customFormat="1">
      <c r="A165" s="20"/>
      <c r="B165" s="26"/>
      <c r="C165" s="26"/>
      <c r="D165" s="26"/>
      <c r="E165" s="20"/>
      <c r="F165" s="22"/>
      <c r="G165" s="22"/>
      <c r="H165" s="22"/>
      <c r="I165" s="22"/>
      <c r="J165" s="22"/>
      <c r="L165" s="3">
        <v>1</v>
      </c>
      <c r="N165" s="7">
        <v>1</v>
      </c>
      <c r="O165" s="7"/>
      <c r="P165" s="24"/>
    </row>
    <row r="166" spans="1:16" s="3" customFormat="1">
      <c r="A166" s="20"/>
      <c r="B166" s="26"/>
      <c r="C166" s="26"/>
      <c r="D166" s="26"/>
      <c r="E166" s="20"/>
      <c r="F166" s="22"/>
      <c r="G166" s="22"/>
      <c r="H166" s="22"/>
      <c r="I166" s="22"/>
      <c r="J166" s="22"/>
      <c r="K166" s="3">
        <v>1</v>
      </c>
      <c r="M166" s="3">
        <v>1</v>
      </c>
      <c r="N166" s="7"/>
      <c r="O166" s="7">
        <v>1</v>
      </c>
      <c r="P166" s="24"/>
    </row>
    <row r="167" spans="1:16" s="4" customFormat="1">
      <c r="A167" s="28"/>
      <c r="B167" s="30"/>
      <c r="C167" s="30"/>
      <c r="D167" s="30"/>
      <c r="E167" s="28"/>
      <c r="F167" s="29"/>
      <c r="G167" s="29"/>
      <c r="H167" s="29"/>
      <c r="I167" s="29"/>
      <c r="J167" s="29"/>
      <c r="P167" s="27"/>
    </row>
    <row r="168" spans="1:16" s="2" customFormat="1">
      <c r="A168" s="19">
        <f t="shared" ref="A168" si="113">+A163+1</f>
        <v>34</v>
      </c>
      <c r="B168" s="25" t="s">
        <v>6</v>
      </c>
      <c r="C168" s="25" t="s">
        <v>6</v>
      </c>
      <c r="D168" s="25" t="s">
        <v>6</v>
      </c>
      <c r="E168" s="19" t="s">
        <v>79</v>
      </c>
      <c r="F168" s="21">
        <f t="shared" ref="F168" si="114">IF(K168=1,0+F$2,IF(K169=1,5+F$2,IF(K170=1,10+F$2,IF(K171=1,15+F$2,IF(K172=1,20+F$2,"")))))</f>
        <v>20</v>
      </c>
      <c r="G168" s="21">
        <f t="shared" ref="G168" si="115">IF(L168=1,0+G$2,IF(L169=1,5+G$2,IF(L170=1,10+G$2,IF(L171=1,15+G$2,IF(L172=1,20+G$2,"")))))</f>
        <v>16</v>
      </c>
      <c r="H168" s="21">
        <f t="shared" ref="H168" si="116">IF(M168=1,0+H$2,IF(M169=1,5+H$2,IF(M170=1,10+H$2,IF(M171=1,15+H$2,IF(M172=1,20+H$2,"")))))</f>
        <v>12</v>
      </c>
      <c r="I168" s="21">
        <f t="shared" ref="I168" si="117">IF(N168=1,0+I$2,IF(N169=1,5+I$2,IF(N170=1,10+I$2,IF(N171=1,15+I$2,IF(N172=1,20+I$2,"")))))</f>
        <v>18</v>
      </c>
      <c r="J168" s="21">
        <f t="shared" ref="J168" si="118">IF(O168=1,0+J$2,IF(O169=1,5+J$2,IF(O170=1,10+J$2,IF(O171=1,15+J$2,IF(O172=1,20+J$2,"")))))</f>
        <v>24</v>
      </c>
      <c r="P168" s="23" t="str">
        <f t="shared" ref="P168" si="119">CONCATENATE("_paylines.push(new Payline5Data(",A168-1,", LinesEmbed5x5.Line_0",A168-1,", 0x",E168,", payboxes, ",F168,", ",G168,", ",H168,", ",I168,", ",J168,"));")</f>
        <v>_paylines.push(new Payline5Data(33, LinesEmbed5x5.Line_033, 0x95918C, payboxes, 20, 16, 12, 18, 24));</v>
      </c>
    </row>
    <row r="169" spans="1:16" s="3" customFormat="1">
      <c r="A169" s="20"/>
      <c r="B169" s="26"/>
      <c r="C169" s="26"/>
      <c r="D169" s="26"/>
      <c r="E169" s="20"/>
      <c r="F169" s="22"/>
      <c r="G169" s="22"/>
      <c r="H169" s="22"/>
      <c r="I169" s="22"/>
      <c r="J169" s="22"/>
      <c r="N169" s="7"/>
      <c r="O169" s="7"/>
      <c r="P169" s="24"/>
    </row>
    <row r="170" spans="1:16" s="3" customFormat="1">
      <c r="A170" s="20"/>
      <c r="B170" s="26"/>
      <c r="C170" s="26"/>
      <c r="D170" s="26"/>
      <c r="E170" s="20"/>
      <c r="F170" s="22"/>
      <c r="G170" s="22"/>
      <c r="H170" s="22"/>
      <c r="I170" s="22"/>
      <c r="J170" s="22"/>
      <c r="M170" s="3">
        <v>1</v>
      </c>
      <c r="N170" s="7"/>
      <c r="O170" s="7"/>
      <c r="P170" s="24"/>
    </row>
    <row r="171" spans="1:16" s="3" customFormat="1">
      <c r="A171" s="20"/>
      <c r="B171" s="26"/>
      <c r="C171" s="26"/>
      <c r="D171" s="26"/>
      <c r="E171" s="20"/>
      <c r="F171" s="22"/>
      <c r="G171" s="22"/>
      <c r="H171" s="22"/>
      <c r="I171" s="22"/>
      <c r="J171" s="22"/>
      <c r="L171" s="3">
        <v>1</v>
      </c>
      <c r="N171" s="7">
        <v>1</v>
      </c>
      <c r="O171" s="7"/>
      <c r="P171" s="24"/>
    </row>
    <row r="172" spans="1:16" s="4" customFormat="1">
      <c r="A172" s="28"/>
      <c r="B172" s="30"/>
      <c r="C172" s="30"/>
      <c r="D172" s="30"/>
      <c r="E172" s="28"/>
      <c r="F172" s="29"/>
      <c r="G172" s="29"/>
      <c r="H172" s="29"/>
      <c r="I172" s="29"/>
      <c r="J172" s="29"/>
      <c r="K172" s="4">
        <v>1</v>
      </c>
      <c r="O172" s="4">
        <v>1</v>
      </c>
      <c r="P172" s="27"/>
    </row>
    <row r="173" spans="1:16" s="2" customFormat="1">
      <c r="A173" s="19">
        <f>+A168+1</f>
        <v>35</v>
      </c>
      <c r="B173" s="25" t="s">
        <v>6</v>
      </c>
      <c r="C173" s="25" t="s">
        <v>6</v>
      </c>
      <c r="D173" s="25" t="s">
        <v>6</v>
      </c>
      <c r="E173" s="19" t="s">
        <v>80</v>
      </c>
      <c r="F173" s="21">
        <f>IF(K173=1,0+F$2,IF(K174=1,5+F$2,IF(K175=1,10+F$2,IF(K176=1,15+F$2,IF(K177=1,20+F$2,"")))))</f>
        <v>0</v>
      </c>
      <c r="G173" s="21">
        <f>IF(L173=1,0+G$2,IF(L174=1,5+G$2,IF(L175=1,10+G$2,IF(L176=1,15+G$2,IF(L177=1,20+G$2,"")))))</f>
        <v>6</v>
      </c>
      <c r="H173" s="21">
        <f>IF(M173=1,0+H$2,IF(M174=1,5+H$2,IF(M175=1,10+H$2,IF(M176=1,15+H$2,IF(M177=1,20+H$2,"")))))</f>
        <v>7</v>
      </c>
      <c r="I173" s="21">
        <f>IF(N173=1,0+I$2,IF(N174=1,5+I$2,IF(N175=1,10+I$2,IF(N176=1,15+I$2,IF(N177=1,20+I$2,"")))))</f>
        <v>13</v>
      </c>
      <c r="J173" s="21">
        <f>IF(O173=1,0+J$2,IF(O174=1,5+J$2,IF(O175=1,10+J$2,IF(O176=1,15+J$2,IF(O177=1,20+J$2,"")))))</f>
        <v>19</v>
      </c>
      <c r="K173" s="2">
        <v>1</v>
      </c>
      <c r="P173" s="23" t="str">
        <f t="shared" ref="P173" si="120">CONCATENATE("_paylines.push(new Payline5Data(",A173-1,", LinesEmbed5x5.Line_0",A173-1,", 0x",E173,", payboxes, ",F173,", ",G173,", ",H173,", ",I173,", ",J173,"));")</f>
        <v>_paylines.push(new Payline5Data(34, LinesEmbed5x5.Line_034, 0x1CAC78, payboxes, 0, 6, 7, 13, 19));</v>
      </c>
    </row>
    <row r="174" spans="1:16" s="3" customFormat="1">
      <c r="A174" s="20"/>
      <c r="B174" s="26"/>
      <c r="C174" s="26"/>
      <c r="D174" s="26"/>
      <c r="E174" s="20"/>
      <c r="F174" s="22"/>
      <c r="G174" s="22"/>
      <c r="H174" s="22"/>
      <c r="I174" s="22"/>
      <c r="J174" s="22"/>
      <c r="L174" s="3">
        <v>1</v>
      </c>
      <c r="M174" s="3">
        <v>1</v>
      </c>
      <c r="N174" s="7"/>
      <c r="O174" s="7"/>
      <c r="P174" s="24"/>
    </row>
    <row r="175" spans="1:16" s="3" customFormat="1">
      <c r="A175" s="20"/>
      <c r="B175" s="26"/>
      <c r="C175" s="26"/>
      <c r="D175" s="26"/>
      <c r="E175" s="20"/>
      <c r="F175" s="22"/>
      <c r="G175" s="22"/>
      <c r="H175" s="22"/>
      <c r="I175" s="22"/>
      <c r="J175" s="22"/>
      <c r="N175" s="7">
        <v>1</v>
      </c>
      <c r="O175" s="7"/>
      <c r="P175" s="24"/>
    </row>
    <row r="176" spans="1:16" s="3" customFormat="1">
      <c r="A176" s="20"/>
      <c r="B176" s="26"/>
      <c r="C176" s="26"/>
      <c r="D176" s="26"/>
      <c r="E176" s="20"/>
      <c r="F176" s="22"/>
      <c r="G176" s="22"/>
      <c r="H176" s="22"/>
      <c r="I176" s="22"/>
      <c r="J176" s="22"/>
      <c r="N176" s="7"/>
      <c r="O176" s="7">
        <v>1</v>
      </c>
      <c r="P176" s="24"/>
    </row>
    <row r="177" spans="1:16" s="4" customFormat="1">
      <c r="A177" s="28"/>
      <c r="B177" s="30"/>
      <c r="C177" s="30"/>
      <c r="D177" s="30"/>
      <c r="E177" s="28"/>
      <c r="F177" s="29"/>
      <c r="G177" s="29"/>
      <c r="H177" s="29"/>
      <c r="I177" s="29"/>
      <c r="J177" s="29"/>
      <c r="P177" s="27"/>
    </row>
    <row r="178" spans="1:16" s="2" customFormat="1">
      <c r="A178" s="19">
        <f>+A173+1</f>
        <v>36</v>
      </c>
      <c r="B178" s="25" t="s">
        <v>6</v>
      </c>
      <c r="C178" s="25" t="s">
        <v>6</v>
      </c>
      <c r="D178" s="25" t="s">
        <v>6</v>
      </c>
      <c r="E178" s="19" t="s">
        <v>82</v>
      </c>
      <c r="F178" s="21">
        <f>IF(K178=1,0+F$2,IF(K179=1,5+F$2,IF(K180=1,10+F$2,IF(K181=1,15+F$2,IF(K182=1,20+F$2,"")))))</f>
        <v>5</v>
      </c>
      <c r="G178" s="21">
        <f>IF(L178=1,0+G$2,IF(L179=1,5+G$2,IF(L180=1,10+G$2,IF(L181=1,15+G$2,IF(L182=1,20+G$2,"")))))</f>
        <v>11</v>
      </c>
      <c r="H178" s="21">
        <f>IF(M178=1,0+H$2,IF(M179=1,5+H$2,IF(M180=1,10+H$2,IF(M181=1,15+H$2,IF(M182=1,20+H$2,"")))))</f>
        <v>17</v>
      </c>
      <c r="I178" s="21">
        <f>IF(N178=1,0+I$2,IF(N179=1,5+I$2,IF(N180=1,10+I$2,IF(N181=1,15+I$2,IF(N182=1,20+I$2,"")))))</f>
        <v>13</v>
      </c>
      <c r="J178" s="21">
        <f>IF(O178=1,0+J$2,IF(O179=1,5+J$2,IF(O180=1,10+J$2,IF(O181=1,15+J$2,IF(O182=1,20+J$2,"")))))</f>
        <v>19</v>
      </c>
      <c r="P178" s="23" t="str">
        <f t="shared" ref="P178" si="121">CONCATENATE("_paylines.push(new Payline5Data(",A178-1,", LinesEmbed5x5.Line_0",A178-1,", 0x",E178,", payboxes, ",F178,", ",G178,", ",H178,", ",I178,", ",J178,"));")</f>
        <v>_paylines.push(new Payline5Data(35, LinesEmbed5x5.Line_035, 0xF0E891, payboxes, 5, 11, 17, 13, 19));</v>
      </c>
    </row>
    <row r="179" spans="1:16" s="3" customFormat="1">
      <c r="A179" s="20"/>
      <c r="B179" s="26"/>
      <c r="C179" s="26"/>
      <c r="D179" s="26"/>
      <c r="E179" s="20"/>
      <c r="F179" s="22"/>
      <c r="G179" s="22"/>
      <c r="H179" s="22"/>
      <c r="I179" s="22"/>
      <c r="J179" s="22"/>
      <c r="K179" s="3">
        <v>1</v>
      </c>
      <c r="N179" s="7"/>
      <c r="O179" s="7"/>
      <c r="P179" s="24"/>
    </row>
    <row r="180" spans="1:16" s="3" customFormat="1">
      <c r="A180" s="20"/>
      <c r="B180" s="26"/>
      <c r="C180" s="26"/>
      <c r="D180" s="26"/>
      <c r="E180" s="20"/>
      <c r="F180" s="22"/>
      <c r="G180" s="22"/>
      <c r="H180" s="22"/>
      <c r="I180" s="22"/>
      <c r="J180" s="22"/>
      <c r="L180" s="3">
        <v>1</v>
      </c>
      <c r="N180" s="7">
        <v>1</v>
      </c>
      <c r="O180" s="7"/>
      <c r="P180" s="24"/>
    </row>
    <row r="181" spans="1:16" s="3" customFormat="1">
      <c r="A181" s="20"/>
      <c r="B181" s="26"/>
      <c r="C181" s="26"/>
      <c r="D181" s="26"/>
      <c r="E181" s="20"/>
      <c r="F181" s="22"/>
      <c r="G181" s="22"/>
      <c r="H181" s="22"/>
      <c r="I181" s="22"/>
      <c r="J181" s="22"/>
      <c r="M181" s="3">
        <v>1</v>
      </c>
      <c r="N181" s="7"/>
      <c r="O181" s="7">
        <v>1</v>
      </c>
      <c r="P181" s="24"/>
    </row>
    <row r="182" spans="1:16" s="4" customFormat="1">
      <c r="A182" s="28"/>
      <c r="B182" s="30"/>
      <c r="C182" s="30"/>
      <c r="D182" s="30"/>
      <c r="E182" s="28"/>
      <c r="F182" s="29"/>
      <c r="G182" s="29"/>
      <c r="H182" s="29"/>
      <c r="I182" s="29"/>
      <c r="J182" s="29"/>
      <c r="P182" s="27"/>
    </row>
    <row r="183" spans="1:16" s="2" customFormat="1">
      <c r="A183" s="19">
        <f>+A178+1</f>
        <v>37</v>
      </c>
      <c r="B183" s="25" t="s">
        <v>6</v>
      </c>
      <c r="C183" s="25" t="s">
        <v>6</v>
      </c>
      <c r="D183" s="25" t="s">
        <v>6</v>
      </c>
      <c r="E183" s="19" t="s">
        <v>84</v>
      </c>
      <c r="F183" s="21">
        <f>IF(K183=1,0+F$2,IF(K184=1,5+F$2,IF(K185=1,10+F$2,IF(K186=1,15+F$2,IF(K187=1,20+F$2,"")))))</f>
        <v>15</v>
      </c>
      <c r="G183" s="21">
        <f>IF(L183=1,0+G$2,IF(L184=1,5+G$2,IF(L185=1,10+G$2,IF(L186=1,15+G$2,IF(L187=1,20+G$2,"")))))</f>
        <v>11</v>
      </c>
      <c r="H183" s="21">
        <f>IF(M183=1,0+H$2,IF(M184=1,5+H$2,IF(M185=1,10+H$2,IF(M186=1,15+H$2,IF(M187=1,20+H$2,"")))))</f>
        <v>7</v>
      </c>
      <c r="I183" s="21">
        <f>IF(N183=1,0+I$2,IF(N184=1,5+I$2,IF(N185=1,10+I$2,IF(N186=1,15+I$2,IF(N187=1,20+I$2,"")))))</f>
        <v>13</v>
      </c>
      <c r="J183" s="21">
        <f>IF(O183=1,0+J$2,IF(O184=1,5+J$2,IF(O185=1,10+J$2,IF(O186=1,15+J$2,IF(O187=1,20+J$2,"")))))</f>
        <v>9</v>
      </c>
      <c r="P183" s="23" t="str">
        <f t="shared" ref="P183" si="122">CONCATENATE("_paylines.push(new Payline5Data(",A183-1,", LinesEmbed5x5.Line_0",A183-1,", 0x",E183,", payboxes, ",F183,", ",G183,", ",H183,", ",I183,", ",J183,"));")</f>
        <v>_paylines.push(new Payline5Data(36, LinesEmbed5x5.Line_036, 0xB2EC5D, payboxes, 15, 11, 7, 13, 9));</v>
      </c>
    </row>
    <row r="184" spans="1:16" s="3" customFormat="1">
      <c r="A184" s="20"/>
      <c r="B184" s="26"/>
      <c r="C184" s="26"/>
      <c r="D184" s="26"/>
      <c r="E184" s="20"/>
      <c r="F184" s="22"/>
      <c r="G184" s="22"/>
      <c r="H184" s="22"/>
      <c r="I184" s="22"/>
      <c r="J184" s="22"/>
      <c r="M184" s="3">
        <v>1</v>
      </c>
      <c r="N184" s="7"/>
      <c r="O184" s="7">
        <v>1</v>
      </c>
      <c r="P184" s="24"/>
    </row>
    <row r="185" spans="1:16" s="3" customFormat="1">
      <c r="A185" s="20"/>
      <c r="B185" s="26"/>
      <c r="C185" s="26"/>
      <c r="D185" s="26"/>
      <c r="E185" s="20"/>
      <c r="F185" s="22"/>
      <c r="G185" s="22"/>
      <c r="H185" s="22"/>
      <c r="I185" s="22"/>
      <c r="J185" s="22"/>
      <c r="L185" s="3">
        <v>1</v>
      </c>
      <c r="N185" s="7">
        <v>1</v>
      </c>
      <c r="O185" s="7"/>
      <c r="P185" s="24"/>
    </row>
    <row r="186" spans="1:16" s="3" customFormat="1">
      <c r="A186" s="20"/>
      <c r="B186" s="26"/>
      <c r="C186" s="26"/>
      <c r="D186" s="26"/>
      <c r="E186" s="20"/>
      <c r="F186" s="22"/>
      <c r="G186" s="22"/>
      <c r="H186" s="22"/>
      <c r="I186" s="22"/>
      <c r="J186" s="22"/>
      <c r="K186" s="3">
        <v>1</v>
      </c>
      <c r="N186" s="7"/>
      <c r="O186" s="7"/>
      <c r="P186" s="24"/>
    </row>
    <row r="187" spans="1:16" s="4" customFormat="1">
      <c r="A187" s="28"/>
      <c r="B187" s="30"/>
      <c r="C187" s="30"/>
      <c r="D187" s="30"/>
      <c r="E187" s="28"/>
      <c r="F187" s="29"/>
      <c r="G187" s="29"/>
      <c r="H187" s="29"/>
      <c r="I187" s="29"/>
      <c r="J187" s="29"/>
      <c r="P187" s="27"/>
    </row>
    <row r="188" spans="1:16" s="2" customFormat="1">
      <c r="A188" s="19">
        <f>+A183+1</f>
        <v>38</v>
      </c>
      <c r="B188" s="25" t="s">
        <v>6</v>
      </c>
      <c r="C188" s="25" t="s">
        <v>6</v>
      </c>
      <c r="D188" s="25" t="s">
        <v>6</v>
      </c>
      <c r="E188" s="19" t="s">
        <v>86</v>
      </c>
      <c r="F188" s="21">
        <f>IF(K188=1,0+F$2,IF(K189=1,5+F$2,IF(K190=1,10+F$2,IF(K191=1,15+F$2,IF(K192=1,20+F$2,"")))))</f>
        <v>20</v>
      </c>
      <c r="G188" s="21">
        <f>IF(L188=1,0+G$2,IF(L189=1,5+G$2,IF(L190=1,10+G$2,IF(L191=1,15+G$2,IF(L192=1,20+G$2,"")))))</f>
        <v>16</v>
      </c>
      <c r="H188" s="21">
        <f>IF(M188=1,0+H$2,IF(M189=1,5+H$2,IF(M190=1,10+H$2,IF(M191=1,15+H$2,IF(M192=1,20+H$2,"")))))</f>
        <v>17</v>
      </c>
      <c r="I188" s="21">
        <f>IF(N188=1,0+I$2,IF(N189=1,5+I$2,IF(N190=1,10+I$2,IF(N191=1,15+I$2,IF(N192=1,20+I$2,"")))))</f>
        <v>13</v>
      </c>
      <c r="J188" s="21">
        <f>IF(O188=1,0+J$2,IF(O189=1,5+J$2,IF(O190=1,10+J$2,IF(O191=1,15+J$2,IF(O192=1,20+J$2,"")))))</f>
        <v>9</v>
      </c>
      <c r="P188" s="23" t="str">
        <f t="shared" ref="P188" si="123">CONCATENATE("_paylines.push(new Payline5Data(",A188-1,", LinesEmbed5x5.Line_0",A188-1,", 0x",E188,", payboxes, ",F188,", ",G188,", ",H188,", ",I188,", ",J188,"));")</f>
        <v>_paylines.push(new Payline5Data(37, LinesEmbed5x5.Line_037, 0x5D76CB, payboxes, 20, 16, 17, 13, 9));</v>
      </c>
    </row>
    <row r="189" spans="1:16" s="3" customFormat="1">
      <c r="A189" s="20"/>
      <c r="B189" s="26"/>
      <c r="C189" s="26"/>
      <c r="D189" s="26"/>
      <c r="E189" s="20"/>
      <c r="F189" s="22"/>
      <c r="G189" s="22"/>
      <c r="H189" s="22"/>
      <c r="I189" s="22"/>
      <c r="J189" s="22"/>
      <c r="N189" s="7"/>
      <c r="O189" s="7">
        <v>1</v>
      </c>
      <c r="P189" s="24"/>
    </row>
    <row r="190" spans="1:16" s="3" customFormat="1">
      <c r="A190" s="20"/>
      <c r="B190" s="26"/>
      <c r="C190" s="26"/>
      <c r="D190" s="26"/>
      <c r="E190" s="20"/>
      <c r="F190" s="22"/>
      <c r="G190" s="22"/>
      <c r="H190" s="22"/>
      <c r="I190" s="22"/>
      <c r="J190" s="22"/>
      <c r="N190" s="7">
        <v>1</v>
      </c>
      <c r="O190" s="7"/>
      <c r="P190" s="24"/>
    </row>
    <row r="191" spans="1:16" s="3" customFormat="1">
      <c r="A191" s="20"/>
      <c r="B191" s="26"/>
      <c r="C191" s="26"/>
      <c r="D191" s="26"/>
      <c r="E191" s="20"/>
      <c r="F191" s="22"/>
      <c r="G191" s="22"/>
      <c r="H191" s="22"/>
      <c r="I191" s="22"/>
      <c r="J191" s="22"/>
      <c r="L191" s="3">
        <v>1</v>
      </c>
      <c r="M191" s="3">
        <v>1</v>
      </c>
      <c r="N191" s="7"/>
      <c r="O191" s="7"/>
      <c r="P191" s="24"/>
    </row>
    <row r="192" spans="1:16" s="4" customFormat="1">
      <c r="A192" s="28"/>
      <c r="B192" s="30"/>
      <c r="C192" s="30"/>
      <c r="D192" s="30"/>
      <c r="E192" s="28"/>
      <c r="F192" s="29"/>
      <c r="G192" s="29"/>
      <c r="H192" s="29"/>
      <c r="I192" s="29"/>
      <c r="J192" s="29"/>
      <c r="K192" s="4">
        <v>1</v>
      </c>
      <c r="P192" s="27"/>
    </row>
    <row r="193" spans="1:16" s="2" customFormat="1">
      <c r="A193" s="19">
        <f>+A188+1</f>
        <v>39</v>
      </c>
      <c r="B193" s="25" t="s">
        <v>6</v>
      </c>
      <c r="C193" s="25" t="s">
        <v>6</v>
      </c>
      <c r="D193" s="25" t="s">
        <v>6</v>
      </c>
      <c r="E193" s="19" t="s">
        <v>88</v>
      </c>
      <c r="F193" s="21">
        <f>IF(K193=1,0+F$2,IF(K194=1,5+F$2,IF(K195=1,10+F$2,IF(K196=1,15+F$2,IF(K197=1,20+F$2,"")))))</f>
        <v>0</v>
      </c>
      <c r="G193" s="21">
        <f>IF(L193=1,0+G$2,IF(L194=1,5+G$2,IF(L195=1,10+G$2,IF(L196=1,15+G$2,IF(L197=1,20+G$2,"")))))</f>
        <v>6</v>
      </c>
      <c r="H193" s="21">
        <f>IF(M193=1,0+H$2,IF(M194=1,5+H$2,IF(M195=1,10+H$2,IF(M196=1,15+H$2,IF(M197=1,20+H$2,"")))))</f>
        <v>12</v>
      </c>
      <c r="I193" s="21">
        <f>IF(N193=1,0+I$2,IF(N194=1,5+I$2,IF(N195=1,10+I$2,IF(N196=1,15+I$2,IF(N197=1,20+I$2,"")))))</f>
        <v>13</v>
      </c>
      <c r="J193" s="21">
        <f>IF(O193=1,0+J$2,IF(O194=1,5+J$2,IF(O195=1,10+J$2,IF(O196=1,15+J$2,IF(O197=1,20+J$2,"")))))</f>
        <v>19</v>
      </c>
      <c r="K193" s="2">
        <v>1</v>
      </c>
      <c r="P193" s="23" t="str">
        <f t="shared" ref="P193" si="124">CONCATENATE("_paylines.push(new Payline5Data(",A193-1,", LinesEmbed5x5.Line_0",A193-1,", 0x",E193,", payboxes, ",F193,", ",G193,", ",H193,", ",I193,", ",J193,"));")</f>
        <v>_paylines.push(new Payline5Data(38, LinesEmbed5x5.Line_038, 0xCA3767, payboxes, 0, 6, 12, 13, 19));</v>
      </c>
    </row>
    <row r="194" spans="1:16" s="3" customFormat="1">
      <c r="A194" s="20"/>
      <c r="B194" s="26"/>
      <c r="C194" s="26"/>
      <c r="D194" s="26"/>
      <c r="E194" s="20"/>
      <c r="F194" s="22"/>
      <c r="G194" s="22"/>
      <c r="H194" s="22"/>
      <c r="I194" s="22"/>
      <c r="J194" s="22"/>
      <c r="L194" s="3">
        <v>1</v>
      </c>
      <c r="N194" s="7"/>
      <c r="O194" s="7"/>
      <c r="P194" s="24"/>
    </row>
    <row r="195" spans="1:16" s="3" customFormat="1">
      <c r="A195" s="20"/>
      <c r="B195" s="26"/>
      <c r="C195" s="26"/>
      <c r="D195" s="26"/>
      <c r="E195" s="20"/>
      <c r="F195" s="22"/>
      <c r="G195" s="22"/>
      <c r="H195" s="22"/>
      <c r="I195" s="22"/>
      <c r="J195" s="22"/>
      <c r="M195" s="3">
        <v>1</v>
      </c>
      <c r="N195" s="7">
        <v>1</v>
      </c>
      <c r="O195" s="7"/>
      <c r="P195" s="24"/>
    </row>
    <row r="196" spans="1:16" s="3" customFormat="1">
      <c r="A196" s="20"/>
      <c r="B196" s="26"/>
      <c r="C196" s="26"/>
      <c r="D196" s="26"/>
      <c r="E196" s="20"/>
      <c r="F196" s="22"/>
      <c r="G196" s="22"/>
      <c r="H196" s="22"/>
      <c r="I196" s="22"/>
      <c r="J196" s="22"/>
      <c r="N196" s="7"/>
      <c r="O196" s="7">
        <v>1</v>
      </c>
      <c r="P196" s="24"/>
    </row>
    <row r="197" spans="1:16" s="4" customFormat="1">
      <c r="A197" s="28"/>
      <c r="B197" s="30"/>
      <c r="C197" s="30"/>
      <c r="D197" s="30"/>
      <c r="E197" s="28"/>
      <c r="F197" s="29"/>
      <c r="G197" s="29"/>
      <c r="H197" s="29"/>
      <c r="I197" s="29"/>
      <c r="J197" s="29"/>
      <c r="P197" s="27"/>
    </row>
    <row r="198" spans="1:16" s="2" customFormat="1">
      <c r="A198" s="19">
        <f>+A193+1</f>
        <v>40</v>
      </c>
      <c r="B198" s="25" t="s">
        <v>6</v>
      </c>
      <c r="C198" s="25" t="s">
        <v>6</v>
      </c>
      <c r="D198" s="25" t="s">
        <v>6</v>
      </c>
      <c r="E198" s="19" t="s">
        <v>90</v>
      </c>
      <c r="F198" s="21">
        <f>IF(K198=1,0+F$2,IF(K199=1,5+F$2,IF(K200=1,10+F$2,IF(K201=1,15+F$2,IF(K202=1,20+F$2,"")))))</f>
        <v>5</v>
      </c>
      <c r="G198" s="21">
        <f>IF(L198=1,0+G$2,IF(L199=1,5+G$2,IF(L200=1,10+G$2,IF(L201=1,15+G$2,IF(L202=1,20+G$2,"")))))</f>
        <v>11</v>
      </c>
      <c r="H198" s="21">
        <f>IF(M198=1,0+H$2,IF(M199=1,5+H$2,IF(M200=1,10+H$2,IF(M201=1,15+H$2,IF(M202=1,20+H$2,"")))))</f>
        <v>12</v>
      </c>
      <c r="I198" s="21">
        <f>IF(N198=1,0+I$2,IF(N199=1,5+I$2,IF(N200=1,10+I$2,IF(N201=1,15+I$2,IF(N202=1,20+I$2,"")))))</f>
        <v>13</v>
      </c>
      <c r="J198" s="21">
        <f>IF(O198=1,0+J$2,IF(O199=1,5+J$2,IF(O200=1,10+J$2,IF(O201=1,15+J$2,IF(O202=1,20+J$2,"")))))</f>
        <v>19</v>
      </c>
      <c r="P198" s="23" t="str">
        <f t="shared" ref="P198" si="125">CONCATENATE("_paylines.push(new Payline5Data(",A198-1,", LinesEmbed5x5.Line_0",A198-1,", 0x",E198,", payboxes, ",F198,", ",G198,", ",H198,", ",I198,", ",J198,"));")</f>
        <v>_paylines.push(new Payline5Data(39, LinesEmbed5x5.Line_039, 0x3BB08F, payboxes, 5, 11, 12, 13, 19));</v>
      </c>
    </row>
    <row r="199" spans="1:16" s="3" customFormat="1">
      <c r="A199" s="20"/>
      <c r="B199" s="26"/>
      <c r="C199" s="26"/>
      <c r="D199" s="26"/>
      <c r="E199" s="20"/>
      <c r="F199" s="22"/>
      <c r="G199" s="22"/>
      <c r="H199" s="22"/>
      <c r="I199" s="22"/>
      <c r="J199" s="22"/>
      <c r="K199" s="3">
        <v>1</v>
      </c>
      <c r="N199" s="7"/>
      <c r="O199" s="7"/>
      <c r="P199" s="24"/>
    </row>
    <row r="200" spans="1:16" s="3" customFormat="1">
      <c r="A200" s="20"/>
      <c r="B200" s="26"/>
      <c r="C200" s="26"/>
      <c r="D200" s="26"/>
      <c r="E200" s="20"/>
      <c r="F200" s="22"/>
      <c r="G200" s="22"/>
      <c r="H200" s="22"/>
      <c r="I200" s="22"/>
      <c r="J200" s="22"/>
      <c r="L200" s="3">
        <v>1</v>
      </c>
      <c r="M200" s="3">
        <v>1</v>
      </c>
      <c r="N200" s="7">
        <v>1</v>
      </c>
      <c r="O200" s="7"/>
      <c r="P200" s="24"/>
    </row>
    <row r="201" spans="1:16" s="3" customFormat="1">
      <c r="A201" s="20"/>
      <c r="B201" s="26"/>
      <c r="C201" s="26"/>
      <c r="D201" s="26"/>
      <c r="E201" s="20"/>
      <c r="F201" s="22"/>
      <c r="G201" s="22"/>
      <c r="H201" s="22"/>
      <c r="I201" s="22"/>
      <c r="J201" s="22"/>
      <c r="N201" s="7"/>
      <c r="O201" s="7">
        <v>1</v>
      </c>
      <c r="P201" s="24"/>
    </row>
    <row r="202" spans="1:16" s="4" customFormat="1">
      <c r="A202" s="28"/>
      <c r="B202" s="30"/>
      <c r="C202" s="30"/>
      <c r="D202" s="30"/>
      <c r="E202" s="28"/>
      <c r="F202" s="29"/>
      <c r="G202" s="29"/>
      <c r="H202" s="29"/>
      <c r="I202" s="29"/>
      <c r="J202" s="29"/>
      <c r="P202" s="27"/>
    </row>
    <row r="203" spans="1:16" s="2" customFormat="1">
      <c r="A203" s="19">
        <f>+A198+1</f>
        <v>41</v>
      </c>
      <c r="B203" s="25" t="s">
        <v>6</v>
      </c>
      <c r="C203" s="25" t="s">
        <v>6</v>
      </c>
      <c r="D203" s="25" t="s">
        <v>6</v>
      </c>
      <c r="E203" s="19" t="s">
        <v>92</v>
      </c>
      <c r="F203" s="21">
        <f>IF(K203=1,0+F$2,IF(K204=1,5+F$2,IF(K205=1,10+F$2,IF(K206=1,15+F$2,IF(K207=1,20+F$2,"")))))</f>
        <v>15</v>
      </c>
      <c r="G203" s="21">
        <f>IF(L203=1,0+G$2,IF(L204=1,5+G$2,IF(L205=1,10+G$2,IF(L206=1,15+G$2,IF(L207=1,20+G$2,"")))))</f>
        <v>11</v>
      </c>
      <c r="H203" s="21">
        <f>IF(M203=1,0+H$2,IF(M204=1,5+H$2,IF(M205=1,10+H$2,IF(M206=1,15+H$2,IF(M207=1,20+H$2,"")))))</f>
        <v>12</v>
      </c>
      <c r="I203" s="21">
        <f>IF(N203=1,0+I$2,IF(N204=1,5+I$2,IF(N205=1,10+I$2,IF(N206=1,15+I$2,IF(N207=1,20+I$2,"")))))</f>
        <v>8</v>
      </c>
      <c r="J203" s="21">
        <f>IF(O203=1,0+J$2,IF(O204=1,5+J$2,IF(O205=1,10+J$2,IF(O206=1,15+J$2,IF(O207=1,20+J$2,"")))))</f>
        <v>4</v>
      </c>
      <c r="O203" s="2">
        <v>1</v>
      </c>
      <c r="P203" s="23" t="str">
        <f t="shared" ref="P203" si="126">CONCATENATE("_paylines.push(new Payline5Data(",A203-1,", LinesEmbed5x5.Line_0",A203-1,", 0x",E203,", payboxes, ",F203,", ",G203,", ",H203,", ",I203,", ",J203,"));")</f>
        <v>_paylines.push(new Payline5Data(40, LinesEmbed5x5.Line_040, 0xFDFC74, payboxes, 15, 11, 12, 8, 4));</v>
      </c>
    </row>
    <row r="204" spans="1:16" s="3" customFormat="1">
      <c r="A204" s="20"/>
      <c r="B204" s="26"/>
      <c r="C204" s="26"/>
      <c r="D204" s="26"/>
      <c r="E204" s="20"/>
      <c r="F204" s="22"/>
      <c r="G204" s="22"/>
      <c r="H204" s="22"/>
      <c r="I204" s="22"/>
      <c r="J204" s="22"/>
      <c r="N204" s="7">
        <v>1</v>
      </c>
      <c r="O204" s="7"/>
      <c r="P204" s="24"/>
    </row>
    <row r="205" spans="1:16" s="3" customFormat="1">
      <c r="A205" s="20"/>
      <c r="B205" s="26"/>
      <c r="C205" s="26"/>
      <c r="D205" s="26"/>
      <c r="E205" s="20"/>
      <c r="F205" s="22"/>
      <c r="G205" s="22"/>
      <c r="H205" s="22"/>
      <c r="I205" s="22"/>
      <c r="J205" s="22"/>
      <c r="L205" s="3">
        <v>1</v>
      </c>
      <c r="M205" s="3">
        <v>1</v>
      </c>
      <c r="N205" s="7"/>
      <c r="O205" s="7"/>
      <c r="P205" s="24"/>
    </row>
    <row r="206" spans="1:16" s="3" customFormat="1">
      <c r="A206" s="20"/>
      <c r="B206" s="26"/>
      <c r="C206" s="26"/>
      <c r="D206" s="26"/>
      <c r="E206" s="20"/>
      <c r="F206" s="22"/>
      <c r="G206" s="22"/>
      <c r="H206" s="22"/>
      <c r="I206" s="22"/>
      <c r="J206" s="22"/>
      <c r="K206" s="3">
        <v>1</v>
      </c>
      <c r="N206" s="7"/>
      <c r="O206" s="7"/>
      <c r="P206" s="24"/>
    </row>
    <row r="207" spans="1:16" s="4" customFormat="1">
      <c r="A207" s="28"/>
      <c r="B207" s="30"/>
      <c r="C207" s="30"/>
      <c r="D207" s="30"/>
      <c r="E207" s="28"/>
      <c r="F207" s="29"/>
      <c r="G207" s="29"/>
      <c r="H207" s="29"/>
      <c r="I207" s="29"/>
      <c r="J207" s="29"/>
      <c r="P207" s="27"/>
    </row>
    <row r="208" spans="1:16" s="2" customFormat="1">
      <c r="A208" s="19">
        <f>+A203+1</f>
        <v>42</v>
      </c>
      <c r="B208" s="25" t="s">
        <v>6</v>
      </c>
      <c r="C208" s="25" t="s">
        <v>6</v>
      </c>
      <c r="D208" s="25" t="s">
        <v>6</v>
      </c>
      <c r="E208" s="19" t="s">
        <v>94</v>
      </c>
      <c r="F208" s="21">
        <f>IF(K208=1,0+F$2,IF(K209=1,5+F$2,IF(K210=1,10+F$2,IF(K211=1,15+F$2,IF(K212=1,20+F$2,"")))))</f>
        <v>20</v>
      </c>
      <c r="G208" s="21">
        <f>IF(L208=1,0+G$2,IF(L209=1,5+G$2,IF(L210=1,10+G$2,IF(L211=1,15+G$2,IF(L212=1,20+G$2,"")))))</f>
        <v>16</v>
      </c>
      <c r="H208" s="21">
        <f>IF(M208=1,0+H$2,IF(M209=1,5+H$2,IF(M210=1,10+H$2,IF(M211=1,15+H$2,IF(M212=1,20+H$2,"")))))</f>
        <v>12</v>
      </c>
      <c r="I208" s="21">
        <f>IF(N208=1,0+I$2,IF(N209=1,5+I$2,IF(N210=1,10+I$2,IF(N211=1,15+I$2,IF(N212=1,20+I$2,"")))))</f>
        <v>13</v>
      </c>
      <c r="J208" s="21">
        <f>IF(O208=1,0+J$2,IF(O209=1,5+J$2,IF(O210=1,10+J$2,IF(O211=1,15+J$2,IF(O212=1,20+J$2,"")))))</f>
        <v>9</v>
      </c>
      <c r="P208" s="23" t="str">
        <f t="shared" ref="P208" si="127">CONCATENATE("_paylines.push(new Payline5Data(",A208-1,", LinesEmbed5x5.Line_0",A208-1,", 0x",E208,", payboxes, ",F208,", ",G208,", ",H208,", ",I208,", ",J208,"));")</f>
        <v>_paylines.push(new Payline5Data(41, LinesEmbed5x5.Line_041, 0xFCB4D5, payboxes, 20, 16, 12, 13, 9));</v>
      </c>
    </row>
    <row r="209" spans="1:16" s="3" customFormat="1">
      <c r="A209" s="20"/>
      <c r="B209" s="26"/>
      <c r="C209" s="26"/>
      <c r="D209" s="26"/>
      <c r="E209" s="20"/>
      <c r="F209" s="22"/>
      <c r="G209" s="22"/>
      <c r="H209" s="22"/>
      <c r="I209" s="22"/>
      <c r="J209" s="22"/>
      <c r="N209" s="7"/>
      <c r="O209" s="7">
        <v>1</v>
      </c>
      <c r="P209" s="24"/>
    </row>
    <row r="210" spans="1:16" s="3" customFormat="1">
      <c r="A210" s="20"/>
      <c r="B210" s="26"/>
      <c r="C210" s="26"/>
      <c r="D210" s="26"/>
      <c r="E210" s="20"/>
      <c r="F210" s="22"/>
      <c r="G210" s="22"/>
      <c r="H210" s="22"/>
      <c r="I210" s="22"/>
      <c r="J210" s="22"/>
      <c r="M210" s="3">
        <v>1</v>
      </c>
      <c r="N210" s="7">
        <v>1</v>
      </c>
      <c r="O210" s="7"/>
      <c r="P210" s="24"/>
    </row>
    <row r="211" spans="1:16" s="3" customFormat="1">
      <c r="A211" s="20"/>
      <c r="B211" s="26"/>
      <c r="C211" s="26"/>
      <c r="D211" s="26"/>
      <c r="E211" s="20"/>
      <c r="F211" s="22"/>
      <c r="G211" s="22"/>
      <c r="H211" s="22"/>
      <c r="I211" s="22"/>
      <c r="J211" s="22"/>
      <c r="L211" s="3">
        <v>1</v>
      </c>
      <c r="N211" s="7"/>
      <c r="O211" s="7"/>
      <c r="P211" s="24"/>
    </row>
    <row r="212" spans="1:16" s="4" customFormat="1">
      <c r="A212" s="28"/>
      <c r="B212" s="30"/>
      <c r="C212" s="30"/>
      <c r="D212" s="30"/>
      <c r="E212" s="28"/>
      <c r="F212" s="29"/>
      <c r="G212" s="29"/>
      <c r="H212" s="29"/>
      <c r="I212" s="29"/>
      <c r="J212" s="29"/>
      <c r="K212" s="4">
        <v>1</v>
      </c>
      <c r="P212" s="27"/>
    </row>
    <row r="213" spans="1:16" s="2" customFormat="1">
      <c r="A213" s="19">
        <f t="shared" ref="A213" si="128">+A208+1</f>
        <v>43</v>
      </c>
      <c r="B213" s="25" t="s">
        <v>6</v>
      </c>
      <c r="C213" s="25" t="s">
        <v>6</v>
      </c>
      <c r="D213" s="25" t="s">
        <v>6</v>
      </c>
      <c r="E213" s="19" t="s">
        <v>96</v>
      </c>
      <c r="F213" s="21">
        <f t="shared" ref="F213" si="129">IF(K213=1,0+F$2,IF(K214=1,5+F$2,IF(K215=1,10+F$2,IF(K216=1,15+F$2,IF(K217=1,20+F$2,"")))))</f>
        <v>0</v>
      </c>
      <c r="G213" s="21">
        <f t="shared" ref="G213" si="130">IF(L213=1,0+G$2,IF(L214=1,5+G$2,IF(L215=1,10+G$2,IF(L216=1,15+G$2,IF(L217=1,20+G$2,"")))))</f>
        <v>1</v>
      </c>
      <c r="H213" s="21">
        <f t="shared" ref="H213" si="131">IF(M213=1,0+H$2,IF(M214=1,5+H$2,IF(M215=1,10+H$2,IF(M216=1,15+H$2,IF(M217=1,20+H$2,"")))))</f>
        <v>7</v>
      </c>
      <c r="I213" s="21">
        <f t="shared" ref="I213" si="132">IF(N213=1,0+I$2,IF(N214=1,5+I$2,IF(N215=1,10+I$2,IF(N216=1,15+I$2,IF(N217=1,20+I$2,"")))))</f>
        <v>13</v>
      </c>
      <c r="J213" s="21">
        <f t="shared" ref="J213" si="133">IF(O213=1,0+J$2,IF(O214=1,5+J$2,IF(O215=1,10+J$2,IF(O216=1,15+J$2,IF(O217=1,20+J$2,"")))))</f>
        <v>9</v>
      </c>
      <c r="K213" s="2">
        <v>1</v>
      </c>
      <c r="L213" s="2">
        <v>1</v>
      </c>
      <c r="P213" s="23" t="str">
        <f t="shared" ref="P213" si="134">CONCATENATE("_paylines.push(new Payline5Data(",A213-1,", LinesEmbed5x5.Line_0",A213-1,", 0x",E213,", payboxes, ",F213,", ",G213,", ",H213,", ",I213,", ",J213,"));")</f>
        <v>_paylines.push(new Payline5Data(42, LinesEmbed5x5.Line_042, 0xFFBD88, payboxes, 0, 1, 7, 13, 9));</v>
      </c>
    </row>
    <row r="214" spans="1:16" s="3" customFormat="1">
      <c r="A214" s="20"/>
      <c r="B214" s="26"/>
      <c r="C214" s="26"/>
      <c r="D214" s="26"/>
      <c r="E214" s="20"/>
      <c r="F214" s="22"/>
      <c r="G214" s="22"/>
      <c r="H214" s="22"/>
      <c r="I214" s="22"/>
      <c r="J214" s="22"/>
      <c r="M214" s="3">
        <v>1</v>
      </c>
      <c r="N214" s="7"/>
      <c r="O214" s="7">
        <v>1</v>
      </c>
      <c r="P214" s="24"/>
    </row>
    <row r="215" spans="1:16" s="3" customFormat="1">
      <c r="A215" s="20"/>
      <c r="B215" s="26"/>
      <c r="C215" s="26"/>
      <c r="D215" s="26"/>
      <c r="E215" s="20"/>
      <c r="F215" s="22"/>
      <c r="G215" s="22"/>
      <c r="H215" s="22"/>
      <c r="I215" s="22"/>
      <c r="J215" s="22"/>
      <c r="N215" s="7">
        <v>1</v>
      </c>
      <c r="O215" s="7"/>
      <c r="P215" s="24"/>
    </row>
    <row r="216" spans="1:16" s="3" customFormat="1">
      <c r="A216" s="20"/>
      <c r="B216" s="26"/>
      <c r="C216" s="26"/>
      <c r="D216" s="26"/>
      <c r="E216" s="20"/>
      <c r="F216" s="22"/>
      <c r="G216" s="22"/>
      <c r="H216" s="22"/>
      <c r="I216" s="22"/>
      <c r="J216" s="22"/>
      <c r="N216" s="7"/>
      <c r="O216" s="7"/>
      <c r="P216" s="24"/>
    </row>
    <row r="217" spans="1:16" s="4" customFormat="1">
      <c r="A217" s="28"/>
      <c r="B217" s="30"/>
      <c r="C217" s="30"/>
      <c r="D217" s="30"/>
      <c r="E217" s="28"/>
      <c r="F217" s="29"/>
      <c r="G217" s="29"/>
      <c r="H217" s="29"/>
      <c r="I217" s="29"/>
      <c r="J217" s="29"/>
      <c r="P217" s="27"/>
    </row>
    <row r="218" spans="1:16" s="2" customFormat="1">
      <c r="A218" s="19">
        <f t="shared" ref="A218" si="135">+A213+1</f>
        <v>44</v>
      </c>
      <c r="B218" s="25" t="s">
        <v>6</v>
      </c>
      <c r="C218" s="25" t="s">
        <v>6</v>
      </c>
      <c r="D218" s="25" t="s">
        <v>6</v>
      </c>
      <c r="E218" s="19" t="s">
        <v>98</v>
      </c>
      <c r="F218" s="21">
        <f t="shared" ref="F218" si="136">IF(K218=1,0+F$2,IF(K219=1,5+F$2,IF(K220=1,10+F$2,IF(K221=1,15+F$2,IF(K222=1,20+F$2,"")))))</f>
        <v>5</v>
      </c>
      <c r="G218" s="21">
        <f t="shared" ref="G218" si="137">IF(L218=1,0+G$2,IF(L219=1,5+G$2,IF(L220=1,10+G$2,IF(L221=1,15+G$2,IF(L222=1,20+G$2,"")))))</f>
        <v>11</v>
      </c>
      <c r="H218" s="21">
        <f t="shared" ref="H218" si="138">IF(M218=1,0+H$2,IF(M219=1,5+H$2,IF(M220=1,10+H$2,IF(M221=1,15+H$2,IF(M222=1,20+H$2,"")))))</f>
        <v>17</v>
      </c>
      <c r="I218" s="21">
        <f t="shared" ref="I218" si="139">IF(N218=1,0+I$2,IF(N219=1,5+I$2,IF(N220=1,10+I$2,IF(N221=1,15+I$2,IF(N222=1,20+I$2,"")))))</f>
        <v>18</v>
      </c>
      <c r="J218" s="21">
        <f t="shared" ref="J218" si="140">IF(O218=1,0+J$2,IF(O219=1,5+J$2,IF(O220=1,10+J$2,IF(O221=1,15+J$2,IF(O222=1,20+J$2,"")))))</f>
        <v>24</v>
      </c>
      <c r="P218" s="23" t="str">
        <f t="shared" ref="P218" si="141">CONCATENATE("_paylines.push(new Payline5Data(",A218-1,", LinesEmbed5x5.Line_0",A218-1,", 0x",E218,", payboxes, ",F218,", ",G218,", ",H218,", ",I218,", ",J218,"));")</f>
        <v>_paylines.push(new Payline5Data(43, LinesEmbed5x5.Line_043, 0xF664AF, payboxes, 5, 11, 17, 18, 24));</v>
      </c>
    </row>
    <row r="219" spans="1:16" s="3" customFormat="1">
      <c r="A219" s="20"/>
      <c r="B219" s="26"/>
      <c r="C219" s="26"/>
      <c r="D219" s="26"/>
      <c r="E219" s="20"/>
      <c r="F219" s="22"/>
      <c r="G219" s="22"/>
      <c r="H219" s="22"/>
      <c r="I219" s="22"/>
      <c r="J219" s="22"/>
      <c r="K219" s="3">
        <v>1</v>
      </c>
      <c r="N219" s="7"/>
      <c r="O219" s="7"/>
      <c r="P219" s="24"/>
    </row>
    <row r="220" spans="1:16" s="3" customFormat="1">
      <c r="A220" s="20"/>
      <c r="B220" s="26"/>
      <c r="C220" s="26"/>
      <c r="D220" s="26"/>
      <c r="E220" s="20"/>
      <c r="F220" s="22"/>
      <c r="G220" s="22"/>
      <c r="H220" s="22"/>
      <c r="I220" s="22"/>
      <c r="J220" s="22"/>
      <c r="L220" s="3">
        <v>1</v>
      </c>
      <c r="N220" s="7"/>
      <c r="O220" s="7"/>
      <c r="P220" s="24"/>
    </row>
    <row r="221" spans="1:16" s="3" customFormat="1">
      <c r="A221" s="20"/>
      <c r="B221" s="26"/>
      <c r="C221" s="26"/>
      <c r="D221" s="26"/>
      <c r="E221" s="20"/>
      <c r="F221" s="22"/>
      <c r="G221" s="22"/>
      <c r="H221" s="22"/>
      <c r="I221" s="22"/>
      <c r="J221" s="22"/>
      <c r="M221" s="3">
        <v>1</v>
      </c>
      <c r="N221" s="7">
        <v>1</v>
      </c>
      <c r="O221" s="7"/>
      <c r="P221" s="24"/>
    </row>
    <row r="222" spans="1:16" s="4" customFormat="1">
      <c r="A222" s="28"/>
      <c r="B222" s="30"/>
      <c r="C222" s="30"/>
      <c r="D222" s="30"/>
      <c r="E222" s="28"/>
      <c r="F222" s="29"/>
      <c r="G222" s="29"/>
      <c r="H222" s="29"/>
      <c r="I222" s="29"/>
      <c r="J222" s="29"/>
      <c r="O222" s="4">
        <v>1</v>
      </c>
      <c r="P222" s="27"/>
    </row>
    <row r="223" spans="1:16" s="2" customFormat="1">
      <c r="A223" s="19">
        <f t="shared" ref="A223" si="142">+A218+1</f>
        <v>45</v>
      </c>
      <c r="B223" s="25" t="s">
        <v>6</v>
      </c>
      <c r="C223" s="25" t="s">
        <v>6</v>
      </c>
      <c r="D223" s="25" t="s">
        <v>6</v>
      </c>
      <c r="E223" s="19" t="s">
        <v>100</v>
      </c>
      <c r="F223" s="21">
        <f t="shared" ref="F223" si="143">IF(K223=1,0+F$2,IF(K224=1,5+F$2,IF(K225=1,10+F$2,IF(K226=1,15+F$2,IF(K227=1,20+F$2,"")))))</f>
        <v>15</v>
      </c>
      <c r="G223" s="21">
        <f t="shared" ref="G223" si="144">IF(L223=1,0+G$2,IF(L224=1,5+G$2,IF(L225=1,10+G$2,IF(L226=1,15+G$2,IF(L227=1,20+G$2,"")))))</f>
        <v>11</v>
      </c>
      <c r="H223" s="21">
        <f t="shared" ref="H223" si="145">IF(M223=1,0+H$2,IF(M224=1,5+H$2,IF(M225=1,10+H$2,IF(M226=1,15+H$2,IF(M227=1,20+H$2,"")))))</f>
        <v>7</v>
      </c>
      <c r="I223" s="21">
        <f t="shared" ref="I223" si="146">IF(N223=1,0+I$2,IF(N224=1,5+I$2,IF(N225=1,10+I$2,IF(N226=1,15+I$2,IF(N227=1,20+I$2,"")))))</f>
        <v>8</v>
      </c>
      <c r="J223" s="21">
        <f t="shared" ref="J223" si="147">IF(O223=1,0+J$2,IF(O224=1,5+J$2,IF(O225=1,10+J$2,IF(O226=1,15+J$2,IF(O227=1,20+J$2,"")))))</f>
        <v>4</v>
      </c>
      <c r="O223" s="2">
        <v>1</v>
      </c>
      <c r="P223" s="23" t="str">
        <f t="shared" ref="P223" si="148">CONCATENATE("_paylines.push(new Payline5Data(",A223-1,", LinesEmbed5x5.Line_0",A223-1,", 0x",E223,", payboxes, ",F223,", ",G223,", ",H223,", ",I223,", ",J223,"));")</f>
        <v>_paylines.push(new Payline5Data(44, LinesEmbed5x5.Line_044, 0x979AAA, payboxes, 15, 11, 7, 8, 4));</v>
      </c>
    </row>
    <row r="224" spans="1:16" s="3" customFormat="1">
      <c r="A224" s="20"/>
      <c r="B224" s="26"/>
      <c r="C224" s="26"/>
      <c r="D224" s="26"/>
      <c r="E224" s="20"/>
      <c r="F224" s="22"/>
      <c r="G224" s="22"/>
      <c r="H224" s="22"/>
      <c r="I224" s="22"/>
      <c r="J224" s="22"/>
      <c r="M224" s="3">
        <v>1</v>
      </c>
      <c r="N224" s="7">
        <v>1</v>
      </c>
      <c r="O224" s="7"/>
      <c r="P224" s="24"/>
    </row>
    <row r="225" spans="1:16" s="3" customFormat="1">
      <c r="A225" s="20"/>
      <c r="B225" s="26"/>
      <c r="C225" s="26"/>
      <c r="D225" s="26"/>
      <c r="E225" s="20"/>
      <c r="F225" s="22"/>
      <c r="G225" s="22"/>
      <c r="H225" s="22"/>
      <c r="I225" s="22"/>
      <c r="J225" s="22"/>
      <c r="L225" s="3">
        <v>1</v>
      </c>
      <c r="N225" s="7"/>
      <c r="O225" s="7"/>
      <c r="P225" s="24"/>
    </row>
    <row r="226" spans="1:16" s="3" customFormat="1">
      <c r="A226" s="20"/>
      <c r="B226" s="26"/>
      <c r="C226" s="26"/>
      <c r="D226" s="26"/>
      <c r="E226" s="20"/>
      <c r="F226" s="22"/>
      <c r="G226" s="22"/>
      <c r="H226" s="22"/>
      <c r="I226" s="22"/>
      <c r="J226" s="22"/>
      <c r="K226" s="3">
        <v>1</v>
      </c>
      <c r="N226" s="7"/>
      <c r="O226" s="7"/>
      <c r="P226" s="24"/>
    </row>
    <row r="227" spans="1:16" s="4" customFormat="1">
      <c r="A227" s="28"/>
      <c r="B227" s="30"/>
      <c r="C227" s="30"/>
      <c r="D227" s="30"/>
      <c r="E227" s="28"/>
      <c r="F227" s="29"/>
      <c r="G227" s="29"/>
      <c r="H227" s="29"/>
      <c r="I227" s="29"/>
      <c r="J227" s="29"/>
      <c r="P227" s="27"/>
    </row>
    <row r="228" spans="1:16" s="2" customFormat="1">
      <c r="A228" s="19">
        <f t="shared" ref="A228" si="149">+A223+1</f>
        <v>46</v>
      </c>
      <c r="B228" s="25" t="s">
        <v>6</v>
      </c>
      <c r="C228" s="25" t="s">
        <v>6</v>
      </c>
      <c r="D228" s="25" t="s">
        <v>6</v>
      </c>
      <c r="E228" s="19" t="s">
        <v>102</v>
      </c>
      <c r="F228" s="21">
        <f t="shared" ref="F228" si="150">IF(K228=1,0+F$2,IF(K229=1,5+F$2,IF(K230=1,10+F$2,IF(K231=1,15+F$2,IF(K232=1,20+F$2,"")))))</f>
        <v>5</v>
      </c>
      <c r="G228" s="21">
        <f t="shared" ref="G228" si="151">IF(L228=1,0+G$2,IF(L229=1,5+G$2,IF(L230=1,10+G$2,IF(L231=1,15+G$2,IF(L232=1,20+G$2,"")))))</f>
        <v>6</v>
      </c>
      <c r="H228" s="21">
        <f t="shared" ref="H228" si="152">IF(M228=1,0+H$2,IF(M229=1,5+H$2,IF(M230=1,10+H$2,IF(M231=1,15+H$2,IF(M232=1,20+H$2,"")))))</f>
        <v>12</v>
      </c>
      <c r="I228" s="21">
        <f t="shared" ref="I228" si="153">IF(N228=1,0+I$2,IF(N229=1,5+I$2,IF(N230=1,10+I$2,IF(N231=1,15+I$2,IF(N232=1,20+I$2,"")))))</f>
        <v>18</v>
      </c>
      <c r="J228" s="21">
        <f t="shared" ref="J228" si="154">IF(O228=1,0+J$2,IF(O229=1,5+J$2,IF(O230=1,10+J$2,IF(O231=1,15+J$2,IF(O232=1,20+J$2,"")))))</f>
        <v>14</v>
      </c>
      <c r="P228" s="23" t="str">
        <f t="shared" ref="P228" si="155">CONCATENATE("_paylines.push(new Payline5Data(",A228-1,", LinesEmbed5x5.Line_0",A228-1,", 0x",E228,", payboxes, ",F228,", ",G228,", ",H228,", ",I228,", ",J228,"));")</f>
        <v>_paylines.push(new Payline5Data(45, LinesEmbed5x5.Line_045, 0xFF8243, payboxes, 5, 6, 12, 18, 14));</v>
      </c>
    </row>
    <row r="229" spans="1:16" s="3" customFormat="1">
      <c r="A229" s="20"/>
      <c r="B229" s="26"/>
      <c r="C229" s="26"/>
      <c r="D229" s="26"/>
      <c r="E229" s="20"/>
      <c r="F229" s="22"/>
      <c r="G229" s="22"/>
      <c r="H229" s="22"/>
      <c r="I229" s="22"/>
      <c r="J229" s="22"/>
      <c r="K229" s="3">
        <v>1</v>
      </c>
      <c r="L229" s="3">
        <v>1</v>
      </c>
      <c r="N229" s="7"/>
      <c r="O229" s="7"/>
      <c r="P229" s="24"/>
    </row>
    <row r="230" spans="1:16" s="3" customFormat="1">
      <c r="A230" s="20"/>
      <c r="B230" s="26"/>
      <c r="C230" s="26"/>
      <c r="D230" s="26"/>
      <c r="E230" s="20"/>
      <c r="F230" s="22"/>
      <c r="G230" s="22"/>
      <c r="H230" s="22"/>
      <c r="I230" s="22"/>
      <c r="J230" s="22"/>
      <c r="M230" s="3">
        <v>1</v>
      </c>
      <c r="N230" s="7"/>
      <c r="O230" s="7">
        <v>1</v>
      </c>
      <c r="P230" s="24"/>
    </row>
    <row r="231" spans="1:16" s="3" customFormat="1">
      <c r="A231" s="20"/>
      <c r="B231" s="26"/>
      <c r="C231" s="26"/>
      <c r="D231" s="26"/>
      <c r="E231" s="20"/>
      <c r="F231" s="22"/>
      <c r="G231" s="22"/>
      <c r="H231" s="22"/>
      <c r="I231" s="22"/>
      <c r="J231" s="22"/>
      <c r="N231" s="7">
        <v>1</v>
      </c>
      <c r="O231" s="7"/>
      <c r="P231" s="24"/>
    </row>
    <row r="232" spans="1:16" s="4" customFormat="1">
      <c r="A232" s="28"/>
      <c r="B232" s="30"/>
      <c r="C232" s="30"/>
      <c r="D232" s="30"/>
      <c r="E232" s="28"/>
      <c r="F232" s="29"/>
      <c r="G232" s="29"/>
      <c r="H232" s="29"/>
      <c r="I232" s="29"/>
      <c r="J232" s="29"/>
      <c r="P232" s="27"/>
    </row>
    <row r="233" spans="1:16" s="2" customFormat="1">
      <c r="A233" s="19">
        <f t="shared" ref="A233" si="156">+A228+1</f>
        <v>47</v>
      </c>
      <c r="B233" s="25" t="s">
        <v>6</v>
      </c>
      <c r="C233" s="25" t="s">
        <v>6</v>
      </c>
      <c r="D233" s="25" t="s">
        <v>6</v>
      </c>
      <c r="E233" s="19" t="s">
        <v>104</v>
      </c>
      <c r="F233" s="21">
        <f t="shared" ref="F233" si="157">IF(K233=1,0+F$2,IF(K234=1,5+F$2,IF(K235=1,10+F$2,IF(K236=1,15+F$2,IF(K237=1,20+F$2,"")))))</f>
        <v>10</v>
      </c>
      <c r="G233" s="21">
        <f t="shared" ref="G233" si="158">IF(L233=1,0+G$2,IF(L234=1,5+G$2,IF(L235=1,10+G$2,IF(L236=1,15+G$2,IF(L237=1,20+G$2,"")))))</f>
        <v>11</v>
      </c>
      <c r="H233" s="21">
        <f t="shared" ref="H233" si="159">IF(M233=1,0+H$2,IF(M234=1,5+H$2,IF(M235=1,10+H$2,IF(M236=1,15+H$2,IF(M237=1,20+H$2,"")))))</f>
        <v>17</v>
      </c>
      <c r="I233" s="21">
        <f t="shared" ref="I233" si="160">IF(N233=1,0+I$2,IF(N234=1,5+I$2,IF(N235=1,10+I$2,IF(N236=1,15+I$2,IF(N237=1,20+I$2,"")))))</f>
        <v>23</v>
      </c>
      <c r="J233" s="21">
        <f t="shared" ref="J233" si="161">IF(O233=1,0+J$2,IF(O234=1,5+J$2,IF(O235=1,10+J$2,IF(O236=1,15+J$2,IF(O237=1,20+J$2,"")))))</f>
        <v>19</v>
      </c>
      <c r="P233" s="23" t="str">
        <f t="shared" ref="P233" si="162">CONCATENATE("_paylines.push(new Payline5Data(",A233-1,", LinesEmbed5x5.Line_0",A233-1,", 0x",E233,", payboxes, ",F233,", ",G233,", ",H233,", ",I233,", ",J233,"));")</f>
        <v>_paylines.push(new Payline5Data(46, LinesEmbed5x5.Line_046, 0xC8385A, payboxes, 10, 11, 17, 23, 19));</v>
      </c>
    </row>
    <row r="234" spans="1:16" s="3" customFormat="1">
      <c r="A234" s="20"/>
      <c r="B234" s="26"/>
      <c r="C234" s="26"/>
      <c r="D234" s="26"/>
      <c r="E234" s="20"/>
      <c r="F234" s="22"/>
      <c r="G234" s="22"/>
      <c r="H234" s="22"/>
      <c r="I234" s="22"/>
      <c r="J234" s="22"/>
      <c r="N234" s="7"/>
      <c r="O234" s="7"/>
      <c r="P234" s="24"/>
    </row>
    <row r="235" spans="1:16" s="3" customFormat="1">
      <c r="A235" s="20"/>
      <c r="B235" s="26"/>
      <c r="C235" s="26"/>
      <c r="D235" s="26"/>
      <c r="E235" s="20"/>
      <c r="F235" s="22"/>
      <c r="G235" s="22"/>
      <c r="H235" s="22"/>
      <c r="I235" s="22"/>
      <c r="J235" s="22"/>
      <c r="K235" s="3">
        <v>1</v>
      </c>
      <c r="L235" s="3">
        <v>1</v>
      </c>
      <c r="N235" s="7"/>
      <c r="O235" s="7"/>
      <c r="P235" s="24"/>
    </row>
    <row r="236" spans="1:16" s="3" customFormat="1">
      <c r="A236" s="20"/>
      <c r="B236" s="26"/>
      <c r="C236" s="26"/>
      <c r="D236" s="26"/>
      <c r="E236" s="20"/>
      <c r="F236" s="22"/>
      <c r="G236" s="22"/>
      <c r="H236" s="22"/>
      <c r="I236" s="22"/>
      <c r="J236" s="22"/>
      <c r="M236" s="3">
        <v>1</v>
      </c>
      <c r="N236" s="7"/>
      <c r="O236" s="7">
        <v>1</v>
      </c>
      <c r="P236" s="24"/>
    </row>
    <row r="237" spans="1:16" s="4" customFormat="1">
      <c r="A237" s="28"/>
      <c r="B237" s="30"/>
      <c r="C237" s="30"/>
      <c r="D237" s="30"/>
      <c r="E237" s="28"/>
      <c r="F237" s="29"/>
      <c r="G237" s="29"/>
      <c r="H237" s="29"/>
      <c r="I237" s="29"/>
      <c r="J237" s="29"/>
      <c r="N237" s="4">
        <v>1</v>
      </c>
      <c r="P237" s="27"/>
    </row>
    <row r="238" spans="1:16" s="2" customFormat="1">
      <c r="A238" s="19">
        <f t="shared" ref="A238" si="163">+A233+1</f>
        <v>48</v>
      </c>
      <c r="B238" s="25" t="s">
        <v>6</v>
      </c>
      <c r="C238" s="25" t="s">
        <v>6</v>
      </c>
      <c r="D238" s="25" t="s">
        <v>6</v>
      </c>
      <c r="E238" s="19" t="s">
        <v>106</v>
      </c>
      <c r="F238" s="21">
        <f t="shared" ref="F238" si="164">IF(K238=1,0+F$2,IF(K239=1,5+F$2,IF(K240=1,10+F$2,IF(K241=1,15+F$2,IF(K242=1,20+F$2,"")))))</f>
        <v>15</v>
      </c>
      <c r="G238" s="21">
        <f t="shared" ref="G238" si="165">IF(L238=1,0+G$2,IF(L239=1,5+G$2,IF(L240=1,10+G$2,IF(L241=1,15+G$2,IF(L242=1,20+G$2,"")))))</f>
        <v>16</v>
      </c>
      <c r="H238" s="21">
        <f t="shared" ref="H238" si="166">IF(M238=1,0+H$2,IF(M239=1,5+H$2,IF(M240=1,10+H$2,IF(M241=1,15+H$2,IF(M242=1,20+H$2,"")))))</f>
        <v>12</v>
      </c>
      <c r="I238" s="21">
        <f t="shared" ref="I238" si="167">IF(N238=1,0+I$2,IF(N239=1,5+I$2,IF(N240=1,10+I$2,IF(N241=1,15+I$2,IF(N242=1,20+I$2,"")))))</f>
        <v>8</v>
      </c>
      <c r="J238" s="21">
        <f t="shared" ref="J238" si="168">IF(O238=1,0+J$2,IF(O239=1,5+J$2,IF(O240=1,10+J$2,IF(O241=1,15+J$2,IF(O242=1,20+J$2,"")))))</f>
        <v>14</v>
      </c>
      <c r="P238" s="23" t="str">
        <f t="shared" ref="P238" si="169">CONCATENATE("_paylines.push(new Payline5Data(",A238-1,", LinesEmbed5x5.Line_0",A238-1,", 0x",E238,", payboxes, ",F238,", ",G238,", ",H238,", ",I238,", ",J238,"));")</f>
        <v>_paylines.push(new Payline5Data(47, LinesEmbed5x5.Line_047, 0xEF98AA, payboxes, 15, 16, 12, 8, 14));</v>
      </c>
    </row>
    <row r="239" spans="1:16" s="3" customFormat="1">
      <c r="A239" s="20"/>
      <c r="B239" s="26"/>
      <c r="C239" s="26"/>
      <c r="D239" s="26"/>
      <c r="E239" s="20"/>
      <c r="F239" s="22"/>
      <c r="G239" s="22"/>
      <c r="H239" s="22"/>
      <c r="I239" s="22"/>
      <c r="J239" s="22"/>
      <c r="N239" s="7">
        <v>1</v>
      </c>
      <c r="O239" s="7"/>
      <c r="P239" s="24"/>
    </row>
    <row r="240" spans="1:16" s="3" customFormat="1">
      <c r="A240" s="20"/>
      <c r="B240" s="26"/>
      <c r="C240" s="26"/>
      <c r="D240" s="26"/>
      <c r="E240" s="20"/>
      <c r="F240" s="22"/>
      <c r="G240" s="22"/>
      <c r="H240" s="22"/>
      <c r="I240" s="22"/>
      <c r="J240" s="22"/>
      <c r="M240" s="3">
        <v>1</v>
      </c>
      <c r="N240" s="7"/>
      <c r="O240" s="7">
        <v>1</v>
      </c>
      <c r="P240" s="24"/>
    </row>
    <row r="241" spans="1:16" s="3" customFormat="1">
      <c r="A241" s="20"/>
      <c r="B241" s="26"/>
      <c r="C241" s="26"/>
      <c r="D241" s="26"/>
      <c r="E241" s="20"/>
      <c r="F241" s="22"/>
      <c r="G241" s="22"/>
      <c r="H241" s="22"/>
      <c r="I241" s="22"/>
      <c r="J241" s="22"/>
      <c r="K241" s="3">
        <v>1</v>
      </c>
      <c r="L241" s="3">
        <v>1</v>
      </c>
      <c r="N241" s="7"/>
      <c r="O241" s="7"/>
      <c r="P241" s="24"/>
    </row>
    <row r="242" spans="1:16" s="4" customFormat="1">
      <c r="A242" s="28"/>
      <c r="B242" s="30"/>
      <c r="C242" s="30"/>
      <c r="D242" s="30"/>
      <c r="E242" s="28"/>
      <c r="F242" s="29"/>
      <c r="G242" s="29"/>
      <c r="H242" s="29"/>
      <c r="I242" s="29"/>
      <c r="J242" s="29"/>
      <c r="P242" s="27"/>
    </row>
    <row r="243" spans="1:16" s="2" customFormat="1">
      <c r="A243" s="19">
        <f t="shared" ref="A243" si="170">+A238+1</f>
        <v>49</v>
      </c>
      <c r="B243" s="25" t="s">
        <v>6</v>
      </c>
      <c r="C243" s="25" t="s">
        <v>6</v>
      </c>
      <c r="D243" s="25" t="s">
        <v>6</v>
      </c>
      <c r="E243" s="19" t="s">
        <v>108</v>
      </c>
      <c r="F243" s="21">
        <f t="shared" ref="F243" si="171">IF(K243=1,0+F$2,IF(K244=1,5+F$2,IF(K245=1,10+F$2,IF(K246=1,15+F$2,IF(K247=1,20+F$2,"")))))</f>
        <v>20</v>
      </c>
      <c r="G243" s="21">
        <f t="shared" ref="G243" si="172">IF(L243=1,0+G$2,IF(L244=1,5+G$2,IF(L245=1,10+G$2,IF(L246=1,15+G$2,IF(L247=1,20+G$2,"")))))</f>
        <v>21</v>
      </c>
      <c r="H243" s="21">
        <f t="shared" ref="H243" si="173">IF(M243=1,0+H$2,IF(M244=1,5+H$2,IF(M245=1,10+H$2,IF(M246=1,15+H$2,IF(M247=1,20+H$2,"")))))</f>
        <v>17</v>
      </c>
      <c r="I243" s="21">
        <f t="shared" ref="I243" si="174">IF(N243=1,0+I$2,IF(N244=1,5+I$2,IF(N245=1,10+I$2,IF(N246=1,15+I$2,IF(N247=1,20+I$2,"")))))</f>
        <v>13</v>
      </c>
      <c r="J243" s="21">
        <f t="shared" ref="J243" si="175">IF(O243=1,0+J$2,IF(O244=1,5+J$2,IF(O245=1,10+J$2,IF(O246=1,15+J$2,IF(O247=1,20+J$2,"")))))</f>
        <v>19</v>
      </c>
      <c r="P243" s="23" t="str">
        <f t="shared" ref="P243" si="176">CONCATENATE("_paylines.push(new Payline5Data(",A243-1,", LinesEmbed5x5.Line_0",A243-1,", 0x",E243,", payboxes, ",F243,", ",G243,", ",H243,", ",I243,", ",J243,"));")</f>
        <v>_paylines.push(new Payline5Data(48, LinesEmbed5x5.Line_048, 0x1A4876, payboxes, 20, 21, 17, 13, 19));</v>
      </c>
    </row>
    <row r="244" spans="1:16" s="3" customFormat="1">
      <c r="A244" s="20"/>
      <c r="B244" s="26"/>
      <c r="C244" s="26"/>
      <c r="D244" s="26"/>
      <c r="E244" s="20"/>
      <c r="F244" s="22"/>
      <c r="G244" s="22"/>
      <c r="H244" s="22"/>
      <c r="I244" s="22"/>
      <c r="J244" s="22"/>
      <c r="N244" s="7"/>
      <c r="O244" s="7"/>
      <c r="P244" s="24"/>
    </row>
    <row r="245" spans="1:16" s="3" customFormat="1">
      <c r="A245" s="20"/>
      <c r="B245" s="26"/>
      <c r="C245" s="26"/>
      <c r="D245" s="26"/>
      <c r="E245" s="20"/>
      <c r="F245" s="22"/>
      <c r="G245" s="22"/>
      <c r="H245" s="22"/>
      <c r="I245" s="22"/>
      <c r="J245" s="22"/>
      <c r="N245" s="7">
        <v>1</v>
      </c>
      <c r="O245" s="7"/>
      <c r="P245" s="24"/>
    </row>
    <row r="246" spans="1:16" s="3" customFormat="1">
      <c r="A246" s="20"/>
      <c r="B246" s="26"/>
      <c r="C246" s="26"/>
      <c r="D246" s="26"/>
      <c r="E246" s="20"/>
      <c r="F246" s="22"/>
      <c r="G246" s="22"/>
      <c r="H246" s="22"/>
      <c r="I246" s="22"/>
      <c r="J246" s="22"/>
      <c r="M246" s="3">
        <v>1</v>
      </c>
      <c r="N246" s="7"/>
      <c r="O246" s="7">
        <v>1</v>
      </c>
      <c r="P246" s="24"/>
    </row>
    <row r="247" spans="1:16" s="4" customFormat="1">
      <c r="A247" s="28"/>
      <c r="B247" s="30"/>
      <c r="C247" s="30"/>
      <c r="D247" s="30"/>
      <c r="E247" s="28"/>
      <c r="F247" s="29"/>
      <c r="G247" s="29"/>
      <c r="H247" s="29"/>
      <c r="I247" s="29"/>
      <c r="J247" s="29"/>
      <c r="K247" s="4">
        <v>1</v>
      </c>
      <c r="L247" s="4">
        <v>1</v>
      </c>
      <c r="P247" s="27"/>
    </row>
    <row r="248" spans="1:16" s="2" customFormat="1">
      <c r="A248" s="19">
        <f t="shared" ref="A248" si="177">+A243+1</f>
        <v>50</v>
      </c>
      <c r="B248" s="25" t="s">
        <v>6</v>
      </c>
      <c r="C248" s="25" t="s">
        <v>6</v>
      </c>
      <c r="D248" s="25" t="s">
        <v>6</v>
      </c>
      <c r="E248" s="19" t="s">
        <v>110</v>
      </c>
      <c r="F248" s="21">
        <f t="shared" ref="F248" si="178">IF(K248=1,0+F$2,IF(K249=1,5+F$2,IF(K250=1,10+F$2,IF(K251=1,15+F$2,IF(K252=1,20+F$2,"")))))</f>
        <v>5</v>
      </c>
      <c r="G248" s="21">
        <f t="shared" ref="G248" si="179">IF(L248=1,0+G$2,IF(L249=1,5+G$2,IF(L250=1,10+G$2,IF(L251=1,15+G$2,IF(L252=1,20+G$2,"")))))</f>
        <v>1</v>
      </c>
      <c r="H248" s="21">
        <f t="shared" ref="H248" si="180">IF(M248=1,0+H$2,IF(M249=1,5+H$2,IF(M250=1,10+H$2,IF(M251=1,15+H$2,IF(M252=1,20+H$2,"")))))</f>
        <v>7</v>
      </c>
      <c r="I248" s="21">
        <f t="shared" ref="I248" si="181">IF(N248=1,0+I$2,IF(N249=1,5+I$2,IF(N250=1,10+I$2,IF(N251=1,15+I$2,IF(N252=1,20+I$2,"")))))</f>
        <v>13</v>
      </c>
      <c r="J248" s="21">
        <f t="shared" ref="J248" si="182">IF(O248=1,0+J$2,IF(O249=1,5+J$2,IF(O250=1,10+J$2,IF(O251=1,15+J$2,IF(O252=1,20+J$2,"")))))</f>
        <v>14</v>
      </c>
      <c r="L248" s="2">
        <v>1</v>
      </c>
      <c r="P248" s="23" t="str">
        <f t="shared" ref="P248" si="183">CONCATENATE("_paylines.push(new Payline5Data(",A248-1,", LinesEmbed5x5.Line_0",A248-1,", 0x",E248,", payboxes, ",F248,", ",G248,", ",H248,", ",I248,", ",J248,"));")</f>
        <v>_paylines.push(new Payline5Data(49, LinesEmbed5x5.Line_049, 0x30BA8F, payboxes, 5, 1, 7, 13, 14));</v>
      </c>
    </row>
    <row r="249" spans="1:16" s="3" customFormat="1">
      <c r="A249" s="20"/>
      <c r="B249" s="26"/>
      <c r="C249" s="26"/>
      <c r="D249" s="26"/>
      <c r="E249" s="20"/>
      <c r="F249" s="22"/>
      <c r="G249" s="22"/>
      <c r="H249" s="22"/>
      <c r="I249" s="22"/>
      <c r="J249" s="22"/>
      <c r="K249" s="3">
        <v>1</v>
      </c>
      <c r="M249" s="3">
        <v>1</v>
      </c>
      <c r="N249" s="7"/>
      <c r="O249" s="7"/>
      <c r="P249" s="24"/>
    </row>
    <row r="250" spans="1:16" s="3" customFormat="1">
      <c r="A250" s="20"/>
      <c r="B250" s="26"/>
      <c r="C250" s="26"/>
      <c r="D250" s="26"/>
      <c r="E250" s="20"/>
      <c r="F250" s="22"/>
      <c r="G250" s="22"/>
      <c r="H250" s="22"/>
      <c r="I250" s="22"/>
      <c r="J250" s="22"/>
      <c r="N250" s="7">
        <v>1</v>
      </c>
      <c r="O250" s="7">
        <v>1</v>
      </c>
      <c r="P250" s="24"/>
    </row>
    <row r="251" spans="1:16" s="3" customFormat="1">
      <c r="A251" s="20"/>
      <c r="B251" s="26"/>
      <c r="C251" s="26"/>
      <c r="D251" s="26"/>
      <c r="E251" s="20"/>
      <c r="F251" s="22"/>
      <c r="G251" s="22"/>
      <c r="H251" s="22"/>
      <c r="I251" s="22"/>
      <c r="J251" s="22"/>
      <c r="N251" s="7"/>
      <c r="O251" s="7"/>
      <c r="P251" s="24"/>
    </row>
    <row r="252" spans="1:16" s="4" customFormat="1">
      <c r="A252" s="28"/>
      <c r="B252" s="30"/>
      <c r="C252" s="30"/>
      <c r="D252" s="30"/>
      <c r="E252" s="28"/>
      <c r="F252" s="29"/>
      <c r="G252" s="29"/>
      <c r="H252" s="29"/>
      <c r="I252" s="29"/>
      <c r="J252" s="29"/>
      <c r="P252" s="27"/>
    </row>
    <row r="253" spans="1:16" s="2" customFormat="1">
      <c r="A253" s="19">
        <f t="shared" ref="A253" si="184">+A248+1</f>
        <v>51</v>
      </c>
      <c r="B253" s="25" t="s">
        <v>6</v>
      </c>
      <c r="C253" s="25" t="s">
        <v>6</v>
      </c>
      <c r="D253" s="25" t="s">
        <v>6</v>
      </c>
      <c r="E253" s="19" t="s">
        <v>112</v>
      </c>
      <c r="F253" s="21">
        <f t="shared" ref="F253" si="185">IF(K253=1,0+F$2,IF(K254=1,5+F$2,IF(K255=1,10+F$2,IF(K256=1,15+F$2,IF(K257=1,20+F$2,"")))))</f>
        <v>10</v>
      </c>
      <c r="G253" s="21">
        <f t="shared" ref="G253" si="186">IF(L253=1,0+G$2,IF(L254=1,5+G$2,IF(L255=1,10+G$2,IF(L256=1,15+G$2,IF(L257=1,20+G$2,"")))))</f>
        <v>11</v>
      </c>
      <c r="H253" s="21">
        <f t="shared" ref="H253" si="187">IF(M253=1,0+H$2,IF(M254=1,5+H$2,IF(M255=1,10+H$2,IF(M256=1,15+H$2,IF(M257=1,20+H$2,"")))))</f>
        <v>7</v>
      </c>
      <c r="I253" s="21">
        <f t="shared" ref="I253" si="188">IF(N253=1,0+I$2,IF(N254=1,5+I$2,IF(N255=1,10+I$2,IF(N256=1,15+I$2,IF(N257=1,20+I$2,"")))))</f>
        <v>3</v>
      </c>
      <c r="J253" s="21">
        <f t="shared" ref="J253" si="189">IF(O253=1,0+J$2,IF(O254=1,5+J$2,IF(O255=1,10+J$2,IF(O256=1,15+J$2,IF(O257=1,20+J$2,"")))))</f>
        <v>9</v>
      </c>
      <c r="N253" s="2">
        <v>1</v>
      </c>
      <c r="P253" s="23" t="str">
        <f t="shared" ref="P253" si="190">CONCATENATE("_paylines.push(new Payline5Data(",A253-1,", LinesEmbed5x5.Line_0",A253-1,", 0x",E253,", payboxes, ",F253,", ",G253,", ",H253,", ",I253,", ",J253,"));")</f>
        <v>_paylines.push(new Payline5Data(50, LinesEmbed5x5.Line_050, 0x1974D2, payboxes, 10, 11, 7, 3, 9));</v>
      </c>
    </row>
    <row r="254" spans="1:16" s="3" customFormat="1">
      <c r="A254" s="20"/>
      <c r="B254" s="26"/>
      <c r="C254" s="26"/>
      <c r="D254" s="26"/>
      <c r="E254" s="20"/>
      <c r="F254" s="22"/>
      <c r="G254" s="22"/>
      <c r="H254" s="22"/>
      <c r="I254" s="22"/>
      <c r="J254" s="22"/>
      <c r="M254" s="3">
        <v>1</v>
      </c>
      <c r="N254" s="7"/>
      <c r="O254" s="7">
        <v>1</v>
      </c>
      <c r="P254" s="24"/>
    </row>
    <row r="255" spans="1:16" s="3" customFormat="1">
      <c r="A255" s="20"/>
      <c r="B255" s="26"/>
      <c r="C255" s="26"/>
      <c r="D255" s="26"/>
      <c r="E255" s="20"/>
      <c r="F255" s="22"/>
      <c r="G255" s="22"/>
      <c r="H255" s="22"/>
      <c r="I255" s="22"/>
      <c r="J255" s="22"/>
      <c r="K255" s="3">
        <v>1</v>
      </c>
      <c r="L255" s="3">
        <v>1</v>
      </c>
      <c r="N255" s="7"/>
      <c r="O255" s="7"/>
      <c r="P255" s="24"/>
    </row>
    <row r="256" spans="1:16" s="3" customFormat="1">
      <c r="A256" s="20"/>
      <c r="B256" s="26"/>
      <c r="C256" s="26"/>
      <c r="D256" s="26"/>
      <c r="E256" s="20"/>
      <c r="F256" s="22"/>
      <c r="G256" s="22"/>
      <c r="H256" s="22"/>
      <c r="I256" s="22"/>
      <c r="J256" s="22"/>
      <c r="N256" s="7"/>
      <c r="O256" s="7"/>
      <c r="P256" s="24"/>
    </row>
    <row r="257" spans="1:16" s="4" customFormat="1">
      <c r="A257" s="28"/>
      <c r="B257" s="30"/>
      <c r="C257" s="30"/>
      <c r="D257" s="30"/>
      <c r="E257" s="28"/>
      <c r="F257" s="29"/>
      <c r="G257" s="29"/>
      <c r="H257" s="29"/>
      <c r="I257" s="29"/>
      <c r="J257" s="29"/>
      <c r="P257" s="27"/>
    </row>
    <row r="258" spans="1:16" s="2" customFormat="1">
      <c r="A258" s="19">
        <f t="shared" ref="A258" si="191">+A253+1</f>
        <v>52</v>
      </c>
      <c r="B258" s="25" t="s">
        <v>6</v>
      </c>
      <c r="C258" s="25" t="s">
        <v>6</v>
      </c>
      <c r="D258" s="25" t="s">
        <v>6</v>
      </c>
      <c r="E258" s="19" t="s">
        <v>114</v>
      </c>
      <c r="F258" s="21">
        <f t="shared" ref="F258" si="192">IF(K258=1,0+F$2,IF(K259=1,5+F$2,IF(K260=1,10+F$2,IF(K261=1,15+F$2,IF(K262=1,20+F$2,"")))))</f>
        <v>10</v>
      </c>
      <c r="G258" s="21">
        <f t="shared" ref="G258" si="193">IF(L258=1,0+G$2,IF(L259=1,5+G$2,IF(L260=1,10+G$2,IF(L261=1,15+G$2,IF(L262=1,20+G$2,"")))))</f>
        <v>6</v>
      </c>
      <c r="H258" s="21">
        <f t="shared" ref="H258" si="194">IF(M258=1,0+H$2,IF(M259=1,5+H$2,IF(M260=1,10+H$2,IF(M261=1,15+H$2,IF(M262=1,20+H$2,"")))))</f>
        <v>12</v>
      </c>
      <c r="I258" s="21">
        <f t="shared" ref="I258" si="195">IF(N258=1,0+I$2,IF(N259=1,5+I$2,IF(N260=1,10+I$2,IF(N261=1,15+I$2,IF(N262=1,20+I$2,"")))))</f>
        <v>18</v>
      </c>
      <c r="J258" s="21">
        <f t="shared" ref="J258" si="196">IF(O258=1,0+J$2,IF(O259=1,5+J$2,IF(O260=1,10+J$2,IF(O261=1,15+J$2,IF(O262=1,20+J$2,"")))))</f>
        <v>19</v>
      </c>
      <c r="P258" s="23" t="str">
        <f t="shared" ref="P258" si="197">CONCATENATE("_paylines.push(new Payline5Data(",A258-1,", LinesEmbed5x5.Line_0",A258-1,", 0x",E258,", payboxes, ",F258,", ",G258,", ",H258,", ",I258,", ",J258,"));")</f>
        <v>_paylines.push(new Payline5Data(51, LinesEmbed5x5.Line_051, 0xFFA343, payboxes, 10, 6, 12, 18, 19));</v>
      </c>
    </row>
    <row r="259" spans="1:16" s="3" customFormat="1">
      <c r="A259" s="20"/>
      <c r="B259" s="26"/>
      <c r="C259" s="26"/>
      <c r="D259" s="26"/>
      <c r="E259" s="20"/>
      <c r="F259" s="22"/>
      <c r="G259" s="22"/>
      <c r="H259" s="22"/>
      <c r="I259" s="22"/>
      <c r="J259" s="22"/>
      <c r="L259" s="3">
        <v>1</v>
      </c>
      <c r="N259" s="7"/>
      <c r="O259" s="7"/>
      <c r="P259" s="24"/>
    </row>
    <row r="260" spans="1:16" s="3" customFormat="1">
      <c r="A260" s="20"/>
      <c r="B260" s="26"/>
      <c r="C260" s="26"/>
      <c r="D260" s="26"/>
      <c r="E260" s="20"/>
      <c r="F260" s="22"/>
      <c r="G260" s="22"/>
      <c r="H260" s="22"/>
      <c r="I260" s="22"/>
      <c r="J260" s="22"/>
      <c r="K260" s="3">
        <v>1</v>
      </c>
      <c r="M260" s="3">
        <v>1</v>
      </c>
      <c r="N260" s="7"/>
      <c r="O260" s="7"/>
      <c r="P260" s="24"/>
    </row>
    <row r="261" spans="1:16" s="3" customFormat="1">
      <c r="A261" s="20"/>
      <c r="B261" s="26"/>
      <c r="C261" s="26"/>
      <c r="D261" s="26"/>
      <c r="E261" s="20"/>
      <c r="F261" s="22"/>
      <c r="G261" s="22"/>
      <c r="H261" s="22"/>
      <c r="I261" s="22"/>
      <c r="J261" s="22"/>
      <c r="N261" s="7">
        <v>1</v>
      </c>
      <c r="O261" s="7">
        <v>1</v>
      </c>
      <c r="P261" s="24"/>
    </row>
    <row r="262" spans="1:16" s="4" customFormat="1">
      <c r="A262" s="28"/>
      <c r="B262" s="30"/>
      <c r="C262" s="30"/>
      <c r="D262" s="30"/>
      <c r="E262" s="28"/>
      <c r="F262" s="29"/>
      <c r="G262" s="29"/>
      <c r="H262" s="29"/>
      <c r="I262" s="29"/>
      <c r="J262" s="29"/>
      <c r="P262" s="27"/>
    </row>
    <row r="263" spans="1:16" s="2" customFormat="1">
      <c r="A263" s="19">
        <f t="shared" ref="A263" si="198">+A258+1</f>
        <v>53</v>
      </c>
      <c r="B263" s="25" t="s">
        <v>6</v>
      </c>
      <c r="C263" s="25" t="s">
        <v>6</v>
      </c>
      <c r="D263" s="25" t="s">
        <v>6</v>
      </c>
      <c r="E263" s="19" t="s">
        <v>116</v>
      </c>
      <c r="F263" s="21">
        <f t="shared" ref="F263" si="199">IF(K263=1,0+F$2,IF(K264=1,5+F$2,IF(K265=1,10+F$2,IF(K266=1,15+F$2,IF(K267=1,20+F$2,"")))))</f>
        <v>15</v>
      </c>
      <c r="G263" s="21">
        <f t="shared" ref="G263" si="200">IF(L263=1,0+G$2,IF(L264=1,5+G$2,IF(L265=1,10+G$2,IF(L266=1,15+G$2,IF(L267=1,20+G$2,"")))))</f>
        <v>21</v>
      </c>
      <c r="H263" s="21">
        <f t="shared" ref="H263" si="201">IF(M263=1,0+H$2,IF(M264=1,5+H$2,IF(M265=1,10+H$2,IF(M266=1,15+H$2,IF(M267=1,20+H$2,"")))))</f>
        <v>17</v>
      </c>
      <c r="I263" s="21">
        <f t="shared" ref="I263" si="202">IF(N263=1,0+I$2,IF(N264=1,5+I$2,IF(N265=1,10+I$2,IF(N266=1,15+I$2,IF(N267=1,20+I$2,"")))))</f>
        <v>13</v>
      </c>
      <c r="J263" s="21">
        <f t="shared" ref="J263" si="203">IF(O263=1,0+J$2,IF(O264=1,5+J$2,IF(O265=1,10+J$2,IF(O266=1,15+J$2,IF(O267=1,20+J$2,"")))))</f>
        <v>14</v>
      </c>
      <c r="P263" s="23" t="str">
        <f t="shared" ref="P263" si="204">CONCATENATE("_paylines.push(new Payline5Data(",A263-1,", LinesEmbed5x5.Line_0",A263-1,", 0x",E263,", payboxes, ",F263,", ",G263,", ",H263,", ",I263,", ",J263,"));")</f>
        <v>_paylines.push(new Payline5Data(52, LinesEmbed5x5.Line_052, 0xBAB86C, payboxes, 15, 21, 17, 13, 14));</v>
      </c>
    </row>
    <row r="264" spans="1:16" s="3" customFormat="1">
      <c r="A264" s="20"/>
      <c r="B264" s="26"/>
      <c r="C264" s="26"/>
      <c r="D264" s="26"/>
      <c r="E264" s="20"/>
      <c r="F264" s="22"/>
      <c r="G264" s="22"/>
      <c r="H264" s="22"/>
      <c r="I264" s="22"/>
      <c r="J264" s="22"/>
      <c r="N264" s="7"/>
      <c r="O264" s="7"/>
      <c r="P264" s="24"/>
    </row>
    <row r="265" spans="1:16" s="3" customFormat="1">
      <c r="A265" s="20"/>
      <c r="B265" s="26"/>
      <c r="C265" s="26"/>
      <c r="D265" s="26"/>
      <c r="E265" s="20"/>
      <c r="F265" s="22"/>
      <c r="G265" s="22"/>
      <c r="H265" s="22"/>
      <c r="I265" s="22"/>
      <c r="J265" s="22"/>
      <c r="N265" s="7">
        <v>1</v>
      </c>
      <c r="O265" s="7">
        <v>1</v>
      </c>
      <c r="P265" s="24"/>
    </row>
    <row r="266" spans="1:16" s="3" customFormat="1">
      <c r="A266" s="20"/>
      <c r="B266" s="26"/>
      <c r="C266" s="26"/>
      <c r="D266" s="26"/>
      <c r="E266" s="20"/>
      <c r="F266" s="22"/>
      <c r="G266" s="22"/>
      <c r="H266" s="22"/>
      <c r="I266" s="22"/>
      <c r="J266" s="22"/>
      <c r="K266" s="3">
        <v>1</v>
      </c>
      <c r="M266" s="3">
        <v>1</v>
      </c>
      <c r="N266" s="7"/>
      <c r="O266" s="7"/>
      <c r="P266" s="24"/>
    </row>
    <row r="267" spans="1:16" s="4" customFormat="1">
      <c r="A267" s="28"/>
      <c r="B267" s="30"/>
      <c r="C267" s="30"/>
      <c r="D267" s="30"/>
      <c r="E267" s="28"/>
      <c r="F267" s="29"/>
      <c r="G267" s="29"/>
      <c r="H267" s="29"/>
      <c r="I267" s="29"/>
      <c r="J267" s="29"/>
      <c r="L267" s="4">
        <v>1</v>
      </c>
      <c r="P267" s="27"/>
    </row>
    <row r="268" spans="1:16" s="2" customFormat="1">
      <c r="A268" s="19">
        <f>+A263+1</f>
        <v>54</v>
      </c>
      <c r="B268" s="25" t="s">
        <v>6</v>
      </c>
      <c r="C268" s="25" t="s">
        <v>6</v>
      </c>
      <c r="D268" s="25" t="s">
        <v>6</v>
      </c>
      <c r="E268" s="19" t="s">
        <v>118</v>
      </c>
      <c r="F268" s="21">
        <f>IF(K268=1,0+F$2,IF(K269=1,5+F$2,IF(K270=1,10+F$2,IF(K271=1,15+F$2,IF(K272=1,20+F$2,"")))))</f>
        <v>5</v>
      </c>
      <c r="G268" s="21">
        <f>IF(L268=1,0+G$2,IF(L269=1,5+G$2,IF(L270=1,10+G$2,IF(L271=1,15+G$2,IF(L272=1,20+G$2,"")))))</f>
        <v>11</v>
      </c>
      <c r="H268" s="21">
        <f>IF(M268=1,0+H$2,IF(M269=1,5+H$2,IF(M270=1,10+H$2,IF(M271=1,15+H$2,IF(M272=1,20+H$2,"")))))</f>
        <v>17</v>
      </c>
      <c r="I268" s="21">
        <f>IF(N268=1,0+I$2,IF(N269=1,5+I$2,IF(N270=1,10+I$2,IF(N271=1,15+I$2,IF(N272=1,20+I$2,"")))))</f>
        <v>23</v>
      </c>
      <c r="J268" s="21">
        <f>IF(O268=1,0+J$2,IF(O269=1,5+J$2,IF(O270=1,10+J$2,IF(O271=1,15+J$2,IF(O272=1,20+J$2,"")))))</f>
        <v>24</v>
      </c>
      <c r="P268" s="23" t="str">
        <f t="shared" ref="P268" si="205">CONCATENATE("_paylines.push(new Payline5Data(",A268-1,", LinesEmbed5x5.Line_0",A268-1,", 0x",E268,", payboxes, ",F268,", ",G268,", ",H268,", ",I268,", ",J268,"));")</f>
        <v>_paylines.push(new Payline5Data(53, LinesEmbed5x5.Line_053, 0xFF7538, payboxes, 5, 11, 17, 23, 24));</v>
      </c>
    </row>
    <row r="269" spans="1:16" s="3" customFormat="1">
      <c r="A269" s="20"/>
      <c r="B269" s="26"/>
      <c r="C269" s="26"/>
      <c r="D269" s="26"/>
      <c r="E269" s="20"/>
      <c r="F269" s="22"/>
      <c r="G269" s="22"/>
      <c r="H269" s="22"/>
      <c r="I269" s="22"/>
      <c r="J269" s="22"/>
      <c r="K269" s="3">
        <v>1</v>
      </c>
      <c r="N269" s="7"/>
      <c r="O269" s="7"/>
      <c r="P269" s="24"/>
    </row>
    <row r="270" spans="1:16" s="3" customFormat="1">
      <c r="A270" s="20"/>
      <c r="B270" s="26"/>
      <c r="C270" s="26"/>
      <c r="D270" s="26"/>
      <c r="E270" s="20"/>
      <c r="F270" s="22"/>
      <c r="G270" s="22"/>
      <c r="H270" s="22"/>
      <c r="I270" s="22"/>
      <c r="J270" s="22"/>
      <c r="L270" s="3">
        <v>1</v>
      </c>
      <c r="N270" s="7"/>
      <c r="O270" s="7"/>
      <c r="P270" s="24"/>
    </row>
    <row r="271" spans="1:16" s="3" customFormat="1">
      <c r="A271" s="20"/>
      <c r="B271" s="26"/>
      <c r="C271" s="26"/>
      <c r="D271" s="26"/>
      <c r="E271" s="20"/>
      <c r="F271" s="22"/>
      <c r="G271" s="22"/>
      <c r="H271" s="22"/>
      <c r="I271" s="22"/>
      <c r="J271" s="22"/>
      <c r="M271" s="3">
        <v>1</v>
      </c>
      <c r="N271" s="7"/>
      <c r="O271" s="7"/>
      <c r="P271" s="24"/>
    </row>
    <row r="272" spans="1:16" s="4" customFormat="1">
      <c r="A272" s="28"/>
      <c r="B272" s="30"/>
      <c r="C272" s="30"/>
      <c r="D272" s="30"/>
      <c r="E272" s="28"/>
      <c r="F272" s="29"/>
      <c r="G272" s="29"/>
      <c r="H272" s="29"/>
      <c r="I272" s="29"/>
      <c r="J272" s="29"/>
      <c r="N272" s="4">
        <v>1</v>
      </c>
      <c r="O272" s="4">
        <v>1</v>
      </c>
      <c r="P272" s="27"/>
    </row>
    <row r="273" spans="1:16" s="2" customFormat="1">
      <c r="A273" s="19">
        <f>+A268+1</f>
        <v>55</v>
      </c>
      <c r="B273" s="25" t="s">
        <v>6</v>
      </c>
      <c r="C273" s="25" t="s">
        <v>6</v>
      </c>
      <c r="D273" s="25" t="s">
        <v>6</v>
      </c>
      <c r="E273" s="19" t="s">
        <v>120</v>
      </c>
      <c r="F273" s="21">
        <f>IF(K273=1,0+F$2,IF(K274=1,5+F$2,IF(K275=1,10+F$2,IF(K276=1,15+F$2,IF(K277=1,20+F$2,"")))))</f>
        <v>5</v>
      </c>
      <c r="G273" s="21">
        <f>IF(L273=1,0+G$2,IF(L274=1,5+G$2,IF(L275=1,10+G$2,IF(L276=1,15+G$2,IF(L277=1,20+G$2,"")))))</f>
        <v>11</v>
      </c>
      <c r="H273" s="21">
        <f>IF(M273=1,0+H$2,IF(M274=1,5+H$2,IF(M275=1,10+H$2,IF(M276=1,15+H$2,IF(M277=1,20+H$2,"")))))</f>
        <v>7</v>
      </c>
      <c r="I273" s="21">
        <f>IF(N273=1,0+I$2,IF(N274=1,5+I$2,IF(N275=1,10+I$2,IF(N276=1,15+I$2,IF(N277=1,20+I$2,"")))))</f>
        <v>3</v>
      </c>
      <c r="J273" s="21">
        <f>IF(O273=1,0+J$2,IF(O274=1,5+J$2,IF(O275=1,10+J$2,IF(O276=1,15+J$2,IF(O277=1,20+J$2,"")))))</f>
        <v>4</v>
      </c>
      <c r="N273" s="2">
        <v>1</v>
      </c>
      <c r="O273" s="2">
        <v>1</v>
      </c>
      <c r="P273" s="23" t="str">
        <f t="shared" ref="P273" si="206">CONCATENATE("_paylines.push(new Payline5Data(",A273-1,", LinesEmbed5x5.Line_0",A273-1,", 0x",E273,", payboxes, ",F273,", ",G273,", ",H273,", ",I273,", ",J273,"));")</f>
        <v>_paylines.push(new Payline5Data(54, LinesEmbed5x5.Line_054, 0xE6A8D7, payboxes, 5, 11, 7, 3, 4));</v>
      </c>
    </row>
    <row r="274" spans="1:16" s="3" customFormat="1">
      <c r="A274" s="20"/>
      <c r="B274" s="26"/>
      <c r="C274" s="26"/>
      <c r="D274" s="26"/>
      <c r="E274" s="20"/>
      <c r="F274" s="22"/>
      <c r="G274" s="22"/>
      <c r="H274" s="22"/>
      <c r="I274" s="22"/>
      <c r="J274" s="22"/>
      <c r="K274" s="3">
        <v>1</v>
      </c>
      <c r="M274" s="3">
        <v>1</v>
      </c>
      <c r="N274" s="7"/>
      <c r="O274" s="7"/>
      <c r="P274" s="24"/>
    </row>
    <row r="275" spans="1:16" s="3" customFormat="1">
      <c r="A275" s="20"/>
      <c r="B275" s="26"/>
      <c r="C275" s="26"/>
      <c r="D275" s="26"/>
      <c r="E275" s="20"/>
      <c r="F275" s="22"/>
      <c r="G275" s="22"/>
      <c r="H275" s="22"/>
      <c r="I275" s="22"/>
      <c r="J275" s="22"/>
      <c r="L275" s="3">
        <v>1</v>
      </c>
      <c r="N275" s="7"/>
      <c r="O275" s="7"/>
      <c r="P275" s="24"/>
    </row>
    <row r="276" spans="1:16" s="3" customFormat="1">
      <c r="A276" s="20"/>
      <c r="B276" s="26"/>
      <c r="C276" s="26"/>
      <c r="D276" s="26"/>
      <c r="E276" s="20"/>
      <c r="F276" s="22"/>
      <c r="G276" s="22"/>
      <c r="H276" s="22"/>
      <c r="I276" s="22"/>
      <c r="J276" s="22"/>
      <c r="N276" s="7"/>
      <c r="O276" s="7"/>
      <c r="P276" s="24"/>
    </row>
    <row r="277" spans="1:16" s="4" customFormat="1">
      <c r="A277" s="28"/>
      <c r="B277" s="30"/>
      <c r="C277" s="30"/>
      <c r="D277" s="30"/>
      <c r="E277" s="28"/>
      <c r="F277" s="29"/>
      <c r="G277" s="29"/>
      <c r="H277" s="29"/>
      <c r="I277" s="29"/>
      <c r="J277" s="29"/>
      <c r="P277" s="27"/>
    </row>
    <row r="278" spans="1:16" s="2" customFormat="1">
      <c r="A278" s="19">
        <f>+A273+1</f>
        <v>56</v>
      </c>
      <c r="B278" s="25" t="s">
        <v>6</v>
      </c>
      <c r="C278" s="25" t="s">
        <v>6</v>
      </c>
      <c r="D278" s="25" t="s">
        <v>6</v>
      </c>
      <c r="E278" s="19" t="s">
        <v>122</v>
      </c>
      <c r="F278" s="21">
        <f>IF(K278=1,0+F$2,IF(K279=1,5+F$2,IF(K280=1,10+F$2,IF(K281=1,15+F$2,IF(K282=1,20+F$2,"")))))</f>
        <v>10</v>
      </c>
      <c r="G278" s="21">
        <f>IF(L278=1,0+G$2,IF(L279=1,5+G$2,IF(L280=1,10+G$2,IF(L281=1,15+G$2,IF(L282=1,20+G$2,"")))))</f>
        <v>16</v>
      </c>
      <c r="H278" s="21">
        <f>IF(M278=1,0+H$2,IF(M279=1,5+H$2,IF(M280=1,10+H$2,IF(M281=1,15+H$2,IF(M282=1,20+H$2,"")))))</f>
        <v>12</v>
      </c>
      <c r="I278" s="21">
        <f>IF(N278=1,0+I$2,IF(N279=1,5+I$2,IF(N280=1,10+I$2,IF(N281=1,15+I$2,IF(N282=1,20+I$2,"")))))</f>
        <v>8</v>
      </c>
      <c r="J278" s="21">
        <f>IF(O278=1,0+J$2,IF(O279=1,5+J$2,IF(O280=1,10+J$2,IF(O281=1,15+J$2,IF(O282=1,20+J$2,"")))))</f>
        <v>9</v>
      </c>
      <c r="P278" s="23" t="str">
        <f t="shared" ref="P278" si="207">CONCATENATE("_paylines.push(new Payline5Data(",A278-1,", LinesEmbed5x5.Line_0",A278-1,", 0x",E278,", payboxes, ",F278,", ",G278,", ",H278,", ",I278,", ",J278,"));")</f>
        <v>_paylines.push(new Payline5Data(55, LinesEmbed5x5.Line_055, 0x414A4C, payboxes, 10, 16, 12, 8, 9));</v>
      </c>
    </row>
    <row r="279" spans="1:16" s="3" customFormat="1">
      <c r="A279" s="20"/>
      <c r="B279" s="26"/>
      <c r="C279" s="26"/>
      <c r="D279" s="26"/>
      <c r="E279" s="20"/>
      <c r="F279" s="22"/>
      <c r="G279" s="22"/>
      <c r="H279" s="22"/>
      <c r="I279" s="22"/>
      <c r="J279" s="22"/>
      <c r="N279" s="7">
        <v>1</v>
      </c>
      <c r="O279" s="7">
        <v>1</v>
      </c>
      <c r="P279" s="24"/>
    </row>
    <row r="280" spans="1:16" s="3" customFormat="1">
      <c r="A280" s="20"/>
      <c r="B280" s="26"/>
      <c r="C280" s="26"/>
      <c r="D280" s="26"/>
      <c r="E280" s="20"/>
      <c r="F280" s="22"/>
      <c r="G280" s="22"/>
      <c r="H280" s="22"/>
      <c r="I280" s="22"/>
      <c r="J280" s="22"/>
      <c r="K280" s="3">
        <v>1</v>
      </c>
      <c r="M280" s="3">
        <v>1</v>
      </c>
      <c r="N280" s="7"/>
      <c r="O280" s="7"/>
      <c r="P280" s="24"/>
    </row>
    <row r="281" spans="1:16" s="3" customFormat="1">
      <c r="A281" s="20"/>
      <c r="B281" s="26"/>
      <c r="C281" s="26"/>
      <c r="D281" s="26"/>
      <c r="E281" s="20"/>
      <c r="F281" s="22"/>
      <c r="G281" s="22"/>
      <c r="H281" s="22"/>
      <c r="I281" s="22"/>
      <c r="J281" s="22"/>
      <c r="L281" s="3">
        <v>1</v>
      </c>
      <c r="N281" s="7"/>
      <c r="O281" s="7"/>
      <c r="P281" s="24"/>
    </row>
    <row r="282" spans="1:16" s="4" customFormat="1">
      <c r="A282" s="28"/>
      <c r="B282" s="30"/>
      <c r="C282" s="30"/>
      <c r="D282" s="30"/>
      <c r="E282" s="28"/>
      <c r="F282" s="29"/>
      <c r="G282" s="29"/>
      <c r="H282" s="29"/>
      <c r="I282" s="29"/>
      <c r="J282" s="29"/>
      <c r="P282" s="27"/>
    </row>
    <row r="283" spans="1:16" s="2" customFormat="1">
      <c r="A283" s="19">
        <f>+A278+1</f>
        <v>57</v>
      </c>
      <c r="B283" s="25" t="s">
        <v>6</v>
      </c>
      <c r="C283" s="25" t="s">
        <v>6</v>
      </c>
      <c r="D283" s="25" t="s">
        <v>6</v>
      </c>
      <c r="E283" s="19" t="s">
        <v>124</v>
      </c>
      <c r="F283" s="21">
        <f>IF(K283=1,0+F$2,IF(K284=1,5+F$2,IF(K285=1,10+F$2,IF(K286=1,15+F$2,IF(K287=1,20+F$2,"")))))</f>
        <v>15</v>
      </c>
      <c r="G283" s="21">
        <f>IF(L283=1,0+G$2,IF(L284=1,5+G$2,IF(L285=1,10+G$2,IF(L286=1,15+G$2,IF(L287=1,20+G$2,"")))))</f>
        <v>11</v>
      </c>
      <c r="H283" s="21">
        <f>IF(M283=1,0+H$2,IF(M284=1,5+H$2,IF(M285=1,10+H$2,IF(M286=1,15+H$2,IF(M287=1,20+H$2,"")))))</f>
        <v>17</v>
      </c>
      <c r="I283" s="21">
        <f>IF(N283=1,0+I$2,IF(N284=1,5+I$2,IF(N285=1,10+I$2,IF(N286=1,15+I$2,IF(N287=1,20+I$2,"")))))</f>
        <v>23</v>
      </c>
      <c r="J283" s="21">
        <f>IF(O283=1,0+J$2,IF(O284=1,5+J$2,IF(O285=1,10+J$2,IF(O286=1,15+J$2,IF(O287=1,20+J$2,"")))))</f>
        <v>24</v>
      </c>
      <c r="P283" s="23" t="str">
        <f t="shared" ref="P283" si="208">CONCATENATE("_paylines.push(new Payline5Data(",A283-1,", LinesEmbed5x5.Line_0",A283-1,", 0x",E283,", payboxes, ",F283,", ",G283,", ",H283,", ",I283,", ",J283,"));")</f>
        <v>_paylines.push(new Payline5Data(56, LinesEmbed5x5.Line_056, 0x1CA9C9, payboxes, 15, 11, 17, 23, 24));</v>
      </c>
    </row>
    <row r="284" spans="1:16" s="3" customFormat="1">
      <c r="A284" s="20"/>
      <c r="B284" s="26"/>
      <c r="C284" s="26"/>
      <c r="D284" s="26"/>
      <c r="E284" s="20"/>
      <c r="F284" s="22"/>
      <c r="G284" s="22"/>
      <c r="H284" s="22"/>
      <c r="I284" s="22"/>
      <c r="J284" s="22"/>
      <c r="N284" s="7"/>
      <c r="O284" s="7"/>
      <c r="P284" s="24"/>
    </row>
    <row r="285" spans="1:16" s="3" customFormat="1">
      <c r="A285" s="20"/>
      <c r="B285" s="26"/>
      <c r="C285" s="26"/>
      <c r="D285" s="26"/>
      <c r="E285" s="20"/>
      <c r="F285" s="22"/>
      <c r="G285" s="22"/>
      <c r="H285" s="22"/>
      <c r="I285" s="22"/>
      <c r="J285" s="22"/>
      <c r="L285" s="3">
        <v>1</v>
      </c>
      <c r="N285" s="7"/>
      <c r="O285" s="7"/>
      <c r="P285" s="24"/>
    </row>
    <row r="286" spans="1:16" s="3" customFormat="1">
      <c r="A286" s="20"/>
      <c r="B286" s="26"/>
      <c r="C286" s="26"/>
      <c r="D286" s="26"/>
      <c r="E286" s="20"/>
      <c r="F286" s="22"/>
      <c r="G286" s="22"/>
      <c r="H286" s="22"/>
      <c r="I286" s="22"/>
      <c r="J286" s="22"/>
      <c r="K286" s="3">
        <v>1</v>
      </c>
      <c r="M286" s="3">
        <v>1</v>
      </c>
      <c r="N286" s="7"/>
      <c r="O286" s="7"/>
      <c r="P286" s="24"/>
    </row>
    <row r="287" spans="1:16" s="4" customFormat="1">
      <c r="A287" s="28"/>
      <c r="B287" s="30"/>
      <c r="C287" s="30"/>
      <c r="D287" s="30"/>
      <c r="E287" s="28"/>
      <c r="F287" s="29"/>
      <c r="G287" s="29"/>
      <c r="H287" s="29"/>
      <c r="I287" s="29"/>
      <c r="J287" s="29"/>
      <c r="N287" s="4">
        <v>1</v>
      </c>
      <c r="O287" s="4">
        <v>1</v>
      </c>
      <c r="P287" s="27"/>
    </row>
    <row r="288" spans="1:16" s="2" customFormat="1">
      <c r="A288" s="19">
        <f>+A283+1</f>
        <v>58</v>
      </c>
      <c r="B288" s="25" t="s">
        <v>6</v>
      </c>
      <c r="C288" s="25" t="s">
        <v>6</v>
      </c>
      <c r="D288" s="25" t="s">
        <v>6</v>
      </c>
      <c r="E288" s="19" t="s">
        <v>126</v>
      </c>
      <c r="F288" s="21">
        <f>IF(K288=1,0+F$2,IF(K289=1,5+F$2,IF(K290=1,10+F$2,IF(K291=1,15+F$2,IF(K292=1,20+F$2,"")))))</f>
        <v>0</v>
      </c>
      <c r="G288" s="21">
        <f>IF(L288=1,0+G$2,IF(L289=1,5+G$2,IF(L290=1,10+G$2,IF(L291=1,15+G$2,IF(L292=1,20+G$2,"")))))</f>
        <v>1</v>
      </c>
      <c r="H288" s="21">
        <f>IF(M288=1,0+H$2,IF(M289=1,5+H$2,IF(M290=1,10+H$2,IF(M291=1,15+H$2,IF(M292=1,20+H$2,"")))))</f>
        <v>7</v>
      </c>
      <c r="I288" s="21">
        <f>IF(N288=1,0+I$2,IF(N289=1,5+I$2,IF(N290=1,10+I$2,IF(N291=1,15+I$2,IF(N292=1,20+I$2,"")))))</f>
        <v>13</v>
      </c>
      <c r="J288" s="21">
        <f>IF(O288=1,0+J$2,IF(O289=1,5+J$2,IF(O290=1,10+J$2,IF(O291=1,15+J$2,IF(O292=1,20+J$2,"")))))</f>
        <v>19</v>
      </c>
      <c r="K288" s="2">
        <v>1</v>
      </c>
      <c r="L288" s="2">
        <v>1</v>
      </c>
      <c r="P288" s="23" t="str">
        <f t="shared" ref="P288" si="209">CONCATENATE("_paylines.push(new Payline5Data(",A288-1,", LinesEmbed5x5.Line_0",A288-1,", 0x",E288,", payboxes, ",F288,", ",G288,", ",H288,", ",I288,", ",J288,"));")</f>
        <v>_paylines.push(new Payline5Data(57, LinesEmbed5x5.Line_057, 0xFFCFAB, payboxes, 0, 1, 7, 13, 19));</v>
      </c>
    </row>
    <row r="289" spans="1:16" s="3" customFormat="1">
      <c r="A289" s="20"/>
      <c r="B289" s="26"/>
      <c r="C289" s="26"/>
      <c r="D289" s="26"/>
      <c r="E289" s="20"/>
      <c r="F289" s="22"/>
      <c r="G289" s="22"/>
      <c r="H289" s="22"/>
      <c r="I289" s="22"/>
      <c r="J289" s="22"/>
      <c r="M289" s="3">
        <v>1</v>
      </c>
      <c r="N289" s="7"/>
      <c r="O289" s="7"/>
      <c r="P289" s="24"/>
    </row>
    <row r="290" spans="1:16" s="3" customFormat="1">
      <c r="A290" s="20"/>
      <c r="B290" s="26"/>
      <c r="C290" s="26"/>
      <c r="D290" s="26"/>
      <c r="E290" s="20"/>
      <c r="F290" s="22"/>
      <c r="G290" s="22"/>
      <c r="H290" s="22"/>
      <c r="I290" s="22"/>
      <c r="J290" s="22"/>
      <c r="N290" s="7">
        <v>1</v>
      </c>
      <c r="O290" s="7"/>
      <c r="P290" s="24"/>
    </row>
    <row r="291" spans="1:16" s="3" customFormat="1">
      <c r="A291" s="20"/>
      <c r="B291" s="26"/>
      <c r="C291" s="26"/>
      <c r="D291" s="26"/>
      <c r="E291" s="20"/>
      <c r="F291" s="22"/>
      <c r="G291" s="22"/>
      <c r="H291" s="22"/>
      <c r="I291" s="22"/>
      <c r="J291" s="22"/>
      <c r="N291" s="7"/>
      <c r="O291" s="7">
        <v>1</v>
      </c>
      <c r="P291" s="24"/>
    </row>
    <row r="292" spans="1:16" s="4" customFormat="1">
      <c r="A292" s="28"/>
      <c r="B292" s="30"/>
      <c r="C292" s="30"/>
      <c r="D292" s="30"/>
      <c r="E292" s="28"/>
      <c r="F292" s="29"/>
      <c r="G292" s="29"/>
      <c r="H292" s="29"/>
      <c r="I292" s="29"/>
      <c r="J292" s="29"/>
      <c r="P292" s="27"/>
    </row>
    <row r="293" spans="1:16" s="2" customFormat="1">
      <c r="A293" s="19">
        <f>+A288+1</f>
        <v>59</v>
      </c>
      <c r="B293" s="25" t="s">
        <v>6</v>
      </c>
      <c r="C293" s="25" t="s">
        <v>6</v>
      </c>
      <c r="D293" s="25" t="s">
        <v>6</v>
      </c>
      <c r="E293" s="19">
        <v>158078</v>
      </c>
      <c r="F293" s="21">
        <f>IF(K293=1,0+F$2,IF(K294=1,5+F$2,IF(K295=1,10+F$2,IF(K296=1,15+F$2,IF(K297=1,20+F$2,"")))))</f>
        <v>5</v>
      </c>
      <c r="G293" s="21">
        <f>IF(L293=1,0+G$2,IF(L294=1,5+G$2,IF(L295=1,10+G$2,IF(L296=1,15+G$2,IF(L297=1,20+G$2,"")))))</f>
        <v>6</v>
      </c>
      <c r="H293" s="21">
        <f>IF(M293=1,0+H$2,IF(M294=1,5+H$2,IF(M295=1,10+H$2,IF(M296=1,15+H$2,IF(M297=1,20+H$2,"")))))</f>
        <v>12</v>
      </c>
      <c r="I293" s="21">
        <f>IF(N293=1,0+I$2,IF(N294=1,5+I$2,IF(N295=1,10+I$2,IF(N296=1,15+I$2,IF(N297=1,20+I$2,"")))))</f>
        <v>18</v>
      </c>
      <c r="J293" s="21">
        <f>IF(O293=1,0+J$2,IF(O294=1,5+J$2,IF(O295=1,10+J$2,IF(O296=1,15+J$2,IF(O297=1,20+J$2,"")))))</f>
        <v>24</v>
      </c>
      <c r="P293" s="23" t="str">
        <f t="shared" ref="P293" si="210">CONCATENATE("_paylines.push(new Payline5Data(",A293-1,", LinesEmbed5x5.Line_0",A293-1,", 0x",E293,", payboxes, ",F293,", ",G293,", ",H293,", ",I293,", ",J293,"));")</f>
        <v>_paylines.push(new Payline5Data(58, LinesEmbed5x5.Line_058, 0x158078, payboxes, 5, 6, 12, 18, 24));</v>
      </c>
    </row>
    <row r="294" spans="1:16" s="3" customFormat="1">
      <c r="A294" s="20"/>
      <c r="B294" s="26"/>
      <c r="C294" s="26"/>
      <c r="D294" s="26"/>
      <c r="E294" s="20"/>
      <c r="F294" s="22"/>
      <c r="G294" s="22"/>
      <c r="H294" s="22"/>
      <c r="I294" s="22"/>
      <c r="J294" s="22"/>
      <c r="K294" s="3">
        <v>1</v>
      </c>
      <c r="L294" s="3">
        <v>1</v>
      </c>
      <c r="N294" s="7"/>
      <c r="O294" s="7"/>
      <c r="P294" s="24"/>
    </row>
    <row r="295" spans="1:16" s="3" customFormat="1">
      <c r="A295" s="20"/>
      <c r="B295" s="26"/>
      <c r="C295" s="26"/>
      <c r="D295" s="26"/>
      <c r="E295" s="20"/>
      <c r="F295" s="22"/>
      <c r="G295" s="22"/>
      <c r="H295" s="22"/>
      <c r="I295" s="22"/>
      <c r="J295" s="22"/>
      <c r="M295" s="3">
        <v>1</v>
      </c>
      <c r="N295" s="7"/>
      <c r="O295" s="7"/>
      <c r="P295" s="24"/>
    </row>
    <row r="296" spans="1:16" s="3" customFormat="1">
      <c r="A296" s="20"/>
      <c r="B296" s="26"/>
      <c r="C296" s="26"/>
      <c r="D296" s="26"/>
      <c r="E296" s="20"/>
      <c r="F296" s="22"/>
      <c r="G296" s="22"/>
      <c r="H296" s="22"/>
      <c r="I296" s="22"/>
      <c r="J296" s="22"/>
      <c r="N296" s="7">
        <v>1</v>
      </c>
      <c r="O296" s="7"/>
      <c r="P296" s="24"/>
    </row>
    <row r="297" spans="1:16" s="4" customFormat="1">
      <c r="A297" s="28"/>
      <c r="B297" s="30"/>
      <c r="C297" s="30"/>
      <c r="D297" s="30"/>
      <c r="E297" s="28"/>
      <c r="F297" s="29"/>
      <c r="G297" s="29"/>
      <c r="H297" s="29"/>
      <c r="I297" s="29"/>
      <c r="J297" s="29"/>
      <c r="O297" s="4">
        <v>1</v>
      </c>
      <c r="P297" s="27"/>
    </row>
    <row r="298" spans="1:16" s="2" customFormat="1">
      <c r="A298" s="19">
        <f>+A293+1</f>
        <v>60</v>
      </c>
      <c r="B298" s="25" t="s">
        <v>6</v>
      </c>
      <c r="C298" s="25" t="s">
        <v>6</v>
      </c>
      <c r="D298" s="25" t="s">
        <v>6</v>
      </c>
      <c r="E298" s="19" t="s">
        <v>129</v>
      </c>
      <c r="F298" s="21">
        <f>IF(K298=1,0+F$2,IF(K299=1,5+F$2,IF(K300=1,10+F$2,IF(K301=1,15+F$2,IF(K302=1,20+F$2,"")))))</f>
        <v>15</v>
      </c>
      <c r="G298" s="21">
        <f>IF(L298=1,0+G$2,IF(L299=1,5+G$2,IF(L300=1,10+G$2,IF(L301=1,15+G$2,IF(L302=1,20+G$2,"")))))</f>
        <v>11</v>
      </c>
      <c r="H298" s="21">
        <f>IF(M298=1,0+H$2,IF(M299=1,5+H$2,IF(M300=1,10+H$2,IF(M301=1,15+H$2,IF(M302=1,20+H$2,"")))))</f>
        <v>7</v>
      </c>
      <c r="I298" s="21">
        <f>IF(N298=1,0+I$2,IF(N299=1,5+I$2,IF(N300=1,10+I$2,IF(N301=1,15+I$2,IF(N302=1,20+I$2,"")))))</f>
        <v>3</v>
      </c>
      <c r="J298" s="21">
        <f>IF(O298=1,0+J$2,IF(O299=1,5+J$2,IF(O300=1,10+J$2,IF(O301=1,15+J$2,IF(O302=1,20+J$2,"")))))</f>
        <v>4</v>
      </c>
      <c r="N298" s="2">
        <v>1</v>
      </c>
      <c r="O298" s="2">
        <v>1</v>
      </c>
      <c r="P298" s="23" t="str">
        <f t="shared" ref="P298" si="211">CONCATENATE("_paylines.push(new Payline5Data(",A298-1,", LinesEmbed5x5.Line_0",A298-1,", 0x",E298,", payboxes, ",F298,", ",G298,", ",H298,", ",I298,", ",J298,"));")</f>
        <v>_paylines.push(new Payline5Data(59, LinesEmbed5x5.Line_059, 0xFC74FD, payboxes, 15, 11, 7, 3, 4));</v>
      </c>
    </row>
    <row r="299" spans="1:16" s="3" customFormat="1">
      <c r="A299" s="20"/>
      <c r="B299" s="26"/>
      <c r="C299" s="26"/>
      <c r="D299" s="26"/>
      <c r="E299" s="20"/>
      <c r="F299" s="22"/>
      <c r="G299" s="22"/>
      <c r="H299" s="22"/>
      <c r="I299" s="22"/>
      <c r="J299" s="22"/>
      <c r="M299" s="3">
        <v>1</v>
      </c>
      <c r="N299" s="7"/>
      <c r="O299" s="7"/>
      <c r="P299" s="24"/>
    </row>
    <row r="300" spans="1:16" s="3" customFormat="1">
      <c r="A300" s="20"/>
      <c r="B300" s="26"/>
      <c r="C300" s="26"/>
      <c r="D300" s="26"/>
      <c r="E300" s="20"/>
      <c r="F300" s="22"/>
      <c r="G300" s="22"/>
      <c r="H300" s="22"/>
      <c r="I300" s="22"/>
      <c r="J300" s="22"/>
      <c r="L300" s="3">
        <v>1</v>
      </c>
      <c r="N300" s="7"/>
      <c r="O300" s="7"/>
      <c r="P300" s="24"/>
    </row>
    <row r="301" spans="1:16" s="3" customFormat="1">
      <c r="A301" s="20"/>
      <c r="B301" s="26"/>
      <c r="C301" s="26"/>
      <c r="D301" s="26"/>
      <c r="E301" s="20"/>
      <c r="F301" s="22"/>
      <c r="G301" s="22"/>
      <c r="H301" s="22"/>
      <c r="I301" s="22"/>
      <c r="J301" s="22"/>
      <c r="K301" s="3">
        <v>1</v>
      </c>
      <c r="N301" s="7"/>
      <c r="O301" s="7"/>
      <c r="P301" s="24"/>
    </row>
    <row r="302" spans="1:16" s="4" customFormat="1">
      <c r="A302" s="28"/>
      <c r="B302" s="30"/>
      <c r="C302" s="30"/>
      <c r="D302" s="30"/>
      <c r="E302" s="28"/>
      <c r="F302" s="29"/>
      <c r="G302" s="29"/>
      <c r="H302" s="29"/>
      <c r="I302" s="29"/>
      <c r="J302" s="29"/>
      <c r="P302" s="27"/>
    </row>
    <row r="303" spans="1:16" s="2" customFormat="1">
      <c r="A303" s="19">
        <f>+A298+1</f>
        <v>61</v>
      </c>
      <c r="B303" s="25" t="s">
        <v>6</v>
      </c>
      <c r="C303" s="25" t="s">
        <v>6</v>
      </c>
      <c r="D303" s="25" t="s">
        <v>6</v>
      </c>
      <c r="E303" s="19" t="s">
        <v>131</v>
      </c>
      <c r="F303" s="21">
        <f>IF(K303=1,0+F$2,IF(K304=1,5+F$2,IF(K305=1,10+F$2,IF(K306=1,15+F$2,IF(K307=1,20+F$2,"")))))</f>
        <v>15</v>
      </c>
      <c r="G303" s="21">
        <f>IF(L303=1,0+G$2,IF(L304=1,5+G$2,IF(L305=1,10+G$2,IF(L306=1,15+G$2,IF(L307=1,20+G$2,"")))))</f>
        <v>16</v>
      </c>
      <c r="H303" s="21">
        <f>IF(M303=1,0+H$2,IF(M304=1,5+H$2,IF(M305=1,10+H$2,IF(M306=1,15+H$2,IF(M307=1,20+H$2,"")))))</f>
        <v>12</v>
      </c>
      <c r="I303" s="21">
        <f>IF(N303=1,0+I$2,IF(N304=1,5+I$2,IF(N305=1,10+I$2,IF(N306=1,15+I$2,IF(N307=1,20+I$2,"")))))</f>
        <v>8</v>
      </c>
      <c r="J303" s="21">
        <f>IF(O303=1,0+J$2,IF(O304=1,5+J$2,IF(O305=1,10+J$2,IF(O306=1,15+J$2,IF(O307=1,20+J$2,"")))))</f>
        <v>4</v>
      </c>
      <c r="O303" s="2">
        <v>1</v>
      </c>
      <c r="P303" s="23" t="str">
        <f t="shared" ref="P303" si="212">CONCATENATE("_paylines.push(new Payline5Data(",A303-1,", LinesEmbed5x5.Line_0",A303-1,", 0x",E303,", payboxes, ",F303,", ",G303,", ",H303,", ",I303,", ",J303,"));")</f>
        <v>_paylines.push(new Payline5Data(60, LinesEmbed5x5.Line_060, 0xF780A1, payboxes, 15, 16, 12, 8, 4));</v>
      </c>
    </row>
    <row r="304" spans="1:16" s="3" customFormat="1">
      <c r="A304" s="20"/>
      <c r="B304" s="26"/>
      <c r="C304" s="26"/>
      <c r="D304" s="26"/>
      <c r="E304" s="20"/>
      <c r="F304" s="22"/>
      <c r="G304" s="22"/>
      <c r="H304" s="22"/>
      <c r="I304" s="22"/>
      <c r="J304" s="22"/>
      <c r="N304" s="7">
        <v>1</v>
      </c>
      <c r="O304" s="7"/>
      <c r="P304" s="24"/>
    </row>
    <row r="305" spans="1:16" s="3" customFormat="1">
      <c r="A305" s="20"/>
      <c r="B305" s="26"/>
      <c r="C305" s="26"/>
      <c r="D305" s="26"/>
      <c r="E305" s="20"/>
      <c r="F305" s="22"/>
      <c r="G305" s="22"/>
      <c r="H305" s="22"/>
      <c r="I305" s="22"/>
      <c r="J305" s="22"/>
      <c r="M305" s="3">
        <v>1</v>
      </c>
      <c r="N305" s="7"/>
      <c r="O305" s="7"/>
      <c r="P305" s="24"/>
    </row>
    <row r="306" spans="1:16" s="3" customFormat="1">
      <c r="A306" s="20"/>
      <c r="B306" s="26"/>
      <c r="C306" s="26"/>
      <c r="D306" s="26"/>
      <c r="E306" s="20"/>
      <c r="F306" s="22"/>
      <c r="G306" s="22"/>
      <c r="H306" s="22"/>
      <c r="I306" s="22"/>
      <c r="J306" s="22"/>
      <c r="K306" s="3">
        <v>1</v>
      </c>
      <c r="L306" s="3">
        <v>1</v>
      </c>
      <c r="N306" s="7"/>
      <c r="O306" s="7"/>
      <c r="P306" s="24"/>
    </row>
    <row r="307" spans="1:16" s="4" customFormat="1">
      <c r="A307" s="28"/>
      <c r="B307" s="30"/>
      <c r="C307" s="30"/>
      <c r="D307" s="30"/>
      <c r="E307" s="28"/>
      <c r="F307" s="29"/>
      <c r="G307" s="29"/>
      <c r="H307" s="29"/>
      <c r="I307" s="29"/>
      <c r="J307" s="29"/>
      <c r="P307" s="27"/>
    </row>
    <row r="308" spans="1:16" s="2" customFormat="1">
      <c r="A308" s="19">
        <f t="shared" ref="A308" si="213">+A303+1</f>
        <v>62</v>
      </c>
      <c r="B308" s="25" t="s">
        <v>6</v>
      </c>
      <c r="C308" s="25" t="s">
        <v>6</v>
      </c>
      <c r="D308" s="25" t="s">
        <v>6</v>
      </c>
      <c r="E308" s="19" t="s">
        <v>133</v>
      </c>
      <c r="F308" s="21">
        <f t="shared" ref="F308" si="214">IF(K308=1,0+F$2,IF(K309=1,5+F$2,IF(K310=1,10+F$2,IF(K311=1,15+F$2,IF(K312=1,20+F$2,"")))))</f>
        <v>20</v>
      </c>
      <c r="G308" s="21">
        <f t="shared" ref="G308" si="215">IF(L308=1,0+G$2,IF(L309=1,5+G$2,IF(L310=1,10+G$2,IF(L311=1,15+G$2,IF(L312=1,20+G$2,"")))))</f>
        <v>21</v>
      </c>
      <c r="H308" s="21">
        <f t="shared" ref="H308" si="216">IF(M308=1,0+H$2,IF(M309=1,5+H$2,IF(M310=1,10+H$2,IF(M311=1,15+H$2,IF(M312=1,20+H$2,"")))))</f>
        <v>17</v>
      </c>
      <c r="I308" s="21">
        <f t="shared" ref="I308" si="217">IF(N308=1,0+I$2,IF(N309=1,5+I$2,IF(N310=1,10+I$2,IF(N311=1,15+I$2,IF(N312=1,20+I$2,"")))))</f>
        <v>13</v>
      </c>
      <c r="J308" s="21">
        <f t="shared" ref="J308" si="218">IF(O308=1,0+J$2,IF(O309=1,5+J$2,IF(O310=1,10+J$2,IF(O311=1,15+J$2,IF(O312=1,20+J$2,"")))))</f>
        <v>9</v>
      </c>
      <c r="P308" s="23" t="str">
        <f t="shared" ref="P308" si="219">CONCATENATE("_paylines.push(new Payline5Data(",A308-1,", LinesEmbed5x5.Line_0",A308-1,", 0x",E308,", payboxes, ",F308,", ",G308,", ",H308,", ",I308,", ",J308,"));")</f>
        <v>_paylines.push(new Payline5Data(61, LinesEmbed5x5.Line_061, 0x8E4585, payboxes, 20, 21, 17, 13, 9));</v>
      </c>
    </row>
    <row r="309" spans="1:16" s="3" customFormat="1">
      <c r="A309" s="20"/>
      <c r="B309" s="26"/>
      <c r="C309" s="26"/>
      <c r="D309" s="26"/>
      <c r="E309" s="20"/>
      <c r="F309" s="22"/>
      <c r="G309" s="22"/>
      <c r="H309" s="22"/>
      <c r="I309" s="22"/>
      <c r="J309" s="22"/>
      <c r="N309" s="7"/>
      <c r="O309" s="7">
        <v>1</v>
      </c>
      <c r="P309" s="24"/>
    </row>
    <row r="310" spans="1:16" s="3" customFormat="1">
      <c r="A310" s="20"/>
      <c r="B310" s="26"/>
      <c r="C310" s="26"/>
      <c r="D310" s="26"/>
      <c r="E310" s="20"/>
      <c r="F310" s="22"/>
      <c r="G310" s="22"/>
      <c r="H310" s="22"/>
      <c r="I310" s="22"/>
      <c r="J310" s="22"/>
      <c r="N310" s="7">
        <v>1</v>
      </c>
      <c r="O310" s="7"/>
      <c r="P310" s="24"/>
    </row>
    <row r="311" spans="1:16" s="3" customFormat="1">
      <c r="A311" s="20"/>
      <c r="B311" s="26"/>
      <c r="C311" s="26"/>
      <c r="D311" s="26"/>
      <c r="E311" s="20"/>
      <c r="F311" s="22"/>
      <c r="G311" s="22"/>
      <c r="H311" s="22"/>
      <c r="I311" s="22"/>
      <c r="J311" s="22"/>
      <c r="M311" s="3">
        <v>1</v>
      </c>
      <c r="N311" s="7"/>
      <c r="O311" s="7"/>
      <c r="P311" s="24"/>
    </row>
    <row r="312" spans="1:16" s="4" customFormat="1">
      <c r="A312" s="28"/>
      <c r="B312" s="30"/>
      <c r="C312" s="30"/>
      <c r="D312" s="30"/>
      <c r="E312" s="28"/>
      <c r="F312" s="29"/>
      <c r="G312" s="29"/>
      <c r="H312" s="29"/>
      <c r="I312" s="29"/>
      <c r="J312" s="29"/>
      <c r="K312" s="4">
        <v>1</v>
      </c>
      <c r="L312" s="4">
        <v>1</v>
      </c>
      <c r="P312" s="27"/>
    </row>
    <row r="313" spans="1:16" s="2" customFormat="1">
      <c r="A313" s="19">
        <f t="shared" ref="A313" si="220">+A308+1</f>
        <v>63</v>
      </c>
      <c r="B313" s="25" t="s">
        <v>6</v>
      </c>
      <c r="C313" s="25" t="s">
        <v>6</v>
      </c>
      <c r="D313" s="25" t="s">
        <v>6</v>
      </c>
      <c r="E313" s="19" t="s">
        <v>135</v>
      </c>
      <c r="F313" s="21">
        <f t="shared" ref="F313" si="221">IF(K313=1,0+F$2,IF(K314=1,5+F$2,IF(K315=1,10+F$2,IF(K316=1,15+F$2,IF(K317=1,20+F$2,"")))))</f>
        <v>0</v>
      </c>
      <c r="G313" s="21">
        <f t="shared" ref="G313" si="222">IF(L313=1,0+G$2,IF(L314=1,5+G$2,IF(L315=1,10+G$2,IF(L316=1,15+G$2,IF(L317=1,20+G$2,"")))))</f>
        <v>6</v>
      </c>
      <c r="H313" s="21">
        <f t="shared" ref="H313" si="223">IF(M313=1,0+H$2,IF(M314=1,5+H$2,IF(M315=1,10+H$2,IF(M316=1,15+H$2,IF(M317=1,20+H$2,"")))))</f>
        <v>12</v>
      </c>
      <c r="I313" s="21">
        <f t="shared" ref="I313" si="224">IF(N313=1,0+I$2,IF(N314=1,5+I$2,IF(N315=1,10+I$2,IF(N316=1,15+I$2,IF(N317=1,20+I$2,"")))))</f>
        <v>18</v>
      </c>
      <c r="J313" s="21">
        <f t="shared" ref="J313" si="225">IF(O313=1,0+J$2,IF(O314=1,5+J$2,IF(O315=1,10+J$2,IF(O316=1,15+J$2,IF(O317=1,20+J$2,"")))))</f>
        <v>19</v>
      </c>
      <c r="K313" s="2">
        <v>1</v>
      </c>
      <c r="P313" s="23" t="str">
        <f t="shared" ref="P313" si="226">CONCATENATE("_paylines.push(new Payline5Data(",A313-1,", LinesEmbed5x5.Line_0",A313-1,", 0x",E313,", payboxes, ",F313,", ",G313,", ",H313,", ",I313,", ",J313,"));")</f>
        <v>_paylines.push(new Payline5Data(62, LinesEmbed5x5.Line_062, 0x7442C8, payboxes, 0, 6, 12, 18, 19));</v>
      </c>
    </row>
    <row r="314" spans="1:16" s="3" customFormat="1">
      <c r="A314" s="20"/>
      <c r="B314" s="26"/>
      <c r="C314" s="26"/>
      <c r="D314" s="26"/>
      <c r="E314" s="20"/>
      <c r="F314" s="22"/>
      <c r="G314" s="22"/>
      <c r="H314" s="22"/>
      <c r="I314" s="22"/>
      <c r="J314" s="22"/>
      <c r="L314" s="3">
        <v>1</v>
      </c>
      <c r="N314" s="7"/>
      <c r="O314" s="7"/>
      <c r="P314" s="24"/>
    </row>
    <row r="315" spans="1:16" s="3" customFormat="1">
      <c r="A315" s="20"/>
      <c r="B315" s="26"/>
      <c r="C315" s="26"/>
      <c r="D315" s="26"/>
      <c r="E315" s="20"/>
      <c r="F315" s="22"/>
      <c r="G315" s="22"/>
      <c r="H315" s="22"/>
      <c r="I315" s="22"/>
      <c r="J315" s="22"/>
      <c r="M315" s="3">
        <v>1</v>
      </c>
      <c r="N315" s="7"/>
      <c r="O315" s="7"/>
      <c r="P315" s="24"/>
    </row>
    <row r="316" spans="1:16" s="3" customFormat="1">
      <c r="A316" s="20"/>
      <c r="B316" s="26"/>
      <c r="C316" s="26"/>
      <c r="D316" s="26"/>
      <c r="E316" s="20"/>
      <c r="F316" s="22"/>
      <c r="G316" s="22"/>
      <c r="H316" s="22"/>
      <c r="I316" s="22"/>
      <c r="J316" s="22"/>
      <c r="N316" s="7">
        <v>1</v>
      </c>
      <c r="O316" s="7">
        <v>1</v>
      </c>
      <c r="P316" s="24"/>
    </row>
    <row r="317" spans="1:16" s="4" customFormat="1">
      <c r="A317" s="28"/>
      <c r="B317" s="30"/>
      <c r="C317" s="30"/>
      <c r="D317" s="30"/>
      <c r="E317" s="28"/>
      <c r="F317" s="29"/>
      <c r="G317" s="29"/>
      <c r="H317" s="29"/>
      <c r="I317" s="29"/>
      <c r="J317" s="29"/>
      <c r="P317" s="27"/>
    </row>
    <row r="318" spans="1:16" s="2" customFormat="1">
      <c r="A318" s="19">
        <f t="shared" ref="A318" si="227">+A313+1</f>
        <v>64</v>
      </c>
      <c r="B318" s="25" t="s">
        <v>6</v>
      </c>
      <c r="C318" s="25" t="s">
        <v>6</v>
      </c>
      <c r="D318" s="25" t="s">
        <v>6</v>
      </c>
      <c r="E318" s="19" t="s">
        <v>137</v>
      </c>
      <c r="F318" s="21">
        <f t="shared" ref="F318" si="228">IF(K318=1,0+F$2,IF(K319=1,5+F$2,IF(K320=1,10+F$2,IF(K321=1,15+F$2,IF(K322=1,20+F$2,"")))))</f>
        <v>5</v>
      </c>
      <c r="G318" s="21">
        <f t="shared" ref="G318" si="229">IF(L318=1,0+G$2,IF(L319=1,5+G$2,IF(L320=1,10+G$2,IF(L321=1,15+G$2,IF(L322=1,20+G$2,"")))))</f>
        <v>11</v>
      </c>
      <c r="H318" s="21">
        <f t="shared" ref="H318" si="230">IF(M318=1,0+H$2,IF(M319=1,5+H$2,IF(M320=1,10+H$2,IF(M321=1,15+H$2,IF(M322=1,20+H$2,"")))))</f>
        <v>12</v>
      </c>
      <c r="I318" s="21">
        <f t="shared" ref="I318" si="231">IF(N318=1,0+I$2,IF(N319=1,5+I$2,IF(N320=1,10+I$2,IF(N321=1,15+I$2,IF(N322=1,20+I$2,"")))))</f>
        <v>8</v>
      </c>
      <c r="J318" s="21">
        <f t="shared" ref="J318" si="232">IF(O318=1,0+J$2,IF(O319=1,5+J$2,IF(O320=1,10+J$2,IF(O321=1,15+J$2,IF(O322=1,20+J$2,"")))))</f>
        <v>4</v>
      </c>
      <c r="O318" s="2">
        <v>1</v>
      </c>
      <c r="P318" s="23" t="str">
        <f t="shared" ref="P318" si="233">CONCATENATE("_paylines.push(new Payline5Data(",A318-1,", LinesEmbed5x5.Line_0",A318-1,", 0x",E318,", payboxes, ",F318,", ",G318,", ",H318,", ",I318,", ",J318,"));")</f>
        <v>_paylines.push(new Payline5Data(63, LinesEmbed5x5.Line_063, 0x9D81BA, payboxes, 5, 11, 12, 8, 4));</v>
      </c>
    </row>
    <row r="319" spans="1:16" s="3" customFormat="1">
      <c r="A319" s="20"/>
      <c r="B319" s="26"/>
      <c r="C319" s="26"/>
      <c r="D319" s="26"/>
      <c r="E319" s="20"/>
      <c r="F319" s="22"/>
      <c r="G319" s="22"/>
      <c r="H319" s="22"/>
      <c r="I319" s="22"/>
      <c r="J319" s="22"/>
      <c r="K319" s="3">
        <v>1</v>
      </c>
      <c r="N319" s="7">
        <v>1</v>
      </c>
      <c r="O319" s="7"/>
      <c r="P319" s="24"/>
    </row>
    <row r="320" spans="1:16" s="3" customFormat="1">
      <c r="A320" s="20"/>
      <c r="B320" s="26"/>
      <c r="C320" s="26"/>
      <c r="D320" s="26"/>
      <c r="E320" s="20"/>
      <c r="F320" s="22"/>
      <c r="G320" s="22"/>
      <c r="H320" s="22"/>
      <c r="I320" s="22"/>
      <c r="J320" s="22"/>
      <c r="L320" s="3">
        <v>1</v>
      </c>
      <c r="M320" s="3">
        <v>1</v>
      </c>
      <c r="N320" s="7"/>
      <c r="O320" s="7"/>
      <c r="P320" s="24"/>
    </row>
    <row r="321" spans="1:16" s="3" customFormat="1">
      <c r="A321" s="20"/>
      <c r="B321" s="26"/>
      <c r="C321" s="26"/>
      <c r="D321" s="26"/>
      <c r="E321" s="20"/>
      <c r="F321" s="22"/>
      <c r="G321" s="22"/>
      <c r="H321" s="22"/>
      <c r="I321" s="22"/>
      <c r="J321" s="22"/>
      <c r="N321" s="7"/>
      <c r="O321" s="7"/>
      <c r="P321" s="24"/>
    </row>
    <row r="322" spans="1:16" s="4" customFormat="1">
      <c r="A322" s="28"/>
      <c r="B322" s="30"/>
      <c r="C322" s="30"/>
      <c r="D322" s="30"/>
      <c r="E322" s="28"/>
      <c r="F322" s="29"/>
      <c r="G322" s="29"/>
      <c r="H322" s="29"/>
      <c r="I322" s="29"/>
      <c r="J322" s="29"/>
      <c r="P322" s="27"/>
    </row>
    <row r="323" spans="1:16" s="2" customFormat="1">
      <c r="A323" s="19">
        <f t="shared" ref="A323" si="234">+A318+1</f>
        <v>65</v>
      </c>
      <c r="B323" s="25" t="s">
        <v>6</v>
      </c>
      <c r="C323" s="25" t="s">
        <v>6</v>
      </c>
      <c r="D323" s="25" t="s">
        <v>6</v>
      </c>
      <c r="E323" s="19" t="s">
        <v>139</v>
      </c>
      <c r="F323" s="21">
        <f t="shared" ref="F323" si="235">IF(K323=1,0+F$2,IF(K324=1,5+F$2,IF(K325=1,10+F$2,IF(K326=1,15+F$2,IF(K327=1,20+F$2,"")))))</f>
        <v>5</v>
      </c>
      <c r="G323" s="21">
        <f t="shared" ref="G323" si="236">IF(L323=1,0+G$2,IF(L324=1,5+G$2,IF(L325=1,10+G$2,IF(L326=1,15+G$2,IF(L327=1,20+G$2,"")))))</f>
        <v>11</v>
      </c>
      <c r="H323" s="21">
        <f t="shared" ref="H323" si="237">IF(M323=1,0+H$2,IF(M324=1,5+H$2,IF(M325=1,10+H$2,IF(M326=1,15+H$2,IF(M327=1,20+H$2,"")))))</f>
        <v>17</v>
      </c>
      <c r="I323" s="21">
        <f t="shared" ref="I323" si="238">IF(N323=1,0+I$2,IF(N324=1,5+I$2,IF(N325=1,10+I$2,IF(N326=1,15+I$2,IF(N327=1,20+I$2,"")))))</f>
        <v>18</v>
      </c>
      <c r="J323" s="21">
        <f t="shared" ref="J323" si="239">IF(O323=1,0+J$2,IF(O324=1,5+J$2,IF(O325=1,10+J$2,IF(O326=1,15+J$2,IF(O327=1,20+J$2,"")))))</f>
        <v>14</v>
      </c>
      <c r="P323" s="23" t="str">
        <f t="shared" ref="P323" si="240">CONCATENATE("_paylines.push(new Payline5Data(",A323-1,", LinesEmbed5x5.Line_0",A323-1,", 0x",E323,", payboxes, ",F323,", ",G323,", ",H323,", ",I323,", ",J323,"));")</f>
        <v>_paylines.push(new Payline5Data(64, LinesEmbed5x5.Line_064, 0xFF1DCE, payboxes, 5, 11, 17, 18, 14));</v>
      </c>
    </row>
    <row r="324" spans="1:16" s="3" customFormat="1">
      <c r="A324" s="20"/>
      <c r="B324" s="26"/>
      <c r="C324" s="26"/>
      <c r="D324" s="26"/>
      <c r="E324" s="20"/>
      <c r="F324" s="22"/>
      <c r="G324" s="22"/>
      <c r="H324" s="22"/>
      <c r="I324" s="22"/>
      <c r="J324" s="22"/>
      <c r="K324" s="3">
        <v>1</v>
      </c>
      <c r="N324" s="7"/>
      <c r="O324" s="7"/>
      <c r="P324" s="24"/>
    </row>
    <row r="325" spans="1:16" s="3" customFormat="1">
      <c r="A325" s="20"/>
      <c r="B325" s="26"/>
      <c r="C325" s="26"/>
      <c r="D325" s="26"/>
      <c r="E325" s="20"/>
      <c r="F325" s="22"/>
      <c r="G325" s="22"/>
      <c r="H325" s="22"/>
      <c r="I325" s="22"/>
      <c r="J325" s="22"/>
      <c r="L325" s="3">
        <v>1</v>
      </c>
      <c r="N325" s="7"/>
      <c r="O325" s="7">
        <v>1</v>
      </c>
      <c r="P325" s="24"/>
    </row>
    <row r="326" spans="1:16" s="3" customFormat="1">
      <c r="A326" s="20"/>
      <c r="B326" s="26"/>
      <c r="C326" s="26"/>
      <c r="D326" s="26"/>
      <c r="E326" s="20"/>
      <c r="F326" s="22"/>
      <c r="G326" s="22"/>
      <c r="H326" s="22"/>
      <c r="I326" s="22"/>
      <c r="J326" s="22"/>
      <c r="M326" s="3">
        <v>1</v>
      </c>
      <c r="N326" s="7">
        <v>1</v>
      </c>
      <c r="O326" s="7"/>
      <c r="P326" s="24"/>
    </row>
    <row r="327" spans="1:16" s="4" customFormat="1">
      <c r="A327" s="28"/>
      <c r="B327" s="30"/>
      <c r="C327" s="30"/>
      <c r="D327" s="30"/>
      <c r="E327" s="28"/>
      <c r="F327" s="29"/>
      <c r="G327" s="29"/>
      <c r="H327" s="29"/>
      <c r="I327" s="29"/>
      <c r="J327" s="29"/>
      <c r="P327" s="27"/>
    </row>
    <row r="328" spans="1:16" s="2" customFormat="1">
      <c r="A328" s="19">
        <f t="shared" ref="A328" si="241">+A323+1</f>
        <v>66</v>
      </c>
      <c r="B328" s="25" t="s">
        <v>6</v>
      </c>
      <c r="C328" s="25" t="s">
        <v>6</v>
      </c>
      <c r="D328" s="25" t="s">
        <v>6</v>
      </c>
      <c r="E328" s="19" t="s">
        <v>141</v>
      </c>
      <c r="F328" s="21">
        <f t="shared" ref="F328" si="242">IF(K328=1,0+F$2,IF(K329=1,5+F$2,IF(K330=1,10+F$2,IF(K331=1,15+F$2,IF(K332=1,20+F$2,"")))))</f>
        <v>15</v>
      </c>
      <c r="G328" s="21">
        <f t="shared" ref="G328" si="243">IF(L328=1,0+G$2,IF(L329=1,5+G$2,IF(L330=1,10+G$2,IF(L331=1,15+G$2,IF(L332=1,20+G$2,"")))))</f>
        <v>11</v>
      </c>
      <c r="H328" s="21">
        <f t="shared" ref="H328" si="244">IF(M328=1,0+H$2,IF(M329=1,5+H$2,IF(M330=1,10+H$2,IF(M331=1,15+H$2,IF(M332=1,20+H$2,"")))))</f>
        <v>12</v>
      </c>
      <c r="I328" s="21">
        <f t="shared" ref="I328" si="245">IF(N328=1,0+I$2,IF(N329=1,5+I$2,IF(N330=1,10+I$2,IF(N331=1,15+I$2,IF(N332=1,20+I$2,"")))))</f>
        <v>18</v>
      </c>
      <c r="J328" s="21">
        <f t="shared" ref="J328" si="246">IF(O328=1,0+J$2,IF(O329=1,5+J$2,IF(O330=1,10+J$2,IF(O331=1,15+J$2,IF(O332=1,20+J$2,"")))))</f>
        <v>24</v>
      </c>
      <c r="P328" s="23" t="str">
        <f t="shared" ref="P328" si="247">CONCATENATE("_paylines.push(new Payline5Data(",A328-1,", LinesEmbed5x5.Line_0",A328-1,", 0x",E328,", payboxes, ",F328,", ",G328,", ",H328,", ",I328,", ",J328,"));")</f>
        <v>_paylines.push(new Payline5Data(65, LinesEmbed5x5.Line_065, 0xFF496C, payboxes, 15, 11, 12, 18, 24));</v>
      </c>
    </row>
    <row r="329" spans="1:16" s="3" customFormat="1">
      <c r="A329" s="20"/>
      <c r="B329" s="26"/>
      <c r="C329" s="26"/>
      <c r="D329" s="26"/>
      <c r="E329" s="20"/>
      <c r="F329" s="22"/>
      <c r="G329" s="22"/>
      <c r="H329" s="22"/>
      <c r="I329" s="22"/>
      <c r="J329" s="22"/>
      <c r="N329" s="7"/>
      <c r="O329" s="7"/>
      <c r="P329" s="24"/>
    </row>
    <row r="330" spans="1:16" s="3" customFormat="1">
      <c r="A330" s="20"/>
      <c r="B330" s="26"/>
      <c r="C330" s="26"/>
      <c r="D330" s="26"/>
      <c r="E330" s="20"/>
      <c r="F330" s="22"/>
      <c r="G330" s="22"/>
      <c r="H330" s="22"/>
      <c r="I330" s="22"/>
      <c r="J330" s="22"/>
      <c r="L330" s="3">
        <v>1</v>
      </c>
      <c r="M330" s="3">
        <v>1</v>
      </c>
      <c r="N330" s="7"/>
      <c r="O330" s="7"/>
      <c r="P330" s="24"/>
    </row>
    <row r="331" spans="1:16" s="3" customFormat="1">
      <c r="A331" s="20"/>
      <c r="B331" s="26"/>
      <c r="C331" s="26"/>
      <c r="D331" s="26"/>
      <c r="E331" s="20"/>
      <c r="F331" s="22"/>
      <c r="G331" s="22"/>
      <c r="H331" s="22"/>
      <c r="I331" s="22"/>
      <c r="J331" s="22"/>
      <c r="K331" s="3">
        <v>1</v>
      </c>
      <c r="N331" s="7">
        <v>1</v>
      </c>
      <c r="O331" s="7"/>
      <c r="P331" s="24"/>
    </row>
    <row r="332" spans="1:16" s="4" customFormat="1">
      <c r="A332" s="28"/>
      <c r="B332" s="30"/>
      <c r="C332" s="30"/>
      <c r="D332" s="30"/>
      <c r="E332" s="28"/>
      <c r="F332" s="29"/>
      <c r="G332" s="29"/>
      <c r="H332" s="29"/>
      <c r="I332" s="29"/>
      <c r="J332" s="29"/>
      <c r="O332" s="4">
        <v>1</v>
      </c>
      <c r="P332" s="27"/>
    </row>
    <row r="333" spans="1:16" s="2" customFormat="1">
      <c r="A333" s="19">
        <f t="shared" ref="A333" si="248">+A328+1</f>
        <v>67</v>
      </c>
      <c r="B333" s="25" t="s">
        <v>6</v>
      </c>
      <c r="C333" s="25" t="s">
        <v>6</v>
      </c>
      <c r="D333" s="25" t="s">
        <v>6</v>
      </c>
      <c r="E333" s="19" t="s">
        <v>143</v>
      </c>
      <c r="F333" s="21">
        <f t="shared" ref="F333" si="249">IF(K333=1,0+F$2,IF(K334=1,5+F$2,IF(K335=1,10+F$2,IF(K336=1,15+F$2,IF(K337=1,20+F$2,"")))))</f>
        <v>15</v>
      </c>
      <c r="G333" s="21">
        <f t="shared" ref="G333" si="250">IF(L333=1,0+G$2,IF(L334=1,5+G$2,IF(L335=1,10+G$2,IF(L336=1,15+G$2,IF(L337=1,20+G$2,"")))))</f>
        <v>11</v>
      </c>
      <c r="H333" s="21">
        <f t="shared" ref="H333" si="251">IF(M333=1,0+H$2,IF(M334=1,5+H$2,IF(M335=1,10+H$2,IF(M336=1,15+H$2,IF(M337=1,20+H$2,"")))))</f>
        <v>7</v>
      </c>
      <c r="I333" s="21">
        <f t="shared" ref="I333" si="252">IF(N333=1,0+I$2,IF(N334=1,5+I$2,IF(N335=1,10+I$2,IF(N336=1,15+I$2,IF(N337=1,20+I$2,"")))))</f>
        <v>8</v>
      </c>
      <c r="J333" s="21">
        <f t="shared" ref="J333" si="253">IF(O333=1,0+J$2,IF(O334=1,5+J$2,IF(O335=1,10+J$2,IF(O336=1,15+J$2,IF(O337=1,20+J$2,"")))))</f>
        <v>14</v>
      </c>
      <c r="P333" s="23" t="str">
        <f t="shared" ref="P333" si="254">CONCATENATE("_paylines.push(new Payline5Data(",A333-1,", LinesEmbed5x5.Line_0",A333-1,", 0x",E333,", payboxes, ",F333,", ",G333,", ",H333,", ",I333,", ",J333,"));")</f>
        <v>_paylines.push(new Payline5Data(66, LinesEmbed5x5.Line_066, 0xD68A59, payboxes, 15, 11, 7, 8, 14));</v>
      </c>
    </row>
    <row r="334" spans="1:16" s="3" customFormat="1">
      <c r="A334" s="20"/>
      <c r="B334" s="26"/>
      <c r="C334" s="26"/>
      <c r="D334" s="26"/>
      <c r="E334" s="20"/>
      <c r="F334" s="22"/>
      <c r="G334" s="22"/>
      <c r="H334" s="22"/>
      <c r="I334" s="22"/>
      <c r="J334" s="22"/>
      <c r="M334" s="3">
        <v>1</v>
      </c>
      <c r="N334" s="7">
        <v>1</v>
      </c>
      <c r="O334" s="7"/>
      <c r="P334" s="24"/>
    </row>
    <row r="335" spans="1:16" s="3" customFormat="1">
      <c r="A335" s="20"/>
      <c r="B335" s="26"/>
      <c r="C335" s="26"/>
      <c r="D335" s="26"/>
      <c r="E335" s="20"/>
      <c r="F335" s="22"/>
      <c r="G335" s="22"/>
      <c r="H335" s="22"/>
      <c r="I335" s="22"/>
      <c r="J335" s="22"/>
      <c r="L335" s="3">
        <v>1</v>
      </c>
      <c r="N335" s="7"/>
      <c r="O335" s="7">
        <v>1</v>
      </c>
      <c r="P335" s="24"/>
    </row>
    <row r="336" spans="1:16" s="3" customFormat="1">
      <c r="A336" s="20"/>
      <c r="B336" s="26"/>
      <c r="C336" s="26"/>
      <c r="D336" s="26"/>
      <c r="E336" s="20"/>
      <c r="F336" s="22"/>
      <c r="G336" s="22"/>
      <c r="H336" s="22"/>
      <c r="I336" s="22"/>
      <c r="J336" s="22"/>
      <c r="K336" s="3">
        <v>1</v>
      </c>
      <c r="N336" s="7"/>
      <c r="O336" s="7"/>
      <c r="P336" s="24"/>
    </row>
    <row r="337" spans="1:16" s="4" customFormat="1">
      <c r="A337" s="28"/>
      <c r="B337" s="30"/>
      <c r="C337" s="30"/>
      <c r="D337" s="30"/>
      <c r="E337" s="28"/>
      <c r="F337" s="29"/>
      <c r="G337" s="29"/>
      <c r="H337" s="29"/>
      <c r="I337" s="29"/>
      <c r="J337" s="29"/>
      <c r="P337" s="27"/>
    </row>
    <row r="338" spans="1:16" s="2" customFormat="1">
      <c r="A338" s="19">
        <f t="shared" ref="A338" si="255">+A333+1</f>
        <v>68</v>
      </c>
      <c r="B338" s="25" t="s">
        <v>6</v>
      </c>
      <c r="C338" s="25" t="s">
        <v>6</v>
      </c>
      <c r="D338" s="25" t="s">
        <v>6</v>
      </c>
      <c r="E338" s="19" t="s">
        <v>145</v>
      </c>
      <c r="F338" s="21">
        <f t="shared" ref="F338" si="256">IF(K338=1,0+F$2,IF(K339=1,5+F$2,IF(K340=1,10+F$2,IF(K341=1,15+F$2,IF(K342=1,20+F$2,"")))))</f>
        <v>20</v>
      </c>
      <c r="G338" s="21">
        <f t="shared" ref="G338" si="257">IF(L338=1,0+G$2,IF(L339=1,5+G$2,IF(L340=1,10+G$2,IF(L341=1,15+G$2,IF(L342=1,20+G$2,"")))))</f>
        <v>16</v>
      </c>
      <c r="H338" s="21">
        <f t="shared" ref="H338" si="258">IF(M338=1,0+H$2,IF(M339=1,5+H$2,IF(M340=1,10+H$2,IF(M341=1,15+H$2,IF(M342=1,20+H$2,"")))))</f>
        <v>12</v>
      </c>
      <c r="I338" s="21">
        <f t="shared" ref="I338" si="259">IF(N338=1,0+I$2,IF(N339=1,5+I$2,IF(N340=1,10+I$2,IF(N341=1,15+I$2,IF(N342=1,20+I$2,"")))))</f>
        <v>8</v>
      </c>
      <c r="J338" s="21">
        <f t="shared" ref="J338" si="260">IF(O338=1,0+J$2,IF(O339=1,5+J$2,IF(O340=1,10+J$2,IF(O341=1,15+J$2,IF(O342=1,20+J$2,"")))))</f>
        <v>9</v>
      </c>
      <c r="P338" s="23" t="str">
        <f t="shared" ref="P338" si="261">CONCATENATE("_paylines.push(new Payline5Data(",A338-1,", LinesEmbed5x5.Line_0",A338-1,", 0x",E338,", payboxes, ",F338,", ",G338,", ",H338,", ",I338,", ",J338,"));")</f>
        <v>_paylines.push(new Payline5Data(67, LinesEmbed5x5.Line_067, 0xFF48D0, payboxes, 20, 16, 12, 8, 9));</v>
      </c>
    </row>
    <row r="339" spans="1:16" s="3" customFormat="1">
      <c r="A339" s="20"/>
      <c r="B339" s="26"/>
      <c r="C339" s="26"/>
      <c r="D339" s="26"/>
      <c r="E339" s="20"/>
      <c r="F339" s="22"/>
      <c r="G339" s="22"/>
      <c r="H339" s="22"/>
      <c r="I339" s="22"/>
      <c r="J339" s="22"/>
      <c r="N339" s="7">
        <v>1</v>
      </c>
      <c r="O339" s="7">
        <v>1</v>
      </c>
      <c r="P339" s="24"/>
    </row>
    <row r="340" spans="1:16" s="3" customFormat="1">
      <c r="A340" s="20"/>
      <c r="B340" s="26"/>
      <c r="C340" s="26"/>
      <c r="D340" s="26"/>
      <c r="E340" s="20"/>
      <c r="F340" s="22"/>
      <c r="G340" s="22"/>
      <c r="H340" s="22"/>
      <c r="I340" s="22"/>
      <c r="J340" s="22"/>
      <c r="M340" s="3">
        <v>1</v>
      </c>
      <c r="N340" s="7"/>
      <c r="O340" s="7"/>
      <c r="P340" s="24"/>
    </row>
    <row r="341" spans="1:16" s="3" customFormat="1">
      <c r="A341" s="20"/>
      <c r="B341" s="26"/>
      <c r="C341" s="26"/>
      <c r="D341" s="26"/>
      <c r="E341" s="20"/>
      <c r="F341" s="22"/>
      <c r="G341" s="22"/>
      <c r="H341" s="22"/>
      <c r="I341" s="22"/>
      <c r="J341" s="22"/>
      <c r="L341" s="3">
        <v>1</v>
      </c>
      <c r="N341" s="7"/>
      <c r="O341" s="7"/>
      <c r="P341" s="24"/>
    </row>
    <row r="342" spans="1:16" s="4" customFormat="1">
      <c r="A342" s="28"/>
      <c r="B342" s="30"/>
      <c r="C342" s="30"/>
      <c r="D342" s="30"/>
      <c r="E342" s="28"/>
      <c r="F342" s="29"/>
      <c r="G342" s="29"/>
      <c r="H342" s="29"/>
      <c r="I342" s="29"/>
      <c r="J342" s="29"/>
      <c r="K342" s="4">
        <v>1</v>
      </c>
      <c r="P342" s="27"/>
    </row>
    <row r="343" spans="1:16" s="2" customFormat="1">
      <c r="A343" s="19">
        <f t="shared" ref="A343" si="262">+A338+1</f>
        <v>69</v>
      </c>
      <c r="B343" s="25" t="s">
        <v>6</v>
      </c>
      <c r="C343" s="25" t="s">
        <v>6</v>
      </c>
      <c r="D343" s="25" t="s">
        <v>6</v>
      </c>
      <c r="E343" s="19" t="s">
        <v>146</v>
      </c>
      <c r="F343" s="21">
        <f t="shared" ref="F343" si="263">IF(K343=1,0+F$2,IF(K344=1,5+F$2,IF(K345=1,10+F$2,IF(K346=1,15+F$2,IF(K347=1,20+F$2,"")))))</f>
        <v>0</v>
      </c>
      <c r="G343" s="21">
        <f t="shared" ref="G343" si="264">IF(L343=1,0+G$2,IF(L344=1,5+G$2,IF(L345=1,10+G$2,IF(L346=1,15+G$2,IF(L347=1,20+G$2,"")))))</f>
        <v>6</v>
      </c>
      <c r="H343" s="21">
        <f t="shared" ref="H343" si="265">IF(M343=1,0+H$2,IF(M344=1,5+H$2,IF(M345=1,10+H$2,IF(M346=1,15+H$2,IF(M347=1,20+H$2,"")))))</f>
        <v>12</v>
      </c>
      <c r="I343" s="21">
        <f t="shared" ref="I343" si="266">IF(N343=1,0+I$2,IF(N344=1,5+I$2,IF(N345=1,10+I$2,IF(N346=1,15+I$2,IF(N347=1,20+I$2,"")))))</f>
        <v>13</v>
      </c>
      <c r="J343" s="21">
        <f t="shared" ref="J343" si="267">IF(O343=1,0+J$2,IF(O344=1,5+J$2,IF(O345=1,10+J$2,IF(O346=1,15+J$2,IF(O347=1,20+J$2,"")))))</f>
        <v>9</v>
      </c>
      <c r="K343" s="2">
        <v>1</v>
      </c>
      <c r="P343" s="23" t="str">
        <f t="shared" ref="P343" si="268">CONCATENATE("_paylines.push(new Payline5Data(",A343-1,", LinesEmbed5x5.Line_0",A343-1,", 0x",E343,", payboxes, ",F343,", ",G343,", ",H343,", ",I343,", ",J343,"));")</f>
        <v>_paylines.push(new Payline5Data(68, LinesEmbed5x5.Line_068, 0xEE204D, payboxes, 0, 6, 12, 13, 9));</v>
      </c>
    </row>
    <row r="344" spans="1:16" s="3" customFormat="1">
      <c r="A344" s="20"/>
      <c r="B344" s="26"/>
      <c r="C344" s="26"/>
      <c r="D344" s="26"/>
      <c r="E344" s="20"/>
      <c r="F344" s="22"/>
      <c r="G344" s="22"/>
      <c r="H344" s="22"/>
      <c r="I344" s="22"/>
      <c r="J344" s="22"/>
      <c r="L344" s="3">
        <v>1</v>
      </c>
      <c r="N344" s="7"/>
      <c r="O344" s="7">
        <v>1</v>
      </c>
      <c r="P344" s="24"/>
    </row>
    <row r="345" spans="1:16" s="3" customFormat="1">
      <c r="A345" s="20"/>
      <c r="B345" s="26"/>
      <c r="C345" s="26"/>
      <c r="D345" s="26"/>
      <c r="E345" s="20"/>
      <c r="F345" s="22"/>
      <c r="G345" s="22"/>
      <c r="H345" s="22"/>
      <c r="I345" s="22"/>
      <c r="J345" s="22"/>
      <c r="M345" s="3">
        <v>1</v>
      </c>
      <c r="N345" s="7">
        <v>1</v>
      </c>
      <c r="O345" s="7"/>
      <c r="P345" s="24"/>
    </row>
    <row r="346" spans="1:16" s="3" customFormat="1">
      <c r="A346" s="20"/>
      <c r="B346" s="26"/>
      <c r="C346" s="26"/>
      <c r="D346" s="26"/>
      <c r="E346" s="20"/>
      <c r="F346" s="22"/>
      <c r="G346" s="22"/>
      <c r="H346" s="22"/>
      <c r="I346" s="22"/>
      <c r="J346" s="22"/>
      <c r="N346" s="7"/>
      <c r="O346" s="7"/>
      <c r="P346" s="24"/>
    </row>
    <row r="347" spans="1:16" s="4" customFormat="1">
      <c r="A347" s="28"/>
      <c r="B347" s="30"/>
      <c r="C347" s="30"/>
      <c r="D347" s="30"/>
      <c r="E347" s="28"/>
      <c r="F347" s="29"/>
      <c r="G347" s="29"/>
      <c r="H347" s="29"/>
      <c r="I347" s="29"/>
      <c r="J347" s="29"/>
      <c r="P347" s="27"/>
    </row>
    <row r="348" spans="1:16" s="2" customFormat="1">
      <c r="A348" s="19">
        <f t="shared" ref="A348" si="269">+A343+1</f>
        <v>70</v>
      </c>
      <c r="B348" s="25" t="s">
        <v>6</v>
      </c>
      <c r="C348" s="25" t="s">
        <v>6</v>
      </c>
      <c r="D348" s="25" t="s">
        <v>6</v>
      </c>
      <c r="E348" s="19" t="s">
        <v>148</v>
      </c>
      <c r="F348" s="21">
        <f t="shared" ref="F348" si="270">IF(K348=1,0+F$2,IF(K349=1,5+F$2,IF(K350=1,10+F$2,IF(K351=1,15+F$2,IF(K352=1,20+F$2,"")))))</f>
        <v>10</v>
      </c>
      <c r="G348" s="21">
        <f t="shared" ref="G348" si="271">IF(L348=1,0+G$2,IF(L349=1,5+G$2,IF(L350=1,10+G$2,IF(L351=1,15+G$2,IF(L352=1,20+G$2,"")))))</f>
        <v>6</v>
      </c>
      <c r="H348" s="21">
        <f t="shared" ref="H348" si="272">IF(M348=1,0+H$2,IF(M349=1,5+H$2,IF(M350=1,10+H$2,IF(M351=1,15+H$2,IF(M352=1,20+H$2,"")))))</f>
        <v>7</v>
      </c>
      <c r="I348" s="21">
        <f t="shared" ref="I348" si="273">IF(N348=1,0+I$2,IF(N349=1,5+I$2,IF(N350=1,10+I$2,IF(N351=1,15+I$2,IF(N352=1,20+I$2,"")))))</f>
        <v>13</v>
      </c>
      <c r="J348" s="21">
        <f t="shared" ref="J348" si="274">IF(O348=1,0+J$2,IF(O349=1,5+J$2,IF(O350=1,10+J$2,IF(O351=1,15+J$2,IF(O352=1,20+J$2,"")))))</f>
        <v>19</v>
      </c>
      <c r="P348" s="23" t="str">
        <f t="shared" ref="P348" si="275">CONCATENATE("_paylines.push(new Payline5Data(",A348-1,", LinesEmbed5x5.Line_0",A348-1,", 0x",E348,", payboxes, ",F348,", ",G348,", ",H348,", ",I348,", ",J348,"));")</f>
        <v>_paylines.push(new Payline5Data(69, LinesEmbed5x5.Line_069, 0xFF5349, payboxes, 10, 6, 7, 13, 19));</v>
      </c>
    </row>
    <row r="349" spans="1:16" s="3" customFormat="1">
      <c r="A349" s="20"/>
      <c r="B349" s="26"/>
      <c r="C349" s="26"/>
      <c r="D349" s="26"/>
      <c r="E349" s="20"/>
      <c r="F349" s="22"/>
      <c r="G349" s="22"/>
      <c r="H349" s="22"/>
      <c r="I349" s="22"/>
      <c r="J349" s="22"/>
      <c r="L349" s="3">
        <v>1</v>
      </c>
      <c r="M349" s="3">
        <v>1</v>
      </c>
      <c r="N349" s="7"/>
      <c r="O349" s="7"/>
      <c r="P349" s="24"/>
    </row>
    <row r="350" spans="1:16" s="3" customFormat="1">
      <c r="A350" s="20"/>
      <c r="B350" s="26"/>
      <c r="C350" s="26"/>
      <c r="D350" s="26"/>
      <c r="E350" s="20"/>
      <c r="F350" s="22"/>
      <c r="G350" s="22"/>
      <c r="H350" s="22"/>
      <c r="I350" s="22"/>
      <c r="J350" s="22"/>
      <c r="K350" s="3">
        <v>1</v>
      </c>
      <c r="N350" s="7">
        <v>1</v>
      </c>
      <c r="O350" s="7"/>
      <c r="P350" s="24"/>
    </row>
    <row r="351" spans="1:16" s="3" customFormat="1">
      <c r="A351" s="20"/>
      <c r="B351" s="26"/>
      <c r="C351" s="26"/>
      <c r="D351" s="26"/>
      <c r="E351" s="20"/>
      <c r="F351" s="22"/>
      <c r="G351" s="22"/>
      <c r="H351" s="22"/>
      <c r="I351" s="22"/>
      <c r="J351" s="22"/>
      <c r="N351" s="7"/>
      <c r="O351" s="7">
        <v>1</v>
      </c>
      <c r="P351" s="24"/>
    </row>
    <row r="352" spans="1:16" s="4" customFormat="1">
      <c r="A352" s="28"/>
      <c r="B352" s="30"/>
      <c r="C352" s="30"/>
      <c r="D352" s="30"/>
      <c r="E352" s="28"/>
      <c r="F352" s="29"/>
      <c r="G352" s="29"/>
      <c r="H352" s="29"/>
      <c r="I352" s="29"/>
      <c r="J352" s="29"/>
      <c r="P352" s="27"/>
    </row>
    <row r="353" spans="1:16" s="2" customFormat="1">
      <c r="A353" s="19">
        <f t="shared" ref="A353" si="276">+A348+1</f>
        <v>71</v>
      </c>
      <c r="B353" s="25" t="s">
        <v>6</v>
      </c>
      <c r="C353" s="25" t="s">
        <v>6</v>
      </c>
      <c r="D353" s="25" t="s">
        <v>6</v>
      </c>
      <c r="E353" s="19" t="s">
        <v>150</v>
      </c>
      <c r="F353" s="21">
        <f t="shared" ref="F353" si="277">IF(K353=1,0+F$2,IF(K354=1,5+F$2,IF(K355=1,10+F$2,IF(K356=1,15+F$2,IF(K357=1,20+F$2,"")))))</f>
        <v>10</v>
      </c>
      <c r="G353" s="21">
        <f t="shared" ref="G353" si="278">IF(L353=1,0+G$2,IF(L354=1,5+G$2,IF(L355=1,10+G$2,IF(L356=1,15+G$2,IF(L357=1,20+G$2,"")))))</f>
        <v>16</v>
      </c>
      <c r="H353" s="21">
        <f t="shared" ref="H353" si="279">IF(M353=1,0+H$2,IF(M354=1,5+H$2,IF(M355=1,10+H$2,IF(M356=1,15+H$2,IF(M357=1,20+H$2,"")))))</f>
        <v>17</v>
      </c>
      <c r="I353" s="21">
        <f t="shared" ref="I353" si="280">IF(N353=1,0+I$2,IF(N354=1,5+I$2,IF(N355=1,10+I$2,IF(N356=1,15+I$2,IF(N357=1,20+I$2,"")))))</f>
        <v>13</v>
      </c>
      <c r="J353" s="21">
        <f t="shared" ref="J353" si="281">IF(O353=1,0+J$2,IF(O354=1,5+J$2,IF(O355=1,10+J$2,IF(O356=1,15+J$2,IF(O357=1,20+J$2,"")))))</f>
        <v>9</v>
      </c>
      <c r="P353" s="23" t="str">
        <f t="shared" ref="P353" si="282">CONCATENATE("_paylines.push(new Payline5Data(",A353-1,", LinesEmbed5x5.Line_0",A353-1,", 0x",E353,", payboxes, ",F353,", ",G353,", ",H353,", ",I353,", ",J353,"));")</f>
        <v>_paylines.push(new Payline5Data(70, LinesEmbed5x5.Line_070, 0xC0448F, payboxes, 10, 16, 17, 13, 9));</v>
      </c>
    </row>
    <row r="354" spans="1:16" s="3" customFormat="1">
      <c r="A354" s="20"/>
      <c r="B354" s="26"/>
      <c r="C354" s="26"/>
      <c r="D354" s="26"/>
      <c r="E354" s="20"/>
      <c r="F354" s="22"/>
      <c r="G354" s="22"/>
      <c r="H354" s="22"/>
      <c r="I354" s="22"/>
      <c r="J354" s="22"/>
      <c r="N354" s="7"/>
      <c r="O354" s="7">
        <v>1</v>
      </c>
      <c r="P354" s="24"/>
    </row>
    <row r="355" spans="1:16" s="3" customFormat="1">
      <c r="A355" s="20"/>
      <c r="B355" s="26"/>
      <c r="C355" s="26"/>
      <c r="D355" s="26"/>
      <c r="E355" s="20"/>
      <c r="F355" s="22"/>
      <c r="G355" s="22"/>
      <c r="H355" s="22"/>
      <c r="I355" s="22"/>
      <c r="J355" s="22"/>
      <c r="K355" s="3">
        <v>1</v>
      </c>
      <c r="N355" s="7">
        <v>1</v>
      </c>
      <c r="O355" s="7"/>
      <c r="P355" s="24"/>
    </row>
    <row r="356" spans="1:16" s="3" customFormat="1">
      <c r="A356" s="20"/>
      <c r="B356" s="26"/>
      <c r="C356" s="26"/>
      <c r="D356" s="26"/>
      <c r="E356" s="20"/>
      <c r="F356" s="22"/>
      <c r="G356" s="22"/>
      <c r="H356" s="22"/>
      <c r="I356" s="22"/>
      <c r="J356" s="22"/>
      <c r="L356" s="3">
        <v>1</v>
      </c>
      <c r="M356" s="3">
        <v>1</v>
      </c>
      <c r="N356" s="7"/>
      <c r="O356" s="7"/>
      <c r="P356" s="24"/>
    </row>
    <row r="357" spans="1:16" s="4" customFormat="1">
      <c r="A357" s="28"/>
      <c r="B357" s="30"/>
      <c r="C357" s="30"/>
      <c r="D357" s="30"/>
      <c r="E357" s="28"/>
      <c r="F357" s="29"/>
      <c r="G357" s="29"/>
      <c r="H357" s="29"/>
      <c r="I357" s="29"/>
      <c r="J357" s="29"/>
      <c r="P357" s="27"/>
    </row>
    <row r="358" spans="1:16" s="2" customFormat="1">
      <c r="A358" s="19">
        <f t="shared" ref="A358" si="283">+A353+1</f>
        <v>72</v>
      </c>
      <c r="B358" s="25" t="s">
        <v>6</v>
      </c>
      <c r="C358" s="25" t="s">
        <v>6</v>
      </c>
      <c r="D358" s="25" t="s">
        <v>6</v>
      </c>
      <c r="E358" s="19" t="s">
        <v>152</v>
      </c>
      <c r="F358" s="21">
        <f t="shared" ref="F358" si="284">IF(K358=1,0+F$2,IF(K359=1,5+F$2,IF(K360=1,10+F$2,IF(K361=1,15+F$2,IF(K362=1,20+F$2,"")))))</f>
        <v>20</v>
      </c>
      <c r="G358" s="21">
        <f t="shared" ref="G358" si="285">IF(L358=1,0+G$2,IF(L359=1,5+G$2,IF(L360=1,10+G$2,IF(L361=1,15+G$2,IF(L362=1,20+G$2,"")))))</f>
        <v>16</v>
      </c>
      <c r="H358" s="21">
        <f t="shared" ref="H358" si="286">IF(M358=1,0+H$2,IF(M359=1,5+H$2,IF(M360=1,10+H$2,IF(M361=1,15+H$2,IF(M362=1,20+H$2,"")))))</f>
        <v>12</v>
      </c>
      <c r="I358" s="21">
        <f t="shared" ref="I358" si="287">IF(N358=1,0+I$2,IF(N359=1,5+I$2,IF(N360=1,10+I$2,IF(N361=1,15+I$2,IF(N362=1,20+I$2,"")))))</f>
        <v>13</v>
      </c>
      <c r="J358" s="21">
        <f t="shared" ref="J358" si="288">IF(O358=1,0+J$2,IF(O359=1,5+J$2,IF(O360=1,10+J$2,IF(O361=1,15+J$2,IF(O362=1,20+J$2,"")))))</f>
        <v>19</v>
      </c>
      <c r="P358" s="23" t="str">
        <f t="shared" ref="P358" si="289">CONCATENATE("_paylines.push(new Payline5Data(",A358-1,", LinesEmbed5x5.Line_0",A358-1,", 0x",E358,", payboxes, ",F358,", ",G358,", ",H358,", ",I358,", ",J358,"));")</f>
        <v>_paylines.push(new Payline5Data(71, LinesEmbed5x5.Line_071, 0x1FCECB, payboxes, 20, 16, 12, 13, 19));</v>
      </c>
    </row>
    <row r="359" spans="1:16" s="3" customFormat="1">
      <c r="A359" s="20"/>
      <c r="B359" s="26"/>
      <c r="C359" s="26"/>
      <c r="D359" s="26"/>
      <c r="E359" s="20"/>
      <c r="F359" s="22"/>
      <c r="G359" s="22"/>
      <c r="H359" s="22"/>
      <c r="I359" s="22"/>
      <c r="J359" s="22"/>
      <c r="N359" s="7"/>
      <c r="O359" s="7"/>
      <c r="P359" s="24"/>
    </row>
    <row r="360" spans="1:16" s="3" customFormat="1">
      <c r="A360" s="20"/>
      <c r="B360" s="26"/>
      <c r="C360" s="26"/>
      <c r="D360" s="26"/>
      <c r="E360" s="20"/>
      <c r="F360" s="22"/>
      <c r="G360" s="22"/>
      <c r="H360" s="22"/>
      <c r="I360" s="22"/>
      <c r="J360" s="22"/>
      <c r="M360" s="3">
        <v>1</v>
      </c>
      <c r="N360" s="7">
        <v>1</v>
      </c>
      <c r="O360" s="7"/>
      <c r="P360" s="24"/>
    </row>
    <row r="361" spans="1:16" s="3" customFormat="1">
      <c r="A361" s="20"/>
      <c r="B361" s="26"/>
      <c r="C361" s="26"/>
      <c r="D361" s="26"/>
      <c r="E361" s="20"/>
      <c r="F361" s="22"/>
      <c r="G361" s="22"/>
      <c r="H361" s="22"/>
      <c r="I361" s="22"/>
      <c r="J361" s="22"/>
      <c r="L361" s="3">
        <v>1</v>
      </c>
      <c r="N361" s="7"/>
      <c r="O361" s="7">
        <v>1</v>
      </c>
      <c r="P361" s="24"/>
    </row>
    <row r="362" spans="1:16" s="4" customFormat="1">
      <c r="A362" s="28"/>
      <c r="B362" s="30"/>
      <c r="C362" s="30"/>
      <c r="D362" s="30"/>
      <c r="E362" s="28"/>
      <c r="F362" s="29"/>
      <c r="G362" s="29"/>
      <c r="H362" s="29"/>
      <c r="I362" s="29"/>
      <c r="J362" s="29"/>
      <c r="K362" s="4">
        <v>1</v>
      </c>
      <c r="P362" s="27"/>
    </row>
    <row r="363" spans="1:16" s="2" customFormat="1">
      <c r="A363" s="19">
        <f>+A358+1</f>
        <v>73</v>
      </c>
      <c r="B363" s="25" t="s">
        <v>6</v>
      </c>
      <c r="C363" s="25" t="s">
        <v>6</v>
      </c>
      <c r="D363" s="25" t="s">
        <v>6</v>
      </c>
      <c r="E363" s="19" t="s">
        <v>154</v>
      </c>
      <c r="F363" s="21">
        <f>IF(K363=1,0+F$2,IF(K364=1,5+F$2,IF(K365=1,10+F$2,IF(K366=1,15+F$2,IF(K367=1,20+F$2,"")))))</f>
        <v>5</v>
      </c>
      <c r="G363" s="21">
        <f>IF(L363=1,0+G$2,IF(L364=1,5+G$2,IF(L365=1,10+G$2,IF(L366=1,15+G$2,IF(L367=1,20+G$2,"")))))</f>
        <v>6</v>
      </c>
      <c r="H363" s="21">
        <f>IF(M363=1,0+H$2,IF(M364=1,5+H$2,IF(M365=1,10+H$2,IF(M366=1,15+H$2,IF(M367=1,20+H$2,"")))))</f>
        <v>12</v>
      </c>
      <c r="I363" s="21">
        <f>IF(N363=1,0+I$2,IF(N364=1,5+I$2,IF(N365=1,10+I$2,IF(N366=1,15+I$2,IF(N367=1,20+I$2,"")))))</f>
        <v>18</v>
      </c>
      <c r="J363" s="21">
        <f>IF(O363=1,0+J$2,IF(O364=1,5+J$2,IF(O365=1,10+J$2,IF(O366=1,15+J$2,IF(O367=1,20+J$2,"")))))</f>
        <v>19</v>
      </c>
      <c r="P363" s="23" t="str">
        <f t="shared" ref="P363" si="290">CONCATENATE("_paylines.push(new Payline5Data(",A363-1,", LinesEmbed5x5.Line_0",A363-1,", 0x",E363,", payboxes, ",F363,", ",G363,", ",H363,", ",I363,", ",J363,"));")</f>
        <v>_paylines.push(new Payline5Data(72, LinesEmbed5x5.Line_072, 0x7851A9, payboxes, 5, 6, 12, 18, 19));</v>
      </c>
    </row>
    <row r="364" spans="1:16" s="3" customFormat="1">
      <c r="A364" s="20"/>
      <c r="B364" s="26"/>
      <c r="C364" s="26"/>
      <c r="D364" s="26"/>
      <c r="E364" s="20"/>
      <c r="F364" s="22"/>
      <c r="G364" s="22"/>
      <c r="H364" s="22"/>
      <c r="I364" s="22"/>
      <c r="J364" s="22"/>
      <c r="K364" s="3">
        <v>1</v>
      </c>
      <c r="L364" s="3">
        <v>1</v>
      </c>
      <c r="N364" s="7"/>
      <c r="O364" s="7"/>
      <c r="P364" s="24"/>
    </row>
    <row r="365" spans="1:16" s="3" customFormat="1">
      <c r="A365" s="20"/>
      <c r="B365" s="26"/>
      <c r="C365" s="26"/>
      <c r="D365" s="26"/>
      <c r="E365" s="20"/>
      <c r="F365" s="22"/>
      <c r="G365" s="22"/>
      <c r="H365" s="22"/>
      <c r="I365" s="22"/>
      <c r="J365" s="22"/>
      <c r="M365" s="3">
        <v>1</v>
      </c>
      <c r="N365" s="7"/>
      <c r="O365" s="7"/>
      <c r="P365" s="24"/>
    </row>
    <row r="366" spans="1:16" s="3" customFormat="1">
      <c r="A366" s="20"/>
      <c r="B366" s="26"/>
      <c r="C366" s="26"/>
      <c r="D366" s="26"/>
      <c r="E366" s="20"/>
      <c r="F366" s="22"/>
      <c r="G366" s="22"/>
      <c r="H366" s="22"/>
      <c r="I366" s="22"/>
      <c r="J366" s="22"/>
      <c r="N366" s="7">
        <v>1</v>
      </c>
      <c r="O366" s="7">
        <v>1</v>
      </c>
      <c r="P366" s="24"/>
    </row>
    <row r="367" spans="1:16" s="4" customFormat="1">
      <c r="A367" s="28"/>
      <c r="B367" s="30"/>
      <c r="C367" s="30"/>
      <c r="D367" s="30"/>
      <c r="E367" s="28"/>
      <c r="F367" s="29"/>
      <c r="G367" s="29"/>
      <c r="H367" s="29"/>
      <c r="I367" s="29"/>
      <c r="J367" s="29"/>
      <c r="P367" s="27"/>
    </row>
    <row r="368" spans="1:16" s="2" customFormat="1">
      <c r="A368" s="19">
        <f>+A363+1</f>
        <v>74</v>
      </c>
      <c r="B368" s="25" t="s">
        <v>6</v>
      </c>
      <c r="C368" s="25" t="s">
        <v>6</v>
      </c>
      <c r="D368" s="25" t="s">
        <v>6</v>
      </c>
      <c r="E368" s="19" t="s">
        <v>156</v>
      </c>
      <c r="F368" s="21">
        <f>IF(K368=1,0+F$2,IF(K369=1,5+F$2,IF(K370=1,10+F$2,IF(K371=1,15+F$2,IF(K372=1,20+F$2,"")))))</f>
        <v>10</v>
      </c>
      <c r="G368" s="21">
        <f>IF(L368=1,0+G$2,IF(L369=1,5+G$2,IF(L370=1,10+G$2,IF(L371=1,15+G$2,IF(L372=1,20+G$2,"")))))</f>
        <v>11</v>
      </c>
      <c r="H368" s="21">
        <f>IF(M368=1,0+H$2,IF(M369=1,5+H$2,IF(M370=1,10+H$2,IF(M371=1,15+H$2,IF(M372=1,20+H$2,"")))))</f>
        <v>7</v>
      </c>
      <c r="I368" s="21">
        <f>IF(N368=1,0+I$2,IF(N369=1,5+I$2,IF(N370=1,10+I$2,IF(N371=1,15+I$2,IF(N372=1,20+I$2,"")))))</f>
        <v>3</v>
      </c>
      <c r="J368" s="21">
        <f>IF(O368=1,0+J$2,IF(O369=1,5+J$2,IF(O370=1,10+J$2,IF(O371=1,15+J$2,IF(O372=1,20+J$2,"")))))</f>
        <v>4</v>
      </c>
      <c r="N368" s="2">
        <v>1</v>
      </c>
      <c r="O368" s="2">
        <v>1</v>
      </c>
      <c r="P368" s="23" t="str">
        <f t="shared" ref="P368" si="291">CONCATENATE("_paylines.push(new Payline5Data(",A368-1,", LinesEmbed5x5.Line_0",A368-1,", 0x",E368,", payboxes, ",F368,", ",G368,", ",H368,", ",I368,", ",J368,"));")</f>
        <v>_paylines.push(new Payline5Data(73, LinesEmbed5x5.Line_073, 0xFF9BAA, payboxes, 10, 11, 7, 3, 4));</v>
      </c>
    </row>
    <row r="369" spans="1:16" s="3" customFormat="1">
      <c r="A369" s="20"/>
      <c r="B369" s="26"/>
      <c r="C369" s="26"/>
      <c r="D369" s="26"/>
      <c r="E369" s="20"/>
      <c r="F369" s="22"/>
      <c r="G369" s="22"/>
      <c r="H369" s="22"/>
      <c r="I369" s="22"/>
      <c r="J369" s="22"/>
      <c r="M369" s="3">
        <v>1</v>
      </c>
      <c r="N369" s="7"/>
      <c r="O369" s="7"/>
      <c r="P369" s="24"/>
    </row>
    <row r="370" spans="1:16" s="3" customFormat="1">
      <c r="A370" s="20"/>
      <c r="B370" s="26"/>
      <c r="C370" s="26"/>
      <c r="D370" s="26"/>
      <c r="E370" s="20"/>
      <c r="F370" s="22"/>
      <c r="G370" s="22"/>
      <c r="H370" s="22"/>
      <c r="I370" s="22"/>
      <c r="J370" s="22"/>
      <c r="K370" s="3">
        <v>1</v>
      </c>
      <c r="L370" s="3">
        <v>1</v>
      </c>
      <c r="N370" s="7"/>
      <c r="O370" s="7"/>
      <c r="P370" s="24"/>
    </row>
    <row r="371" spans="1:16" s="3" customFormat="1">
      <c r="A371" s="20"/>
      <c r="B371" s="26"/>
      <c r="C371" s="26"/>
      <c r="D371" s="26"/>
      <c r="E371" s="20"/>
      <c r="F371" s="22"/>
      <c r="G371" s="22"/>
      <c r="H371" s="22"/>
      <c r="I371" s="22"/>
      <c r="J371" s="22"/>
      <c r="N371" s="7"/>
      <c r="O371" s="7"/>
      <c r="P371" s="24"/>
    </row>
    <row r="372" spans="1:16" s="4" customFormat="1">
      <c r="A372" s="28"/>
      <c r="B372" s="30"/>
      <c r="C372" s="30"/>
      <c r="D372" s="30"/>
      <c r="E372" s="28"/>
      <c r="F372" s="29"/>
      <c r="G372" s="29"/>
      <c r="H372" s="29"/>
      <c r="I372" s="29"/>
      <c r="J372" s="29"/>
      <c r="P372" s="27"/>
    </row>
    <row r="373" spans="1:16" s="2" customFormat="1">
      <c r="A373" s="19">
        <f>+A368+1</f>
        <v>75</v>
      </c>
      <c r="B373" s="25" t="s">
        <v>6</v>
      </c>
      <c r="C373" s="25" t="s">
        <v>6</v>
      </c>
      <c r="D373" s="25" t="s">
        <v>6</v>
      </c>
      <c r="E373" s="19" t="s">
        <v>158</v>
      </c>
      <c r="F373" s="21">
        <f>IF(K373=1,0+F$2,IF(K374=1,5+F$2,IF(K375=1,10+F$2,IF(K376=1,15+F$2,IF(K377=1,20+F$2,"")))))</f>
        <v>10</v>
      </c>
      <c r="G373" s="21">
        <f>IF(L373=1,0+G$2,IF(L374=1,5+G$2,IF(L375=1,10+G$2,IF(L376=1,15+G$2,IF(L377=1,20+G$2,"")))))</f>
        <v>11</v>
      </c>
      <c r="H373" s="21">
        <f>IF(M373=1,0+H$2,IF(M374=1,5+H$2,IF(M375=1,10+H$2,IF(M376=1,15+H$2,IF(M377=1,20+H$2,"")))))</f>
        <v>17</v>
      </c>
      <c r="I373" s="21">
        <f>IF(N373=1,0+I$2,IF(N374=1,5+I$2,IF(N375=1,10+I$2,IF(N376=1,15+I$2,IF(N377=1,20+I$2,"")))))</f>
        <v>23</v>
      </c>
      <c r="J373" s="21">
        <f>IF(O373=1,0+J$2,IF(O374=1,5+J$2,IF(O375=1,10+J$2,IF(O376=1,15+J$2,IF(O377=1,20+J$2,"")))))</f>
        <v>24</v>
      </c>
      <c r="P373" s="23" t="str">
        <f t="shared" ref="P373" si="292">CONCATENATE("_paylines.push(new Payline5Data(",A373-1,", LinesEmbed5x5.Line_0",A373-1,", 0x",E373,", payboxes, ",F373,", ",G373,", ",H373,", ",I373,", ",J373,"));")</f>
        <v>_paylines.push(new Payline5Data(74, LinesEmbed5x5.Line_074, 0xFC2847, payboxes, 10, 11, 17, 23, 24));</v>
      </c>
    </row>
    <row r="374" spans="1:16" s="3" customFormat="1">
      <c r="A374" s="20"/>
      <c r="B374" s="26"/>
      <c r="C374" s="26"/>
      <c r="D374" s="26"/>
      <c r="E374" s="20"/>
      <c r="F374" s="22"/>
      <c r="G374" s="22"/>
      <c r="H374" s="22"/>
      <c r="I374" s="22"/>
      <c r="J374" s="22"/>
      <c r="N374" s="7"/>
      <c r="O374" s="7"/>
      <c r="P374" s="24"/>
    </row>
    <row r="375" spans="1:16" s="3" customFormat="1">
      <c r="A375" s="20"/>
      <c r="B375" s="26"/>
      <c r="C375" s="26"/>
      <c r="D375" s="26"/>
      <c r="E375" s="20"/>
      <c r="F375" s="22"/>
      <c r="G375" s="22"/>
      <c r="H375" s="22"/>
      <c r="I375" s="22"/>
      <c r="J375" s="22"/>
      <c r="K375" s="3">
        <v>1</v>
      </c>
      <c r="L375" s="3">
        <v>1</v>
      </c>
      <c r="N375" s="7"/>
      <c r="O375" s="7"/>
      <c r="P375" s="24"/>
    </row>
    <row r="376" spans="1:16" s="3" customFormat="1">
      <c r="A376" s="20"/>
      <c r="B376" s="26"/>
      <c r="C376" s="26"/>
      <c r="D376" s="26"/>
      <c r="E376" s="20"/>
      <c r="F376" s="22"/>
      <c r="G376" s="22"/>
      <c r="H376" s="22"/>
      <c r="I376" s="22"/>
      <c r="J376" s="22"/>
      <c r="M376" s="3">
        <v>1</v>
      </c>
      <c r="N376" s="7"/>
      <c r="O376" s="7"/>
      <c r="P376" s="24"/>
    </row>
    <row r="377" spans="1:16" s="4" customFormat="1">
      <c r="A377" s="28"/>
      <c r="B377" s="30"/>
      <c r="C377" s="30"/>
      <c r="D377" s="30"/>
      <c r="E377" s="28"/>
      <c r="F377" s="29"/>
      <c r="G377" s="29"/>
      <c r="H377" s="29"/>
      <c r="I377" s="29"/>
      <c r="J377" s="29"/>
      <c r="N377" s="4">
        <v>1</v>
      </c>
      <c r="O377" s="4">
        <v>1</v>
      </c>
      <c r="P377" s="27"/>
    </row>
    <row r="378" spans="1:16" s="2" customFormat="1">
      <c r="A378" s="19">
        <f>+A373+1</f>
        <v>76</v>
      </c>
      <c r="B378" s="25" t="s">
        <v>6</v>
      </c>
      <c r="C378" s="25" t="s">
        <v>6</v>
      </c>
      <c r="D378" s="25" t="s">
        <v>6</v>
      </c>
      <c r="E378" s="19" t="s">
        <v>160</v>
      </c>
      <c r="F378" s="21">
        <f>IF(K378=1,0+F$2,IF(K379=1,5+F$2,IF(K380=1,10+F$2,IF(K381=1,15+F$2,IF(K382=1,20+F$2,"")))))</f>
        <v>0</v>
      </c>
      <c r="G378" s="21">
        <f>IF(L378=1,0+G$2,IF(L379=1,5+G$2,IF(L380=1,10+G$2,IF(L381=1,15+G$2,IF(L382=1,20+G$2,"")))))</f>
        <v>1</v>
      </c>
      <c r="H378" s="21">
        <f>IF(M378=1,0+H$2,IF(M379=1,5+H$2,IF(M380=1,10+H$2,IF(M381=1,15+H$2,IF(M382=1,20+H$2,"")))))</f>
        <v>7</v>
      </c>
      <c r="I378" s="21">
        <f>IF(N378=1,0+I$2,IF(N379=1,5+I$2,IF(N380=1,10+I$2,IF(N381=1,15+I$2,IF(N382=1,20+I$2,"")))))</f>
        <v>13</v>
      </c>
      <c r="J378" s="21">
        <f>IF(O378=1,0+J$2,IF(O379=1,5+J$2,IF(O380=1,10+J$2,IF(O381=1,15+J$2,IF(O382=1,20+J$2,"")))))</f>
        <v>14</v>
      </c>
      <c r="K378" s="2">
        <v>1</v>
      </c>
      <c r="L378" s="2">
        <v>1</v>
      </c>
      <c r="P378" s="23" t="str">
        <f t="shared" ref="P378" si="293">CONCATENATE("_paylines.push(new Payline5Data(",A378-1,", LinesEmbed5x5.Line_0",A378-1,", 0x",E378,", payboxes, ",F378,", ",G378,", ",H378,", ",I378,", ",J378,"));")</f>
        <v>_paylines.push(new Payline5Data(75, LinesEmbed5x5.Line_075, 0x76FF7A, payboxes, 0, 1, 7, 13, 14));</v>
      </c>
    </row>
    <row r="379" spans="1:16" s="3" customFormat="1">
      <c r="A379" s="20"/>
      <c r="B379" s="26"/>
      <c r="C379" s="26"/>
      <c r="D379" s="26"/>
      <c r="E379" s="20"/>
      <c r="F379" s="22"/>
      <c r="G379" s="22"/>
      <c r="H379" s="22"/>
      <c r="I379" s="22"/>
      <c r="J379" s="22"/>
      <c r="M379" s="3">
        <v>1</v>
      </c>
      <c r="N379" s="7"/>
      <c r="O379" s="7"/>
      <c r="P379" s="24"/>
    </row>
    <row r="380" spans="1:16" s="3" customFormat="1">
      <c r="A380" s="20"/>
      <c r="B380" s="26"/>
      <c r="C380" s="26"/>
      <c r="D380" s="26"/>
      <c r="E380" s="20"/>
      <c r="F380" s="22"/>
      <c r="G380" s="22"/>
      <c r="H380" s="22"/>
      <c r="I380" s="22"/>
      <c r="J380" s="22"/>
      <c r="N380" s="7">
        <v>1</v>
      </c>
      <c r="O380" s="7">
        <v>1</v>
      </c>
      <c r="P380" s="24"/>
    </row>
    <row r="381" spans="1:16" s="3" customFormat="1">
      <c r="A381" s="20"/>
      <c r="B381" s="26"/>
      <c r="C381" s="26"/>
      <c r="D381" s="26"/>
      <c r="E381" s="20"/>
      <c r="F381" s="22"/>
      <c r="G381" s="22"/>
      <c r="H381" s="22"/>
      <c r="I381" s="22"/>
      <c r="J381" s="22"/>
      <c r="N381" s="7"/>
      <c r="O381" s="7"/>
      <c r="P381" s="24"/>
    </row>
    <row r="382" spans="1:16" s="4" customFormat="1">
      <c r="A382" s="28"/>
      <c r="B382" s="30"/>
      <c r="C382" s="30"/>
      <c r="D382" s="30"/>
      <c r="E382" s="28"/>
      <c r="F382" s="29"/>
      <c r="G382" s="29"/>
      <c r="H382" s="29"/>
      <c r="I382" s="29"/>
      <c r="J382" s="29"/>
      <c r="P382" s="27"/>
    </row>
    <row r="383" spans="1:16" s="2" customFormat="1">
      <c r="A383" s="19">
        <f>+A378+1</f>
        <v>77</v>
      </c>
      <c r="B383" s="25" t="s">
        <v>6</v>
      </c>
      <c r="C383" s="25" t="s">
        <v>6</v>
      </c>
      <c r="D383" s="25" t="s">
        <v>6</v>
      </c>
      <c r="E383" s="19" t="s">
        <v>162</v>
      </c>
      <c r="F383" s="21">
        <f>IF(K383=1,0+F$2,IF(K384=1,5+F$2,IF(K385=1,10+F$2,IF(K386=1,15+F$2,IF(K387=1,20+F$2,"")))))</f>
        <v>10</v>
      </c>
      <c r="G383" s="21">
        <f>IF(L383=1,0+G$2,IF(L384=1,5+G$2,IF(L385=1,10+G$2,IF(L386=1,15+G$2,IF(L387=1,20+G$2,"")))))</f>
        <v>6</v>
      </c>
      <c r="H383" s="21">
        <f>IF(M383=1,0+H$2,IF(M384=1,5+H$2,IF(M385=1,10+H$2,IF(M386=1,15+H$2,IF(M387=1,20+H$2,"")))))</f>
        <v>7</v>
      </c>
      <c r="I383" s="21">
        <f>IF(N383=1,0+I$2,IF(N384=1,5+I$2,IF(N385=1,10+I$2,IF(N386=1,15+I$2,IF(N387=1,20+I$2,"")))))</f>
        <v>8</v>
      </c>
      <c r="J383" s="21">
        <f>IF(O383=1,0+J$2,IF(O384=1,5+J$2,IF(O385=1,10+J$2,IF(O386=1,15+J$2,IF(O387=1,20+J$2,"")))))</f>
        <v>14</v>
      </c>
      <c r="P383" s="23" t="str">
        <f t="shared" ref="P383" si="294">CONCATENATE("_paylines.push(new Payline5Data(",A383-1,", LinesEmbed5x5.Line_0",A383-1,", 0x",E383,", payboxes, ",F383,", ",G383,", ",H383,", ",I383,", ",J383,"));")</f>
        <v>_paylines.push(new Payline5Data(76, LinesEmbed5x5.Line_076, 0x9FE2BF, payboxes, 10, 6, 7, 8, 14));</v>
      </c>
    </row>
    <row r="384" spans="1:16" s="3" customFormat="1">
      <c r="A384" s="20"/>
      <c r="B384" s="26"/>
      <c r="C384" s="26"/>
      <c r="D384" s="26"/>
      <c r="E384" s="20"/>
      <c r="F384" s="22"/>
      <c r="G384" s="22"/>
      <c r="H384" s="22"/>
      <c r="I384" s="22"/>
      <c r="J384" s="22"/>
      <c r="L384" s="3">
        <v>1</v>
      </c>
      <c r="M384" s="3">
        <v>1</v>
      </c>
      <c r="N384" s="7">
        <v>1</v>
      </c>
      <c r="O384" s="7"/>
      <c r="P384" s="24"/>
    </row>
    <row r="385" spans="1:16" s="3" customFormat="1">
      <c r="A385" s="20"/>
      <c r="B385" s="26"/>
      <c r="C385" s="26"/>
      <c r="D385" s="26"/>
      <c r="E385" s="20"/>
      <c r="F385" s="22"/>
      <c r="G385" s="22"/>
      <c r="H385" s="22"/>
      <c r="I385" s="22"/>
      <c r="J385" s="22"/>
      <c r="K385" s="3">
        <v>1</v>
      </c>
      <c r="N385" s="7"/>
      <c r="O385" s="7">
        <v>1</v>
      </c>
      <c r="P385" s="24"/>
    </row>
    <row r="386" spans="1:16" s="3" customFormat="1">
      <c r="A386" s="20"/>
      <c r="B386" s="26"/>
      <c r="C386" s="26"/>
      <c r="D386" s="26"/>
      <c r="E386" s="20"/>
      <c r="F386" s="22"/>
      <c r="G386" s="22"/>
      <c r="H386" s="22"/>
      <c r="I386" s="22"/>
      <c r="J386" s="22"/>
      <c r="N386" s="7"/>
      <c r="O386" s="7"/>
      <c r="P386" s="24"/>
    </row>
    <row r="387" spans="1:16" s="4" customFormat="1">
      <c r="A387" s="28"/>
      <c r="B387" s="30"/>
      <c r="C387" s="30"/>
      <c r="D387" s="30"/>
      <c r="E387" s="28"/>
      <c r="F387" s="29"/>
      <c r="G387" s="29"/>
      <c r="H387" s="29"/>
      <c r="I387" s="29"/>
      <c r="J387" s="29"/>
      <c r="P387" s="27"/>
    </row>
    <row r="388" spans="1:16" s="2" customFormat="1">
      <c r="A388" s="19">
        <f t="shared" ref="A388" si="295">+A383+1</f>
        <v>78</v>
      </c>
      <c r="B388" s="25" t="s">
        <v>6</v>
      </c>
      <c r="C388" s="25" t="s">
        <v>6</v>
      </c>
      <c r="D388" s="25" t="s">
        <v>6</v>
      </c>
      <c r="E388" s="19" t="s">
        <v>164</v>
      </c>
      <c r="F388" s="21">
        <f t="shared" ref="F388" si="296">IF(K388=1,0+F$2,IF(K389=1,5+F$2,IF(K390=1,10+F$2,IF(K391=1,15+F$2,IF(K392=1,20+F$2,"")))))</f>
        <v>15</v>
      </c>
      <c r="G388" s="21">
        <f t="shared" ref="G388" si="297">IF(L388=1,0+G$2,IF(L389=1,5+G$2,IF(L390=1,10+G$2,IF(L391=1,15+G$2,IF(L392=1,20+G$2,"")))))</f>
        <v>16</v>
      </c>
      <c r="H388" s="21">
        <f t="shared" ref="H388" si="298">IF(M388=1,0+H$2,IF(M389=1,5+H$2,IF(M390=1,10+H$2,IF(M391=1,15+H$2,IF(M392=1,20+H$2,"")))))</f>
        <v>12</v>
      </c>
      <c r="I388" s="21">
        <f t="shared" ref="I388" si="299">IF(N388=1,0+I$2,IF(N389=1,5+I$2,IF(N390=1,10+I$2,IF(N391=1,15+I$2,IF(N392=1,20+I$2,"")))))</f>
        <v>8</v>
      </c>
      <c r="J388" s="21">
        <f t="shared" ref="J388" si="300">IF(O388=1,0+J$2,IF(O389=1,5+J$2,IF(O390=1,10+J$2,IF(O391=1,15+J$2,IF(O392=1,20+J$2,"")))))</f>
        <v>9</v>
      </c>
      <c r="P388" s="23" t="str">
        <f t="shared" ref="P388" si="301">CONCATENATE("_paylines.push(new Payline5Data(",A388-1,", LinesEmbed5x5.Line_0",A388-1,", 0x",E388,", payboxes, ",F388,", ",G388,", ",H388,", ",I388,", ",J388,"));")</f>
        <v>_paylines.push(new Payline5Data(77, LinesEmbed5x5.Line_077, 0xA5694F, payboxes, 15, 16, 12, 8, 9));</v>
      </c>
    </row>
    <row r="389" spans="1:16" s="3" customFormat="1">
      <c r="A389" s="20"/>
      <c r="B389" s="26"/>
      <c r="C389" s="26"/>
      <c r="D389" s="26"/>
      <c r="E389" s="20"/>
      <c r="F389" s="22"/>
      <c r="G389" s="22"/>
      <c r="H389" s="22"/>
      <c r="I389" s="22"/>
      <c r="J389" s="22"/>
      <c r="N389" s="7">
        <v>1</v>
      </c>
      <c r="O389" s="7">
        <v>1</v>
      </c>
      <c r="P389" s="24"/>
    </row>
    <row r="390" spans="1:16" s="3" customFormat="1">
      <c r="A390" s="20"/>
      <c r="B390" s="26"/>
      <c r="C390" s="26"/>
      <c r="D390" s="26"/>
      <c r="E390" s="20"/>
      <c r="F390" s="22"/>
      <c r="G390" s="22"/>
      <c r="H390" s="22"/>
      <c r="I390" s="22"/>
      <c r="J390" s="22"/>
      <c r="M390" s="3">
        <v>1</v>
      </c>
      <c r="N390" s="7"/>
      <c r="O390" s="7"/>
      <c r="P390" s="24"/>
    </row>
    <row r="391" spans="1:16" s="3" customFormat="1">
      <c r="A391" s="20"/>
      <c r="B391" s="26"/>
      <c r="C391" s="26"/>
      <c r="D391" s="26"/>
      <c r="E391" s="20"/>
      <c r="F391" s="22"/>
      <c r="G391" s="22"/>
      <c r="H391" s="22"/>
      <c r="I391" s="22"/>
      <c r="J391" s="22"/>
      <c r="K391" s="3">
        <v>1</v>
      </c>
      <c r="L391" s="3">
        <v>1</v>
      </c>
      <c r="N391" s="7"/>
      <c r="O391" s="7"/>
      <c r="P391" s="24"/>
    </row>
    <row r="392" spans="1:16" s="4" customFormat="1">
      <c r="A392" s="28"/>
      <c r="B392" s="30"/>
      <c r="C392" s="30"/>
      <c r="D392" s="30"/>
      <c r="E392" s="28"/>
      <c r="F392" s="29"/>
      <c r="G392" s="29"/>
      <c r="H392" s="29"/>
      <c r="I392" s="29"/>
      <c r="J392" s="29"/>
      <c r="P392" s="27"/>
    </row>
    <row r="393" spans="1:16" s="2" customFormat="1">
      <c r="A393" s="19">
        <f t="shared" ref="A393" si="302">+A388+1</f>
        <v>79</v>
      </c>
      <c r="B393" s="25" t="s">
        <v>6</v>
      </c>
      <c r="C393" s="25" t="s">
        <v>6</v>
      </c>
      <c r="D393" s="25" t="s">
        <v>6</v>
      </c>
      <c r="E393" s="19" t="s">
        <v>166</v>
      </c>
      <c r="F393" s="21">
        <f t="shared" ref="F393" si="303">IF(K393=1,0+F$2,IF(K394=1,5+F$2,IF(K395=1,10+F$2,IF(K396=1,15+F$2,IF(K397=1,20+F$2,"")))))</f>
        <v>20</v>
      </c>
      <c r="G393" s="21">
        <f t="shared" ref="G393" si="304">IF(L393=1,0+G$2,IF(L394=1,5+G$2,IF(L395=1,10+G$2,IF(L396=1,15+G$2,IF(L397=1,20+G$2,"")))))</f>
        <v>21</v>
      </c>
      <c r="H393" s="21">
        <f t="shared" ref="H393" si="305">IF(M393=1,0+H$2,IF(M394=1,5+H$2,IF(M395=1,10+H$2,IF(M396=1,15+H$2,IF(M397=1,20+H$2,"")))))</f>
        <v>17</v>
      </c>
      <c r="I393" s="21">
        <f t="shared" ref="I393" si="306">IF(N393=1,0+I$2,IF(N394=1,5+I$2,IF(N395=1,10+I$2,IF(N396=1,15+I$2,IF(N397=1,20+I$2,"")))))</f>
        <v>13</v>
      </c>
      <c r="J393" s="21">
        <f t="shared" ref="J393" si="307">IF(O393=1,0+J$2,IF(O394=1,5+J$2,IF(O395=1,10+J$2,IF(O396=1,15+J$2,IF(O397=1,20+J$2,"")))))</f>
        <v>14</v>
      </c>
      <c r="P393" s="23" t="str">
        <f t="shared" ref="P393" si="308">CONCATENATE("_paylines.push(new Payline5Data(",A393-1,", LinesEmbed5x5.Line_0",A393-1,", 0x",E393,", payboxes, ",F393,", ",G393,", ",H393,", ",I393,", ",J393,"));")</f>
        <v>_paylines.push(new Payline5Data(78, LinesEmbed5x5.Line_078, 0x8A795D, payboxes, 20, 21, 17, 13, 14));</v>
      </c>
    </row>
    <row r="394" spans="1:16" s="3" customFormat="1">
      <c r="A394" s="20"/>
      <c r="B394" s="26"/>
      <c r="C394" s="26"/>
      <c r="D394" s="26"/>
      <c r="E394" s="20"/>
      <c r="F394" s="22"/>
      <c r="G394" s="22"/>
      <c r="H394" s="22"/>
      <c r="I394" s="22"/>
      <c r="J394" s="22"/>
      <c r="N394" s="7"/>
      <c r="O394" s="7"/>
      <c r="P394" s="24"/>
    </row>
    <row r="395" spans="1:16" s="3" customFormat="1">
      <c r="A395" s="20"/>
      <c r="B395" s="26"/>
      <c r="C395" s="26"/>
      <c r="D395" s="26"/>
      <c r="E395" s="20"/>
      <c r="F395" s="22"/>
      <c r="G395" s="22"/>
      <c r="H395" s="22"/>
      <c r="I395" s="22"/>
      <c r="J395" s="22"/>
      <c r="N395" s="7">
        <v>1</v>
      </c>
      <c r="O395" s="7">
        <v>1</v>
      </c>
      <c r="P395" s="24"/>
    </row>
    <row r="396" spans="1:16" s="3" customFormat="1">
      <c r="A396" s="20"/>
      <c r="B396" s="26"/>
      <c r="C396" s="26"/>
      <c r="D396" s="26"/>
      <c r="E396" s="20"/>
      <c r="F396" s="22"/>
      <c r="G396" s="22"/>
      <c r="H396" s="22"/>
      <c r="I396" s="22"/>
      <c r="J396" s="22"/>
      <c r="M396" s="3">
        <v>1</v>
      </c>
      <c r="N396" s="7"/>
      <c r="O396" s="7"/>
      <c r="P396" s="24"/>
    </row>
    <row r="397" spans="1:16" s="4" customFormat="1">
      <c r="A397" s="28"/>
      <c r="B397" s="30"/>
      <c r="C397" s="30"/>
      <c r="D397" s="30"/>
      <c r="E397" s="28"/>
      <c r="F397" s="29"/>
      <c r="G397" s="29"/>
      <c r="H397" s="29"/>
      <c r="I397" s="29"/>
      <c r="J397" s="29"/>
      <c r="K397" s="4">
        <v>1</v>
      </c>
      <c r="L397" s="4">
        <v>1</v>
      </c>
      <c r="P397" s="27"/>
    </row>
    <row r="398" spans="1:16" s="2" customFormat="1">
      <c r="A398" s="19">
        <f t="shared" ref="A398" si="309">+A393+1</f>
        <v>80</v>
      </c>
      <c r="B398" s="25" t="s">
        <v>6</v>
      </c>
      <c r="C398" s="25" t="s">
        <v>6</v>
      </c>
      <c r="D398" s="25" t="s">
        <v>6</v>
      </c>
      <c r="E398" s="19" t="s">
        <v>168</v>
      </c>
      <c r="F398" s="21">
        <f t="shared" ref="F398" si="310">IF(K398=1,0+F$2,IF(K399=1,5+F$2,IF(K400=1,10+F$2,IF(K401=1,15+F$2,IF(K402=1,20+F$2,"")))))</f>
        <v>0</v>
      </c>
      <c r="G398" s="21">
        <f t="shared" ref="G398" si="311">IF(L398=1,0+G$2,IF(L399=1,5+G$2,IF(L400=1,10+G$2,IF(L401=1,15+G$2,IF(L402=1,20+G$2,"")))))</f>
        <v>6</v>
      </c>
      <c r="H398" s="21">
        <f t="shared" ref="H398" si="312">IF(M398=1,0+H$2,IF(M399=1,5+H$2,IF(M400=1,10+H$2,IF(M401=1,15+H$2,IF(M402=1,20+H$2,"")))))</f>
        <v>7</v>
      </c>
      <c r="I398" s="21">
        <f t="shared" ref="I398" si="313">IF(N398=1,0+I$2,IF(N399=1,5+I$2,IF(N400=1,10+I$2,IF(N401=1,15+I$2,IF(N402=1,20+I$2,"")))))</f>
        <v>8</v>
      </c>
      <c r="J398" s="21">
        <f t="shared" ref="J398" si="314">IF(O398=1,0+J$2,IF(O399=1,5+J$2,IF(O400=1,10+J$2,IF(O401=1,15+J$2,IF(O402=1,20+J$2,"")))))</f>
        <v>4</v>
      </c>
      <c r="K398" s="2">
        <v>1</v>
      </c>
      <c r="O398" s="2">
        <v>1</v>
      </c>
      <c r="P398" s="23" t="str">
        <f t="shared" ref="P398" si="315">CONCATENATE("_paylines.push(new Payline5Data(",A398-1,", LinesEmbed5x5.Line_0",A398-1,", 0x",E398,", payboxes, ",F398,", ",G398,", ",H398,", ",I398,", ",J398,"));")</f>
        <v>_paylines.push(new Payline5Data(79, LinesEmbed5x5.Line_079, 0x45CEA2, payboxes, 0, 6, 7, 8, 4));</v>
      </c>
    </row>
    <row r="399" spans="1:16" s="3" customFormat="1">
      <c r="A399" s="20"/>
      <c r="B399" s="26"/>
      <c r="C399" s="26"/>
      <c r="D399" s="26"/>
      <c r="E399" s="20"/>
      <c r="F399" s="22"/>
      <c r="G399" s="22"/>
      <c r="H399" s="22"/>
      <c r="I399" s="22"/>
      <c r="J399" s="22"/>
      <c r="L399" s="3">
        <v>1</v>
      </c>
      <c r="M399" s="3">
        <v>1</v>
      </c>
      <c r="N399" s="7">
        <v>1</v>
      </c>
      <c r="O399" s="7"/>
      <c r="P399" s="24"/>
    </row>
    <row r="400" spans="1:16" s="3" customFormat="1">
      <c r="A400" s="20"/>
      <c r="B400" s="26"/>
      <c r="C400" s="26"/>
      <c r="D400" s="26"/>
      <c r="E400" s="20"/>
      <c r="F400" s="22"/>
      <c r="G400" s="22"/>
      <c r="H400" s="22"/>
      <c r="I400" s="22"/>
      <c r="J400" s="22"/>
      <c r="N400" s="7"/>
      <c r="O400" s="7"/>
      <c r="P400" s="24"/>
    </row>
    <row r="401" spans="1:16" s="3" customFormat="1">
      <c r="A401" s="20"/>
      <c r="B401" s="26"/>
      <c r="C401" s="26"/>
      <c r="D401" s="26"/>
      <c r="E401" s="20"/>
      <c r="F401" s="22"/>
      <c r="G401" s="22"/>
      <c r="H401" s="22"/>
      <c r="I401" s="22"/>
      <c r="J401" s="22"/>
      <c r="N401" s="7"/>
      <c r="O401" s="7"/>
      <c r="P401" s="24"/>
    </row>
    <row r="402" spans="1:16" s="4" customFormat="1">
      <c r="A402" s="28"/>
      <c r="B402" s="30"/>
      <c r="C402" s="30"/>
      <c r="D402" s="30"/>
      <c r="E402" s="28"/>
      <c r="F402" s="29"/>
      <c r="G402" s="29"/>
      <c r="H402" s="29"/>
      <c r="I402" s="29"/>
      <c r="J402" s="29"/>
      <c r="P402" s="27"/>
    </row>
    <row r="403" spans="1:16" s="2" customFormat="1">
      <c r="A403" s="19">
        <f t="shared" ref="A403" si="316">+A398+1</f>
        <v>81</v>
      </c>
      <c r="B403" s="25" t="s">
        <v>6</v>
      </c>
      <c r="C403" s="25" t="s">
        <v>6</v>
      </c>
      <c r="D403" s="25" t="s">
        <v>6</v>
      </c>
      <c r="E403" s="19" t="s">
        <v>170</v>
      </c>
      <c r="F403" s="21">
        <f t="shared" ref="F403" si="317">IF(K403=1,0+F$2,IF(K404=1,5+F$2,IF(K405=1,10+F$2,IF(K406=1,15+F$2,IF(K407=1,20+F$2,"")))))</f>
        <v>5</v>
      </c>
      <c r="G403" s="21">
        <f t="shared" ref="G403" si="318">IF(L403=1,0+G$2,IF(L404=1,5+G$2,IF(L405=1,10+G$2,IF(L406=1,15+G$2,IF(L407=1,20+G$2,"")))))</f>
        <v>11</v>
      </c>
      <c r="H403" s="21">
        <f t="shared" ref="H403" si="319">IF(M403=1,0+H$2,IF(M404=1,5+H$2,IF(M405=1,10+H$2,IF(M406=1,15+H$2,IF(M407=1,20+H$2,"")))))</f>
        <v>12</v>
      </c>
      <c r="I403" s="21">
        <f t="shared" ref="I403" si="320">IF(N403=1,0+I$2,IF(N404=1,5+I$2,IF(N405=1,10+I$2,IF(N406=1,15+I$2,IF(N407=1,20+I$2,"")))))</f>
        <v>13</v>
      </c>
      <c r="J403" s="21">
        <f t="shared" ref="J403" si="321">IF(O403=1,0+J$2,IF(O404=1,5+J$2,IF(O405=1,10+J$2,IF(O406=1,15+J$2,IF(O407=1,20+J$2,"")))))</f>
        <v>9</v>
      </c>
      <c r="P403" s="23" t="str">
        <f t="shared" ref="P403" si="322">CONCATENATE("_paylines.push(new Payline5Data(",A403-1,", LinesEmbed5x5.Line_0",A403-1,", 0x",E403,", payboxes, ",F403,", ",G403,", ",H403,", ",I403,", ",J403,"));")</f>
        <v>_paylines.push(new Payline5Data(80, LinesEmbed5x5.Line_080, 0x80DAEB, payboxes, 5, 11, 12, 13, 9));</v>
      </c>
    </row>
    <row r="404" spans="1:16" s="3" customFormat="1">
      <c r="A404" s="20"/>
      <c r="B404" s="26"/>
      <c r="C404" s="26"/>
      <c r="D404" s="26"/>
      <c r="E404" s="20"/>
      <c r="F404" s="22"/>
      <c r="G404" s="22"/>
      <c r="H404" s="22"/>
      <c r="I404" s="22"/>
      <c r="J404" s="22"/>
      <c r="K404" s="3">
        <v>1</v>
      </c>
      <c r="N404" s="7"/>
      <c r="O404" s="7">
        <v>1</v>
      </c>
      <c r="P404" s="24"/>
    </row>
    <row r="405" spans="1:16" s="3" customFormat="1">
      <c r="A405" s="20"/>
      <c r="B405" s="26"/>
      <c r="C405" s="26"/>
      <c r="D405" s="26"/>
      <c r="E405" s="20"/>
      <c r="F405" s="22"/>
      <c r="G405" s="22"/>
      <c r="H405" s="22"/>
      <c r="I405" s="22"/>
      <c r="J405" s="22"/>
      <c r="L405" s="3">
        <v>1</v>
      </c>
      <c r="M405" s="3">
        <v>1</v>
      </c>
      <c r="N405" s="7">
        <v>1</v>
      </c>
      <c r="O405" s="7"/>
      <c r="P405" s="24"/>
    </row>
    <row r="406" spans="1:16" s="3" customFormat="1">
      <c r="A406" s="20"/>
      <c r="B406" s="26"/>
      <c r="C406" s="26"/>
      <c r="D406" s="26"/>
      <c r="E406" s="20"/>
      <c r="F406" s="22"/>
      <c r="G406" s="22"/>
      <c r="H406" s="22"/>
      <c r="I406" s="22"/>
      <c r="J406" s="22"/>
      <c r="N406" s="7"/>
      <c r="O406" s="7"/>
      <c r="P406" s="24"/>
    </row>
    <row r="407" spans="1:16" s="4" customFormat="1">
      <c r="A407" s="28"/>
      <c r="B407" s="30"/>
      <c r="C407" s="30"/>
      <c r="D407" s="30"/>
      <c r="E407" s="28"/>
      <c r="F407" s="29"/>
      <c r="G407" s="29"/>
      <c r="H407" s="29"/>
      <c r="I407" s="29"/>
      <c r="J407" s="29"/>
      <c r="P407" s="27"/>
    </row>
    <row r="408" spans="1:16" s="2" customFormat="1">
      <c r="A408" s="19">
        <f t="shared" ref="A408" si="323">+A403+1</f>
        <v>82</v>
      </c>
      <c r="B408" s="25" t="s">
        <v>6</v>
      </c>
      <c r="C408" s="25" t="s">
        <v>6</v>
      </c>
      <c r="D408" s="25" t="s">
        <v>6</v>
      </c>
      <c r="E408" s="19" t="s">
        <v>172</v>
      </c>
      <c r="F408" s="21">
        <f t="shared" ref="F408" si="324">IF(K408=1,0+F$2,IF(K409=1,5+F$2,IF(K410=1,10+F$2,IF(K411=1,15+F$2,IF(K412=1,20+F$2,"")))))</f>
        <v>10</v>
      </c>
      <c r="G408" s="21">
        <f t="shared" ref="G408" si="325">IF(L408=1,0+G$2,IF(L409=1,5+G$2,IF(L410=1,10+G$2,IF(L411=1,15+G$2,IF(L412=1,20+G$2,"")))))</f>
        <v>16</v>
      </c>
      <c r="H408" s="21">
        <f t="shared" ref="H408" si="326">IF(M408=1,0+H$2,IF(M409=1,5+H$2,IF(M410=1,10+H$2,IF(M411=1,15+H$2,IF(M412=1,20+H$2,"")))))</f>
        <v>17</v>
      </c>
      <c r="I408" s="21">
        <f t="shared" ref="I408" si="327">IF(N408=1,0+I$2,IF(N409=1,5+I$2,IF(N410=1,10+I$2,IF(N411=1,15+I$2,IF(N412=1,20+I$2,"")))))</f>
        <v>18</v>
      </c>
      <c r="J408" s="21">
        <f t="shared" ref="J408" si="328">IF(O408=1,0+J$2,IF(O409=1,5+J$2,IF(O410=1,10+J$2,IF(O411=1,15+J$2,IF(O412=1,20+J$2,"")))))</f>
        <v>14</v>
      </c>
      <c r="P408" s="23" t="str">
        <f t="shared" ref="P408" si="329">CONCATENATE("_paylines.push(new Payline5Data(",A408-1,", LinesEmbed5x5.Line_0",A408-1,", 0x",E408,", payboxes, ",F408,", ",G408,", ",H408,", ",I408,", ",J408,"));")</f>
        <v>_paylines.push(new Payline5Data(81, LinesEmbed5x5.Line_081, 0xFFCF48, payboxes, 10, 16, 17, 18, 14));</v>
      </c>
    </row>
    <row r="409" spans="1:16" s="3" customFormat="1">
      <c r="A409" s="20"/>
      <c r="B409" s="26"/>
      <c r="C409" s="26"/>
      <c r="D409" s="26"/>
      <c r="E409" s="20"/>
      <c r="F409" s="22"/>
      <c r="G409" s="22"/>
      <c r="H409" s="22"/>
      <c r="I409" s="22"/>
      <c r="J409" s="22"/>
      <c r="N409" s="7"/>
      <c r="O409" s="7"/>
      <c r="P409" s="24"/>
    </row>
    <row r="410" spans="1:16" s="3" customFormat="1">
      <c r="A410" s="20"/>
      <c r="B410" s="26"/>
      <c r="C410" s="26"/>
      <c r="D410" s="26"/>
      <c r="E410" s="20"/>
      <c r="F410" s="22"/>
      <c r="G410" s="22"/>
      <c r="H410" s="22"/>
      <c r="I410" s="22"/>
      <c r="J410" s="22"/>
      <c r="K410" s="3">
        <v>1</v>
      </c>
      <c r="N410" s="7"/>
      <c r="O410" s="7">
        <v>1</v>
      </c>
      <c r="P410" s="24"/>
    </row>
    <row r="411" spans="1:16" s="3" customFormat="1">
      <c r="A411" s="20"/>
      <c r="B411" s="26"/>
      <c r="C411" s="26"/>
      <c r="D411" s="26"/>
      <c r="E411" s="20"/>
      <c r="F411" s="22"/>
      <c r="G411" s="22"/>
      <c r="H411" s="22"/>
      <c r="I411" s="22"/>
      <c r="J411" s="22"/>
      <c r="L411" s="3">
        <v>1</v>
      </c>
      <c r="M411" s="3">
        <v>1</v>
      </c>
      <c r="N411" s="7">
        <v>1</v>
      </c>
      <c r="O411" s="7"/>
      <c r="P411" s="24"/>
    </row>
    <row r="412" spans="1:16" s="4" customFormat="1">
      <c r="A412" s="28"/>
      <c r="B412" s="30"/>
      <c r="C412" s="30"/>
      <c r="D412" s="30"/>
      <c r="E412" s="28"/>
      <c r="F412" s="29"/>
      <c r="G412" s="29"/>
      <c r="H412" s="29"/>
      <c r="I412" s="29"/>
      <c r="J412" s="29"/>
      <c r="P412" s="27"/>
    </row>
    <row r="413" spans="1:16" s="2" customFormat="1">
      <c r="A413" s="19">
        <f t="shared" ref="A413" si="330">+A408+1</f>
        <v>83</v>
      </c>
      <c r="B413" s="25" t="s">
        <v>6</v>
      </c>
      <c r="C413" s="25" t="s">
        <v>6</v>
      </c>
      <c r="D413" s="25" t="s">
        <v>6</v>
      </c>
      <c r="E413" s="19" t="s">
        <v>174</v>
      </c>
      <c r="F413" s="21">
        <f t="shared" ref="F413" si="331">IF(K413=1,0+F$2,IF(K414=1,5+F$2,IF(K415=1,10+F$2,IF(K416=1,15+F$2,IF(K417=1,20+F$2,"")))))</f>
        <v>15</v>
      </c>
      <c r="G413" s="21">
        <f t="shared" ref="G413" si="332">IF(L413=1,0+G$2,IF(L414=1,5+G$2,IF(L415=1,10+G$2,IF(L416=1,15+G$2,IF(L417=1,20+G$2,"")))))</f>
        <v>11</v>
      </c>
      <c r="H413" s="21">
        <f t="shared" ref="H413" si="333">IF(M413=1,0+H$2,IF(M414=1,5+H$2,IF(M415=1,10+H$2,IF(M416=1,15+H$2,IF(M417=1,20+H$2,"")))))</f>
        <v>12</v>
      </c>
      <c r="I413" s="21">
        <f t="shared" ref="I413" si="334">IF(N413=1,0+I$2,IF(N414=1,5+I$2,IF(N415=1,10+I$2,IF(N416=1,15+I$2,IF(N417=1,20+I$2,"")))))</f>
        <v>13</v>
      </c>
      <c r="J413" s="21">
        <f t="shared" ref="J413" si="335">IF(O413=1,0+J$2,IF(O414=1,5+J$2,IF(O415=1,10+J$2,IF(O416=1,15+J$2,IF(O417=1,20+J$2,"")))))</f>
        <v>19</v>
      </c>
      <c r="P413" s="23" t="str">
        <f t="shared" ref="P413" si="336">CONCATENATE("_paylines.push(new Payline5Data(",A413-1,", LinesEmbed5x5.Line_0",A413-1,", 0x",E413,", payboxes, ",F413,", ",G413,", ",H413,", ",I413,", ",J413,"));")</f>
        <v>_paylines.push(new Payline5Data(82, LinesEmbed5x5.Line_082, 0xFD5E53, payboxes, 15, 11, 12, 13, 19));</v>
      </c>
    </row>
    <row r="414" spans="1:16" s="3" customFormat="1">
      <c r="A414" s="20"/>
      <c r="B414" s="26"/>
      <c r="C414" s="26"/>
      <c r="D414" s="26"/>
      <c r="E414" s="20"/>
      <c r="F414" s="22"/>
      <c r="G414" s="22"/>
      <c r="H414" s="22"/>
      <c r="I414" s="22"/>
      <c r="J414" s="22"/>
      <c r="N414" s="7"/>
      <c r="O414" s="7"/>
      <c r="P414" s="24"/>
    </row>
    <row r="415" spans="1:16" s="3" customFormat="1">
      <c r="A415" s="20"/>
      <c r="B415" s="26"/>
      <c r="C415" s="26"/>
      <c r="D415" s="26"/>
      <c r="E415" s="20"/>
      <c r="F415" s="22"/>
      <c r="G415" s="22"/>
      <c r="H415" s="22"/>
      <c r="I415" s="22"/>
      <c r="J415" s="22"/>
      <c r="L415" s="3">
        <v>1</v>
      </c>
      <c r="M415" s="3">
        <v>1</v>
      </c>
      <c r="N415" s="7">
        <v>1</v>
      </c>
      <c r="O415" s="7"/>
      <c r="P415" s="24"/>
    </row>
    <row r="416" spans="1:16" s="3" customFormat="1">
      <c r="A416" s="20"/>
      <c r="B416" s="26"/>
      <c r="C416" s="26"/>
      <c r="D416" s="26"/>
      <c r="E416" s="20"/>
      <c r="F416" s="22"/>
      <c r="G416" s="22"/>
      <c r="H416" s="22"/>
      <c r="I416" s="22"/>
      <c r="J416" s="22"/>
      <c r="K416" s="3">
        <v>1</v>
      </c>
      <c r="N416" s="7"/>
      <c r="O416" s="7">
        <v>1</v>
      </c>
      <c r="P416" s="24"/>
    </row>
    <row r="417" spans="1:16" s="4" customFormat="1">
      <c r="A417" s="28"/>
      <c r="B417" s="30"/>
      <c r="C417" s="30"/>
      <c r="D417" s="30"/>
      <c r="E417" s="28"/>
      <c r="F417" s="29"/>
      <c r="G417" s="29"/>
      <c r="H417" s="29"/>
      <c r="I417" s="29"/>
      <c r="J417" s="29"/>
      <c r="P417" s="27"/>
    </row>
    <row r="418" spans="1:16" s="2" customFormat="1">
      <c r="A418" s="19">
        <f>+A413+1</f>
        <v>84</v>
      </c>
      <c r="B418" s="25" t="s">
        <v>6</v>
      </c>
      <c r="C418" s="25" t="s">
        <v>6</v>
      </c>
      <c r="D418" s="25" t="s">
        <v>6</v>
      </c>
      <c r="E418" s="19" t="s">
        <v>176</v>
      </c>
      <c r="F418" s="21">
        <f>IF(K418=1,0+F$2,IF(K419=1,5+F$2,IF(K420=1,10+F$2,IF(K421=1,15+F$2,IF(K422=1,20+F$2,"")))))</f>
        <v>20</v>
      </c>
      <c r="G418" s="21">
        <f>IF(L418=1,0+G$2,IF(L419=1,5+G$2,IF(L420=1,10+G$2,IF(L421=1,15+G$2,IF(L422=1,20+G$2,"")))))</f>
        <v>16</v>
      </c>
      <c r="H418" s="21">
        <f>IF(M418=1,0+H$2,IF(M419=1,5+H$2,IF(M420=1,10+H$2,IF(M421=1,15+H$2,IF(M422=1,20+H$2,"")))))</f>
        <v>17</v>
      </c>
      <c r="I418" s="21">
        <f>IF(N418=1,0+I$2,IF(N419=1,5+I$2,IF(N420=1,10+I$2,IF(N421=1,15+I$2,IF(N422=1,20+I$2,"")))))</f>
        <v>18</v>
      </c>
      <c r="J418" s="21">
        <f>IF(O418=1,0+J$2,IF(O419=1,5+J$2,IF(O420=1,10+J$2,IF(O421=1,15+J$2,IF(O422=1,20+J$2,"")))))</f>
        <v>24</v>
      </c>
      <c r="P418" s="23" t="str">
        <f t="shared" ref="P418" si="337">CONCATENATE("_paylines.push(new Payline5Data(",A418-1,", LinesEmbed5x5.Line_0",A418-1,", 0x",E418,", payboxes, ",F418,", ",G418,", ",H418,", ",I418,", ",J418,"));")</f>
        <v>_paylines.push(new Payline5Data(83, LinesEmbed5x5.Line_083, 0xFAA76C, payboxes, 20, 16, 17, 18, 24));</v>
      </c>
    </row>
    <row r="419" spans="1:16" s="3" customFormat="1">
      <c r="A419" s="20"/>
      <c r="B419" s="26"/>
      <c r="C419" s="26"/>
      <c r="D419" s="26"/>
      <c r="E419" s="20"/>
      <c r="F419" s="22"/>
      <c r="G419" s="22"/>
      <c r="H419" s="22"/>
      <c r="I419" s="22"/>
      <c r="J419" s="22"/>
      <c r="N419" s="7"/>
      <c r="O419" s="7"/>
      <c r="P419" s="24"/>
    </row>
    <row r="420" spans="1:16" s="3" customFormat="1">
      <c r="A420" s="20"/>
      <c r="B420" s="26"/>
      <c r="C420" s="26"/>
      <c r="D420" s="26"/>
      <c r="E420" s="20"/>
      <c r="F420" s="22"/>
      <c r="G420" s="22"/>
      <c r="H420" s="22"/>
      <c r="I420" s="22"/>
      <c r="J420" s="22"/>
      <c r="N420" s="7"/>
      <c r="O420" s="7"/>
      <c r="P420" s="24"/>
    </row>
    <row r="421" spans="1:16" s="3" customFormat="1">
      <c r="A421" s="20"/>
      <c r="B421" s="26"/>
      <c r="C421" s="26"/>
      <c r="D421" s="26"/>
      <c r="E421" s="20"/>
      <c r="F421" s="22"/>
      <c r="G421" s="22"/>
      <c r="H421" s="22"/>
      <c r="I421" s="22"/>
      <c r="J421" s="22"/>
      <c r="L421" s="3">
        <v>1</v>
      </c>
      <c r="M421" s="3">
        <v>1</v>
      </c>
      <c r="N421" s="7">
        <v>1</v>
      </c>
      <c r="O421" s="7"/>
      <c r="P421" s="24"/>
    </row>
    <row r="422" spans="1:16" s="4" customFormat="1">
      <c r="A422" s="28"/>
      <c r="B422" s="30"/>
      <c r="C422" s="30"/>
      <c r="D422" s="30"/>
      <c r="E422" s="28"/>
      <c r="F422" s="29"/>
      <c r="G422" s="29"/>
      <c r="H422" s="29"/>
      <c r="I422" s="29"/>
      <c r="J422" s="29"/>
      <c r="K422" s="4">
        <v>1</v>
      </c>
      <c r="O422" s="4">
        <v>1</v>
      </c>
      <c r="P422" s="27"/>
    </row>
    <row r="423" spans="1:16" s="2" customFormat="1">
      <c r="A423" s="19">
        <f>+A418+1</f>
        <v>85</v>
      </c>
      <c r="B423" s="25" t="s">
        <v>6</v>
      </c>
      <c r="C423" s="25" t="s">
        <v>6</v>
      </c>
      <c r="D423" s="25" t="s">
        <v>6</v>
      </c>
      <c r="E423" s="19" t="s">
        <v>178</v>
      </c>
      <c r="F423" s="21">
        <f>IF(K423=1,0+F$2,IF(K424=1,5+F$2,IF(K425=1,10+F$2,IF(K426=1,15+F$2,IF(K427=1,20+F$2,"")))))</f>
        <v>0</v>
      </c>
      <c r="G423" s="21">
        <f>IF(L423=1,0+G$2,IF(L424=1,5+G$2,IF(L425=1,10+G$2,IF(L426=1,15+G$2,IF(L427=1,20+G$2,"")))))</f>
        <v>6</v>
      </c>
      <c r="H423" s="21">
        <f>IF(M423=1,0+H$2,IF(M424=1,5+H$2,IF(M425=1,10+H$2,IF(M426=1,15+H$2,IF(M427=1,20+H$2,"")))))</f>
        <v>7</v>
      </c>
      <c r="I423" s="21">
        <f>IF(N423=1,0+I$2,IF(N424=1,5+I$2,IF(N425=1,10+I$2,IF(N426=1,15+I$2,IF(N427=1,20+I$2,"")))))</f>
        <v>8</v>
      </c>
      <c r="J423" s="21">
        <f>IF(O423=1,0+J$2,IF(O424=1,5+J$2,IF(O425=1,10+J$2,IF(O426=1,15+J$2,IF(O427=1,20+J$2,"")))))</f>
        <v>14</v>
      </c>
      <c r="K423" s="2">
        <v>1</v>
      </c>
      <c r="P423" s="23" t="str">
        <f t="shared" ref="P423" si="338">CONCATENATE("_paylines.push(new Payline5Data(",A423-1,", LinesEmbed5x5.Line_0",A423-1,", 0x",E423,", payboxes, ",F423,", ",G423,", ",H423,", ",I423,", ",J423,"));")</f>
        <v>_paylines.push(new Payline5Data(84, LinesEmbed5x5.Line_084, 0xFC89AC, payboxes, 0, 6, 7, 8, 14));</v>
      </c>
    </row>
    <row r="424" spans="1:16" s="3" customFormat="1">
      <c r="A424" s="20"/>
      <c r="B424" s="26"/>
      <c r="C424" s="26"/>
      <c r="D424" s="26"/>
      <c r="E424" s="20"/>
      <c r="F424" s="22"/>
      <c r="G424" s="22"/>
      <c r="H424" s="22"/>
      <c r="I424" s="22"/>
      <c r="J424" s="22"/>
      <c r="L424" s="3">
        <v>1</v>
      </c>
      <c r="M424" s="3">
        <v>1</v>
      </c>
      <c r="N424" s="7">
        <v>1</v>
      </c>
      <c r="O424" s="7"/>
      <c r="P424" s="24"/>
    </row>
    <row r="425" spans="1:16" s="3" customFormat="1">
      <c r="A425" s="20"/>
      <c r="B425" s="26"/>
      <c r="C425" s="26"/>
      <c r="D425" s="26"/>
      <c r="E425" s="20"/>
      <c r="F425" s="22"/>
      <c r="G425" s="22"/>
      <c r="H425" s="22"/>
      <c r="I425" s="22"/>
      <c r="J425" s="22"/>
      <c r="N425" s="7"/>
      <c r="O425" s="7">
        <v>1</v>
      </c>
      <c r="P425" s="24"/>
    </row>
    <row r="426" spans="1:16" s="3" customFormat="1">
      <c r="A426" s="20"/>
      <c r="B426" s="26"/>
      <c r="C426" s="26"/>
      <c r="D426" s="26"/>
      <c r="E426" s="20"/>
      <c r="F426" s="22"/>
      <c r="G426" s="22"/>
      <c r="H426" s="22"/>
      <c r="I426" s="22"/>
      <c r="J426" s="22"/>
      <c r="N426" s="7"/>
      <c r="O426" s="7"/>
      <c r="P426" s="24"/>
    </row>
    <row r="427" spans="1:16" s="4" customFormat="1">
      <c r="A427" s="28"/>
      <c r="B427" s="30"/>
      <c r="C427" s="30"/>
      <c r="D427" s="30"/>
      <c r="E427" s="28"/>
      <c r="F427" s="29"/>
      <c r="G427" s="29"/>
      <c r="H427" s="29"/>
      <c r="I427" s="29"/>
      <c r="J427" s="29"/>
      <c r="P427" s="27"/>
    </row>
    <row r="428" spans="1:16" s="2" customFormat="1">
      <c r="A428" s="19">
        <f>+A423+1</f>
        <v>86</v>
      </c>
      <c r="B428" s="25" t="s">
        <v>6</v>
      </c>
      <c r="C428" s="25" t="s">
        <v>6</v>
      </c>
      <c r="D428" s="25" t="s">
        <v>6</v>
      </c>
      <c r="E428" s="19" t="s">
        <v>180</v>
      </c>
      <c r="F428" s="21">
        <f>IF(K428=1,0+F$2,IF(K429=1,5+F$2,IF(K430=1,10+F$2,IF(K431=1,15+F$2,IF(K432=1,20+F$2,"")))))</f>
        <v>5</v>
      </c>
      <c r="G428" s="21">
        <f>IF(L428=1,0+G$2,IF(L429=1,5+G$2,IF(L430=1,10+G$2,IF(L431=1,15+G$2,IF(L432=1,20+G$2,"")))))</f>
        <v>11</v>
      </c>
      <c r="H428" s="21">
        <f>IF(M428=1,0+H$2,IF(M429=1,5+H$2,IF(M430=1,10+H$2,IF(M431=1,15+H$2,IF(M432=1,20+H$2,"")))))</f>
        <v>12</v>
      </c>
      <c r="I428" s="21">
        <f>IF(N428=1,0+I$2,IF(N429=1,5+I$2,IF(N430=1,10+I$2,IF(N431=1,15+I$2,IF(N432=1,20+I$2,"")))))</f>
        <v>13</v>
      </c>
      <c r="J428" s="21">
        <f>IF(O428=1,0+J$2,IF(O429=1,5+J$2,IF(O430=1,10+J$2,IF(O431=1,15+J$2,IF(O432=1,20+J$2,"")))))</f>
        <v>19</v>
      </c>
      <c r="P428" s="23" t="str">
        <f t="shared" ref="P428" si="339">CONCATENATE("_paylines.push(new Payline5Data(",A428-1,", LinesEmbed5x5.Line_0",A428-1,", 0x",E428,", payboxes, ",F428,", ",G428,", ",H428,", ",I428,", ",J428,"));")</f>
        <v>_paylines.push(new Payline5Data(85, LinesEmbed5x5.Line_085, 0x17806D, payboxes, 5, 11, 12, 13, 19));</v>
      </c>
    </row>
    <row r="429" spans="1:16" s="3" customFormat="1">
      <c r="A429" s="20"/>
      <c r="B429" s="26"/>
      <c r="C429" s="26"/>
      <c r="D429" s="26"/>
      <c r="E429" s="20"/>
      <c r="F429" s="22"/>
      <c r="G429" s="22"/>
      <c r="H429" s="22"/>
      <c r="I429" s="22"/>
      <c r="J429" s="22"/>
      <c r="K429" s="3">
        <v>1</v>
      </c>
      <c r="N429" s="7"/>
      <c r="O429" s="7"/>
      <c r="P429" s="24"/>
    </row>
    <row r="430" spans="1:16" s="3" customFormat="1">
      <c r="A430" s="20"/>
      <c r="B430" s="26"/>
      <c r="C430" s="26"/>
      <c r="D430" s="26"/>
      <c r="E430" s="20"/>
      <c r="F430" s="22"/>
      <c r="G430" s="22"/>
      <c r="H430" s="22"/>
      <c r="I430" s="22"/>
      <c r="J430" s="22"/>
      <c r="L430" s="3">
        <v>1</v>
      </c>
      <c r="M430" s="3">
        <v>1</v>
      </c>
      <c r="N430" s="7">
        <v>1</v>
      </c>
      <c r="O430" s="7"/>
      <c r="P430" s="24"/>
    </row>
    <row r="431" spans="1:16" s="3" customFormat="1">
      <c r="A431" s="20"/>
      <c r="B431" s="26"/>
      <c r="C431" s="26"/>
      <c r="D431" s="26"/>
      <c r="E431" s="20"/>
      <c r="F431" s="22"/>
      <c r="G431" s="22"/>
      <c r="H431" s="22"/>
      <c r="I431" s="22"/>
      <c r="J431" s="22"/>
      <c r="N431" s="7"/>
      <c r="O431" s="7">
        <v>1</v>
      </c>
      <c r="P431" s="24"/>
    </row>
    <row r="432" spans="1:16" s="4" customFormat="1">
      <c r="A432" s="28"/>
      <c r="B432" s="30"/>
      <c r="C432" s="30"/>
      <c r="D432" s="30"/>
      <c r="E432" s="28"/>
      <c r="F432" s="29"/>
      <c r="G432" s="29"/>
      <c r="H432" s="29"/>
      <c r="I432" s="29"/>
      <c r="J432" s="29"/>
      <c r="P432" s="27"/>
    </row>
    <row r="433" spans="1:16" s="2" customFormat="1">
      <c r="A433" s="19">
        <f>+A428+1</f>
        <v>87</v>
      </c>
      <c r="B433" s="25" t="s">
        <v>6</v>
      </c>
      <c r="C433" s="25" t="s">
        <v>6</v>
      </c>
      <c r="D433" s="25" t="s">
        <v>6</v>
      </c>
      <c r="E433" s="19" t="s">
        <v>182</v>
      </c>
      <c r="F433" s="21">
        <f>IF(K433=1,0+F$2,IF(K434=1,5+F$2,IF(K435=1,10+F$2,IF(K436=1,15+F$2,IF(K437=1,20+F$2,"")))))</f>
        <v>10</v>
      </c>
      <c r="G433" s="21">
        <f>IF(L433=1,0+G$2,IF(L434=1,5+G$2,IF(L435=1,10+G$2,IF(L436=1,15+G$2,IF(L437=1,20+G$2,"")))))</f>
        <v>6</v>
      </c>
      <c r="H433" s="21">
        <f>IF(M433=1,0+H$2,IF(M434=1,5+H$2,IF(M435=1,10+H$2,IF(M436=1,15+H$2,IF(M437=1,20+H$2,"")))))</f>
        <v>7</v>
      </c>
      <c r="I433" s="21">
        <f>IF(N433=1,0+I$2,IF(N434=1,5+I$2,IF(N435=1,10+I$2,IF(N436=1,15+I$2,IF(N437=1,20+I$2,"")))))</f>
        <v>8</v>
      </c>
      <c r="J433" s="21">
        <f>IF(O433=1,0+J$2,IF(O434=1,5+J$2,IF(O435=1,10+J$2,IF(O436=1,15+J$2,IF(O437=1,20+J$2,"")))))</f>
        <v>4</v>
      </c>
      <c r="O433" s="2">
        <v>1</v>
      </c>
      <c r="P433" s="23" t="str">
        <f t="shared" ref="P433" si="340">CONCATENATE("_paylines.push(new Payline5Data(",A433-1,", LinesEmbed5x5.Line_0",A433-1,", 0x",E433,", payboxes, ",F433,", ",G433,", ",H433,", ",I433,", ",J433,"));")</f>
        <v>_paylines.push(new Payline5Data(86, LinesEmbed5x5.Line_086, 0xDEAA88, payboxes, 10, 6, 7, 8, 4));</v>
      </c>
    </row>
    <row r="434" spans="1:16" s="3" customFormat="1">
      <c r="A434" s="20"/>
      <c r="B434" s="26"/>
      <c r="C434" s="26"/>
      <c r="D434" s="26"/>
      <c r="E434" s="20"/>
      <c r="F434" s="22"/>
      <c r="G434" s="22"/>
      <c r="H434" s="22"/>
      <c r="I434" s="22"/>
      <c r="J434" s="22"/>
      <c r="L434" s="3">
        <v>1</v>
      </c>
      <c r="M434" s="3">
        <v>1</v>
      </c>
      <c r="N434" s="7">
        <v>1</v>
      </c>
      <c r="O434" s="7"/>
      <c r="P434" s="24"/>
    </row>
    <row r="435" spans="1:16" s="3" customFormat="1">
      <c r="A435" s="20"/>
      <c r="B435" s="26"/>
      <c r="C435" s="26"/>
      <c r="D435" s="26"/>
      <c r="E435" s="20"/>
      <c r="F435" s="22"/>
      <c r="G435" s="22"/>
      <c r="H435" s="22"/>
      <c r="I435" s="22"/>
      <c r="J435" s="22"/>
      <c r="K435" s="3">
        <v>1</v>
      </c>
      <c r="N435" s="7"/>
      <c r="O435" s="7"/>
      <c r="P435" s="24"/>
    </row>
    <row r="436" spans="1:16" s="3" customFormat="1">
      <c r="A436" s="20"/>
      <c r="B436" s="26"/>
      <c r="C436" s="26"/>
      <c r="D436" s="26"/>
      <c r="E436" s="20"/>
      <c r="F436" s="22"/>
      <c r="G436" s="22"/>
      <c r="H436" s="22"/>
      <c r="I436" s="22"/>
      <c r="J436" s="22"/>
      <c r="N436" s="7"/>
      <c r="O436" s="7"/>
      <c r="P436" s="24"/>
    </row>
    <row r="437" spans="1:16" s="4" customFormat="1">
      <c r="A437" s="28"/>
      <c r="B437" s="30"/>
      <c r="C437" s="30"/>
      <c r="D437" s="30"/>
      <c r="E437" s="28"/>
      <c r="F437" s="29"/>
      <c r="G437" s="29"/>
      <c r="H437" s="29"/>
      <c r="I437" s="29"/>
      <c r="J437" s="29"/>
      <c r="P437" s="27"/>
    </row>
    <row r="438" spans="1:16" s="2" customFormat="1">
      <c r="A438" s="19">
        <f>+A433+1</f>
        <v>88</v>
      </c>
      <c r="B438" s="25" t="s">
        <v>6</v>
      </c>
      <c r="C438" s="25" t="s">
        <v>6</v>
      </c>
      <c r="D438" s="25" t="s">
        <v>6</v>
      </c>
      <c r="E438" s="19" t="s">
        <v>184</v>
      </c>
      <c r="F438" s="21">
        <f>IF(K438=1,0+F$2,IF(K439=1,5+F$2,IF(K440=1,10+F$2,IF(K441=1,15+F$2,IF(K442=1,20+F$2,"")))))</f>
        <v>15</v>
      </c>
      <c r="G438" s="21">
        <f>IF(L438=1,0+G$2,IF(L439=1,5+G$2,IF(L440=1,10+G$2,IF(L441=1,15+G$2,IF(L442=1,20+G$2,"")))))</f>
        <v>11</v>
      </c>
      <c r="H438" s="21">
        <f>IF(M438=1,0+H$2,IF(M439=1,5+H$2,IF(M440=1,10+H$2,IF(M441=1,15+H$2,IF(M442=1,20+H$2,"")))))</f>
        <v>12</v>
      </c>
      <c r="I438" s="21">
        <f>IF(N438=1,0+I$2,IF(N439=1,5+I$2,IF(N440=1,10+I$2,IF(N441=1,15+I$2,IF(N442=1,20+I$2,"")))))</f>
        <v>13</v>
      </c>
      <c r="J438" s="21">
        <f>IF(O438=1,0+J$2,IF(O439=1,5+J$2,IF(O440=1,10+J$2,IF(O441=1,15+J$2,IF(O442=1,20+J$2,"")))))</f>
        <v>9</v>
      </c>
      <c r="P438" s="23" t="str">
        <f t="shared" ref="P438" si="341">CONCATENATE("_paylines.push(new Payline5Data(",A438-1,", LinesEmbed5x5.Line_0",A438-1,", 0x",E438,", payboxes, ",F438,", ",G438,", ",H438,", ",I438,", ",J438,"));")</f>
        <v>_paylines.push(new Payline5Data(87, LinesEmbed5x5.Line_087, 0x77DDE7, payboxes, 15, 11, 12, 13, 9));</v>
      </c>
    </row>
    <row r="439" spans="1:16" s="3" customFormat="1">
      <c r="A439" s="20"/>
      <c r="B439" s="26"/>
      <c r="C439" s="26"/>
      <c r="D439" s="26"/>
      <c r="E439" s="20"/>
      <c r="F439" s="22"/>
      <c r="G439" s="22"/>
      <c r="H439" s="22"/>
      <c r="I439" s="22"/>
      <c r="J439" s="22"/>
      <c r="N439" s="7"/>
      <c r="O439" s="7">
        <v>1</v>
      </c>
      <c r="P439" s="24"/>
    </row>
    <row r="440" spans="1:16" s="3" customFormat="1">
      <c r="A440" s="20"/>
      <c r="B440" s="26"/>
      <c r="C440" s="26"/>
      <c r="D440" s="26"/>
      <c r="E440" s="20"/>
      <c r="F440" s="22"/>
      <c r="G440" s="22"/>
      <c r="H440" s="22"/>
      <c r="I440" s="22"/>
      <c r="J440" s="22"/>
      <c r="L440" s="3">
        <v>1</v>
      </c>
      <c r="M440" s="3">
        <v>1</v>
      </c>
      <c r="N440" s="7">
        <v>1</v>
      </c>
      <c r="O440" s="7"/>
      <c r="P440" s="24"/>
    </row>
    <row r="441" spans="1:16" s="3" customFormat="1">
      <c r="A441" s="20"/>
      <c r="B441" s="26"/>
      <c r="C441" s="26"/>
      <c r="D441" s="26"/>
      <c r="E441" s="20"/>
      <c r="F441" s="22"/>
      <c r="G441" s="22"/>
      <c r="H441" s="22"/>
      <c r="I441" s="22"/>
      <c r="J441" s="22"/>
      <c r="K441" s="3">
        <v>1</v>
      </c>
      <c r="N441" s="7"/>
      <c r="O441" s="7"/>
      <c r="P441" s="24"/>
    </row>
    <row r="442" spans="1:16" s="4" customFormat="1">
      <c r="A442" s="28"/>
      <c r="B442" s="30"/>
      <c r="C442" s="30"/>
      <c r="D442" s="30"/>
      <c r="E442" s="28"/>
      <c r="F442" s="29"/>
      <c r="G442" s="29"/>
      <c r="H442" s="29"/>
      <c r="I442" s="29"/>
      <c r="J442" s="29"/>
      <c r="P442" s="27"/>
    </row>
    <row r="443" spans="1:16" s="2" customFormat="1">
      <c r="A443" s="19">
        <f>+A438+1</f>
        <v>89</v>
      </c>
      <c r="B443" s="25" t="s">
        <v>6</v>
      </c>
      <c r="C443" s="25" t="s">
        <v>6</v>
      </c>
      <c r="D443" s="25" t="s">
        <v>6</v>
      </c>
      <c r="E443" s="19" t="s">
        <v>92</v>
      </c>
      <c r="F443" s="21">
        <f>IF(K443=1,0+F$2,IF(K444=1,5+F$2,IF(K445=1,10+F$2,IF(K446=1,15+F$2,IF(K447=1,20+F$2,"")))))</f>
        <v>20</v>
      </c>
      <c r="G443" s="21">
        <f>IF(L443=1,0+G$2,IF(L444=1,5+G$2,IF(L445=1,10+G$2,IF(L446=1,15+G$2,IF(L447=1,20+G$2,"")))))</f>
        <v>16</v>
      </c>
      <c r="H443" s="21">
        <f>IF(M443=1,0+H$2,IF(M444=1,5+H$2,IF(M445=1,10+H$2,IF(M446=1,15+H$2,IF(M447=1,20+H$2,"")))))</f>
        <v>17</v>
      </c>
      <c r="I443" s="21">
        <f>IF(N443=1,0+I$2,IF(N444=1,5+I$2,IF(N445=1,10+I$2,IF(N446=1,15+I$2,IF(N447=1,20+I$2,"")))))</f>
        <v>18</v>
      </c>
      <c r="J443" s="21">
        <f>IF(O443=1,0+J$2,IF(O444=1,5+J$2,IF(O445=1,10+J$2,IF(O446=1,15+J$2,IF(O447=1,20+J$2,"")))))</f>
        <v>14</v>
      </c>
      <c r="P443" s="23" t="str">
        <f t="shared" ref="P443" si="342">CONCATENATE("_paylines.push(new Payline5Data(",A443-1,", LinesEmbed5x5.Line_0",A443-1,", 0x",E443,", payboxes, ",F443,", ",G443,", ",H443,", ",I443,", ",J443,"));")</f>
        <v>_paylines.push(new Payline5Data(88, LinesEmbed5x5.Line_088, 0xFDFC74, payboxes, 20, 16, 17, 18, 14));</v>
      </c>
    </row>
    <row r="444" spans="1:16" s="3" customFormat="1">
      <c r="A444" s="20"/>
      <c r="B444" s="26"/>
      <c r="C444" s="26"/>
      <c r="D444" s="26"/>
      <c r="E444" s="20"/>
      <c r="F444" s="22"/>
      <c r="G444" s="22"/>
      <c r="H444" s="22"/>
      <c r="I444" s="22"/>
      <c r="J444" s="22"/>
      <c r="N444" s="7"/>
      <c r="O444" s="7"/>
      <c r="P444" s="24"/>
    </row>
    <row r="445" spans="1:16" s="3" customFormat="1">
      <c r="A445" s="20"/>
      <c r="B445" s="26"/>
      <c r="C445" s="26"/>
      <c r="D445" s="26"/>
      <c r="E445" s="20"/>
      <c r="F445" s="22"/>
      <c r="G445" s="22"/>
      <c r="H445" s="22"/>
      <c r="I445" s="22"/>
      <c r="J445" s="22"/>
      <c r="N445" s="7"/>
      <c r="O445" s="7">
        <v>1</v>
      </c>
      <c r="P445" s="24"/>
    </row>
    <row r="446" spans="1:16" s="3" customFormat="1">
      <c r="A446" s="20"/>
      <c r="B446" s="26"/>
      <c r="C446" s="26"/>
      <c r="D446" s="26"/>
      <c r="E446" s="20"/>
      <c r="F446" s="22"/>
      <c r="G446" s="22"/>
      <c r="H446" s="22"/>
      <c r="I446" s="22"/>
      <c r="J446" s="22"/>
      <c r="L446" s="3">
        <v>1</v>
      </c>
      <c r="M446" s="3">
        <v>1</v>
      </c>
      <c r="N446" s="7">
        <v>1</v>
      </c>
      <c r="O446" s="7"/>
      <c r="P446" s="24"/>
    </row>
    <row r="447" spans="1:16" s="4" customFormat="1">
      <c r="A447" s="28"/>
      <c r="B447" s="30"/>
      <c r="C447" s="30"/>
      <c r="D447" s="30"/>
      <c r="E447" s="28"/>
      <c r="F447" s="29"/>
      <c r="G447" s="29"/>
      <c r="H447" s="29"/>
      <c r="I447" s="29"/>
      <c r="J447" s="29"/>
      <c r="K447" s="4">
        <v>1</v>
      </c>
      <c r="P447" s="27"/>
    </row>
    <row r="448" spans="1:16" s="2" customFormat="1">
      <c r="A448" s="19">
        <f>+A443+1</f>
        <v>90</v>
      </c>
      <c r="B448" s="25" t="s">
        <v>6</v>
      </c>
      <c r="C448" s="25" t="s">
        <v>6</v>
      </c>
      <c r="D448" s="25" t="s">
        <v>6</v>
      </c>
      <c r="E448" s="19" t="s">
        <v>187</v>
      </c>
      <c r="F448" s="21">
        <f>IF(K448=1,0+F$2,IF(K449=1,5+F$2,IF(K450=1,10+F$2,IF(K451=1,15+F$2,IF(K452=1,20+F$2,"")))))</f>
        <v>10</v>
      </c>
      <c r="G448" s="21">
        <f>IF(L448=1,0+G$2,IF(L449=1,5+G$2,IF(L450=1,10+G$2,IF(L451=1,15+G$2,IF(L452=1,20+G$2,"")))))</f>
        <v>11</v>
      </c>
      <c r="H448" s="21">
        <f>IF(M448=1,0+H$2,IF(M449=1,5+H$2,IF(M450=1,10+H$2,IF(M451=1,15+H$2,IF(M452=1,20+H$2,"")))))</f>
        <v>7</v>
      </c>
      <c r="I448" s="21">
        <f>IF(N448=1,0+I$2,IF(N449=1,5+I$2,IF(N450=1,10+I$2,IF(N451=1,15+I$2,IF(N452=1,20+I$2,"")))))</f>
        <v>13</v>
      </c>
      <c r="J448" s="21">
        <f>IF(O448=1,0+J$2,IF(O449=1,5+J$2,IF(O450=1,10+J$2,IF(O451=1,15+J$2,IF(O452=1,20+J$2,"")))))</f>
        <v>14</v>
      </c>
      <c r="P448" s="23" t="str">
        <f t="shared" ref="P448" si="343">CONCATENATE("_paylines.push(new Payline5Data(",A448-1,", LinesEmbed5x5.Line_0",A448-1,", 0x",E448,", payboxes, ",F448,", ",G448,", ",H448,", ",I448,", ",J448,"));")</f>
        <v>_paylines.push(new Payline5Data(89, LinesEmbed5x5.Line_089, 0x926EAE, payboxes, 10, 11, 7, 13, 14));</v>
      </c>
    </row>
    <row r="449" spans="1:16" s="3" customFormat="1">
      <c r="A449" s="20"/>
      <c r="B449" s="26"/>
      <c r="C449" s="26"/>
      <c r="D449" s="26"/>
      <c r="E449" s="20"/>
      <c r="F449" s="22"/>
      <c r="G449" s="22"/>
      <c r="H449" s="22"/>
      <c r="I449" s="22"/>
      <c r="J449" s="22"/>
      <c r="M449" s="3">
        <v>1</v>
      </c>
      <c r="N449" s="7"/>
      <c r="O449" s="7"/>
      <c r="P449" s="24"/>
    </row>
    <row r="450" spans="1:16" s="3" customFormat="1">
      <c r="A450" s="20"/>
      <c r="B450" s="26"/>
      <c r="C450" s="26"/>
      <c r="D450" s="26"/>
      <c r="E450" s="20"/>
      <c r="F450" s="22"/>
      <c r="G450" s="22"/>
      <c r="H450" s="22"/>
      <c r="I450" s="22"/>
      <c r="J450" s="22"/>
      <c r="K450" s="3">
        <v>1</v>
      </c>
      <c r="L450" s="3">
        <v>1</v>
      </c>
      <c r="N450" s="7">
        <v>1</v>
      </c>
      <c r="O450" s="7">
        <v>1</v>
      </c>
      <c r="P450" s="24"/>
    </row>
    <row r="451" spans="1:16" s="3" customFormat="1">
      <c r="A451" s="20"/>
      <c r="B451" s="26"/>
      <c r="C451" s="26"/>
      <c r="D451" s="26"/>
      <c r="E451" s="20"/>
      <c r="F451" s="22"/>
      <c r="G451" s="22"/>
      <c r="H451" s="22"/>
      <c r="I451" s="22"/>
      <c r="J451" s="22"/>
      <c r="N451" s="7"/>
      <c r="O451" s="7"/>
      <c r="P451" s="24"/>
    </row>
    <row r="452" spans="1:16" s="4" customFormat="1">
      <c r="A452" s="28"/>
      <c r="B452" s="30"/>
      <c r="C452" s="30"/>
      <c r="D452" s="30"/>
      <c r="E452" s="28"/>
      <c r="F452" s="29"/>
      <c r="G452" s="29"/>
      <c r="H452" s="29"/>
      <c r="I452" s="29"/>
      <c r="J452" s="29"/>
      <c r="P452" s="27"/>
    </row>
    <row r="453" spans="1:16" s="2" customFormat="1">
      <c r="A453" s="19">
        <f>+A448+1</f>
        <v>91</v>
      </c>
      <c r="B453" s="25" t="s">
        <v>6</v>
      </c>
      <c r="C453" s="25" t="s">
        <v>6</v>
      </c>
      <c r="D453" s="25" t="s">
        <v>6</v>
      </c>
      <c r="E453" s="19" t="s">
        <v>189</v>
      </c>
      <c r="F453" s="21">
        <f>IF(K453=1,0+F$2,IF(K454=1,5+F$2,IF(K455=1,10+F$2,IF(K456=1,15+F$2,IF(K457=1,20+F$2,"")))))</f>
        <v>10</v>
      </c>
      <c r="G453" s="21">
        <f>IF(L453=1,0+G$2,IF(L454=1,5+G$2,IF(L455=1,10+G$2,IF(L456=1,15+G$2,IF(L457=1,20+G$2,"")))))</f>
        <v>11</v>
      </c>
      <c r="H453" s="21">
        <f>IF(M453=1,0+H$2,IF(M454=1,5+H$2,IF(M455=1,10+H$2,IF(M456=1,15+H$2,IF(M457=1,20+H$2,"")))))</f>
        <v>17</v>
      </c>
      <c r="I453" s="21">
        <f>IF(N453=1,0+I$2,IF(N454=1,5+I$2,IF(N455=1,10+I$2,IF(N456=1,15+I$2,IF(N457=1,20+I$2,"")))))</f>
        <v>13</v>
      </c>
      <c r="J453" s="21">
        <f>IF(O453=1,0+J$2,IF(O454=1,5+J$2,IF(O455=1,10+J$2,IF(O456=1,15+J$2,IF(O457=1,20+J$2,"")))))</f>
        <v>14</v>
      </c>
      <c r="P453" s="23" t="str">
        <f t="shared" ref="P453" si="344">CONCATENATE("_paylines.push(new Payline5Data(",A453-1,", LinesEmbed5x5.Line_0",A453-1,", 0x",E453,", payboxes, ",F453,", ",G453,", ",H453,", ",I453,", ",J453,"));")</f>
        <v>_paylines.push(new Payline5Data(90, LinesEmbed5x5.Line_090, 0xF75394, payboxes, 10, 11, 17, 13, 14));</v>
      </c>
    </row>
    <row r="454" spans="1:16" s="3" customFormat="1">
      <c r="A454" s="20"/>
      <c r="B454" s="26"/>
      <c r="C454" s="26"/>
      <c r="D454" s="26"/>
      <c r="E454" s="20"/>
      <c r="F454" s="22"/>
      <c r="G454" s="22"/>
      <c r="H454" s="22"/>
      <c r="I454" s="22"/>
      <c r="J454" s="22"/>
      <c r="N454" s="7"/>
      <c r="O454" s="7"/>
      <c r="P454" s="24"/>
    </row>
    <row r="455" spans="1:16" s="3" customFormat="1">
      <c r="A455" s="20"/>
      <c r="B455" s="26"/>
      <c r="C455" s="26"/>
      <c r="D455" s="26"/>
      <c r="E455" s="20"/>
      <c r="F455" s="22"/>
      <c r="G455" s="22"/>
      <c r="H455" s="22"/>
      <c r="I455" s="22"/>
      <c r="J455" s="22"/>
      <c r="K455" s="3">
        <v>1</v>
      </c>
      <c r="L455" s="3">
        <v>1</v>
      </c>
      <c r="N455" s="7">
        <v>1</v>
      </c>
      <c r="O455" s="7">
        <v>1</v>
      </c>
      <c r="P455" s="24"/>
    </row>
    <row r="456" spans="1:16" s="3" customFormat="1">
      <c r="A456" s="20"/>
      <c r="B456" s="26"/>
      <c r="C456" s="26"/>
      <c r="D456" s="26"/>
      <c r="E456" s="20"/>
      <c r="F456" s="22"/>
      <c r="G456" s="22"/>
      <c r="H456" s="22"/>
      <c r="I456" s="22"/>
      <c r="J456" s="22"/>
      <c r="M456" s="3">
        <v>1</v>
      </c>
      <c r="N456" s="7"/>
      <c r="O456" s="7"/>
      <c r="P456" s="24"/>
    </row>
    <row r="457" spans="1:16" s="4" customFormat="1">
      <c r="A457" s="28"/>
      <c r="B457" s="30"/>
      <c r="C457" s="30"/>
      <c r="D457" s="30"/>
      <c r="E457" s="28"/>
      <c r="F457" s="29"/>
      <c r="G457" s="29"/>
      <c r="H457" s="29"/>
      <c r="I457" s="29"/>
      <c r="J457" s="29"/>
      <c r="P457" s="27"/>
    </row>
    <row r="458" spans="1:16" s="2" customFormat="1">
      <c r="A458" s="19">
        <f t="shared" ref="A458" si="345">+A453+1</f>
        <v>92</v>
      </c>
      <c r="B458" s="25" t="s">
        <v>6</v>
      </c>
      <c r="C458" s="25" t="s">
        <v>6</v>
      </c>
      <c r="D458" s="25" t="s">
        <v>6</v>
      </c>
      <c r="E458" s="19" t="s">
        <v>191</v>
      </c>
      <c r="F458" s="21">
        <f t="shared" ref="F458" si="346">IF(K458=1,0+F$2,IF(K459=1,5+F$2,IF(K460=1,10+F$2,IF(K461=1,15+F$2,IF(K462=1,20+F$2,"")))))</f>
        <v>5</v>
      </c>
      <c r="G458" s="21">
        <f t="shared" ref="G458" si="347">IF(L458=1,0+G$2,IF(L459=1,5+G$2,IF(L460=1,10+G$2,IF(L461=1,15+G$2,IF(L462=1,20+G$2,"")))))</f>
        <v>6</v>
      </c>
      <c r="H458" s="21">
        <f t="shared" ref="H458" si="348">IF(M458=1,0+H$2,IF(M459=1,5+H$2,IF(M460=1,10+H$2,IF(M461=1,15+H$2,IF(M462=1,20+H$2,"")))))</f>
        <v>7</v>
      </c>
      <c r="I458" s="21">
        <f t="shared" ref="I458" si="349">IF(N458=1,0+I$2,IF(N459=1,5+I$2,IF(N460=1,10+I$2,IF(N461=1,15+I$2,IF(N462=1,20+I$2,"")))))</f>
        <v>8</v>
      </c>
      <c r="J458" s="21">
        <f t="shared" ref="J458" si="350">IF(O458=1,0+J$2,IF(O459=1,5+J$2,IF(O460=1,10+J$2,IF(O461=1,15+J$2,IF(O462=1,20+J$2,"")))))</f>
        <v>4</v>
      </c>
      <c r="O458" s="2">
        <v>1</v>
      </c>
      <c r="P458" s="23" t="str">
        <f t="shared" ref="P458" si="351">CONCATENATE("_paylines.push(new Payline5Data(",A458-1,", LinesEmbed5x5.Line_0",A458-1,", 0x",E458,", payboxes, ",F458,", ",G458,", ",H458,", ",I458,", ",J458,"));")</f>
        <v>_paylines.push(new Payline5Data(91, LinesEmbed5x5.Line_091, 0xFFA089, payboxes, 5, 6, 7, 8, 4));</v>
      </c>
    </row>
    <row r="459" spans="1:16" s="3" customFormat="1">
      <c r="A459" s="20"/>
      <c r="B459" s="26"/>
      <c r="C459" s="26"/>
      <c r="D459" s="26"/>
      <c r="E459" s="20"/>
      <c r="F459" s="22"/>
      <c r="G459" s="22"/>
      <c r="H459" s="22"/>
      <c r="I459" s="22"/>
      <c r="J459" s="22"/>
      <c r="K459" s="3">
        <v>1</v>
      </c>
      <c r="L459" s="3">
        <v>1</v>
      </c>
      <c r="M459" s="3">
        <v>1</v>
      </c>
      <c r="N459" s="7">
        <v>1</v>
      </c>
      <c r="O459" s="7"/>
      <c r="P459" s="24"/>
    </row>
    <row r="460" spans="1:16" s="3" customFormat="1">
      <c r="A460" s="20"/>
      <c r="B460" s="26"/>
      <c r="C460" s="26"/>
      <c r="D460" s="26"/>
      <c r="E460" s="20"/>
      <c r="F460" s="22"/>
      <c r="G460" s="22"/>
      <c r="H460" s="22"/>
      <c r="I460" s="22"/>
      <c r="J460" s="22"/>
      <c r="N460" s="7"/>
      <c r="O460" s="7"/>
      <c r="P460" s="24"/>
    </row>
    <row r="461" spans="1:16" s="3" customFormat="1">
      <c r="A461" s="20"/>
      <c r="B461" s="26"/>
      <c r="C461" s="26"/>
      <c r="D461" s="26"/>
      <c r="E461" s="20"/>
      <c r="F461" s="22"/>
      <c r="G461" s="22"/>
      <c r="H461" s="22"/>
      <c r="I461" s="22"/>
      <c r="J461" s="22"/>
      <c r="N461" s="7"/>
      <c r="O461" s="7"/>
      <c r="P461" s="24"/>
    </row>
    <row r="462" spans="1:16" s="4" customFormat="1">
      <c r="A462" s="28"/>
      <c r="B462" s="30"/>
      <c r="C462" s="30"/>
      <c r="D462" s="30"/>
      <c r="E462" s="28"/>
      <c r="F462" s="29"/>
      <c r="G462" s="29"/>
      <c r="H462" s="29"/>
      <c r="I462" s="29"/>
      <c r="J462" s="29"/>
      <c r="P462" s="27"/>
    </row>
    <row r="463" spans="1:16" s="2" customFormat="1">
      <c r="A463" s="19">
        <f t="shared" ref="A463" si="352">+A458+1</f>
        <v>93</v>
      </c>
      <c r="B463" s="25" t="s">
        <v>6</v>
      </c>
      <c r="C463" s="25" t="s">
        <v>6</v>
      </c>
      <c r="D463" s="25" t="s">
        <v>6</v>
      </c>
      <c r="E463" s="19" t="s">
        <v>193</v>
      </c>
      <c r="F463" s="21">
        <f t="shared" ref="F463" si="353">IF(K463=1,0+F$2,IF(K464=1,5+F$2,IF(K465=1,10+F$2,IF(K466=1,15+F$2,IF(K467=1,20+F$2,"")))))</f>
        <v>10</v>
      </c>
      <c r="G463" s="21">
        <f t="shared" ref="G463" si="354">IF(L463=1,0+G$2,IF(L464=1,5+G$2,IF(L465=1,10+G$2,IF(L466=1,15+G$2,IF(L467=1,20+G$2,"")))))</f>
        <v>11</v>
      </c>
      <c r="H463" s="21">
        <f t="shared" ref="H463" si="355">IF(M463=1,0+H$2,IF(M464=1,5+H$2,IF(M465=1,10+H$2,IF(M466=1,15+H$2,IF(M467=1,20+H$2,"")))))</f>
        <v>12</v>
      </c>
      <c r="I463" s="21">
        <f t="shared" ref="I463" si="356">IF(N463=1,0+I$2,IF(N464=1,5+I$2,IF(N465=1,10+I$2,IF(N466=1,15+I$2,IF(N467=1,20+I$2,"")))))</f>
        <v>13</v>
      </c>
      <c r="J463" s="21">
        <f t="shared" ref="J463" si="357">IF(O463=1,0+J$2,IF(O464=1,5+J$2,IF(O465=1,10+J$2,IF(O466=1,15+J$2,IF(O467=1,20+J$2,"")))))</f>
        <v>9</v>
      </c>
      <c r="P463" s="23" t="str">
        <f t="shared" ref="P463" si="358">CONCATENATE("_paylines.push(new Payline5Data(",A463-1,", LinesEmbed5x5.Line_0",A463-1,", 0x",E463,", payboxes, ",F463,", ",G463,", ",H463,", ",I463,", ",J463,"));")</f>
        <v>_paylines.push(new Payline5Data(92, LinesEmbed5x5.Line_092, 0x8F509D, payboxes, 10, 11, 12, 13, 9));</v>
      </c>
    </row>
    <row r="464" spans="1:16" s="3" customFormat="1">
      <c r="A464" s="20"/>
      <c r="B464" s="26"/>
      <c r="C464" s="26"/>
      <c r="D464" s="26"/>
      <c r="E464" s="20"/>
      <c r="F464" s="22"/>
      <c r="G464" s="22"/>
      <c r="H464" s="22"/>
      <c r="I464" s="22"/>
      <c r="J464" s="22"/>
      <c r="N464" s="7"/>
      <c r="O464" s="7">
        <v>1</v>
      </c>
      <c r="P464" s="24"/>
    </row>
    <row r="465" spans="1:16" s="3" customFormat="1">
      <c r="A465" s="20"/>
      <c r="B465" s="26"/>
      <c r="C465" s="26"/>
      <c r="D465" s="26"/>
      <c r="E465" s="20"/>
      <c r="F465" s="22"/>
      <c r="G465" s="22"/>
      <c r="H465" s="22"/>
      <c r="I465" s="22"/>
      <c r="J465" s="22"/>
      <c r="K465" s="3">
        <v>1</v>
      </c>
      <c r="L465" s="3">
        <v>1</v>
      </c>
      <c r="M465" s="3">
        <v>1</v>
      </c>
      <c r="N465" s="7">
        <v>1</v>
      </c>
      <c r="O465" s="7"/>
      <c r="P465" s="24"/>
    </row>
    <row r="466" spans="1:16" s="3" customFormat="1">
      <c r="A466" s="20"/>
      <c r="B466" s="26"/>
      <c r="C466" s="26"/>
      <c r="D466" s="26"/>
      <c r="E466" s="20"/>
      <c r="F466" s="22"/>
      <c r="G466" s="22"/>
      <c r="H466" s="22"/>
      <c r="I466" s="22"/>
      <c r="J466" s="22"/>
      <c r="N466" s="7"/>
      <c r="O466" s="7"/>
      <c r="P466" s="24"/>
    </row>
    <row r="467" spans="1:16" s="4" customFormat="1">
      <c r="A467" s="28"/>
      <c r="B467" s="30"/>
      <c r="C467" s="30"/>
      <c r="D467" s="30"/>
      <c r="E467" s="28"/>
      <c r="F467" s="29"/>
      <c r="G467" s="29"/>
      <c r="H467" s="29"/>
      <c r="I467" s="29"/>
      <c r="J467" s="29"/>
      <c r="P467" s="27"/>
    </row>
    <row r="468" spans="1:16" s="2" customFormat="1">
      <c r="A468" s="19">
        <f t="shared" ref="A468" si="359">+A463+1</f>
        <v>94</v>
      </c>
      <c r="B468" s="25" t="s">
        <v>6</v>
      </c>
      <c r="C468" s="25" t="s">
        <v>6</v>
      </c>
      <c r="D468" s="25" t="s">
        <v>6</v>
      </c>
      <c r="E468" s="19" t="s">
        <v>195</v>
      </c>
      <c r="F468" s="21">
        <f t="shared" ref="F468" si="360">IF(K468=1,0+F$2,IF(K469=1,5+F$2,IF(K470=1,10+F$2,IF(K471=1,15+F$2,IF(K472=1,20+F$2,"")))))</f>
        <v>15</v>
      </c>
      <c r="G468" s="21">
        <f t="shared" ref="G468" si="361">IF(L468=1,0+G$2,IF(L469=1,5+G$2,IF(L470=1,10+G$2,IF(L471=1,15+G$2,IF(L472=1,20+G$2,"")))))</f>
        <v>16</v>
      </c>
      <c r="H468" s="21">
        <f t="shared" ref="H468" si="362">IF(M468=1,0+H$2,IF(M469=1,5+H$2,IF(M470=1,10+H$2,IF(M471=1,15+H$2,IF(M472=1,20+H$2,"")))))</f>
        <v>17</v>
      </c>
      <c r="I468" s="21">
        <f t="shared" ref="I468" si="363">IF(N468=1,0+I$2,IF(N469=1,5+I$2,IF(N470=1,10+I$2,IF(N471=1,15+I$2,IF(N472=1,20+I$2,"")))))</f>
        <v>18</v>
      </c>
      <c r="J468" s="21">
        <f t="shared" ref="J468" si="364">IF(O468=1,0+J$2,IF(O469=1,5+J$2,IF(O470=1,10+J$2,IF(O471=1,15+J$2,IF(O472=1,20+J$2,"")))))</f>
        <v>24</v>
      </c>
      <c r="P468" s="23" t="str">
        <f t="shared" ref="P468" si="365">CONCATENATE("_paylines.push(new Payline5Data(",A468-1,", LinesEmbed5x5.Line_0",A468-1,", 0x",E468,", payboxes, ",F468,", ",G468,", ",H468,", ",I468,", ",J468,"));")</f>
        <v>_paylines.push(new Payline5Data(93, LinesEmbed5x5.Line_093, 0xA2ADD0, payboxes, 15, 16, 17, 18, 24));</v>
      </c>
    </row>
    <row r="469" spans="1:16" s="3" customFormat="1">
      <c r="A469" s="20"/>
      <c r="B469" s="26"/>
      <c r="C469" s="26"/>
      <c r="D469" s="26"/>
      <c r="E469" s="20"/>
      <c r="F469" s="22"/>
      <c r="G469" s="22"/>
      <c r="H469" s="22"/>
      <c r="I469" s="22"/>
      <c r="J469" s="22"/>
      <c r="N469" s="7"/>
      <c r="O469" s="7"/>
      <c r="P469" s="24"/>
    </row>
    <row r="470" spans="1:16" s="3" customFormat="1">
      <c r="A470" s="20"/>
      <c r="B470" s="26"/>
      <c r="C470" s="26"/>
      <c r="D470" s="26"/>
      <c r="E470" s="20"/>
      <c r="F470" s="22"/>
      <c r="G470" s="22"/>
      <c r="H470" s="22"/>
      <c r="I470" s="22"/>
      <c r="J470" s="22"/>
      <c r="N470" s="7"/>
      <c r="O470" s="7"/>
      <c r="P470" s="24"/>
    </row>
    <row r="471" spans="1:16" s="3" customFormat="1">
      <c r="A471" s="20"/>
      <c r="B471" s="26"/>
      <c r="C471" s="26"/>
      <c r="D471" s="26"/>
      <c r="E471" s="20"/>
      <c r="F471" s="22"/>
      <c r="G471" s="22"/>
      <c r="H471" s="22"/>
      <c r="I471" s="22"/>
      <c r="J471" s="22"/>
      <c r="K471" s="3">
        <v>1</v>
      </c>
      <c r="L471" s="3">
        <v>1</v>
      </c>
      <c r="M471" s="3">
        <v>1</v>
      </c>
      <c r="N471" s="7">
        <v>1</v>
      </c>
      <c r="O471" s="7"/>
      <c r="P471" s="24"/>
    </row>
    <row r="472" spans="1:16" s="4" customFormat="1">
      <c r="A472" s="28"/>
      <c r="B472" s="30"/>
      <c r="C472" s="30"/>
      <c r="D472" s="30"/>
      <c r="E472" s="28"/>
      <c r="F472" s="29"/>
      <c r="G472" s="29"/>
      <c r="H472" s="29"/>
      <c r="I472" s="29"/>
      <c r="J472" s="29"/>
      <c r="O472" s="4">
        <v>1</v>
      </c>
      <c r="P472" s="27"/>
    </row>
    <row r="473" spans="1:16" s="2" customFormat="1">
      <c r="A473" s="19">
        <f t="shared" ref="A473" si="366">+A468+1</f>
        <v>95</v>
      </c>
      <c r="B473" s="25" t="s">
        <v>6</v>
      </c>
      <c r="C473" s="25" t="s">
        <v>6</v>
      </c>
      <c r="D473" s="25" t="s">
        <v>6</v>
      </c>
      <c r="E473" s="19" t="s">
        <v>197</v>
      </c>
      <c r="F473" s="21">
        <f t="shared" ref="F473" si="367">IF(K473=1,0+F$2,IF(K474=1,5+F$2,IF(K475=1,10+F$2,IF(K476=1,15+F$2,IF(K477=1,20+F$2,"")))))</f>
        <v>5</v>
      </c>
      <c r="G473" s="21">
        <f t="shared" ref="G473" si="368">IF(L473=1,0+G$2,IF(L474=1,5+G$2,IF(L475=1,10+G$2,IF(L476=1,15+G$2,IF(L477=1,20+G$2,"")))))</f>
        <v>6</v>
      </c>
      <c r="H473" s="21">
        <f t="shared" ref="H473" si="369">IF(M473=1,0+H$2,IF(M474=1,5+H$2,IF(M475=1,10+H$2,IF(M476=1,15+H$2,IF(M477=1,20+H$2,"")))))</f>
        <v>7</v>
      </c>
      <c r="I473" s="21">
        <f t="shared" ref="I473" si="370">IF(N473=1,0+I$2,IF(N474=1,5+I$2,IF(N475=1,10+I$2,IF(N476=1,15+I$2,IF(N477=1,20+I$2,"")))))</f>
        <v>8</v>
      </c>
      <c r="J473" s="21">
        <f t="shared" ref="J473" si="371">IF(O473=1,0+J$2,IF(O474=1,5+J$2,IF(O475=1,10+J$2,IF(O476=1,15+J$2,IF(O477=1,20+J$2,"")))))</f>
        <v>4</v>
      </c>
      <c r="O473" s="2">
        <v>1</v>
      </c>
      <c r="P473" s="23" t="str">
        <f t="shared" ref="P473" si="372">CONCATENATE("_paylines.push(new Payline5Data(",A473-1,", LinesEmbed5x5.Line_0",A473-1,", 0x",E473,", payboxes, ",F473,", ",G473,", ",H473,", ",I473,", ",J473,"));")</f>
        <v>_paylines.push(new Payline5Data(94, LinesEmbed5x5.Line_094, 0xFF43A4, payboxes, 5, 6, 7, 8, 4));</v>
      </c>
    </row>
    <row r="474" spans="1:16" s="3" customFormat="1">
      <c r="A474" s="20"/>
      <c r="B474" s="26"/>
      <c r="C474" s="26"/>
      <c r="D474" s="26"/>
      <c r="E474" s="20"/>
      <c r="F474" s="22"/>
      <c r="G474" s="22"/>
      <c r="H474" s="22"/>
      <c r="I474" s="22"/>
      <c r="J474" s="22"/>
      <c r="K474" s="3">
        <v>1</v>
      </c>
      <c r="L474" s="3">
        <v>1</v>
      </c>
      <c r="M474" s="3">
        <v>1</v>
      </c>
      <c r="N474" s="7">
        <v>1</v>
      </c>
      <c r="O474" s="7"/>
      <c r="P474" s="24"/>
    </row>
    <row r="475" spans="1:16" s="3" customFormat="1">
      <c r="A475" s="20"/>
      <c r="B475" s="26"/>
      <c r="C475" s="26"/>
      <c r="D475" s="26"/>
      <c r="E475" s="20"/>
      <c r="F475" s="22"/>
      <c r="G475" s="22"/>
      <c r="H475" s="22"/>
      <c r="I475" s="22"/>
      <c r="J475" s="22"/>
      <c r="N475" s="7"/>
      <c r="O475" s="7"/>
      <c r="P475" s="24"/>
    </row>
    <row r="476" spans="1:16" s="3" customFormat="1">
      <c r="A476" s="20"/>
      <c r="B476" s="26"/>
      <c r="C476" s="26"/>
      <c r="D476" s="26"/>
      <c r="E476" s="20"/>
      <c r="F476" s="22"/>
      <c r="G476" s="22"/>
      <c r="H476" s="22"/>
      <c r="I476" s="22"/>
      <c r="J476" s="22"/>
      <c r="N476" s="7"/>
      <c r="O476" s="7"/>
      <c r="P476" s="24"/>
    </row>
    <row r="477" spans="1:16" s="4" customFormat="1">
      <c r="A477" s="28"/>
      <c r="B477" s="30"/>
      <c r="C477" s="30"/>
      <c r="D477" s="30"/>
      <c r="E477" s="28"/>
      <c r="F477" s="29"/>
      <c r="G477" s="29"/>
      <c r="H477" s="29"/>
      <c r="I477" s="29"/>
      <c r="J477" s="29"/>
      <c r="P477" s="27"/>
    </row>
    <row r="478" spans="1:16" s="2" customFormat="1">
      <c r="A478" s="19">
        <f t="shared" ref="A478" si="373">+A473+1</f>
        <v>96</v>
      </c>
      <c r="B478" s="25" t="s">
        <v>6</v>
      </c>
      <c r="C478" s="25" t="s">
        <v>6</v>
      </c>
      <c r="D478" s="25" t="s">
        <v>6</v>
      </c>
      <c r="E478" s="19" t="s">
        <v>199</v>
      </c>
      <c r="F478" s="21">
        <f t="shared" ref="F478" si="374">IF(K478=1,0+F$2,IF(K479=1,5+F$2,IF(K480=1,10+F$2,IF(K481=1,15+F$2,IF(K482=1,20+F$2,"")))))</f>
        <v>0</v>
      </c>
      <c r="G478" s="21">
        <f t="shared" ref="G478" si="375">IF(L478=1,0+G$2,IF(L479=1,5+G$2,IF(L480=1,10+G$2,IF(L481=1,15+G$2,IF(L482=1,20+G$2,"")))))</f>
        <v>21</v>
      </c>
      <c r="H478" s="21">
        <f t="shared" ref="H478" si="376">IF(M478=1,0+H$2,IF(M479=1,5+H$2,IF(M480=1,10+H$2,IF(M481=1,15+H$2,IF(M482=1,20+H$2,"")))))</f>
        <v>17</v>
      </c>
      <c r="I478" s="21">
        <f t="shared" ref="I478" si="377">IF(N478=1,0+I$2,IF(N479=1,5+I$2,IF(N480=1,10+I$2,IF(N481=1,15+I$2,IF(N482=1,20+I$2,"")))))</f>
        <v>13</v>
      </c>
      <c r="J478" s="21">
        <f t="shared" ref="J478" si="378">IF(O478=1,0+J$2,IF(O479=1,5+J$2,IF(O480=1,10+J$2,IF(O481=1,15+J$2,IF(O482=1,20+J$2,"")))))</f>
        <v>9</v>
      </c>
      <c r="K478" s="2">
        <v>1</v>
      </c>
      <c r="P478" s="23" t="str">
        <f t="shared" ref="P478" si="379">CONCATENATE("_paylines.push(new Payline5Data(",A478-1,", LinesEmbed5x5.Line_0",A478-1,", 0x",E478,", payboxes, ",F478,", ",G478,", ",H478,", ",I478,", ",J478,"));")</f>
        <v>_paylines.push(new Payline5Data(95, LinesEmbed5x5.Line_095, 0xFC6C85, payboxes, 0, 21, 17, 13, 9));</v>
      </c>
    </row>
    <row r="479" spans="1:16" s="3" customFormat="1">
      <c r="A479" s="20"/>
      <c r="B479" s="26"/>
      <c r="C479" s="26"/>
      <c r="D479" s="26"/>
      <c r="E479" s="20"/>
      <c r="F479" s="22"/>
      <c r="G479" s="22"/>
      <c r="H479" s="22"/>
      <c r="I479" s="22"/>
      <c r="J479" s="22"/>
      <c r="N479" s="7"/>
      <c r="O479" s="7">
        <v>1</v>
      </c>
      <c r="P479" s="24"/>
    </row>
    <row r="480" spans="1:16" s="3" customFormat="1">
      <c r="A480" s="20"/>
      <c r="B480" s="26"/>
      <c r="C480" s="26"/>
      <c r="D480" s="26"/>
      <c r="E480" s="20"/>
      <c r="F480" s="22"/>
      <c r="G480" s="22"/>
      <c r="H480" s="22"/>
      <c r="I480" s="22"/>
      <c r="J480" s="22"/>
      <c r="N480" s="7">
        <v>1</v>
      </c>
      <c r="O480" s="7"/>
      <c r="P480" s="24"/>
    </row>
    <row r="481" spans="1:16" s="3" customFormat="1">
      <c r="A481" s="20"/>
      <c r="B481" s="26"/>
      <c r="C481" s="26"/>
      <c r="D481" s="26"/>
      <c r="E481" s="20"/>
      <c r="F481" s="22"/>
      <c r="G481" s="22"/>
      <c r="H481" s="22"/>
      <c r="I481" s="22"/>
      <c r="J481" s="22"/>
      <c r="M481" s="3">
        <v>1</v>
      </c>
      <c r="N481" s="7"/>
      <c r="O481" s="7"/>
      <c r="P481" s="24"/>
    </row>
    <row r="482" spans="1:16" s="4" customFormat="1">
      <c r="A482" s="28"/>
      <c r="B482" s="30"/>
      <c r="C482" s="30"/>
      <c r="D482" s="30"/>
      <c r="E482" s="28"/>
      <c r="F482" s="29"/>
      <c r="G482" s="29"/>
      <c r="H482" s="29"/>
      <c r="I482" s="29"/>
      <c r="J482" s="29"/>
      <c r="L482" s="4">
        <v>1</v>
      </c>
      <c r="P482" s="27"/>
    </row>
    <row r="483" spans="1:16" s="2" customFormat="1">
      <c r="A483" s="19">
        <f t="shared" ref="A483" si="380">+A478+1</f>
        <v>97</v>
      </c>
      <c r="B483" s="25" t="s">
        <v>6</v>
      </c>
      <c r="C483" s="25" t="s">
        <v>6</v>
      </c>
      <c r="D483" s="25" t="s">
        <v>6</v>
      </c>
      <c r="E483" s="19" t="s">
        <v>201</v>
      </c>
      <c r="F483" s="21">
        <f t="shared" ref="F483" si="381">IF(K483=1,0+F$2,IF(K484=1,5+F$2,IF(K485=1,10+F$2,IF(K486=1,15+F$2,IF(K487=1,20+F$2,"")))))</f>
        <v>20</v>
      </c>
      <c r="G483" s="21">
        <f t="shared" ref="G483" si="382">IF(L483=1,0+G$2,IF(L484=1,5+G$2,IF(L485=1,10+G$2,IF(L486=1,15+G$2,IF(L487=1,20+G$2,"")))))</f>
        <v>1</v>
      </c>
      <c r="H483" s="21">
        <f t="shared" ref="H483" si="383">IF(M483=1,0+H$2,IF(M484=1,5+H$2,IF(M485=1,10+H$2,IF(M486=1,15+H$2,IF(M487=1,20+H$2,"")))))</f>
        <v>7</v>
      </c>
      <c r="I483" s="21">
        <f t="shared" ref="I483" si="384">IF(N483=1,0+I$2,IF(N484=1,5+I$2,IF(N485=1,10+I$2,IF(N486=1,15+I$2,IF(N487=1,20+I$2,"")))))</f>
        <v>13</v>
      </c>
      <c r="J483" s="21">
        <f t="shared" ref="J483" si="385">IF(O483=1,0+J$2,IF(O484=1,5+J$2,IF(O485=1,10+J$2,IF(O486=1,15+J$2,IF(O487=1,20+J$2,"")))))</f>
        <v>19</v>
      </c>
      <c r="L483" s="2">
        <v>1</v>
      </c>
      <c r="P483" s="23" t="str">
        <f t="shared" ref="P483" si="386">CONCATENATE("_paylines.push(new Payline5Data(",A483-1,", LinesEmbed5x5.Line_0",A483-1,", 0x",E483,", payboxes, ",F483,", ",G483,", ",H483,", ",I483,", ",J483,"));")</f>
        <v>_paylines.push(new Payline5Data(96, LinesEmbed5x5.Line_096, 0xCDA4DE, payboxes, 20, 1, 7, 13, 19));</v>
      </c>
    </row>
    <row r="484" spans="1:16" s="3" customFormat="1">
      <c r="A484" s="20"/>
      <c r="B484" s="26"/>
      <c r="C484" s="26"/>
      <c r="D484" s="26"/>
      <c r="E484" s="20"/>
      <c r="F484" s="22"/>
      <c r="G484" s="22"/>
      <c r="H484" s="22"/>
      <c r="I484" s="22"/>
      <c r="J484" s="22"/>
      <c r="M484" s="3">
        <v>1</v>
      </c>
      <c r="N484" s="7"/>
      <c r="O484" s="7"/>
      <c r="P484" s="24"/>
    </row>
    <row r="485" spans="1:16" s="3" customFormat="1">
      <c r="A485" s="20"/>
      <c r="B485" s="26"/>
      <c r="C485" s="26"/>
      <c r="D485" s="26"/>
      <c r="E485" s="20"/>
      <c r="F485" s="22"/>
      <c r="G485" s="22"/>
      <c r="H485" s="22"/>
      <c r="I485" s="22"/>
      <c r="J485" s="22"/>
      <c r="N485" s="7">
        <v>1</v>
      </c>
      <c r="O485" s="7"/>
      <c r="P485" s="24"/>
    </row>
    <row r="486" spans="1:16" s="3" customFormat="1">
      <c r="A486" s="20"/>
      <c r="B486" s="26"/>
      <c r="C486" s="26"/>
      <c r="D486" s="26"/>
      <c r="E486" s="20"/>
      <c r="F486" s="22"/>
      <c r="G486" s="22"/>
      <c r="H486" s="22"/>
      <c r="I486" s="22"/>
      <c r="J486" s="22"/>
      <c r="N486" s="7"/>
      <c r="O486" s="7">
        <v>1</v>
      </c>
      <c r="P486" s="24"/>
    </row>
    <row r="487" spans="1:16" s="4" customFormat="1">
      <c r="A487" s="28"/>
      <c r="B487" s="30"/>
      <c r="C487" s="30"/>
      <c r="D487" s="30"/>
      <c r="E487" s="28"/>
      <c r="F487" s="29"/>
      <c r="G487" s="29"/>
      <c r="H487" s="29"/>
      <c r="I487" s="29"/>
      <c r="J487" s="29"/>
      <c r="K487" s="4">
        <v>1</v>
      </c>
      <c r="P487" s="27"/>
    </row>
    <row r="488" spans="1:16" s="2" customFormat="1">
      <c r="A488" s="19">
        <f t="shared" ref="A488" si="387">+A483+1</f>
        <v>98</v>
      </c>
      <c r="B488" s="25" t="s">
        <v>6</v>
      </c>
      <c r="C488" s="25" t="s">
        <v>6</v>
      </c>
      <c r="D488" s="25" t="s">
        <v>6</v>
      </c>
      <c r="E488" s="19" t="s">
        <v>203</v>
      </c>
      <c r="F488" s="21">
        <f t="shared" ref="F488" si="388">IF(K488=1,0+F$2,IF(K489=1,5+F$2,IF(K490=1,10+F$2,IF(K491=1,15+F$2,IF(K492=1,20+F$2,"")))))</f>
        <v>15</v>
      </c>
      <c r="G488" s="21">
        <f t="shared" ref="G488" si="389">IF(L488=1,0+G$2,IF(L489=1,5+G$2,IF(L490=1,10+G$2,IF(L491=1,15+G$2,IF(L492=1,20+G$2,"")))))</f>
        <v>6</v>
      </c>
      <c r="H488" s="21">
        <f t="shared" ref="H488" si="390">IF(M488=1,0+H$2,IF(M489=1,5+H$2,IF(M490=1,10+H$2,IF(M491=1,15+H$2,IF(M492=1,20+H$2,"")))))</f>
        <v>17</v>
      </c>
      <c r="I488" s="21">
        <f t="shared" ref="I488" si="391">IF(N488=1,0+I$2,IF(N489=1,5+I$2,IF(N490=1,10+I$2,IF(N491=1,15+I$2,IF(N492=1,20+I$2,"")))))</f>
        <v>8</v>
      </c>
      <c r="J488" s="21">
        <f t="shared" ref="J488" si="392">IF(O488=1,0+J$2,IF(O489=1,5+J$2,IF(O490=1,10+J$2,IF(O491=1,15+J$2,IF(O492=1,20+J$2,"")))))</f>
        <v>19</v>
      </c>
      <c r="P488" s="23" t="str">
        <f t="shared" ref="P488" si="393">CONCATENATE("_paylines.push(new Payline5Data(",A488-1,", LinesEmbed5x5.Line_0",A488-1,", 0x",E488,", payboxes, ",F488,", ",G488,", ",H488,", ",I488,", ",J488,"));")</f>
        <v>_paylines.push(new Payline5Data(97, LinesEmbed5x5.Line_097, 0xFCE883, payboxes, 15, 6, 17, 8, 19));</v>
      </c>
    </row>
    <row r="489" spans="1:16" s="3" customFormat="1">
      <c r="A489" s="20"/>
      <c r="B489" s="26"/>
      <c r="C489" s="26"/>
      <c r="D489" s="26"/>
      <c r="E489" s="20"/>
      <c r="F489" s="22"/>
      <c r="G489" s="22"/>
      <c r="H489" s="22"/>
      <c r="I489" s="22"/>
      <c r="J489" s="22"/>
      <c r="L489" s="3">
        <v>1</v>
      </c>
      <c r="N489" s="7">
        <v>1</v>
      </c>
      <c r="O489" s="7"/>
      <c r="P489" s="24"/>
    </row>
    <row r="490" spans="1:16" s="3" customFormat="1">
      <c r="A490" s="20"/>
      <c r="B490" s="26"/>
      <c r="C490" s="26"/>
      <c r="D490" s="26"/>
      <c r="E490" s="20"/>
      <c r="F490" s="22"/>
      <c r="G490" s="22"/>
      <c r="H490" s="22"/>
      <c r="I490" s="22"/>
      <c r="J490" s="22"/>
      <c r="N490" s="7"/>
      <c r="O490" s="7"/>
      <c r="P490" s="24"/>
    </row>
    <row r="491" spans="1:16" s="3" customFormat="1">
      <c r="A491" s="20"/>
      <c r="B491" s="26"/>
      <c r="C491" s="26"/>
      <c r="D491" s="26"/>
      <c r="E491" s="20"/>
      <c r="F491" s="22"/>
      <c r="G491" s="22"/>
      <c r="H491" s="22"/>
      <c r="I491" s="22"/>
      <c r="J491" s="22"/>
      <c r="K491" s="3">
        <v>1</v>
      </c>
      <c r="M491" s="3">
        <v>1</v>
      </c>
      <c r="N491" s="7"/>
      <c r="O491" s="7">
        <v>1</v>
      </c>
      <c r="P491" s="24"/>
    </row>
    <row r="492" spans="1:16" s="4" customFormat="1">
      <c r="A492" s="28"/>
      <c r="B492" s="30"/>
      <c r="C492" s="30"/>
      <c r="D492" s="30"/>
      <c r="E492" s="28"/>
      <c r="F492" s="29"/>
      <c r="G492" s="29"/>
      <c r="H492" s="29"/>
      <c r="I492" s="29"/>
      <c r="J492" s="29"/>
      <c r="P492" s="27"/>
    </row>
    <row r="493" spans="1:16" s="2" customFormat="1">
      <c r="A493" s="19">
        <f t="shared" ref="A493" si="394">+A488+1</f>
        <v>99</v>
      </c>
      <c r="B493" s="25" t="s">
        <v>6</v>
      </c>
      <c r="C493" s="25" t="s">
        <v>6</v>
      </c>
      <c r="D493" s="25" t="s">
        <v>6</v>
      </c>
      <c r="E493" s="19" t="s">
        <v>205</v>
      </c>
      <c r="F493" s="21">
        <f t="shared" ref="F493" si="395">IF(K493=1,0+F$2,IF(K494=1,5+F$2,IF(K495=1,10+F$2,IF(K496=1,15+F$2,IF(K497=1,20+F$2,"")))))</f>
        <v>5</v>
      </c>
      <c r="G493" s="21">
        <f t="shared" ref="G493" si="396">IF(L493=1,0+G$2,IF(L494=1,5+G$2,IF(L495=1,10+G$2,IF(L496=1,15+G$2,IF(L497=1,20+G$2,"")))))</f>
        <v>16</v>
      </c>
      <c r="H493" s="21">
        <f t="shared" ref="H493" si="397">IF(M493=1,0+H$2,IF(M494=1,5+H$2,IF(M495=1,10+H$2,IF(M496=1,15+H$2,IF(M497=1,20+H$2,"")))))</f>
        <v>7</v>
      </c>
      <c r="I493" s="21">
        <f t="shared" ref="I493" si="398">IF(N493=1,0+I$2,IF(N494=1,5+I$2,IF(N495=1,10+I$2,IF(N496=1,15+I$2,IF(N497=1,20+I$2,"")))))</f>
        <v>18</v>
      </c>
      <c r="J493" s="21">
        <f t="shared" ref="J493" si="399">IF(O493=1,0+J$2,IF(O494=1,5+J$2,IF(O495=1,10+J$2,IF(O496=1,15+J$2,IF(O497=1,20+J$2,"")))))</f>
        <v>9</v>
      </c>
      <c r="P493" s="23" t="str">
        <f t="shared" ref="P493" si="400">CONCATENATE("_paylines.push(new Payline5Data(",A493-1,", LinesEmbed5x5.Line_0",A493-1,", 0x",E493,", payboxes, ",F493,", ",G493,", ",H493,", ",I493,", ",J493,"));")</f>
        <v>_paylines.push(new Payline5Data(98, LinesEmbed5x5.Line_098, 0xC5E384, payboxes, 5, 16, 7, 18, 9));</v>
      </c>
    </row>
    <row r="494" spans="1:16" s="3" customFormat="1">
      <c r="A494" s="20"/>
      <c r="B494" s="26"/>
      <c r="C494" s="26"/>
      <c r="D494" s="26"/>
      <c r="E494" s="20"/>
      <c r="F494" s="22"/>
      <c r="G494" s="22"/>
      <c r="H494" s="22"/>
      <c r="I494" s="22"/>
      <c r="J494" s="22"/>
      <c r="K494" s="3">
        <v>1</v>
      </c>
      <c r="M494" s="3">
        <v>1</v>
      </c>
      <c r="N494" s="7"/>
      <c r="O494" s="7">
        <v>1</v>
      </c>
      <c r="P494" s="24"/>
    </row>
    <row r="495" spans="1:16" s="3" customFormat="1">
      <c r="A495" s="20"/>
      <c r="B495" s="26"/>
      <c r="C495" s="26"/>
      <c r="D495" s="26"/>
      <c r="E495" s="20"/>
      <c r="F495" s="22"/>
      <c r="G495" s="22"/>
      <c r="H495" s="22"/>
      <c r="I495" s="22"/>
      <c r="J495" s="22"/>
      <c r="N495" s="7"/>
      <c r="O495" s="7"/>
      <c r="P495" s="24"/>
    </row>
    <row r="496" spans="1:16" s="3" customFormat="1">
      <c r="A496" s="20"/>
      <c r="B496" s="26"/>
      <c r="C496" s="26"/>
      <c r="D496" s="26"/>
      <c r="E496" s="20"/>
      <c r="F496" s="22"/>
      <c r="G496" s="22"/>
      <c r="H496" s="22"/>
      <c r="I496" s="22"/>
      <c r="J496" s="22"/>
      <c r="L496" s="3">
        <v>1</v>
      </c>
      <c r="N496" s="7">
        <v>1</v>
      </c>
      <c r="O496" s="7"/>
      <c r="P496" s="24"/>
    </row>
    <row r="497" spans="1:16" s="4" customFormat="1">
      <c r="A497" s="28"/>
      <c r="B497" s="30"/>
      <c r="C497" s="30"/>
      <c r="D497" s="30"/>
      <c r="E497" s="28"/>
      <c r="F497" s="29"/>
      <c r="G497" s="29"/>
      <c r="H497" s="29"/>
      <c r="I497" s="29"/>
      <c r="J497" s="29"/>
      <c r="P497" s="27"/>
    </row>
    <row r="498" spans="1:16" s="2" customFormat="1">
      <c r="A498" s="19">
        <f t="shared" ref="A498" si="401">+A493+1</f>
        <v>100</v>
      </c>
      <c r="B498" s="25" t="s">
        <v>6</v>
      </c>
      <c r="C498" s="25" t="s">
        <v>6</v>
      </c>
      <c r="D498" s="25" t="s">
        <v>6</v>
      </c>
      <c r="E498" s="19" t="s">
        <v>207</v>
      </c>
      <c r="F498" s="21">
        <f t="shared" ref="F498" si="402">IF(K498=1,0+F$2,IF(K499=1,5+F$2,IF(K500=1,10+F$2,IF(K501=1,15+F$2,IF(K502=1,20+F$2,"")))))</f>
        <v>15</v>
      </c>
      <c r="G498" s="21">
        <f t="shared" ref="G498" si="403">IF(L498=1,0+G$2,IF(L499=1,5+G$2,IF(L500=1,10+G$2,IF(L501=1,15+G$2,IF(L502=1,20+G$2,"")))))</f>
        <v>1</v>
      </c>
      <c r="H498" s="21">
        <f t="shared" ref="H498" si="404">IF(M498=1,0+H$2,IF(M499=1,5+H$2,IF(M500=1,10+H$2,IF(M501=1,15+H$2,IF(M502=1,20+H$2,"")))))</f>
        <v>2</v>
      </c>
      <c r="I498" s="21">
        <f t="shared" ref="I498" si="405">IF(N498=1,0+I$2,IF(N499=1,5+I$2,IF(N500=1,10+I$2,IF(N501=1,15+I$2,IF(N502=1,20+I$2,"")))))</f>
        <v>3</v>
      </c>
      <c r="J498" s="21">
        <f t="shared" ref="J498" si="406">IF(O498=1,0+J$2,IF(O499=1,5+J$2,IF(O500=1,10+J$2,IF(O501=1,15+J$2,IF(O502=1,20+J$2,"")))))</f>
        <v>24</v>
      </c>
      <c r="L498" s="2">
        <v>1</v>
      </c>
      <c r="M498" s="2">
        <v>1</v>
      </c>
      <c r="N498" s="2">
        <v>1</v>
      </c>
      <c r="P498" s="23" t="str">
        <f t="shared" ref="P498" si="407">CONCATENATE("_paylines.push(new Payline5Data(",A498-1,", LinesEmbed5x5.Line_0",A498-1,", 0x",E498,", payboxes, ",F498,", ",G498,", ",H498,", ",I498,", ",J498,"));")</f>
        <v>_paylines.push(new Payline5Data(99, LinesEmbed5x5.Line_099, 0xFFB653, payboxes, 15, 1, 2, 3, 24));</v>
      </c>
    </row>
    <row r="499" spans="1:16" s="3" customFormat="1">
      <c r="A499" s="20"/>
      <c r="B499" s="26"/>
      <c r="C499" s="26"/>
      <c r="D499" s="26"/>
      <c r="E499" s="20"/>
      <c r="F499" s="22"/>
      <c r="G499" s="22"/>
      <c r="H499" s="22"/>
      <c r="I499" s="22"/>
      <c r="J499" s="22"/>
      <c r="N499" s="7"/>
      <c r="O499" s="7"/>
      <c r="P499" s="24"/>
    </row>
    <row r="500" spans="1:16" s="3" customFormat="1">
      <c r="A500" s="20"/>
      <c r="B500" s="26"/>
      <c r="C500" s="26"/>
      <c r="D500" s="26"/>
      <c r="E500" s="20"/>
      <c r="F500" s="22"/>
      <c r="G500" s="22"/>
      <c r="H500" s="22"/>
      <c r="I500" s="22"/>
      <c r="J500" s="22"/>
      <c r="N500" s="7"/>
      <c r="O500" s="7"/>
      <c r="P500" s="24"/>
    </row>
    <row r="501" spans="1:16" s="3" customFormat="1">
      <c r="A501" s="20"/>
      <c r="B501" s="26"/>
      <c r="C501" s="26"/>
      <c r="D501" s="26"/>
      <c r="E501" s="20"/>
      <c r="F501" s="22"/>
      <c r="G501" s="22"/>
      <c r="H501" s="22"/>
      <c r="I501" s="22"/>
      <c r="J501" s="22"/>
      <c r="K501" s="3">
        <v>1</v>
      </c>
      <c r="N501" s="7"/>
      <c r="O501" s="7"/>
      <c r="P501" s="24"/>
    </row>
    <row r="502" spans="1:16" s="4" customFormat="1">
      <c r="A502" s="28"/>
      <c r="B502" s="30"/>
      <c r="C502" s="30"/>
      <c r="D502" s="30"/>
      <c r="E502" s="28"/>
      <c r="F502" s="29"/>
      <c r="G502" s="29"/>
      <c r="H502" s="29"/>
      <c r="I502" s="29"/>
      <c r="J502" s="29"/>
      <c r="O502" s="4">
        <v>1</v>
      </c>
      <c r="P502" s="27"/>
    </row>
  </sheetData>
  <mergeCells count="1102">
    <mergeCell ref="B1:E1"/>
    <mergeCell ref="B198:B202"/>
    <mergeCell ref="C198:C202"/>
    <mergeCell ref="D198:D202"/>
    <mergeCell ref="E198:E202"/>
    <mergeCell ref="B203:B207"/>
    <mergeCell ref="C203:C207"/>
    <mergeCell ref="D203:D207"/>
    <mergeCell ref="E203:E207"/>
    <mergeCell ref="B208:B212"/>
    <mergeCell ref="C208:C212"/>
    <mergeCell ref="D208:D212"/>
    <mergeCell ref="E208:E212"/>
    <mergeCell ref="B173:B177"/>
    <mergeCell ref="C173:C177"/>
    <mergeCell ref="D173:D177"/>
    <mergeCell ref="E173:E177"/>
    <mergeCell ref="B178:B182"/>
    <mergeCell ref="C178:C182"/>
    <mergeCell ref="D178:D182"/>
    <mergeCell ref="E178:E182"/>
    <mergeCell ref="B183:B187"/>
    <mergeCell ref="C183:C187"/>
    <mergeCell ref="D183:D187"/>
    <mergeCell ref="E183:E187"/>
    <mergeCell ref="D158:D162"/>
    <mergeCell ref="E158:E162"/>
    <mergeCell ref="B163:B167"/>
    <mergeCell ref="C163:C167"/>
    <mergeCell ref="D163:D167"/>
    <mergeCell ref="E163:E167"/>
    <mergeCell ref="B168:B172"/>
    <mergeCell ref="E168:E172"/>
    <mergeCell ref="B118:B122"/>
    <mergeCell ref="C118:C122"/>
    <mergeCell ref="D118:D122"/>
    <mergeCell ref="E118:E122"/>
    <mergeCell ref="B123:B127"/>
    <mergeCell ref="C123:C127"/>
    <mergeCell ref="D123:D127"/>
    <mergeCell ref="E123:E127"/>
    <mergeCell ref="B128:B132"/>
    <mergeCell ref="C128:C132"/>
    <mergeCell ref="D128:D132"/>
    <mergeCell ref="E128:E132"/>
    <mergeCell ref="B93:B97"/>
    <mergeCell ref="C93:C97"/>
    <mergeCell ref="D93:D97"/>
    <mergeCell ref="E93:E97"/>
    <mergeCell ref="B98:B102"/>
    <mergeCell ref="C98:C102"/>
    <mergeCell ref="D98:D102"/>
    <mergeCell ref="E98:E102"/>
    <mergeCell ref="B103:B107"/>
    <mergeCell ref="C103:C107"/>
    <mergeCell ref="D103:D107"/>
    <mergeCell ref="E103:E107"/>
    <mergeCell ref="D113:D117"/>
    <mergeCell ref="E113:E117"/>
    <mergeCell ref="E28:E32"/>
    <mergeCell ref="B33:B37"/>
    <mergeCell ref="C33:C37"/>
    <mergeCell ref="D33:D37"/>
    <mergeCell ref="E33:E37"/>
    <mergeCell ref="B38:B42"/>
    <mergeCell ref="C38:C42"/>
    <mergeCell ref="D38:D42"/>
    <mergeCell ref="E38:E42"/>
    <mergeCell ref="B78:B82"/>
    <mergeCell ref="C78:C82"/>
    <mergeCell ref="D78:D82"/>
    <mergeCell ref="E78:E82"/>
    <mergeCell ref="B83:B87"/>
    <mergeCell ref="C83:C87"/>
    <mergeCell ref="D83:D87"/>
    <mergeCell ref="E83:E87"/>
    <mergeCell ref="B58:B62"/>
    <mergeCell ref="C58:C62"/>
    <mergeCell ref="D58:D62"/>
    <mergeCell ref="E58:E62"/>
    <mergeCell ref="B63:B67"/>
    <mergeCell ref="C63:C67"/>
    <mergeCell ref="D63:D67"/>
    <mergeCell ref="E63:E67"/>
    <mergeCell ref="B68:B72"/>
    <mergeCell ref="C68:C72"/>
    <mergeCell ref="D68:D72"/>
    <mergeCell ref="E68:E72"/>
    <mergeCell ref="D73:D77"/>
    <mergeCell ref="E73:E77"/>
    <mergeCell ref="F138:F142"/>
    <mergeCell ref="G138:G142"/>
    <mergeCell ref="H138:H142"/>
    <mergeCell ref="I138:I142"/>
    <mergeCell ref="J138:J142"/>
    <mergeCell ref="E108:E112"/>
    <mergeCell ref="B113:B117"/>
    <mergeCell ref="C113:C117"/>
    <mergeCell ref="B43:B47"/>
    <mergeCell ref="C43:C47"/>
    <mergeCell ref="D43:D47"/>
    <mergeCell ref="E43:E47"/>
    <mergeCell ref="B48:B52"/>
    <mergeCell ref="C48:C52"/>
    <mergeCell ref="D48:D52"/>
    <mergeCell ref="E48:E52"/>
    <mergeCell ref="B53:B57"/>
    <mergeCell ref="C53:C57"/>
    <mergeCell ref="D53:D57"/>
    <mergeCell ref="E53:E57"/>
    <mergeCell ref="B88:B92"/>
    <mergeCell ref="C88:C92"/>
    <mergeCell ref="D88:D92"/>
    <mergeCell ref="E88:E92"/>
    <mergeCell ref="B3:B7"/>
    <mergeCell ref="C3:C7"/>
    <mergeCell ref="D3:D7"/>
    <mergeCell ref="E3:E7"/>
    <mergeCell ref="B8:B12"/>
    <mergeCell ref="C8:C12"/>
    <mergeCell ref="D8:D12"/>
    <mergeCell ref="E8:E12"/>
    <mergeCell ref="B13:B17"/>
    <mergeCell ref="C13:C17"/>
    <mergeCell ref="D13:D17"/>
    <mergeCell ref="E13:E17"/>
    <mergeCell ref="B18:B22"/>
    <mergeCell ref="C18:C22"/>
    <mergeCell ref="D18:D22"/>
    <mergeCell ref="E18:E22"/>
    <mergeCell ref="B23:B27"/>
    <mergeCell ref="C23:C27"/>
    <mergeCell ref="D23:D27"/>
    <mergeCell ref="E23:E27"/>
    <mergeCell ref="I158:I162"/>
    <mergeCell ref="J158:J162"/>
    <mergeCell ref="B158:B162"/>
    <mergeCell ref="C158:C162"/>
    <mergeCell ref="P188:P192"/>
    <mergeCell ref="A193:A197"/>
    <mergeCell ref="F193:F197"/>
    <mergeCell ref="G193:G197"/>
    <mergeCell ref="H193:H197"/>
    <mergeCell ref="I193:I197"/>
    <mergeCell ref="J193:J197"/>
    <mergeCell ref="P193:P197"/>
    <mergeCell ref="A188:A192"/>
    <mergeCell ref="F188:F192"/>
    <mergeCell ref="G188:G192"/>
    <mergeCell ref="H188:H192"/>
    <mergeCell ref="I188:I192"/>
    <mergeCell ref="J188:J192"/>
    <mergeCell ref="B188:B192"/>
    <mergeCell ref="C188:C192"/>
    <mergeCell ref="D188:D192"/>
    <mergeCell ref="E188:E192"/>
    <mergeCell ref="B193:B197"/>
    <mergeCell ref="C193:C197"/>
    <mergeCell ref="D193:D197"/>
    <mergeCell ref="E193:E197"/>
    <mergeCell ref="G183:G187"/>
    <mergeCell ref="H183:H187"/>
    <mergeCell ref="I183:I187"/>
    <mergeCell ref="J183:J187"/>
    <mergeCell ref="C168:C172"/>
    <mergeCell ref="D168:D172"/>
    <mergeCell ref="H108:H112"/>
    <mergeCell ref="I108:I112"/>
    <mergeCell ref="J108:J112"/>
    <mergeCell ref="B108:B112"/>
    <mergeCell ref="C108:C112"/>
    <mergeCell ref="D108:D112"/>
    <mergeCell ref="P158:P162"/>
    <mergeCell ref="A163:A167"/>
    <mergeCell ref="F163:F167"/>
    <mergeCell ref="G163:G167"/>
    <mergeCell ref="H163:H167"/>
    <mergeCell ref="I163:I167"/>
    <mergeCell ref="J163:J167"/>
    <mergeCell ref="P163:P167"/>
    <mergeCell ref="P148:P152"/>
    <mergeCell ref="A153:A157"/>
    <mergeCell ref="F153:F157"/>
    <mergeCell ref="G153:G157"/>
    <mergeCell ref="H153:H157"/>
    <mergeCell ref="I153:I157"/>
    <mergeCell ref="J153:J157"/>
    <mergeCell ref="P153:P157"/>
    <mergeCell ref="A148:A152"/>
    <mergeCell ref="F148:F152"/>
    <mergeCell ref="G148:G152"/>
    <mergeCell ref="H148:H152"/>
    <mergeCell ref="I148:I152"/>
    <mergeCell ref="J148:J152"/>
    <mergeCell ref="A158:A162"/>
    <mergeCell ref="F158:F162"/>
    <mergeCell ref="G158:G162"/>
    <mergeCell ref="H158:H162"/>
    <mergeCell ref="I93:I97"/>
    <mergeCell ref="J93:J97"/>
    <mergeCell ref="P78:P82"/>
    <mergeCell ref="A83:A87"/>
    <mergeCell ref="F83:F87"/>
    <mergeCell ref="G83:G87"/>
    <mergeCell ref="P138:P142"/>
    <mergeCell ref="A133:A137"/>
    <mergeCell ref="F133:F137"/>
    <mergeCell ref="G133:G137"/>
    <mergeCell ref="H133:H137"/>
    <mergeCell ref="I133:I137"/>
    <mergeCell ref="J133:J137"/>
    <mergeCell ref="B133:B137"/>
    <mergeCell ref="C133:C137"/>
    <mergeCell ref="D133:D137"/>
    <mergeCell ref="E133:E137"/>
    <mergeCell ref="B138:B142"/>
    <mergeCell ref="C138:C142"/>
    <mergeCell ref="D138:D142"/>
    <mergeCell ref="E138:E142"/>
    <mergeCell ref="P108:P112"/>
    <mergeCell ref="A113:A117"/>
    <mergeCell ref="F113:F117"/>
    <mergeCell ref="G113:G117"/>
    <mergeCell ref="H113:H117"/>
    <mergeCell ref="I113:I117"/>
    <mergeCell ref="J113:J117"/>
    <mergeCell ref="P113:P117"/>
    <mergeCell ref="A108:A112"/>
    <mergeCell ref="F108:F112"/>
    <mergeCell ref="G108:G112"/>
    <mergeCell ref="G68:G72"/>
    <mergeCell ref="H68:H72"/>
    <mergeCell ref="I68:I72"/>
    <mergeCell ref="J68:J72"/>
    <mergeCell ref="B73:B77"/>
    <mergeCell ref="C73:C77"/>
    <mergeCell ref="P13:P17"/>
    <mergeCell ref="A103:A107"/>
    <mergeCell ref="F103:F107"/>
    <mergeCell ref="G103:G107"/>
    <mergeCell ref="H103:H107"/>
    <mergeCell ref="I103:I107"/>
    <mergeCell ref="J103:J107"/>
    <mergeCell ref="P103:P107"/>
    <mergeCell ref="A13:A17"/>
    <mergeCell ref="F13:F17"/>
    <mergeCell ref="G13:G17"/>
    <mergeCell ref="H13:H17"/>
    <mergeCell ref="I13:I17"/>
    <mergeCell ref="J13:J17"/>
    <mergeCell ref="P93:P97"/>
    <mergeCell ref="A98:A102"/>
    <mergeCell ref="F98:F102"/>
    <mergeCell ref="G98:G102"/>
    <mergeCell ref="H98:H102"/>
    <mergeCell ref="I98:I102"/>
    <mergeCell ref="J98:J102"/>
    <mergeCell ref="P98:P102"/>
    <mergeCell ref="A93:A97"/>
    <mergeCell ref="F93:F97"/>
    <mergeCell ref="G93:G97"/>
    <mergeCell ref="H93:H97"/>
    <mergeCell ref="H53:H57"/>
    <mergeCell ref="I53:I57"/>
    <mergeCell ref="J53:J57"/>
    <mergeCell ref="B28:B32"/>
    <mergeCell ref="C28:C32"/>
    <mergeCell ref="D28:D32"/>
    <mergeCell ref="H83:H87"/>
    <mergeCell ref="I83:I87"/>
    <mergeCell ref="J83:J87"/>
    <mergeCell ref="P83:P87"/>
    <mergeCell ref="A88:A92"/>
    <mergeCell ref="F88:F92"/>
    <mergeCell ref="G88:G92"/>
    <mergeCell ref="H88:H92"/>
    <mergeCell ref="I88:I92"/>
    <mergeCell ref="J88:J92"/>
    <mergeCell ref="P88:P92"/>
    <mergeCell ref="A78:A82"/>
    <mergeCell ref="F78:F82"/>
    <mergeCell ref="G78:G82"/>
    <mergeCell ref="H78:H82"/>
    <mergeCell ref="I78:I82"/>
    <mergeCell ref="P68:P72"/>
    <mergeCell ref="A73:A77"/>
    <mergeCell ref="F73:F77"/>
    <mergeCell ref="G73:G77"/>
    <mergeCell ref="H73:H77"/>
    <mergeCell ref="I73:I77"/>
    <mergeCell ref="J73:J77"/>
    <mergeCell ref="P73:P77"/>
    <mergeCell ref="A68:A72"/>
    <mergeCell ref="F68:F72"/>
    <mergeCell ref="A183:A187"/>
    <mergeCell ref="F183:F187"/>
    <mergeCell ref="P8:P12"/>
    <mergeCell ref="A8:A12"/>
    <mergeCell ref="F8:F12"/>
    <mergeCell ref="G8:G12"/>
    <mergeCell ref="H8:H12"/>
    <mergeCell ref="I8:I12"/>
    <mergeCell ref="J8:J12"/>
    <mergeCell ref="P38:P42"/>
    <mergeCell ref="A43:A47"/>
    <mergeCell ref="F43:F47"/>
    <mergeCell ref="G43:G47"/>
    <mergeCell ref="H43:H47"/>
    <mergeCell ref="I43:I47"/>
    <mergeCell ref="J43:J47"/>
    <mergeCell ref="P43:P47"/>
    <mergeCell ref="P28:P32"/>
    <mergeCell ref="A33:A37"/>
    <mergeCell ref="F33:F37"/>
    <mergeCell ref="G33:G37"/>
    <mergeCell ref="H33:H37"/>
    <mergeCell ref="I33:I37"/>
    <mergeCell ref="J33:J37"/>
    <mergeCell ref="P33:P37"/>
    <mergeCell ref="A38:A42"/>
    <mergeCell ref="J18:J22"/>
    <mergeCell ref="F38:F42"/>
    <mergeCell ref="G38:G42"/>
    <mergeCell ref="H38:H42"/>
    <mergeCell ref="I38:I42"/>
    <mergeCell ref="J38:J42"/>
    <mergeCell ref="D143:D147"/>
    <mergeCell ref="E143:E147"/>
    <mergeCell ref="B148:B152"/>
    <mergeCell ref="C148:C152"/>
    <mergeCell ref="D148:D152"/>
    <mergeCell ref="E148:E152"/>
    <mergeCell ref="B153:B157"/>
    <mergeCell ref="C153:C157"/>
    <mergeCell ref="D153:D157"/>
    <mergeCell ref="E153:E157"/>
    <mergeCell ref="P183:P187"/>
    <mergeCell ref="A168:A172"/>
    <mergeCell ref="F168:F172"/>
    <mergeCell ref="G168:G172"/>
    <mergeCell ref="H168:H172"/>
    <mergeCell ref="I168:I172"/>
    <mergeCell ref="J168:J172"/>
    <mergeCell ref="P168:P172"/>
    <mergeCell ref="P173:P177"/>
    <mergeCell ref="A178:A182"/>
    <mergeCell ref="F178:F182"/>
    <mergeCell ref="G178:G182"/>
    <mergeCell ref="H178:H182"/>
    <mergeCell ref="I178:I182"/>
    <mergeCell ref="J178:J182"/>
    <mergeCell ref="P178:P182"/>
    <mergeCell ref="A173:A177"/>
    <mergeCell ref="F173:F177"/>
    <mergeCell ref="G173:G177"/>
    <mergeCell ref="H173:H177"/>
    <mergeCell ref="I173:I177"/>
    <mergeCell ref="J173:J177"/>
    <mergeCell ref="P143:P147"/>
    <mergeCell ref="A128:A132"/>
    <mergeCell ref="F128:F132"/>
    <mergeCell ref="G128:G132"/>
    <mergeCell ref="H128:H132"/>
    <mergeCell ref="I128:I132"/>
    <mergeCell ref="J128:J132"/>
    <mergeCell ref="P128:P132"/>
    <mergeCell ref="A118:A122"/>
    <mergeCell ref="F118:F122"/>
    <mergeCell ref="G118:G122"/>
    <mergeCell ref="H118:H122"/>
    <mergeCell ref="I118:I122"/>
    <mergeCell ref="J118:J122"/>
    <mergeCell ref="P118:P122"/>
    <mergeCell ref="A123:A127"/>
    <mergeCell ref="F123:F127"/>
    <mergeCell ref="G123:G127"/>
    <mergeCell ref="H123:H127"/>
    <mergeCell ref="I123:I127"/>
    <mergeCell ref="J123:J127"/>
    <mergeCell ref="P123:P127"/>
    <mergeCell ref="P133:P137"/>
    <mergeCell ref="A138:A142"/>
    <mergeCell ref="A143:A147"/>
    <mergeCell ref="F143:F147"/>
    <mergeCell ref="G143:G147"/>
    <mergeCell ref="H143:H147"/>
    <mergeCell ref="I143:I147"/>
    <mergeCell ref="J143:J147"/>
    <mergeCell ref="B143:B147"/>
    <mergeCell ref="C143:C147"/>
    <mergeCell ref="H63:H67"/>
    <mergeCell ref="I63:I67"/>
    <mergeCell ref="J63:J67"/>
    <mergeCell ref="P63:P67"/>
    <mergeCell ref="A48:A52"/>
    <mergeCell ref="F48:F52"/>
    <mergeCell ref="G48:G52"/>
    <mergeCell ref="H48:H52"/>
    <mergeCell ref="I48:I52"/>
    <mergeCell ref="J48:J52"/>
    <mergeCell ref="P48:P52"/>
    <mergeCell ref="P18:P22"/>
    <mergeCell ref="A23:A27"/>
    <mergeCell ref="F23:F27"/>
    <mergeCell ref="G23:G27"/>
    <mergeCell ref="H23:H27"/>
    <mergeCell ref="I23:I27"/>
    <mergeCell ref="J23:J27"/>
    <mergeCell ref="P23:P27"/>
    <mergeCell ref="A28:A32"/>
    <mergeCell ref="F28:F32"/>
    <mergeCell ref="P53:P57"/>
    <mergeCell ref="A58:A62"/>
    <mergeCell ref="F58:F62"/>
    <mergeCell ref="G58:G62"/>
    <mergeCell ref="H58:H62"/>
    <mergeCell ref="I58:I62"/>
    <mergeCell ref="J58:J62"/>
    <mergeCell ref="P58:P62"/>
    <mergeCell ref="A53:A57"/>
    <mergeCell ref="F53:F57"/>
    <mergeCell ref="G53:G57"/>
    <mergeCell ref="H213:H217"/>
    <mergeCell ref="I213:I217"/>
    <mergeCell ref="J213:J217"/>
    <mergeCell ref="P213:P217"/>
    <mergeCell ref="P3:P7"/>
    <mergeCell ref="F1:J1"/>
    <mergeCell ref="A3:A7"/>
    <mergeCell ref="F3:F7"/>
    <mergeCell ref="G3:G7"/>
    <mergeCell ref="H3:H7"/>
    <mergeCell ref="I3:I7"/>
    <mergeCell ref="J3:J7"/>
    <mergeCell ref="A198:A202"/>
    <mergeCell ref="F198:F202"/>
    <mergeCell ref="G198:G202"/>
    <mergeCell ref="H198:H202"/>
    <mergeCell ref="I198:I202"/>
    <mergeCell ref="J198:J202"/>
    <mergeCell ref="P198:P202"/>
    <mergeCell ref="G28:G32"/>
    <mergeCell ref="H28:H32"/>
    <mergeCell ref="I28:I32"/>
    <mergeCell ref="J28:J32"/>
    <mergeCell ref="A18:A22"/>
    <mergeCell ref="F18:F22"/>
    <mergeCell ref="G18:G22"/>
    <mergeCell ref="H18:H22"/>
    <mergeCell ref="I18:I22"/>
    <mergeCell ref="J78:J82"/>
    <mergeCell ref="A63:A67"/>
    <mergeCell ref="F63:F67"/>
    <mergeCell ref="G63:G67"/>
    <mergeCell ref="B213:B217"/>
    <mergeCell ref="C213:C217"/>
    <mergeCell ref="D213:D217"/>
    <mergeCell ref="E213:E217"/>
    <mergeCell ref="B218:B222"/>
    <mergeCell ref="C218:C222"/>
    <mergeCell ref="D218:D222"/>
    <mergeCell ref="E218:E222"/>
    <mergeCell ref="A223:A227"/>
    <mergeCell ref="F223:F227"/>
    <mergeCell ref="G223:G227"/>
    <mergeCell ref="H223:H227"/>
    <mergeCell ref="I223:I227"/>
    <mergeCell ref="J223:J227"/>
    <mergeCell ref="P223:P227"/>
    <mergeCell ref="A203:A207"/>
    <mergeCell ref="F203:F207"/>
    <mergeCell ref="G203:G207"/>
    <mergeCell ref="H203:H207"/>
    <mergeCell ref="I203:I207"/>
    <mergeCell ref="J203:J207"/>
    <mergeCell ref="P203:P207"/>
    <mergeCell ref="A208:A212"/>
    <mergeCell ref="F208:F212"/>
    <mergeCell ref="G208:G212"/>
    <mergeCell ref="H208:H212"/>
    <mergeCell ref="I208:I212"/>
    <mergeCell ref="J208:J212"/>
    <mergeCell ref="P208:P212"/>
    <mergeCell ref="A213:A217"/>
    <mergeCell ref="F213:F217"/>
    <mergeCell ref="G213:G217"/>
    <mergeCell ref="B223:B227"/>
    <mergeCell ref="C223:C227"/>
    <mergeCell ref="D223:D227"/>
    <mergeCell ref="E223:E227"/>
    <mergeCell ref="B228:B232"/>
    <mergeCell ref="C228:C232"/>
    <mergeCell ref="D228:D232"/>
    <mergeCell ref="E228:E232"/>
    <mergeCell ref="A233:A237"/>
    <mergeCell ref="F233:F237"/>
    <mergeCell ref="G233:G237"/>
    <mergeCell ref="H233:H237"/>
    <mergeCell ref="I233:I237"/>
    <mergeCell ref="J233:J237"/>
    <mergeCell ref="P233:P237"/>
    <mergeCell ref="A218:A222"/>
    <mergeCell ref="F218:F222"/>
    <mergeCell ref="G218:G222"/>
    <mergeCell ref="H218:H222"/>
    <mergeCell ref="I218:I222"/>
    <mergeCell ref="J218:J222"/>
    <mergeCell ref="P218:P222"/>
    <mergeCell ref="B233:B237"/>
    <mergeCell ref="C233:C237"/>
    <mergeCell ref="D233:D237"/>
    <mergeCell ref="E233:E237"/>
    <mergeCell ref="B238:B242"/>
    <mergeCell ref="C238:C242"/>
    <mergeCell ref="D238:D242"/>
    <mergeCell ref="E238:E242"/>
    <mergeCell ref="A243:A247"/>
    <mergeCell ref="F243:F247"/>
    <mergeCell ref="G243:G247"/>
    <mergeCell ref="H243:H247"/>
    <mergeCell ref="I243:I247"/>
    <mergeCell ref="J243:J247"/>
    <mergeCell ref="P243:P247"/>
    <mergeCell ref="A228:A232"/>
    <mergeCell ref="F228:F232"/>
    <mergeCell ref="G228:G232"/>
    <mergeCell ref="H228:H232"/>
    <mergeCell ref="I228:I232"/>
    <mergeCell ref="J228:J232"/>
    <mergeCell ref="P228:P232"/>
    <mergeCell ref="B243:B247"/>
    <mergeCell ref="C243:C247"/>
    <mergeCell ref="D243:D247"/>
    <mergeCell ref="E243:E247"/>
    <mergeCell ref="B248:B252"/>
    <mergeCell ref="C248:C252"/>
    <mergeCell ref="D248:D252"/>
    <mergeCell ref="E248:E252"/>
    <mergeCell ref="A253:A257"/>
    <mergeCell ref="F253:F257"/>
    <mergeCell ref="G253:G257"/>
    <mergeCell ref="H253:H257"/>
    <mergeCell ref="I253:I257"/>
    <mergeCell ref="J253:J257"/>
    <mergeCell ref="P253:P257"/>
    <mergeCell ref="A238:A242"/>
    <mergeCell ref="F238:F242"/>
    <mergeCell ref="G238:G242"/>
    <mergeCell ref="H238:H242"/>
    <mergeCell ref="I238:I242"/>
    <mergeCell ref="J238:J242"/>
    <mergeCell ref="P238:P242"/>
    <mergeCell ref="B253:B257"/>
    <mergeCell ref="C253:C257"/>
    <mergeCell ref="D253:D257"/>
    <mergeCell ref="E253:E257"/>
    <mergeCell ref="B258:B262"/>
    <mergeCell ref="C258:C262"/>
    <mergeCell ref="D258:D262"/>
    <mergeCell ref="E258:E262"/>
    <mergeCell ref="A263:A267"/>
    <mergeCell ref="F263:F267"/>
    <mergeCell ref="G263:G267"/>
    <mergeCell ref="H263:H267"/>
    <mergeCell ref="I263:I267"/>
    <mergeCell ref="J263:J267"/>
    <mergeCell ref="P263:P267"/>
    <mergeCell ref="A248:A252"/>
    <mergeCell ref="F248:F252"/>
    <mergeCell ref="G248:G252"/>
    <mergeCell ref="H248:H252"/>
    <mergeCell ref="I248:I252"/>
    <mergeCell ref="J248:J252"/>
    <mergeCell ref="P248:P252"/>
    <mergeCell ref="B263:B267"/>
    <mergeCell ref="C263:C267"/>
    <mergeCell ref="D263:D267"/>
    <mergeCell ref="E263:E267"/>
    <mergeCell ref="B268:B272"/>
    <mergeCell ref="C268:C272"/>
    <mergeCell ref="D268:D272"/>
    <mergeCell ref="E268:E272"/>
    <mergeCell ref="A273:A277"/>
    <mergeCell ref="F273:F277"/>
    <mergeCell ref="G273:G277"/>
    <mergeCell ref="H273:H277"/>
    <mergeCell ref="I273:I277"/>
    <mergeCell ref="J273:J277"/>
    <mergeCell ref="P273:P277"/>
    <mergeCell ref="A258:A262"/>
    <mergeCell ref="F258:F262"/>
    <mergeCell ref="G258:G262"/>
    <mergeCell ref="H258:H262"/>
    <mergeCell ref="I258:I262"/>
    <mergeCell ref="J258:J262"/>
    <mergeCell ref="P258:P262"/>
    <mergeCell ref="B273:B277"/>
    <mergeCell ref="C273:C277"/>
    <mergeCell ref="D273:D277"/>
    <mergeCell ref="E273:E277"/>
    <mergeCell ref="B278:B282"/>
    <mergeCell ref="C278:C282"/>
    <mergeCell ref="D278:D282"/>
    <mergeCell ref="E278:E282"/>
    <mergeCell ref="A283:A287"/>
    <mergeCell ref="F283:F287"/>
    <mergeCell ref="G283:G287"/>
    <mergeCell ref="H283:H287"/>
    <mergeCell ref="I283:I287"/>
    <mergeCell ref="J283:J287"/>
    <mergeCell ref="P283:P287"/>
    <mergeCell ref="A268:A272"/>
    <mergeCell ref="F268:F272"/>
    <mergeCell ref="G268:G272"/>
    <mergeCell ref="H268:H272"/>
    <mergeCell ref="I268:I272"/>
    <mergeCell ref="J268:J272"/>
    <mergeCell ref="P268:P272"/>
    <mergeCell ref="B283:B287"/>
    <mergeCell ref="C283:C287"/>
    <mergeCell ref="D283:D287"/>
    <mergeCell ref="E283:E287"/>
    <mergeCell ref="B288:B292"/>
    <mergeCell ref="C288:C292"/>
    <mergeCell ref="D288:D292"/>
    <mergeCell ref="E288:E292"/>
    <mergeCell ref="A293:A297"/>
    <mergeCell ref="F293:F297"/>
    <mergeCell ref="G293:G297"/>
    <mergeCell ref="H293:H297"/>
    <mergeCell ref="I293:I297"/>
    <mergeCell ref="J293:J297"/>
    <mergeCell ref="P293:P297"/>
    <mergeCell ref="A278:A282"/>
    <mergeCell ref="F278:F282"/>
    <mergeCell ref="G278:G282"/>
    <mergeCell ref="H278:H282"/>
    <mergeCell ref="I278:I282"/>
    <mergeCell ref="J278:J282"/>
    <mergeCell ref="P278:P282"/>
    <mergeCell ref="B293:B297"/>
    <mergeCell ref="C293:C297"/>
    <mergeCell ref="D293:D297"/>
    <mergeCell ref="E293:E297"/>
    <mergeCell ref="B298:B302"/>
    <mergeCell ref="C298:C302"/>
    <mergeCell ref="D298:D302"/>
    <mergeCell ref="E298:E302"/>
    <mergeCell ref="A303:A307"/>
    <mergeCell ref="F303:F307"/>
    <mergeCell ref="G303:G307"/>
    <mergeCell ref="H303:H307"/>
    <mergeCell ref="I303:I307"/>
    <mergeCell ref="J303:J307"/>
    <mergeCell ref="P303:P307"/>
    <mergeCell ref="A288:A292"/>
    <mergeCell ref="F288:F292"/>
    <mergeCell ref="G288:G292"/>
    <mergeCell ref="H288:H292"/>
    <mergeCell ref="I288:I292"/>
    <mergeCell ref="J288:J292"/>
    <mergeCell ref="P288:P292"/>
    <mergeCell ref="B303:B307"/>
    <mergeCell ref="C303:C307"/>
    <mergeCell ref="D303:D307"/>
    <mergeCell ref="E303:E307"/>
    <mergeCell ref="B308:B312"/>
    <mergeCell ref="C308:C312"/>
    <mergeCell ref="D308:D312"/>
    <mergeCell ref="E308:E312"/>
    <mergeCell ref="A313:A317"/>
    <mergeCell ref="F313:F317"/>
    <mergeCell ref="G313:G317"/>
    <mergeCell ref="H313:H317"/>
    <mergeCell ref="I313:I317"/>
    <mergeCell ref="J313:J317"/>
    <mergeCell ref="P313:P317"/>
    <mergeCell ref="A298:A302"/>
    <mergeCell ref="F298:F302"/>
    <mergeCell ref="G298:G302"/>
    <mergeCell ref="H298:H302"/>
    <mergeCell ref="I298:I302"/>
    <mergeCell ref="J298:J302"/>
    <mergeCell ref="P298:P302"/>
    <mergeCell ref="B313:B317"/>
    <mergeCell ref="C313:C317"/>
    <mergeCell ref="D313:D317"/>
    <mergeCell ref="E313:E317"/>
    <mergeCell ref="B318:B322"/>
    <mergeCell ref="C318:C322"/>
    <mergeCell ref="D318:D322"/>
    <mergeCell ref="E318:E322"/>
    <mergeCell ref="A323:A327"/>
    <mergeCell ref="F323:F327"/>
    <mergeCell ref="G323:G327"/>
    <mergeCell ref="H323:H327"/>
    <mergeCell ref="I323:I327"/>
    <mergeCell ref="J323:J327"/>
    <mergeCell ref="P323:P327"/>
    <mergeCell ref="A308:A312"/>
    <mergeCell ref="F308:F312"/>
    <mergeCell ref="G308:G312"/>
    <mergeCell ref="H308:H312"/>
    <mergeCell ref="I308:I312"/>
    <mergeCell ref="J308:J312"/>
    <mergeCell ref="P308:P312"/>
    <mergeCell ref="B323:B327"/>
    <mergeCell ref="C323:C327"/>
    <mergeCell ref="D323:D327"/>
    <mergeCell ref="E323:E327"/>
    <mergeCell ref="B328:B332"/>
    <mergeCell ref="C328:C332"/>
    <mergeCell ref="D328:D332"/>
    <mergeCell ref="E328:E332"/>
    <mergeCell ref="A333:A337"/>
    <mergeCell ref="F333:F337"/>
    <mergeCell ref="G333:G337"/>
    <mergeCell ref="H333:H337"/>
    <mergeCell ref="I333:I337"/>
    <mergeCell ref="J333:J337"/>
    <mergeCell ref="P333:P337"/>
    <mergeCell ref="A318:A322"/>
    <mergeCell ref="F318:F322"/>
    <mergeCell ref="G318:G322"/>
    <mergeCell ref="H318:H322"/>
    <mergeCell ref="I318:I322"/>
    <mergeCell ref="J318:J322"/>
    <mergeCell ref="P318:P322"/>
    <mergeCell ref="B333:B337"/>
    <mergeCell ref="C333:C337"/>
    <mergeCell ref="D333:D337"/>
    <mergeCell ref="E333:E337"/>
    <mergeCell ref="B338:B342"/>
    <mergeCell ref="C338:C342"/>
    <mergeCell ref="D338:D342"/>
    <mergeCell ref="E338:E342"/>
    <mergeCell ref="A343:A347"/>
    <mergeCell ref="F343:F347"/>
    <mergeCell ref="G343:G347"/>
    <mergeCell ref="H343:H347"/>
    <mergeCell ref="I343:I347"/>
    <mergeCell ref="J343:J347"/>
    <mergeCell ref="P343:P347"/>
    <mergeCell ref="A328:A332"/>
    <mergeCell ref="F328:F332"/>
    <mergeCell ref="G328:G332"/>
    <mergeCell ref="H328:H332"/>
    <mergeCell ref="I328:I332"/>
    <mergeCell ref="J328:J332"/>
    <mergeCell ref="P328:P332"/>
    <mergeCell ref="B343:B347"/>
    <mergeCell ref="C343:C347"/>
    <mergeCell ref="D343:D347"/>
    <mergeCell ref="E343:E347"/>
    <mergeCell ref="B348:B352"/>
    <mergeCell ref="C348:C352"/>
    <mergeCell ref="D348:D352"/>
    <mergeCell ref="E348:E352"/>
    <mergeCell ref="A353:A357"/>
    <mergeCell ref="F353:F357"/>
    <mergeCell ref="G353:G357"/>
    <mergeCell ref="H353:H357"/>
    <mergeCell ref="I353:I357"/>
    <mergeCell ref="J353:J357"/>
    <mergeCell ref="P353:P357"/>
    <mergeCell ref="A338:A342"/>
    <mergeCell ref="F338:F342"/>
    <mergeCell ref="G338:G342"/>
    <mergeCell ref="H338:H342"/>
    <mergeCell ref="I338:I342"/>
    <mergeCell ref="J338:J342"/>
    <mergeCell ref="P338:P342"/>
    <mergeCell ref="B353:B357"/>
    <mergeCell ref="C353:C357"/>
    <mergeCell ref="D353:D357"/>
    <mergeCell ref="E353:E357"/>
    <mergeCell ref="B358:B362"/>
    <mergeCell ref="C358:C362"/>
    <mergeCell ref="D358:D362"/>
    <mergeCell ref="E358:E362"/>
    <mergeCell ref="A363:A367"/>
    <mergeCell ref="F363:F367"/>
    <mergeCell ref="G363:G367"/>
    <mergeCell ref="H363:H367"/>
    <mergeCell ref="I363:I367"/>
    <mergeCell ref="J363:J367"/>
    <mergeCell ref="P363:P367"/>
    <mergeCell ref="A348:A352"/>
    <mergeCell ref="F348:F352"/>
    <mergeCell ref="G348:G352"/>
    <mergeCell ref="H348:H352"/>
    <mergeCell ref="I348:I352"/>
    <mergeCell ref="J348:J352"/>
    <mergeCell ref="P348:P352"/>
    <mergeCell ref="B363:B367"/>
    <mergeCell ref="C363:C367"/>
    <mergeCell ref="D363:D367"/>
    <mergeCell ref="E363:E367"/>
    <mergeCell ref="B368:B372"/>
    <mergeCell ref="C368:C372"/>
    <mergeCell ref="D368:D372"/>
    <mergeCell ref="E368:E372"/>
    <mergeCell ref="A373:A377"/>
    <mergeCell ref="F373:F377"/>
    <mergeCell ref="G373:G377"/>
    <mergeCell ref="H373:H377"/>
    <mergeCell ref="I373:I377"/>
    <mergeCell ref="J373:J377"/>
    <mergeCell ref="P373:P377"/>
    <mergeCell ref="A358:A362"/>
    <mergeCell ref="F358:F362"/>
    <mergeCell ref="G358:G362"/>
    <mergeCell ref="H358:H362"/>
    <mergeCell ref="I358:I362"/>
    <mergeCell ref="J358:J362"/>
    <mergeCell ref="P358:P362"/>
    <mergeCell ref="B373:B377"/>
    <mergeCell ref="C373:C377"/>
    <mergeCell ref="D373:D377"/>
    <mergeCell ref="E373:E377"/>
    <mergeCell ref="B378:B382"/>
    <mergeCell ref="C378:C382"/>
    <mergeCell ref="D378:D382"/>
    <mergeCell ref="E378:E382"/>
    <mergeCell ref="A383:A387"/>
    <mergeCell ref="F383:F387"/>
    <mergeCell ref="G383:G387"/>
    <mergeCell ref="H383:H387"/>
    <mergeCell ref="I383:I387"/>
    <mergeCell ref="J383:J387"/>
    <mergeCell ref="P383:P387"/>
    <mergeCell ref="A368:A372"/>
    <mergeCell ref="F368:F372"/>
    <mergeCell ref="G368:G372"/>
    <mergeCell ref="H368:H372"/>
    <mergeCell ref="I368:I372"/>
    <mergeCell ref="J368:J372"/>
    <mergeCell ref="P368:P372"/>
    <mergeCell ref="B383:B387"/>
    <mergeCell ref="C383:C387"/>
    <mergeCell ref="D383:D387"/>
    <mergeCell ref="E383:E387"/>
    <mergeCell ref="B388:B392"/>
    <mergeCell ref="C388:C392"/>
    <mergeCell ref="D388:D392"/>
    <mergeCell ref="E388:E392"/>
    <mergeCell ref="A393:A397"/>
    <mergeCell ref="F393:F397"/>
    <mergeCell ref="G393:G397"/>
    <mergeCell ref="H393:H397"/>
    <mergeCell ref="I393:I397"/>
    <mergeCell ref="J393:J397"/>
    <mergeCell ref="P393:P397"/>
    <mergeCell ref="A378:A382"/>
    <mergeCell ref="F378:F382"/>
    <mergeCell ref="G378:G382"/>
    <mergeCell ref="H378:H382"/>
    <mergeCell ref="I378:I382"/>
    <mergeCell ref="J378:J382"/>
    <mergeCell ref="P378:P382"/>
    <mergeCell ref="B393:B397"/>
    <mergeCell ref="C393:C397"/>
    <mergeCell ref="D393:D397"/>
    <mergeCell ref="E393:E397"/>
    <mergeCell ref="B398:B402"/>
    <mergeCell ref="C398:C402"/>
    <mergeCell ref="D398:D402"/>
    <mergeCell ref="E398:E402"/>
    <mergeCell ref="A403:A407"/>
    <mergeCell ref="F403:F407"/>
    <mergeCell ref="G403:G407"/>
    <mergeCell ref="H403:H407"/>
    <mergeCell ref="I403:I407"/>
    <mergeCell ref="J403:J407"/>
    <mergeCell ref="P403:P407"/>
    <mergeCell ref="A388:A392"/>
    <mergeCell ref="F388:F392"/>
    <mergeCell ref="G388:G392"/>
    <mergeCell ref="H388:H392"/>
    <mergeCell ref="I388:I392"/>
    <mergeCell ref="J388:J392"/>
    <mergeCell ref="P388:P392"/>
    <mergeCell ref="B403:B407"/>
    <mergeCell ref="C403:C407"/>
    <mergeCell ref="D403:D407"/>
    <mergeCell ref="E403:E407"/>
    <mergeCell ref="B408:B412"/>
    <mergeCell ref="C408:C412"/>
    <mergeCell ref="D408:D412"/>
    <mergeCell ref="E408:E412"/>
    <mergeCell ref="A413:A417"/>
    <mergeCell ref="F413:F417"/>
    <mergeCell ref="G413:G417"/>
    <mergeCell ref="H413:H417"/>
    <mergeCell ref="I413:I417"/>
    <mergeCell ref="J413:J417"/>
    <mergeCell ref="P413:P417"/>
    <mergeCell ref="A398:A402"/>
    <mergeCell ref="F398:F402"/>
    <mergeCell ref="G398:G402"/>
    <mergeCell ref="H398:H402"/>
    <mergeCell ref="I398:I402"/>
    <mergeCell ref="J398:J402"/>
    <mergeCell ref="P398:P402"/>
    <mergeCell ref="B413:B417"/>
    <mergeCell ref="C413:C417"/>
    <mergeCell ref="D413:D417"/>
    <mergeCell ref="E413:E417"/>
    <mergeCell ref="B418:B422"/>
    <mergeCell ref="C418:C422"/>
    <mergeCell ref="D418:D422"/>
    <mergeCell ref="E418:E422"/>
    <mergeCell ref="A423:A427"/>
    <mergeCell ref="F423:F427"/>
    <mergeCell ref="G423:G427"/>
    <mergeCell ref="H423:H427"/>
    <mergeCell ref="I423:I427"/>
    <mergeCell ref="J423:J427"/>
    <mergeCell ref="P423:P427"/>
    <mergeCell ref="A408:A412"/>
    <mergeCell ref="F408:F412"/>
    <mergeCell ref="G408:G412"/>
    <mergeCell ref="H408:H412"/>
    <mergeCell ref="I408:I412"/>
    <mergeCell ref="J408:J412"/>
    <mergeCell ref="P408:P412"/>
    <mergeCell ref="B423:B427"/>
    <mergeCell ref="C423:C427"/>
    <mergeCell ref="D423:D427"/>
    <mergeCell ref="E423:E427"/>
    <mergeCell ref="B428:B432"/>
    <mergeCell ref="C428:C432"/>
    <mergeCell ref="D428:D432"/>
    <mergeCell ref="E428:E432"/>
    <mergeCell ref="A433:A437"/>
    <mergeCell ref="F433:F437"/>
    <mergeCell ref="G433:G437"/>
    <mergeCell ref="H433:H437"/>
    <mergeCell ref="I433:I437"/>
    <mergeCell ref="J433:J437"/>
    <mergeCell ref="P433:P437"/>
    <mergeCell ref="A418:A422"/>
    <mergeCell ref="F418:F422"/>
    <mergeCell ref="G418:G422"/>
    <mergeCell ref="H418:H422"/>
    <mergeCell ref="I418:I422"/>
    <mergeCell ref="J418:J422"/>
    <mergeCell ref="P418:P422"/>
    <mergeCell ref="B433:B437"/>
    <mergeCell ref="C433:C437"/>
    <mergeCell ref="D433:D437"/>
    <mergeCell ref="E433:E437"/>
    <mergeCell ref="B438:B442"/>
    <mergeCell ref="C438:C442"/>
    <mergeCell ref="D438:D442"/>
    <mergeCell ref="E438:E442"/>
    <mergeCell ref="A443:A447"/>
    <mergeCell ref="F443:F447"/>
    <mergeCell ref="G443:G447"/>
    <mergeCell ref="H443:H447"/>
    <mergeCell ref="I443:I447"/>
    <mergeCell ref="J443:J447"/>
    <mergeCell ref="P443:P447"/>
    <mergeCell ref="A428:A432"/>
    <mergeCell ref="F428:F432"/>
    <mergeCell ref="G428:G432"/>
    <mergeCell ref="H428:H432"/>
    <mergeCell ref="I428:I432"/>
    <mergeCell ref="J428:J432"/>
    <mergeCell ref="P428:P432"/>
    <mergeCell ref="B443:B447"/>
    <mergeCell ref="C443:C447"/>
    <mergeCell ref="D443:D447"/>
    <mergeCell ref="E443:E447"/>
    <mergeCell ref="B448:B452"/>
    <mergeCell ref="C448:C452"/>
    <mergeCell ref="D448:D452"/>
    <mergeCell ref="E448:E452"/>
    <mergeCell ref="A453:A457"/>
    <mergeCell ref="F453:F457"/>
    <mergeCell ref="G453:G457"/>
    <mergeCell ref="H453:H457"/>
    <mergeCell ref="I453:I457"/>
    <mergeCell ref="J453:J457"/>
    <mergeCell ref="P453:P457"/>
    <mergeCell ref="A438:A442"/>
    <mergeCell ref="F438:F442"/>
    <mergeCell ref="G438:G442"/>
    <mergeCell ref="H438:H442"/>
    <mergeCell ref="I438:I442"/>
    <mergeCell ref="J438:J442"/>
    <mergeCell ref="P438:P442"/>
    <mergeCell ref="B453:B457"/>
    <mergeCell ref="C453:C457"/>
    <mergeCell ref="D453:D457"/>
    <mergeCell ref="E453:E457"/>
    <mergeCell ref="B458:B462"/>
    <mergeCell ref="C458:C462"/>
    <mergeCell ref="D458:D462"/>
    <mergeCell ref="E458:E462"/>
    <mergeCell ref="A463:A467"/>
    <mergeCell ref="F463:F467"/>
    <mergeCell ref="G463:G467"/>
    <mergeCell ref="H463:H467"/>
    <mergeCell ref="I463:I467"/>
    <mergeCell ref="J463:J467"/>
    <mergeCell ref="P463:P467"/>
    <mergeCell ref="A448:A452"/>
    <mergeCell ref="F448:F452"/>
    <mergeCell ref="G448:G452"/>
    <mergeCell ref="H448:H452"/>
    <mergeCell ref="I448:I452"/>
    <mergeCell ref="J448:J452"/>
    <mergeCell ref="P448:P452"/>
    <mergeCell ref="B463:B467"/>
    <mergeCell ref="C463:C467"/>
    <mergeCell ref="D463:D467"/>
    <mergeCell ref="E463:E467"/>
    <mergeCell ref="B468:B472"/>
    <mergeCell ref="C468:C472"/>
    <mergeCell ref="D468:D472"/>
    <mergeCell ref="E468:E472"/>
    <mergeCell ref="A473:A477"/>
    <mergeCell ref="F473:F477"/>
    <mergeCell ref="G473:G477"/>
    <mergeCell ref="H473:H477"/>
    <mergeCell ref="I473:I477"/>
    <mergeCell ref="J473:J477"/>
    <mergeCell ref="P473:P477"/>
    <mergeCell ref="A458:A462"/>
    <mergeCell ref="F458:F462"/>
    <mergeCell ref="G458:G462"/>
    <mergeCell ref="H458:H462"/>
    <mergeCell ref="I458:I462"/>
    <mergeCell ref="J458:J462"/>
    <mergeCell ref="P458:P462"/>
    <mergeCell ref="B473:B477"/>
    <mergeCell ref="C473:C477"/>
    <mergeCell ref="D473:D477"/>
    <mergeCell ref="E473:E477"/>
    <mergeCell ref="B478:B482"/>
    <mergeCell ref="C478:C482"/>
    <mergeCell ref="D478:D482"/>
    <mergeCell ref="E478:E482"/>
    <mergeCell ref="A483:A487"/>
    <mergeCell ref="F483:F487"/>
    <mergeCell ref="G483:G487"/>
    <mergeCell ref="H483:H487"/>
    <mergeCell ref="I483:I487"/>
    <mergeCell ref="J483:J487"/>
    <mergeCell ref="P483:P487"/>
    <mergeCell ref="A468:A472"/>
    <mergeCell ref="F468:F472"/>
    <mergeCell ref="G468:G472"/>
    <mergeCell ref="H468:H472"/>
    <mergeCell ref="I468:I472"/>
    <mergeCell ref="J468:J472"/>
    <mergeCell ref="P468:P472"/>
    <mergeCell ref="B483:B487"/>
    <mergeCell ref="C483:C487"/>
    <mergeCell ref="D483:D487"/>
    <mergeCell ref="E483:E487"/>
    <mergeCell ref="B488:B492"/>
    <mergeCell ref="C488:C492"/>
    <mergeCell ref="D488:D492"/>
    <mergeCell ref="E488:E492"/>
    <mergeCell ref="A493:A497"/>
    <mergeCell ref="F493:F497"/>
    <mergeCell ref="G493:G497"/>
    <mergeCell ref="H493:H497"/>
    <mergeCell ref="I493:I497"/>
    <mergeCell ref="J493:J497"/>
    <mergeCell ref="P493:P497"/>
    <mergeCell ref="A478:A482"/>
    <mergeCell ref="F478:F482"/>
    <mergeCell ref="G478:G482"/>
    <mergeCell ref="H478:H482"/>
    <mergeCell ref="I478:I482"/>
    <mergeCell ref="J478:J482"/>
    <mergeCell ref="P478:P482"/>
    <mergeCell ref="A498:A502"/>
    <mergeCell ref="F498:F502"/>
    <mergeCell ref="G498:G502"/>
    <mergeCell ref="H498:H502"/>
    <mergeCell ref="I498:I502"/>
    <mergeCell ref="J498:J502"/>
    <mergeCell ref="P498:P502"/>
    <mergeCell ref="B493:B497"/>
    <mergeCell ref="C493:C497"/>
    <mergeCell ref="D493:D497"/>
    <mergeCell ref="E493:E497"/>
    <mergeCell ref="B498:B502"/>
    <mergeCell ref="C498:C502"/>
    <mergeCell ref="D498:D502"/>
    <mergeCell ref="E498:E502"/>
    <mergeCell ref="A488:A492"/>
    <mergeCell ref="F488:F492"/>
    <mergeCell ref="G488:G492"/>
    <mergeCell ref="H488:H492"/>
    <mergeCell ref="I488:I492"/>
    <mergeCell ref="J488:J492"/>
    <mergeCell ref="P488:P492"/>
  </mergeCells>
  <conditionalFormatting sqref="K1:O7 K503:O1048576">
    <cfRule type="cellIs" dxfId="103" priority="155" operator="equal">
      <formula>0</formula>
    </cfRule>
    <cfRule type="cellIs" dxfId="102" priority="156" operator="equal">
      <formula>1</formula>
    </cfRule>
  </conditionalFormatting>
  <conditionalFormatting sqref="K8:O12">
    <cfRule type="cellIs" dxfId="101" priority="139" operator="equal">
      <formula>0</formula>
    </cfRule>
    <cfRule type="cellIs" dxfId="100" priority="140" operator="equal">
      <formula>1</formula>
    </cfRule>
  </conditionalFormatting>
  <conditionalFormatting sqref="K13:O17">
    <cfRule type="cellIs" dxfId="99" priority="109" operator="equal">
      <formula>0</formula>
    </cfRule>
    <cfRule type="cellIs" dxfId="98" priority="110" operator="equal">
      <formula>1</formula>
    </cfRule>
  </conditionalFormatting>
  <conditionalFormatting sqref="K18:O22">
    <cfRule type="cellIs" dxfId="97" priority="107" operator="equal">
      <formula>0</formula>
    </cfRule>
    <cfRule type="cellIs" dxfId="96" priority="108" operator="equal">
      <formula>1</formula>
    </cfRule>
  </conditionalFormatting>
  <conditionalFormatting sqref="K23:O32">
    <cfRule type="cellIs" dxfId="95" priority="105" operator="equal">
      <formula>0</formula>
    </cfRule>
    <cfRule type="cellIs" dxfId="94" priority="106" operator="equal">
      <formula>1</formula>
    </cfRule>
  </conditionalFormatting>
  <conditionalFormatting sqref="K33:O77">
    <cfRule type="cellIs" dxfId="93" priority="103" operator="equal">
      <formula>0</formula>
    </cfRule>
    <cfRule type="cellIs" dxfId="92" priority="104" operator="equal">
      <formula>1</formula>
    </cfRule>
  </conditionalFormatting>
  <conditionalFormatting sqref="K78:O82">
    <cfRule type="cellIs" dxfId="91" priority="101" operator="equal">
      <formula>0</formula>
    </cfRule>
    <cfRule type="cellIs" dxfId="90" priority="102" operator="equal">
      <formula>1</formula>
    </cfRule>
  </conditionalFormatting>
  <conditionalFormatting sqref="K83:O87">
    <cfRule type="cellIs" dxfId="89" priority="99" operator="equal">
      <formula>0</formula>
    </cfRule>
    <cfRule type="cellIs" dxfId="88" priority="100" operator="equal">
      <formula>1</formula>
    </cfRule>
  </conditionalFormatting>
  <conditionalFormatting sqref="K88:O92">
    <cfRule type="cellIs" dxfId="87" priority="97" operator="equal">
      <formula>0</formula>
    </cfRule>
    <cfRule type="cellIs" dxfId="86" priority="98" operator="equal">
      <formula>1</formula>
    </cfRule>
  </conditionalFormatting>
  <conditionalFormatting sqref="K93:O97">
    <cfRule type="cellIs" dxfId="85" priority="95" operator="equal">
      <formula>0</formula>
    </cfRule>
    <cfRule type="cellIs" dxfId="84" priority="96" operator="equal">
      <formula>1</formula>
    </cfRule>
  </conditionalFormatting>
  <conditionalFormatting sqref="K98:O102">
    <cfRule type="cellIs" dxfId="83" priority="93" operator="equal">
      <formula>0</formula>
    </cfRule>
    <cfRule type="cellIs" dxfId="82" priority="94" operator="equal">
      <formula>1</formula>
    </cfRule>
  </conditionalFormatting>
  <conditionalFormatting sqref="K103:O107">
    <cfRule type="cellIs" dxfId="81" priority="91" operator="equal">
      <formula>0</formula>
    </cfRule>
    <cfRule type="cellIs" dxfId="80" priority="92" operator="equal">
      <formula>1</formula>
    </cfRule>
  </conditionalFormatting>
  <conditionalFormatting sqref="K108:O112">
    <cfRule type="cellIs" dxfId="79" priority="89" operator="equal">
      <formula>0</formula>
    </cfRule>
    <cfRule type="cellIs" dxfId="78" priority="90" operator="equal">
      <formula>1</formula>
    </cfRule>
  </conditionalFormatting>
  <conditionalFormatting sqref="K113:O117">
    <cfRule type="cellIs" dxfId="77" priority="87" operator="equal">
      <formula>0</formula>
    </cfRule>
    <cfRule type="cellIs" dxfId="76" priority="88" operator="equal">
      <formula>1</formula>
    </cfRule>
  </conditionalFormatting>
  <conditionalFormatting sqref="K118:O127">
    <cfRule type="cellIs" dxfId="75" priority="85" operator="equal">
      <formula>0</formula>
    </cfRule>
    <cfRule type="cellIs" dxfId="74" priority="86" operator="equal">
      <formula>1</formula>
    </cfRule>
  </conditionalFormatting>
  <conditionalFormatting sqref="K128:O172">
    <cfRule type="cellIs" dxfId="73" priority="83" operator="equal">
      <formula>0</formula>
    </cfRule>
    <cfRule type="cellIs" dxfId="72" priority="84" operator="equal">
      <formula>1</formula>
    </cfRule>
  </conditionalFormatting>
  <conditionalFormatting sqref="K173:O177">
    <cfRule type="cellIs" dxfId="71" priority="81" operator="equal">
      <formula>0</formula>
    </cfRule>
    <cfRule type="cellIs" dxfId="70" priority="82" operator="equal">
      <formula>1</formula>
    </cfRule>
  </conditionalFormatting>
  <conditionalFormatting sqref="K178:O182">
    <cfRule type="cellIs" dxfId="69" priority="79" operator="equal">
      <formula>0</formula>
    </cfRule>
    <cfRule type="cellIs" dxfId="68" priority="80" operator="equal">
      <formula>1</formula>
    </cfRule>
  </conditionalFormatting>
  <conditionalFormatting sqref="K183:O187">
    <cfRule type="cellIs" dxfId="67" priority="77" operator="equal">
      <formula>0</formula>
    </cfRule>
    <cfRule type="cellIs" dxfId="66" priority="78" operator="equal">
      <formula>1</formula>
    </cfRule>
  </conditionalFormatting>
  <conditionalFormatting sqref="K188:O192">
    <cfRule type="cellIs" dxfId="65" priority="75" operator="equal">
      <formula>0</formula>
    </cfRule>
    <cfRule type="cellIs" dxfId="64" priority="76" operator="equal">
      <formula>1</formula>
    </cfRule>
  </conditionalFormatting>
  <conditionalFormatting sqref="K193:O197">
    <cfRule type="cellIs" dxfId="63" priority="73" operator="equal">
      <formula>0</formula>
    </cfRule>
    <cfRule type="cellIs" dxfId="62" priority="74" operator="equal">
      <formula>1</formula>
    </cfRule>
  </conditionalFormatting>
  <conditionalFormatting sqref="K198:O202">
    <cfRule type="cellIs" dxfId="61" priority="71" operator="equal">
      <formula>0</formula>
    </cfRule>
    <cfRule type="cellIs" dxfId="60" priority="72" operator="equal">
      <formula>1</formula>
    </cfRule>
  </conditionalFormatting>
  <conditionalFormatting sqref="K203:O207">
    <cfRule type="cellIs" dxfId="59" priority="69" operator="equal">
      <formula>0</formula>
    </cfRule>
    <cfRule type="cellIs" dxfId="58" priority="70" operator="equal">
      <formula>1</formula>
    </cfRule>
  </conditionalFormatting>
  <conditionalFormatting sqref="K208:O212">
    <cfRule type="cellIs" dxfId="57" priority="67" operator="equal">
      <formula>0</formula>
    </cfRule>
    <cfRule type="cellIs" dxfId="56" priority="68" operator="equal">
      <formula>1</formula>
    </cfRule>
  </conditionalFormatting>
  <conditionalFormatting sqref="K213:O222">
    <cfRule type="cellIs" dxfId="55" priority="65" operator="equal">
      <formula>0</formula>
    </cfRule>
    <cfRule type="cellIs" dxfId="54" priority="66" operator="equal">
      <formula>1</formula>
    </cfRule>
  </conditionalFormatting>
  <conditionalFormatting sqref="K223:O267">
    <cfRule type="cellIs" dxfId="53" priority="63" operator="equal">
      <formula>0</formula>
    </cfRule>
    <cfRule type="cellIs" dxfId="52" priority="64" operator="equal">
      <formula>1</formula>
    </cfRule>
  </conditionalFormatting>
  <conditionalFormatting sqref="K268:O272">
    <cfRule type="cellIs" dxfId="51" priority="61" operator="equal">
      <formula>0</formula>
    </cfRule>
    <cfRule type="cellIs" dxfId="50" priority="62" operator="equal">
      <formula>1</formula>
    </cfRule>
  </conditionalFormatting>
  <conditionalFormatting sqref="K273:O277">
    <cfRule type="cellIs" dxfId="49" priority="59" operator="equal">
      <formula>0</formula>
    </cfRule>
    <cfRule type="cellIs" dxfId="48" priority="60" operator="equal">
      <formula>1</formula>
    </cfRule>
  </conditionalFormatting>
  <conditionalFormatting sqref="K278:O282">
    <cfRule type="cellIs" dxfId="47" priority="57" operator="equal">
      <formula>0</formula>
    </cfRule>
    <cfRule type="cellIs" dxfId="46" priority="58" operator="equal">
      <formula>1</formula>
    </cfRule>
  </conditionalFormatting>
  <conditionalFormatting sqref="K283:O287">
    <cfRule type="cellIs" dxfId="45" priority="55" operator="equal">
      <formula>0</formula>
    </cfRule>
    <cfRule type="cellIs" dxfId="44" priority="56" operator="equal">
      <formula>1</formula>
    </cfRule>
  </conditionalFormatting>
  <conditionalFormatting sqref="K288:O292">
    <cfRule type="cellIs" dxfId="43" priority="53" operator="equal">
      <formula>0</formula>
    </cfRule>
    <cfRule type="cellIs" dxfId="42" priority="54" operator="equal">
      <formula>1</formula>
    </cfRule>
  </conditionalFormatting>
  <conditionalFormatting sqref="K293:O297">
    <cfRule type="cellIs" dxfId="41" priority="51" operator="equal">
      <formula>0</formula>
    </cfRule>
    <cfRule type="cellIs" dxfId="40" priority="52" operator="equal">
      <formula>1</formula>
    </cfRule>
  </conditionalFormatting>
  <conditionalFormatting sqref="K298:O302">
    <cfRule type="cellIs" dxfId="39" priority="49" operator="equal">
      <formula>0</formula>
    </cfRule>
    <cfRule type="cellIs" dxfId="38" priority="50" operator="equal">
      <formula>1</formula>
    </cfRule>
  </conditionalFormatting>
  <conditionalFormatting sqref="K303:O307">
    <cfRule type="cellIs" dxfId="37" priority="47" operator="equal">
      <formula>0</formula>
    </cfRule>
    <cfRule type="cellIs" dxfId="36" priority="48" operator="equal">
      <formula>1</formula>
    </cfRule>
  </conditionalFormatting>
  <conditionalFormatting sqref="K308:O317">
    <cfRule type="cellIs" dxfId="35" priority="45" operator="equal">
      <formula>0</formula>
    </cfRule>
    <cfRule type="cellIs" dxfId="34" priority="46" operator="equal">
      <formula>1</formula>
    </cfRule>
  </conditionalFormatting>
  <conditionalFormatting sqref="K318:O362">
    <cfRule type="cellIs" dxfId="33" priority="43" operator="equal">
      <formula>0</formula>
    </cfRule>
    <cfRule type="cellIs" dxfId="32" priority="44" operator="equal">
      <formula>1</formula>
    </cfRule>
  </conditionalFormatting>
  <conditionalFormatting sqref="K363:O367">
    <cfRule type="cellIs" dxfId="31" priority="41" operator="equal">
      <formula>0</formula>
    </cfRule>
    <cfRule type="cellIs" dxfId="30" priority="42" operator="equal">
      <formula>1</formula>
    </cfRule>
  </conditionalFormatting>
  <conditionalFormatting sqref="K368:O372">
    <cfRule type="cellIs" dxfId="29" priority="39" operator="equal">
      <formula>0</formula>
    </cfRule>
    <cfRule type="cellIs" dxfId="28" priority="40" operator="equal">
      <formula>1</formula>
    </cfRule>
  </conditionalFormatting>
  <conditionalFormatting sqref="K373:O377">
    <cfRule type="cellIs" dxfId="27" priority="37" operator="equal">
      <formula>0</formula>
    </cfRule>
    <cfRule type="cellIs" dxfId="26" priority="38" operator="equal">
      <formula>1</formula>
    </cfRule>
  </conditionalFormatting>
  <conditionalFormatting sqref="K378:O382">
    <cfRule type="cellIs" dxfId="25" priority="35" operator="equal">
      <formula>0</formula>
    </cfRule>
    <cfRule type="cellIs" dxfId="24" priority="36" operator="equal">
      <formula>1</formula>
    </cfRule>
  </conditionalFormatting>
  <conditionalFormatting sqref="K383:O387">
    <cfRule type="cellIs" dxfId="23" priority="33" operator="equal">
      <formula>0</formula>
    </cfRule>
    <cfRule type="cellIs" dxfId="22" priority="34" operator="equal">
      <formula>1</formula>
    </cfRule>
  </conditionalFormatting>
  <conditionalFormatting sqref="K388:O417">
    <cfRule type="cellIs" dxfId="21" priority="31" operator="equal">
      <formula>0</formula>
    </cfRule>
    <cfRule type="cellIs" dxfId="20" priority="32" operator="equal">
      <formula>1</formula>
    </cfRule>
  </conditionalFormatting>
  <conditionalFormatting sqref="K418:O422">
    <cfRule type="cellIs" dxfId="19" priority="29" operator="equal">
      <formula>0</formula>
    </cfRule>
    <cfRule type="cellIs" dxfId="18" priority="30" operator="equal">
      <formula>1</formula>
    </cfRule>
  </conditionalFormatting>
  <conditionalFormatting sqref="K423:O427">
    <cfRule type="cellIs" dxfId="17" priority="27" operator="equal">
      <formula>0</formula>
    </cfRule>
    <cfRule type="cellIs" dxfId="16" priority="28" operator="equal">
      <formula>1</formula>
    </cfRule>
  </conditionalFormatting>
  <conditionalFormatting sqref="K428:O432">
    <cfRule type="cellIs" dxfId="15" priority="25" operator="equal">
      <formula>0</formula>
    </cfRule>
    <cfRule type="cellIs" dxfId="14" priority="26" operator="equal">
      <formula>1</formula>
    </cfRule>
  </conditionalFormatting>
  <conditionalFormatting sqref="K433:O437">
    <cfRule type="cellIs" dxfId="13" priority="23" operator="equal">
      <formula>0</formula>
    </cfRule>
    <cfRule type="cellIs" dxfId="12" priority="24" operator="equal">
      <formula>1</formula>
    </cfRule>
  </conditionalFormatting>
  <conditionalFormatting sqref="K438:O442">
    <cfRule type="cellIs" dxfId="11" priority="21" operator="equal">
      <formula>0</formula>
    </cfRule>
    <cfRule type="cellIs" dxfId="10" priority="22" operator="equal">
      <formula>1</formula>
    </cfRule>
  </conditionalFormatting>
  <conditionalFormatting sqref="K443:O447">
    <cfRule type="cellIs" dxfId="9" priority="19" operator="equal">
      <formula>0</formula>
    </cfRule>
    <cfRule type="cellIs" dxfId="8" priority="20" operator="equal">
      <formula>1</formula>
    </cfRule>
  </conditionalFormatting>
  <conditionalFormatting sqref="K448:O452">
    <cfRule type="cellIs" dxfId="7" priority="17" operator="equal">
      <formula>0</formula>
    </cfRule>
    <cfRule type="cellIs" dxfId="6" priority="18" operator="equal">
      <formula>1</formula>
    </cfRule>
  </conditionalFormatting>
  <conditionalFormatting sqref="K453:O457">
    <cfRule type="cellIs" dxfId="5" priority="15" operator="equal">
      <formula>0</formula>
    </cfRule>
    <cfRule type="cellIs" dxfId="4" priority="16" operator="equal">
      <formula>1</formula>
    </cfRule>
  </conditionalFormatting>
  <conditionalFormatting sqref="K458:O467">
    <cfRule type="cellIs" dxfId="3" priority="13" operator="equal">
      <formula>0</formula>
    </cfRule>
    <cfRule type="cellIs" dxfId="2" priority="14" operator="equal">
      <formula>1</formula>
    </cfRule>
  </conditionalFormatting>
  <conditionalFormatting sqref="K468:O502">
    <cfRule type="cellIs" dxfId="1" priority="11" operator="equal">
      <formula>0</formula>
    </cfRule>
    <cfRule type="cellIs" dxfId="0" priority="12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Colors</vt:lpstr>
      <vt:lpstr>3x1-1</vt:lpstr>
      <vt:lpstr>3x2-8</vt:lpstr>
      <vt:lpstr>3x3-27</vt:lpstr>
      <vt:lpstr>5x3-100</vt:lpstr>
      <vt:lpstr>5x4-100</vt:lpstr>
      <vt:lpstr>5x5-100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ronniek</dc:creator>
  <cp:lastModifiedBy>ronniek</cp:lastModifiedBy>
  <dcterms:created xsi:type="dcterms:W3CDTF">2013-07-26T20:57:13Z</dcterms:created>
  <dcterms:modified xsi:type="dcterms:W3CDTF">2013-08-19T16:46:43Z</dcterms:modified>
</cp:coreProperties>
</file>