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75" windowWidth="11235" windowHeight="9375" activeTab="2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"/>
  <c r="C13" i="1"/>
  <c r="F4"/>
  <c r="B4"/>
  <c r="B3"/>
  <c r="F3" s="1"/>
</calcChain>
</file>

<file path=xl/sharedStrings.xml><?xml version="1.0" encoding="utf-8"?>
<sst xmlns="http://schemas.openxmlformats.org/spreadsheetml/2006/main" count="137" uniqueCount="109">
  <si>
    <t>C=</t>
  </si>
  <si>
    <t>R=</t>
  </si>
  <si>
    <t>Q=</t>
  </si>
  <si>
    <t>Ra=</t>
  </si>
  <si>
    <t>Rb=</t>
  </si>
  <si>
    <t xml:space="preserve">R3 = </t>
  </si>
  <si>
    <t>C3=</t>
  </si>
  <si>
    <t>0,47+0,022</t>
  </si>
  <si>
    <t>OK</t>
  </si>
  <si>
    <t>3+1,2+1,1</t>
  </si>
  <si>
    <t>1,5+1,2</t>
  </si>
  <si>
    <t>G = 5 + 200k/RG</t>
  </si>
  <si>
    <t>G =</t>
  </si>
  <si>
    <t xml:space="preserve">Rg = </t>
  </si>
  <si>
    <t>lm358</t>
  </si>
  <si>
    <t>ina122</t>
  </si>
  <si>
    <t>Resistores</t>
  </si>
  <si>
    <t>Quantidade</t>
  </si>
  <si>
    <t>Cis</t>
  </si>
  <si>
    <t>3k</t>
  </si>
  <si>
    <t>1,2k</t>
  </si>
  <si>
    <t>1,1k</t>
  </si>
  <si>
    <t>10k</t>
  </si>
  <si>
    <t>100k</t>
  </si>
  <si>
    <t>1,5k</t>
  </si>
  <si>
    <t>Capacitores</t>
  </si>
  <si>
    <t>0,47u</t>
  </si>
  <si>
    <t>0,022u</t>
  </si>
  <si>
    <t>1u</t>
  </si>
  <si>
    <t>Ina122</t>
  </si>
  <si>
    <t>Lm358</t>
  </si>
  <si>
    <t>0 (jumper)</t>
  </si>
  <si>
    <t>Ricardo</t>
  </si>
  <si>
    <t>Jeff</t>
  </si>
  <si>
    <t>Chris</t>
  </si>
  <si>
    <t>Jorge</t>
  </si>
  <si>
    <t>Diogo</t>
  </si>
  <si>
    <t>Lucas</t>
  </si>
  <si>
    <t>Fernando</t>
  </si>
  <si>
    <t>Ronny</t>
  </si>
  <si>
    <t>José</t>
  </si>
  <si>
    <t>Thayse</t>
  </si>
  <si>
    <t>Bruno</t>
  </si>
  <si>
    <t>Lucenara</t>
  </si>
  <si>
    <t>Yukari</t>
  </si>
  <si>
    <t>Diego</t>
  </si>
  <si>
    <t>Will</t>
  </si>
  <si>
    <t>Tensão</t>
  </si>
  <si>
    <t>Resistência</t>
  </si>
  <si>
    <t>G=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</si>
  <si>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</si>
  <si>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</si>
  <si>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</si>
  <si>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</si>
  <si>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</si>
  <si>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</si>
  <si>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</si>
  <si>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</si>
  <si>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</si>
  <si>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</si>
  <si>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</si>
  <si>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</si>
  <si>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Diabetes Miellitus</t>
  </si>
  <si>
    <t>Neuropatias multiplas</t>
  </si>
  <si>
    <t>Neuropatias expecíficas</t>
  </si>
  <si>
    <t>Glândulas (incluindo saliva)</t>
  </si>
  <si>
    <t>Fisiologia (Neuropatias)</t>
  </si>
  <si>
    <t>Processamento do sinal</t>
  </si>
  <si>
    <t>Tipo de Hardware (justificativa)</t>
  </si>
  <si>
    <t>Revisão Bibliográfica</t>
  </si>
  <si>
    <t>Dispositivo</t>
  </si>
  <si>
    <t>Característica de erro</t>
  </si>
  <si>
    <t>Estrutural 3D - projeto?</t>
  </si>
  <si>
    <t>TER UM EQUIPAMENTO QUE POSSA MEDIR COM CONFIABILIDADE PROBLEMAS DE</t>
  </si>
  <si>
    <t xml:space="preserve">CONDUÇÂO NERVAL RELACIONADOS A NEUROPATIA PERIFÉRICA, TESTÁ-LO EM </t>
  </si>
  <si>
    <t>PESSOAS COM DIABETES, NEUROPATIA E SEM SIMTOMAS PARA COROBORAR COM</t>
  </si>
  <si>
    <t>A QUALIDADE DO EQUIPAMENTO.</t>
  </si>
  <si>
    <t xml:space="preserve">UTILIZAR TATICAS DE PROCESSAMENTO DE SINAIS PARA EXTRAIR MAIS DADOS DOS </t>
  </si>
  <si>
    <t>QUE OS ATUALMENTE ENCONTRADOS NA LITERATURA.</t>
  </si>
  <si>
    <t>OBJETIVO</t>
  </si>
  <si>
    <t>PROCESSAMENTO</t>
  </si>
  <si>
    <t>Confirmar layout</t>
  </si>
  <si>
    <t>Minimalista?</t>
  </si>
  <si>
    <t>Auto alimentado</t>
  </si>
  <si>
    <t>Placas inox</t>
  </si>
  <si>
    <t>Teste ALTERA</t>
  </si>
  <si>
    <t>Aquisição e analise</t>
  </si>
  <si>
    <t>Injeção multi-frequencial</t>
  </si>
  <si>
    <t>Recepção</t>
  </si>
  <si>
    <t>PC comunication?</t>
  </si>
  <si>
    <t>Disponibilização de dados</t>
  </si>
  <si>
    <t>Instrumentação (tipo de tratamento do sinal)</t>
  </si>
  <si>
    <t>DA Converter ad5445</t>
  </si>
  <si>
    <t>AD Converter ad9288</t>
  </si>
  <si>
    <t>#</t>
  </si>
  <si>
    <t>23 CE</t>
  </si>
  <si>
    <t>9 CE</t>
  </si>
  <si>
    <t>9 Reunião CÉ</t>
  </si>
  <si>
    <t>13 CE</t>
  </si>
  <si>
    <t>27 CE</t>
  </si>
  <si>
    <t>Apresentação</t>
  </si>
  <si>
    <t>Soldar AD</t>
  </si>
  <si>
    <t>Soldar DA</t>
  </si>
  <si>
    <t>Testar</t>
  </si>
  <si>
    <t>Soldar resto</t>
  </si>
  <si>
    <t>Injetar sinal multifrequencial</t>
  </si>
  <si>
    <t>Receber sinal e fazer fourier</t>
  </si>
  <si>
    <t>Melhor interface C#</t>
  </si>
  <si>
    <t>Embarcar</t>
  </si>
</sst>
</file>

<file path=xl/styles.xml><?xml version="1.0" encoding="utf-8"?>
<styleSheet xmlns="http://schemas.openxmlformats.org/spreadsheetml/2006/main">
  <numFmts count="2">
    <numFmt numFmtId="164" formatCode="0.0000E+00"/>
    <numFmt numFmtId="165" formatCode="0.000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8"/>
  <sheetViews>
    <sheetView workbookViewId="0">
      <selection activeCell="D13" sqref="D13"/>
    </sheetView>
  </sheetViews>
  <sheetFormatPr defaultRowHeight="15"/>
  <cols>
    <col min="2" max="2" width="17.7109375" customWidth="1"/>
    <col min="3" max="3" width="9.85546875" bestFit="1" customWidth="1"/>
    <col min="6" max="6" width="14.5703125" bestFit="1" customWidth="1"/>
    <col min="9" max="9" width="10.42578125" bestFit="1" customWidth="1"/>
    <col min="10" max="10" width="10.7109375" bestFit="1" customWidth="1"/>
    <col min="11" max="11" width="10.42578125" bestFit="1" customWidth="1"/>
    <col min="12" max="12" width="10.7109375" bestFit="1" customWidth="1"/>
    <col min="13" max="13" width="10.42578125" bestFit="1" customWidth="1"/>
  </cols>
  <sheetData>
    <row r="2" spans="1:14">
      <c r="A2" t="s">
        <v>0</v>
      </c>
      <c r="B2" s="2">
        <v>4.9999999999999998E-7</v>
      </c>
      <c r="C2" t="s">
        <v>7</v>
      </c>
      <c r="D2" t="s">
        <v>8</v>
      </c>
    </row>
    <row r="3" spans="1:14">
      <c r="A3" t="s">
        <v>1</v>
      </c>
      <c r="B3" s="2">
        <f>1/(2*PI()*60*B2)</f>
        <v>5305.1647697298449</v>
      </c>
      <c r="C3" t="s">
        <v>9</v>
      </c>
      <c r="D3" t="s">
        <v>8</v>
      </c>
      <c r="E3" t="s">
        <v>5</v>
      </c>
      <c r="F3" s="1">
        <f>B3/2</f>
        <v>2652.5823848649225</v>
      </c>
      <c r="G3" t="s">
        <v>10</v>
      </c>
      <c r="H3" t="s">
        <v>8</v>
      </c>
      <c r="I3" s="3" t="s">
        <v>17</v>
      </c>
      <c r="J3" s="3" t="s">
        <v>16</v>
      </c>
    </row>
    <row r="4" spans="1:14">
      <c r="A4" t="s">
        <v>2</v>
      </c>
      <c r="B4" s="2">
        <f>(B5+B6)/(4*B5)</f>
        <v>2.75</v>
      </c>
      <c r="E4" t="s">
        <v>6</v>
      </c>
      <c r="F4" s="1">
        <f>B2*2</f>
        <v>9.9999999999999995E-7</v>
      </c>
      <c r="H4" t="s">
        <v>8</v>
      </c>
      <c r="I4" s="3">
        <v>1</v>
      </c>
      <c r="J4" s="3" t="s">
        <v>19</v>
      </c>
    </row>
    <row r="5" spans="1:14">
      <c r="A5" t="s">
        <v>3</v>
      </c>
      <c r="B5" s="2">
        <v>10000</v>
      </c>
      <c r="D5" t="s">
        <v>8</v>
      </c>
      <c r="I5" s="3">
        <v>2</v>
      </c>
      <c r="J5" s="3" t="s">
        <v>20</v>
      </c>
    </row>
    <row r="6" spans="1:14">
      <c r="A6" t="s">
        <v>4</v>
      </c>
      <c r="B6" s="2">
        <v>100000</v>
      </c>
      <c r="D6" t="s">
        <v>8</v>
      </c>
      <c r="I6" s="3">
        <v>1</v>
      </c>
      <c r="J6" s="3" t="s">
        <v>21</v>
      </c>
      <c r="M6" s="4"/>
      <c r="N6" s="4"/>
    </row>
    <row r="7" spans="1:14">
      <c r="I7" s="3">
        <v>1</v>
      </c>
      <c r="J7" s="3" t="s">
        <v>23</v>
      </c>
      <c r="K7" s="4"/>
      <c r="L7" s="4"/>
      <c r="M7" s="4"/>
      <c r="N7" s="4"/>
    </row>
    <row r="8" spans="1:14">
      <c r="I8" s="3">
        <v>3</v>
      </c>
      <c r="J8" s="3" t="s">
        <v>22</v>
      </c>
      <c r="K8" s="4"/>
      <c r="L8" s="4"/>
      <c r="M8" s="4"/>
      <c r="N8" s="4"/>
    </row>
    <row r="9" spans="1:14">
      <c r="I9" s="3">
        <v>1</v>
      </c>
      <c r="J9" s="3">
        <v>2.21</v>
      </c>
      <c r="K9" s="4"/>
      <c r="L9" s="4"/>
      <c r="M9" s="4"/>
      <c r="N9" s="4"/>
    </row>
    <row r="10" spans="1:14">
      <c r="I10" s="3">
        <v>1</v>
      </c>
      <c r="J10" s="3" t="s">
        <v>31</v>
      </c>
      <c r="K10" s="4"/>
      <c r="L10" s="4"/>
      <c r="M10" s="4"/>
      <c r="N10" s="4"/>
    </row>
    <row r="11" spans="1:14">
      <c r="B11" t="s">
        <v>11</v>
      </c>
      <c r="I11" s="3">
        <v>1</v>
      </c>
      <c r="J11" s="3" t="s">
        <v>24</v>
      </c>
      <c r="K11" s="4"/>
      <c r="L11" s="4"/>
      <c r="M11" s="4"/>
      <c r="N11" s="4"/>
    </row>
    <row r="12" spans="1:14">
      <c r="B12" t="s">
        <v>12</v>
      </c>
      <c r="C12">
        <v>25</v>
      </c>
      <c r="I12" s="3" t="s">
        <v>17</v>
      </c>
      <c r="J12" s="3" t="s">
        <v>25</v>
      </c>
    </row>
    <row r="13" spans="1:14">
      <c r="A13">
        <v>1</v>
      </c>
      <c r="B13" t="s">
        <v>13</v>
      </c>
      <c r="C13">
        <f>200000/(C12-5)</f>
        <v>10000</v>
      </c>
      <c r="I13" s="3">
        <v>1</v>
      </c>
      <c r="J13" s="3" t="s">
        <v>26</v>
      </c>
    </row>
    <row r="14" spans="1:14">
      <c r="A14">
        <v>1</v>
      </c>
      <c r="B14" t="s">
        <v>14</v>
      </c>
      <c r="I14" s="3">
        <v>1</v>
      </c>
      <c r="J14" s="3" t="s">
        <v>27</v>
      </c>
    </row>
    <row r="15" spans="1:14">
      <c r="A15">
        <v>2</v>
      </c>
      <c r="B15" t="s">
        <v>15</v>
      </c>
      <c r="I15" s="3">
        <v>1</v>
      </c>
      <c r="J15" s="3" t="s">
        <v>28</v>
      </c>
    </row>
    <row r="16" spans="1:14">
      <c r="I16" s="3" t="s">
        <v>17</v>
      </c>
      <c r="J16" s="3" t="s">
        <v>18</v>
      </c>
    </row>
    <row r="17" spans="9:10">
      <c r="I17" s="3">
        <v>3</v>
      </c>
      <c r="J17" s="3" t="s">
        <v>29</v>
      </c>
    </row>
    <row r="18" spans="9:10">
      <c r="I18" s="3">
        <v>1</v>
      </c>
      <c r="J18" s="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9"/>
  <sheetViews>
    <sheetView workbookViewId="0">
      <selection activeCell="G11" sqref="G11"/>
    </sheetView>
  </sheetViews>
  <sheetFormatPr defaultRowHeight="15"/>
  <sheetData>
    <row r="1" spans="2:7">
      <c r="C1" t="s">
        <v>47</v>
      </c>
      <c r="D1" t="s">
        <v>48</v>
      </c>
    </row>
    <row r="2" spans="2:7">
      <c r="B2" t="s">
        <v>32</v>
      </c>
      <c r="C2">
        <v>0.91</v>
      </c>
      <c r="D2">
        <f>$G$2^2*3.3*2.21/C2</f>
        <v>5008.9285714285716</v>
      </c>
      <c r="F2" t="s">
        <v>49</v>
      </c>
      <c r="G2">
        <v>25</v>
      </c>
    </row>
    <row r="3" spans="2:7">
      <c r="B3" t="s">
        <v>33</v>
      </c>
      <c r="C3">
        <v>0.32</v>
      </c>
      <c r="D3">
        <f t="shared" ref="D3:D19" si="0">$G$2^2*3.3*2.21/C3</f>
        <v>14244.140625</v>
      </c>
    </row>
    <row r="4" spans="2:7">
      <c r="B4" t="s">
        <v>34</v>
      </c>
      <c r="C4">
        <v>1.1000000000000001</v>
      </c>
      <c r="D4">
        <f t="shared" si="0"/>
        <v>4143.75</v>
      </c>
    </row>
    <row r="5" spans="2:7">
      <c r="B5" t="s">
        <v>35</v>
      </c>
      <c r="C5">
        <v>0.3</v>
      </c>
      <c r="D5">
        <f t="shared" si="0"/>
        <v>15193.75</v>
      </c>
    </row>
    <row r="6" spans="2:7">
      <c r="B6" t="s">
        <v>36</v>
      </c>
      <c r="C6">
        <v>1.1000000000000001</v>
      </c>
      <c r="D6">
        <f t="shared" si="0"/>
        <v>4143.75</v>
      </c>
    </row>
    <row r="7" spans="2:7">
      <c r="B7" t="s">
        <v>37</v>
      </c>
      <c r="C7">
        <v>9.5000000000000001E-2</v>
      </c>
      <c r="D7">
        <f t="shared" si="0"/>
        <v>47980.263157894733</v>
      </c>
    </row>
    <row r="8" spans="2:7">
      <c r="B8" t="s">
        <v>38</v>
      </c>
      <c r="C8">
        <v>1.28</v>
      </c>
      <c r="D8">
        <f t="shared" si="0"/>
        <v>3561.03515625</v>
      </c>
    </row>
    <row r="9" spans="2:7">
      <c r="B9" t="s">
        <v>39</v>
      </c>
      <c r="C9">
        <v>0.625</v>
      </c>
      <c r="D9">
        <f t="shared" si="0"/>
        <v>7293</v>
      </c>
    </row>
    <row r="10" spans="2:7">
      <c r="B10" t="s">
        <v>39</v>
      </c>
      <c r="C10">
        <v>0.48</v>
      </c>
      <c r="D10">
        <f t="shared" si="0"/>
        <v>9496.09375</v>
      </c>
    </row>
    <row r="11" spans="2:7">
      <c r="B11" t="s">
        <v>40</v>
      </c>
      <c r="C11">
        <v>1.22</v>
      </c>
      <c r="D11">
        <f t="shared" si="0"/>
        <v>3736.1680327868853</v>
      </c>
    </row>
    <row r="12" spans="2:7">
      <c r="B12" t="s">
        <v>40</v>
      </c>
      <c r="C12">
        <v>2.1800000000000002</v>
      </c>
      <c r="D12">
        <f t="shared" si="0"/>
        <v>2090.8830275229357</v>
      </c>
    </row>
    <row r="13" spans="2:7">
      <c r="B13" t="s">
        <v>41</v>
      </c>
      <c r="C13">
        <v>0.51</v>
      </c>
      <c r="D13">
        <f t="shared" si="0"/>
        <v>8937.5</v>
      </c>
    </row>
    <row r="14" spans="2:7">
      <c r="B14" t="s">
        <v>42</v>
      </c>
      <c r="C14">
        <v>0.49</v>
      </c>
      <c r="D14">
        <f t="shared" si="0"/>
        <v>9302.2959183673465</v>
      </c>
    </row>
    <row r="15" spans="2:7">
      <c r="B15" t="s">
        <v>43</v>
      </c>
      <c r="C15">
        <v>0.21</v>
      </c>
      <c r="D15">
        <f t="shared" si="0"/>
        <v>21705.357142857145</v>
      </c>
    </row>
    <row r="16" spans="2:7">
      <c r="B16" t="s">
        <v>43</v>
      </c>
      <c r="C16">
        <v>0.23</v>
      </c>
      <c r="D16">
        <f t="shared" si="0"/>
        <v>19817.934782608696</v>
      </c>
    </row>
    <row r="17" spans="2:4">
      <c r="B17" t="s">
        <v>44</v>
      </c>
      <c r="C17">
        <v>0.2</v>
      </c>
      <c r="D17">
        <f t="shared" si="0"/>
        <v>22790.625</v>
      </c>
    </row>
    <row r="18" spans="2:4">
      <c r="B18" t="s">
        <v>45</v>
      </c>
      <c r="C18">
        <v>0.7</v>
      </c>
      <c r="D18">
        <f t="shared" si="0"/>
        <v>6511.6071428571431</v>
      </c>
    </row>
    <row r="19" spans="2:4">
      <c r="B19" t="s">
        <v>46</v>
      </c>
      <c r="C19">
        <v>0.32</v>
      </c>
      <c r="D19">
        <f t="shared" si="0"/>
        <v>14244.140625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6"/>
  <sheetViews>
    <sheetView tabSelected="1" workbookViewId="0">
      <selection activeCell="S5" sqref="S5"/>
    </sheetView>
  </sheetViews>
  <sheetFormatPr defaultRowHeight="15"/>
  <cols>
    <col min="4" max="4" width="13.28515625" bestFit="1" customWidth="1"/>
    <col min="15" max="15" width="27" customWidth="1"/>
    <col min="16" max="16" width="4.7109375" customWidth="1"/>
    <col min="17" max="17" width="19.7109375" customWidth="1"/>
    <col min="18" max="18" width="5" customWidth="1"/>
    <col min="19" max="19" width="15.85546875" bestFit="1" customWidth="1"/>
  </cols>
  <sheetData>
    <row r="1" spans="1:19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O1" t="s">
        <v>69</v>
      </c>
      <c r="Q1" t="s">
        <v>70</v>
      </c>
      <c r="S1" t="s">
        <v>80</v>
      </c>
    </row>
    <row r="2" spans="1:19">
      <c r="B2" t="s">
        <v>96</v>
      </c>
      <c r="C2" t="s">
        <v>97</v>
      </c>
      <c r="D2" t="s">
        <v>98</v>
      </c>
      <c r="N2" t="s">
        <v>94</v>
      </c>
      <c r="O2" t="s">
        <v>62</v>
      </c>
      <c r="P2" t="s">
        <v>94</v>
      </c>
      <c r="Q2" t="s">
        <v>81</v>
      </c>
      <c r="R2" t="s">
        <v>94</v>
      </c>
      <c r="S2" t="s">
        <v>85</v>
      </c>
    </row>
    <row r="3" spans="1:19">
      <c r="B3" t="s">
        <v>95</v>
      </c>
      <c r="C3" t="s">
        <v>95</v>
      </c>
      <c r="D3" t="s">
        <v>99</v>
      </c>
      <c r="N3" t="s">
        <v>94</v>
      </c>
      <c r="O3" t="s">
        <v>63</v>
      </c>
      <c r="Q3" t="s">
        <v>71</v>
      </c>
      <c r="S3" t="s">
        <v>86</v>
      </c>
    </row>
    <row r="4" spans="1:19">
      <c r="N4" t="s">
        <v>94</v>
      </c>
      <c r="O4" t="s">
        <v>64</v>
      </c>
      <c r="P4" t="s">
        <v>94</v>
      </c>
      <c r="Q4" t="s">
        <v>93</v>
      </c>
      <c r="S4" t="s">
        <v>87</v>
      </c>
    </row>
    <row r="5" spans="1:19">
      <c r="N5" t="s">
        <v>94</v>
      </c>
      <c r="O5" t="s">
        <v>65</v>
      </c>
      <c r="P5" t="s">
        <v>94</v>
      </c>
      <c r="Q5" t="s">
        <v>92</v>
      </c>
      <c r="S5" t="s">
        <v>88</v>
      </c>
    </row>
    <row r="6" spans="1:19">
      <c r="N6" t="s">
        <v>94</v>
      </c>
      <c r="O6" t="s">
        <v>66</v>
      </c>
      <c r="P6" t="s">
        <v>94</v>
      </c>
      <c r="Q6" t="s">
        <v>82</v>
      </c>
      <c r="R6" t="s">
        <v>94</v>
      </c>
      <c r="S6" t="s">
        <v>89</v>
      </c>
    </row>
    <row r="7" spans="1:19">
      <c r="N7" t="s">
        <v>94</v>
      </c>
      <c r="O7" t="s">
        <v>91</v>
      </c>
      <c r="Q7" t="s">
        <v>83</v>
      </c>
      <c r="R7" t="s">
        <v>94</v>
      </c>
      <c r="S7" t="s">
        <v>90</v>
      </c>
    </row>
    <row r="8" spans="1:19">
      <c r="N8" t="s">
        <v>94</v>
      </c>
      <c r="O8" t="s">
        <v>67</v>
      </c>
      <c r="P8" t="s">
        <v>94</v>
      </c>
      <c r="Q8" t="s">
        <v>84</v>
      </c>
    </row>
    <row r="9" spans="1:19">
      <c r="N9" t="s">
        <v>94</v>
      </c>
      <c r="O9" t="s">
        <v>68</v>
      </c>
      <c r="Q9" t="s">
        <v>72</v>
      </c>
    </row>
    <row r="18" spans="4:16">
      <c r="O18" s="5" t="s">
        <v>79</v>
      </c>
      <c r="P18" s="5"/>
    </row>
    <row r="19" spans="4:16">
      <c r="D19" t="s">
        <v>101</v>
      </c>
      <c r="E19" t="s">
        <v>103</v>
      </c>
      <c r="O19" t="s">
        <v>73</v>
      </c>
    </row>
    <row r="20" spans="4:16">
      <c r="D20" t="s">
        <v>102</v>
      </c>
      <c r="E20" t="s">
        <v>103</v>
      </c>
      <c r="O20" t="s">
        <v>74</v>
      </c>
    </row>
    <row r="21" spans="4:16">
      <c r="D21" t="s">
        <v>104</v>
      </c>
      <c r="E21" t="s">
        <v>103</v>
      </c>
      <c r="O21" t="s">
        <v>75</v>
      </c>
    </row>
    <row r="22" spans="4:16">
      <c r="D22" t="s">
        <v>105</v>
      </c>
      <c r="O22" t="s">
        <v>76</v>
      </c>
    </row>
    <row r="23" spans="4:16">
      <c r="D23" t="s">
        <v>106</v>
      </c>
    </row>
    <row r="24" spans="4:16">
      <c r="D24" t="s">
        <v>107</v>
      </c>
      <c r="O24" t="s">
        <v>77</v>
      </c>
    </row>
    <row r="25" spans="4:16">
      <c r="D25" t="s">
        <v>108</v>
      </c>
      <c r="O25" t="s">
        <v>78</v>
      </c>
    </row>
    <row r="26" spans="4:16">
      <c r="D26" t="s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Gieseler</dc:creator>
  <cp:lastModifiedBy>Ronny Gieseler</cp:lastModifiedBy>
  <dcterms:created xsi:type="dcterms:W3CDTF">2014-08-20T17:21:21Z</dcterms:created>
  <dcterms:modified xsi:type="dcterms:W3CDTF">2015-05-25T18:03:12Z</dcterms:modified>
</cp:coreProperties>
</file>