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date1904="1"/>
  <mc:AlternateContent xmlns:mc="http://schemas.openxmlformats.org/markup-compatibility/2006">
    <mc:Choice Requires="x15">
      <x15ac:absPath xmlns:x15ac="http://schemas.microsoft.com/office/spreadsheetml/2010/11/ac" url="/Users/ronquist/Documents/Manuscripts/2018_Swedish_Insect_Fauna/Texter/Slutversion/Nature_version/Supplementary Information/"/>
    </mc:Choice>
  </mc:AlternateContent>
  <xr:revisionPtr revIDLastSave="0" documentId="10_ncr:8100000_{1C047608-048F-194E-BFD4-832CD1F458EA}" xr6:coauthVersionLast="33" xr6:coauthVersionMax="33" xr10:uidLastSave="{00000000-0000-0000-0000-000000000000}"/>
  <bookViews>
    <workbookView xWindow="0" yWindow="460" windowWidth="28140" windowHeight="17460" tabRatio="500" xr2:uid="{00000000-000D-0000-FFFF-FFFF00000000}"/>
  </bookViews>
  <sheets>
    <sheet name="Swedish data" sheetId="1" r:id="rId1"/>
  </sheets>
  <definedNames>
    <definedName name="_xlnm._FilterDatabase" localSheetId="0" hidden="1">'Swedish data'!$B$1:$P$643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5" i="1" l="1"/>
  <c r="N98" i="1"/>
  <c r="N114" i="1"/>
  <c r="N126" i="1"/>
  <c r="N382" i="1"/>
  <c r="N480" i="1"/>
  <c r="N516" i="1"/>
  <c r="N540" i="1"/>
  <c r="N541" i="1"/>
  <c r="N569" i="1"/>
  <c r="N66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61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2" i="1"/>
  <c r="N383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70" i="1"/>
  <c r="N571" i="1"/>
  <c r="N572" i="1"/>
  <c r="N573" i="1"/>
  <c r="N574" i="1"/>
  <c r="N575" i="1"/>
  <c r="N576" i="1"/>
  <c r="N577" i="1"/>
  <c r="N650" i="1"/>
  <c r="N578" i="1"/>
  <c r="N579" i="1"/>
  <c r="N580" i="1"/>
  <c r="N581" i="1"/>
  <c r="N582" i="1"/>
  <c r="N583" i="1"/>
  <c r="N584" i="1"/>
  <c r="N585" i="1"/>
  <c r="N586" i="1"/>
  <c r="N587" i="1"/>
  <c r="N651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52" i="1"/>
  <c r="N606" i="1"/>
  <c r="N607" i="1"/>
  <c r="N608" i="1"/>
  <c r="N609" i="1"/>
  <c r="N653" i="1"/>
  <c r="N610" i="1"/>
  <c r="N611" i="1"/>
  <c r="N612" i="1"/>
  <c r="N613" i="1"/>
  <c r="N614" i="1"/>
  <c r="N615" i="1"/>
  <c r="N616" i="1"/>
  <c r="N617" i="1"/>
  <c r="N654" i="1"/>
  <c r="N618" i="1"/>
  <c r="N655" i="1"/>
  <c r="N619" i="1"/>
  <c r="N656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57" i="1"/>
  <c r="N658" i="1"/>
  <c r="N659" i="1"/>
  <c r="N634" i="1"/>
  <c r="N635" i="1"/>
  <c r="N636" i="1"/>
  <c r="N637" i="1"/>
  <c r="N638" i="1"/>
  <c r="N639" i="1"/>
  <c r="N640" i="1"/>
  <c r="N641" i="1"/>
  <c r="N642" i="1"/>
  <c r="N660" i="1"/>
  <c r="N643" i="1"/>
  <c r="N644" i="1"/>
  <c r="N645" i="1"/>
  <c r="N646" i="1"/>
  <c r="N647" i="1"/>
  <c r="N648" i="1"/>
  <c r="N649" i="1"/>
  <c r="N661" i="1"/>
  <c r="N663" i="1"/>
  <c r="N664" i="1"/>
  <c r="N665" i="1"/>
  <c r="M664" i="1"/>
  <c r="M663" i="1"/>
  <c r="M662" i="1"/>
  <c r="M661" i="1"/>
  <c r="M649" i="1"/>
  <c r="M648" i="1"/>
  <c r="M647" i="1"/>
  <c r="M646" i="1"/>
  <c r="M645" i="1"/>
  <c r="M644" i="1"/>
  <c r="M643" i="1"/>
  <c r="M660" i="1"/>
  <c r="M642" i="1"/>
  <c r="M641" i="1"/>
  <c r="M640" i="1"/>
  <c r="M639" i="1"/>
  <c r="M638" i="1"/>
  <c r="M637" i="1"/>
  <c r="M636" i="1"/>
  <c r="M635" i="1"/>
  <c r="M634" i="1"/>
  <c r="M659" i="1"/>
  <c r="M658" i="1"/>
  <c r="M657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56" i="1"/>
  <c r="M619" i="1"/>
  <c r="M655" i="1"/>
  <c r="M618" i="1"/>
  <c r="M654" i="1"/>
  <c r="M617" i="1"/>
  <c r="M616" i="1"/>
  <c r="M615" i="1"/>
  <c r="M614" i="1"/>
  <c r="M613" i="1"/>
  <c r="M612" i="1"/>
  <c r="M611" i="1"/>
  <c r="M610" i="1"/>
  <c r="M653" i="1"/>
  <c r="M609" i="1"/>
  <c r="M608" i="1"/>
  <c r="M607" i="1"/>
  <c r="M606" i="1"/>
  <c r="M652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651" i="1"/>
  <c r="M587" i="1"/>
  <c r="M586" i="1"/>
  <c r="M585" i="1"/>
  <c r="M584" i="1"/>
  <c r="M583" i="1"/>
  <c r="M582" i="1"/>
  <c r="M581" i="1"/>
  <c r="M580" i="1"/>
  <c r="M579" i="1"/>
  <c r="M578" i="1"/>
  <c r="M650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83" i="1"/>
  <c r="M362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6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665" i="1"/>
  <c r="F110" i="1"/>
  <c r="F112" i="1"/>
  <c r="F165" i="1"/>
  <c r="F239" i="1"/>
  <c r="F246" i="1"/>
  <c r="F342" i="1"/>
  <c r="F354" i="1"/>
  <c r="F359" i="1"/>
  <c r="F372" i="1"/>
  <c r="F403" i="1"/>
  <c r="F409" i="1"/>
  <c r="F412" i="1"/>
  <c r="F415" i="1"/>
  <c r="F423" i="1"/>
  <c r="F435" i="1"/>
  <c r="F436" i="1"/>
  <c r="F518" i="1"/>
  <c r="F526" i="1"/>
  <c r="F533" i="1"/>
  <c r="F555" i="1"/>
  <c r="F556" i="1"/>
  <c r="F562" i="1"/>
  <c r="F573" i="1"/>
  <c r="F577" i="1"/>
  <c r="F594" i="1"/>
  <c r="F601" i="1"/>
  <c r="F608" i="1"/>
  <c r="F617" i="1"/>
  <c r="F658" i="1"/>
  <c r="F659" i="1"/>
  <c r="F639" i="1"/>
  <c r="F647" i="1"/>
  <c r="F665" i="1"/>
  <c r="G665" i="1"/>
  <c r="H665" i="1"/>
  <c r="I665" i="1"/>
  <c r="K665" i="1"/>
  <c r="L665" i="1"/>
  <c r="M665" i="1"/>
</calcChain>
</file>

<file path=xl/sharedStrings.xml><?xml version="1.0" encoding="utf-8"?>
<sst xmlns="http://schemas.openxmlformats.org/spreadsheetml/2006/main" count="4168" uniqueCount="1184">
  <si>
    <t>Phytophage-parasitoid</t>
    <phoneticPr fontId="3"/>
  </si>
  <si>
    <t>Saprophage-parasitoid</t>
    <phoneticPr fontId="3"/>
  </si>
  <si>
    <t>Temporary habitats</t>
    <phoneticPr fontId="3"/>
  </si>
  <si>
    <t>Johannes Bergsten</t>
    <phoneticPr fontId="3"/>
  </si>
  <si>
    <t>Soil</t>
    <phoneticPr fontId="3"/>
  </si>
  <si>
    <t>Scirtidae (=Helodidae)</t>
    <phoneticPr fontId="3"/>
  </si>
  <si>
    <t>Scraptiidae (=Anaspidae)</t>
    <phoneticPr fontId="3"/>
  </si>
  <si>
    <t>Phytophage-parasitoid</t>
    <phoneticPr fontId="3"/>
  </si>
  <si>
    <t>Cymidae</t>
    <phoneticPr fontId="3"/>
  </si>
  <si>
    <t>Lygaeidae (pars)</t>
    <phoneticPr fontId="3"/>
  </si>
  <si>
    <t>Geocoridae</t>
    <phoneticPr fontId="3"/>
  </si>
  <si>
    <t>Heterogastridae</t>
    <phoneticPr fontId="3"/>
  </si>
  <si>
    <t>Tineidae (pars)</t>
    <phoneticPr fontId="3"/>
  </si>
  <si>
    <t>Meessidae</t>
    <phoneticPr fontId="3"/>
  </si>
  <si>
    <t>Tineidae (pars)</t>
    <phoneticPr fontId="3"/>
  </si>
  <si>
    <t>Scythropiidae</t>
    <phoneticPr fontId="3"/>
  </si>
  <si>
    <t>Yponomeutidae (pars)</t>
    <phoneticPr fontId="3"/>
  </si>
  <si>
    <t>Peleopodidae</t>
    <phoneticPr fontId="3"/>
  </si>
  <si>
    <t>Stathmopodidae</t>
    <phoneticPr fontId="3"/>
  </si>
  <si>
    <t>Oecophoridae (pars)</t>
    <phoneticPr fontId="3"/>
  </si>
  <si>
    <t>Wood</t>
    <phoneticPr fontId="3"/>
  </si>
  <si>
    <t>Saprophagous</t>
    <phoneticPr fontId="3"/>
  </si>
  <si>
    <t>Plants</t>
    <phoneticPr fontId="3"/>
  </si>
  <si>
    <t>Lepidoptera</t>
    <phoneticPr fontId="3"/>
  </si>
  <si>
    <t>Crambidae</t>
    <phoneticPr fontId="3"/>
  </si>
  <si>
    <t>Scarabaeidae (pars)</t>
    <phoneticPr fontId="3"/>
  </si>
  <si>
    <t>Saprophagous</t>
    <phoneticPr fontId="3"/>
  </si>
  <si>
    <t>Saprophagous</t>
    <phoneticPr fontId="3"/>
  </si>
  <si>
    <t>Saprophagous</t>
    <phoneticPr fontId="3"/>
  </si>
  <si>
    <t>Limnephilidae (pars)</t>
    <phoneticPr fontId="3"/>
  </si>
  <si>
    <t>Temporary habitats</t>
    <phoneticPr fontId="3"/>
  </si>
  <si>
    <t>Lyonetiidae (pars)</t>
    <phoneticPr fontId="3"/>
  </si>
  <si>
    <t>Wood</t>
    <phoneticPr fontId="3"/>
  </si>
  <si>
    <t>Lygaeidae (pars)</t>
    <phoneticPr fontId="3"/>
  </si>
  <si>
    <t>Lygaeidae (pars)</t>
    <phoneticPr fontId="3"/>
  </si>
  <si>
    <t>Oxycarenidae</t>
    <phoneticPr fontId="3"/>
  </si>
  <si>
    <t>Lygaeidae (pars)</t>
    <phoneticPr fontId="3"/>
  </si>
  <si>
    <t>Chrysomelidae (pars)</t>
    <phoneticPr fontId="3"/>
  </si>
  <si>
    <t>Temporary habitats</t>
    <phoneticPr fontId="3"/>
  </si>
  <si>
    <t>Saprophage-parasitoid</t>
    <phoneticPr fontId="3"/>
  </si>
  <si>
    <t>Phytophagous</t>
    <phoneticPr fontId="3"/>
  </si>
  <si>
    <t>Psyllidae (pars)</t>
    <phoneticPr fontId="3"/>
  </si>
  <si>
    <t>Psyllidae (pars)</t>
    <phoneticPr fontId="3"/>
  </si>
  <si>
    <t>Carl-Axel Gertsson</t>
    <phoneticPr fontId="3"/>
  </si>
  <si>
    <t>Mattias Forshage</t>
    <phoneticPr fontId="3"/>
  </si>
  <si>
    <t>Mattias Forshage</t>
    <phoneticPr fontId="3"/>
  </si>
  <si>
    <t>Phytophage-parasitoid</t>
    <phoneticPr fontId="3"/>
  </si>
  <si>
    <t>Saprophagous</t>
    <phoneticPr fontId="3"/>
  </si>
  <si>
    <t>Roy Danielsson</t>
    <phoneticPr fontId="3"/>
  </si>
  <si>
    <t>Roy Danielsson</t>
    <phoneticPr fontId="3"/>
  </si>
  <si>
    <t>Predator</t>
    <phoneticPr fontId="3"/>
  </si>
  <si>
    <t>2003 classification hypothetical as taxon was not known from Sweden then</t>
    <phoneticPr fontId="3"/>
  </si>
  <si>
    <t>Trigonalidae</t>
    <phoneticPr fontId="3"/>
  </si>
  <si>
    <t>Not present in Dyntaxa</t>
    <phoneticPr fontId="3"/>
  </si>
  <si>
    <t>Not present in Dyntaxa</t>
    <phoneticPr fontId="3"/>
  </si>
  <si>
    <t>Comments (yellow cells)</t>
    <phoneticPr fontId="3"/>
  </si>
  <si>
    <t>Phytophagous</t>
    <phoneticPr fontId="3"/>
  </si>
  <si>
    <t>Plants</t>
    <phoneticPr fontId="3"/>
  </si>
  <si>
    <t>Saprophage-parasitoid</t>
    <phoneticPr fontId="3"/>
  </si>
  <si>
    <t>Phytophagous</t>
    <phoneticPr fontId="3"/>
  </si>
  <si>
    <t>Plants</t>
    <phoneticPr fontId="3"/>
  </si>
  <si>
    <t>Saprophage-parasitoid</t>
    <phoneticPr fontId="3"/>
  </si>
  <si>
    <t>Acerentomidae</t>
  </si>
  <si>
    <t>Canthyloscelidae + Synneuridae</t>
    <phoneticPr fontId="3"/>
  </si>
  <si>
    <t>Heleomyzidae (pars)</t>
    <phoneticPr fontId="3"/>
  </si>
  <si>
    <t>Predator-parasitoid</t>
    <phoneticPr fontId="3"/>
  </si>
  <si>
    <t>Scirtidae</t>
  </si>
  <si>
    <t>Dascillidae</t>
  </si>
  <si>
    <t>Trogidae</t>
  </si>
  <si>
    <t>Scarabaeidae</t>
  </si>
  <si>
    <t>Lucanidae</t>
  </si>
  <si>
    <t>Elmidae</t>
  </si>
  <si>
    <t>Braconidae-Microgasterinae</t>
    <phoneticPr fontId="3"/>
  </si>
  <si>
    <t>Oecophoridae (pars)</t>
    <phoneticPr fontId="3"/>
  </si>
  <si>
    <t>Saprophagous</t>
    <phoneticPr fontId="3"/>
  </si>
  <si>
    <t>Water</t>
    <phoneticPr fontId="3"/>
  </si>
  <si>
    <t>Mattias Forshage</t>
    <phoneticPr fontId="3"/>
  </si>
  <si>
    <t>Machilidae</t>
  </si>
  <si>
    <t>Staphylinidae-Aleocharinae</t>
  </si>
  <si>
    <t>Clambidae</t>
  </si>
  <si>
    <t>Eucinetidae</t>
  </si>
  <si>
    <t>Tiphiidae (pars)</t>
    <phoneticPr fontId="3"/>
  </si>
  <si>
    <t>Mutillidae (pars)</t>
    <phoneticPr fontId="3"/>
  </si>
  <si>
    <t>Plutellidae</t>
  </si>
  <si>
    <t>Lyonetiidae</t>
  </si>
  <si>
    <t>Glyphipterigidae</t>
  </si>
  <si>
    <t>Phytophage-parasitoid</t>
    <phoneticPr fontId="3"/>
  </si>
  <si>
    <t>Soil</t>
    <phoneticPr fontId="3"/>
  </si>
  <si>
    <t>Coreidae</t>
  </si>
  <si>
    <t>Soil</t>
    <phoneticPr fontId="3"/>
  </si>
  <si>
    <t>Alydidae</t>
  </si>
  <si>
    <t>Tingidae</t>
  </si>
  <si>
    <t>Reduviidae</t>
  </si>
  <si>
    <t>Phytophagous</t>
    <phoneticPr fontId="3"/>
  </si>
  <si>
    <t>Saprophagous</t>
    <phoneticPr fontId="3"/>
  </si>
  <si>
    <t>Phytophagous</t>
    <phoneticPr fontId="3"/>
  </si>
  <si>
    <t>Plants</t>
    <phoneticPr fontId="3"/>
  </si>
  <si>
    <t>Plants</t>
    <phoneticPr fontId="3"/>
  </si>
  <si>
    <t>Oecophoridae (pars)</t>
    <phoneticPr fontId="3"/>
  </si>
  <si>
    <t>Yponomeutidae (pars)</t>
    <phoneticPr fontId="3"/>
  </si>
  <si>
    <t>Corrected values 2003</t>
    <phoneticPr fontId="3"/>
  </si>
  <si>
    <t>Rhyparochromidae</t>
    <phoneticPr fontId="3"/>
  </si>
  <si>
    <t>Lygaeidae (pars)</t>
    <phoneticPr fontId="3"/>
  </si>
  <si>
    <t>Phytophagous</t>
    <phoneticPr fontId="3"/>
  </si>
  <si>
    <t>Acanthococcidae</t>
    <phoneticPr fontId="3"/>
  </si>
  <si>
    <t>Eriococcidae (pars)</t>
    <phoneticPr fontId="3"/>
  </si>
  <si>
    <t>Cryptococcidae</t>
    <phoneticPr fontId="3"/>
  </si>
  <si>
    <t>Eriococcidae (pars)</t>
    <phoneticPr fontId="3"/>
  </si>
  <si>
    <t>Matsucoccidae</t>
    <phoneticPr fontId="3"/>
  </si>
  <si>
    <t>Autostichidae</t>
    <phoneticPr fontId="3"/>
  </si>
  <si>
    <t>Autostichidae</t>
    <phoneticPr fontId="3"/>
  </si>
  <si>
    <t>Monophlebidae</t>
    <phoneticPr fontId="3"/>
  </si>
  <si>
    <t>Cicadellidae (pars)</t>
    <phoneticPr fontId="3"/>
  </si>
  <si>
    <t>Temporary habitats</t>
    <phoneticPr fontId="3"/>
  </si>
  <si>
    <t>Phytophagous</t>
    <phoneticPr fontId="3"/>
  </si>
  <si>
    <t>Plants</t>
    <phoneticPr fontId="3"/>
  </si>
  <si>
    <t>Phytophagous</t>
    <phoneticPr fontId="3"/>
  </si>
  <si>
    <t>Updated to current numbers after specialist's guess</t>
    <phoneticPr fontId="3"/>
  </si>
  <si>
    <t>2003 value corrected, 2003 value calculated or estimated due to changing classification</t>
    <phoneticPr fontId="3"/>
  </si>
  <si>
    <t>Dryomyzidae (pars)</t>
    <phoneticPr fontId="3"/>
  </si>
  <si>
    <t>Water</t>
    <phoneticPr fontId="3"/>
  </si>
  <si>
    <t>Oestridae (pars)</t>
    <phoneticPr fontId="3"/>
  </si>
  <si>
    <t>Homeothermic animals</t>
    <phoneticPr fontId="3"/>
  </si>
  <si>
    <t>Phytophage-parasitoid</t>
    <phoneticPr fontId="3"/>
  </si>
  <si>
    <t>Plants</t>
    <phoneticPr fontId="3"/>
  </si>
  <si>
    <t>Alexiidae (=Sphaerosomatidae)</t>
    <phoneticPr fontId="3"/>
  </si>
  <si>
    <t>Phytophagous</t>
    <phoneticPr fontId="3"/>
  </si>
  <si>
    <t>Wood</t>
    <phoneticPr fontId="3"/>
  </si>
  <si>
    <t>Wood</t>
    <phoneticPr fontId="3"/>
  </si>
  <si>
    <t>Braconidae-Orgilinae</t>
  </si>
  <si>
    <t>Wood</t>
    <phoneticPr fontId="3"/>
  </si>
  <si>
    <t>Phytophagous</t>
    <phoneticPr fontId="3"/>
  </si>
  <si>
    <t>Plants</t>
    <phoneticPr fontId="3"/>
  </si>
  <si>
    <t>Wood</t>
    <phoneticPr fontId="3"/>
  </si>
  <si>
    <t>Phytophagous</t>
    <phoneticPr fontId="3"/>
  </si>
  <si>
    <t>Phytophagous</t>
    <phoneticPr fontId="3"/>
  </si>
  <si>
    <t>Plants</t>
    <phoneticPr fontId="3"/>
  </si>
  <si>
    <t>Phytophagous</t>
    <phoneticPr fontId="3"/>
  </si>
  <si>
    <t>Plants</t>
    <phoneticPr fontId="3"/>
  </si>
  <si>
    <t>Phytophagous</t>
    <phoneticPr fontId="3"/>
  </si>
  <si>
    <t>Plants</t>
    <phoneticPr fontId="3"/>
  </si>
  <si>
    <t>Brachystomatidae</t>
    <phoneticPr fontId="3"/>
  </si>
  <si>
    <t>Empididae (pars)</t>
    <phoneticPr fontId="3"/>
  </si>
  <si>
    <t>Proctotrupidae (pars)</t>
    <phoneticPr fontId="3"/>
  </si>
  <si>
    <t>Proctotrupidae (pars)</t>
    <phoneticPr fontId="3"/>
  </si>
  <si>
    <t>Aulacigastridae</t>
    <phoneticPr fontId="3"/>
  </si>
  <si>
    <t>Tethinidae</t>
    <phoneticPr fontId="3"/>
  </si>
  <si>
    <t>Temporary habitats</t>
    <phoneticPr fontId="3"/>
  </si>
  <si>
    <t>Braconidae-Cheloninae + Adelinae</t>
    <phoneticPr fontId="3"/>
  </si>
  <si>
    <t>Heptamelidae</t>
    <phoneticPr fontId="3"/>
  </si>
  <si>
    <t>Tenthredinidae (pars)</t>
    <phoneticPr fontId="3"/>
  </si>
  <si>
    <t>Tenthredinidae (pars)</t>
    <phoneticPr fontId="3"/>
  </si>
  <si>
    <t>Thynnidae</t>
    <phoneticPr fontId="3"/>
  </si>
  <si>
    <t>Sparasionidae</t>
    <phoneticPr fontId="3"/>
  </si>
  <si>
    <t>Lygaeidae (pars)</t>
    <phoneticPr fontId="3"/>
  </si>
  <si>
    <t>Carl-Axel Gertsson</t>
    <phoneticPr fontId="3"/>
  </si>
  <si>
    <t>Svante Martinsson</t>
    <phoneticPr fontId="3"/>
  </si>
  <si>
    <t>Chrysomelidae (pars)</t>
    <phoneticPr fontId="3"/>
  </si>
  <si>
    <t>Oestridae (pars)</t>
    <phoneticPr fontId="3"/>
  </si>
  <si>
    <t>Oestridae (pars)</t>
    <phoneticPr fontId="3"/>
  </si>
  <si>
    <t>2003 value calculated or estimated due to changing classification</t>
  </si>
  <si>
    <t>2003 value calculated or estimated due to changing classification</t>
    <phoneticPr fontId="3"/>
  </si>
  <si>
    <t>Phytophage-parasitoid</t>
    <phoneticPr fontId="3"/>
  </si>
  <si>
    <t>Temporary habitats</t>
    <phoneticPr fontId="3"/>
  </si>
  <si>
    <t>Predator-parasitoid</t>
    <phoneticPr fontId="3"/>
  </si>
  <si>
    <t>Phytophage-parasitoid</t>
    <phoneticPr fontId="3"/>
  </si>
  <si>
    <t>Diplura</t>
  </si>
  <si>
    <t>Campodeidae</t>
  </si>
  <si>
    <t>Archaeognatha</t>
  </si>
  <si>
    <t>Saprophage-parasitoid</t>
    <phoneticPr fontId="3"/>
  </si>
  <si>
    <t>Temporary habitats</t>
    <phoneticPr fontId="3"/>
  </si>
  <si>
    <t>Temporary habitats</t>
    <phoneticPr fontId="3"/>
  </si>
  <si>
    <t>Expert estimate</t>
    <phoneticPr fontId="3"/>
  </si>
  <si>
    <t>Aspidiphoridae</t>
    <phoneticPr fontId="3"/>
  </si>
  <si>
    <t>Fungi</t>
    <phoneticPr fontId="3"/>
  </si>
  <si>
    <t>Fungi</t>
    <phoneticPr fontId="3"/>
  </si>
  <si>
    <t>Trogossitidae</t>
    <phoneticPr fontId="3"/>
  </si>
  <si>
    <t>Signiphoridae</t>
  </si>
  <si>
    <t>Tetracampidae</t>
  </si>
  <si>
    <t>Eulophidae</t>
  </si>
  <si>
    <t>Trichogrammatidae</t>
  </si>
  <si>
    <t>Parasite</t>
  </si>
  <si>
    <t>Aradidae</t>
  </si>
  <si>
    <t>Piesmatidae</t>
  </si>
  <si>
    <t>Berytidae</t>
  </si>
  <si>
    <t>Lygaeidae</t>
  </si>
  <si>
    <t>Pyrrhocoridae</t>
  </si>
  <si>
    <t>Staphylinidae-Habrocerinae</t>
  </si>
  <si>
    <t>Ichneumonidae-Tryphoninae</t>
  </si>
  <si>
    <t>Ichneumonidae-Xoridinae</t>
  </si>
  <si>
    <t>Lepismatidae</t>
  </si>
  <si>
    <t>Fanniidae</t>
  </si>
  <si>
    <t>Prosopistomatidae</t>
    <phoneticPr fontId="3"/>
  </si>
  <si>
    <t>Wockidae</t>
    <phoneticPr fontId="3"/>
  </si>
  <si>
    <t>Yponomeutidae (pars) + Ochsenheimeriidae</t>
    <phoneticPr fontId="3"/>
  </si>
  <si>
    <t>Phytophage-parasitoid</t>
    <phoneticPr fontId="3"/>
  </si>
  <si>
    <t>Diptera</t>
    <phoneticPr fontId="3"/>
  </si>
  <si>
    <t>Bothrideridae</t>
  </si>
  <si>
    <t>Alexiidae</t>
  </si>
  <si>
    <t>Endomychidae</t>
  </si>
  <si>
    <t>Coccinellidae</t>
  </si>
  <si>
    <t>Ephemeroptera</t>
  </si>
  <si>
    <t>Margarodidae (pars)</t>
    <phoneticPr fontId="3"/>
  </si>
  <si>
    <t>Margarodidae (pars)</t>
    <phoneticPr fontId="3"/>
  </si>
  <si>
    <t>Pseudococcidae (pars)</t>
    <phoneticPr fontId="3"/>
  </si>
  <si>
    <t>Rhizoecidae</t>
    <phoneticPr fontId="3"/>
  </si>
  <si>
    <t>Pseudococcidae (pars)</t>
    <phoneticPr fontId="3"/>
  </si>
  <si>
    <t>Steingeliidae</t>
    <phoneticPr fontId="3"/>
  </si>
  <si>
    <t>Margarodidae (pars)</t>
    <phoneticPr fontId="3"/>
  </si>
  <si>
    <t>Plants</t>
    <phoneticPr fontId="3"/>
  </si>
  <si>
    <t>Water</t>
    <phoneticPr fontId="3"/>
  </si>
  <si>
    <t>Phytophagous</t>
    <phoneticPr fontId="3"/>
  </si>
  <si>
    <t>Phytophagous</t>
    <phoneticPr fontId="3"/>
  </si>
  <si>
    <t>Plants</t>
    <phoneticPr fontId="3"/>
  </si>
  <si>
    <t>Taxon (Dyntaxa 2017)</t>
    <phoneticPr fontId="3"/>
  </si>
  <si>
    <t>Dyntaxa 2017</t>
    <phoneticPr fontId="3"/>
  </si>
  <si>
    <t>Staphylinidae-Scydmaeninae</t>
    <phoneticPr fontId="3"/>
  </si>
  <si>
    <t>Artheneidae</t>
    <phoneticPr fontId="3"/>
  </si>
  <si>
    <t>Lygaeidae (pars)</t>
    <phoneticPr fontId="3"/>
  </si>
  <si>
    <t>Blissidae</t>
    <phoneticPr fontId="3"/>
  </si>
  <si>
    <t>Lygaeidae (pars)</t>
    <phoneticPr fontId="3"/>
  </si>
  <si>
    <t>2003 value corrected</t>
    <phoneticPr fontId="3"/>
  </si>
  <si>
    <t>Saprophagous</t>
    <phoneticPr fontId="3"/>
  </si>
  <si>
    <t>Water</t>
    <phoneticPr fontId="3"/>
  </si>
  <si>
    <t>Phytophagous</t>
    <phoneticPr fontId="3"/>
  </si>
  <si>
    <t>Plants</t>
    <phoneticPr fontId="3"/>
  </si>
  <si>
    <t>Phytophagous</t>
    <phoneticPr fontId="3"/>
  </si>
  <si>
    <t>Plataspididae</t>
    <phoneticPr fontId="3"/>
  </si>
  <si>
    <t>Saprophagous</t>
    <phoneticPr fontId="3"/>
  </si>
  <si>
    <t>Temporary habitats</t>
    <phoneticPr fontId="3"/>
  </si>
  <si>
    <t>Predator-parasitoid</t>
    <phoneticPr fontId="3"/>
  </si>
  <si>
    <t>Soil</t>
    <phoneticPr fontId="3"/>
  </si>
  <si>
    <t>Predator-parasitoid</t>
    <phoneticPr fontId="3"/>
  </si>
  <si>
    <t>Scelionidae</t>
    <phoneticPr fontId="3"/>
  </si>
  <si>
    <t>Tiphiidae (pars)</t>
    <phoneticPr fontId="3"/>
  </si>
  <si>
    <t xml:space="preserve">Tabanidae </t>
  </si>
  <si>
    <t xml:space="preserve">Xylomyidae </t>
  </si>
  <si>
    <t xml:space="preserve">Stratiomyidae </t>
  </si>
  <si>
    <t xml:space="preserve">Acroceridae </t>
  </si>
  <si>
    <t xml:space="preserve">Therevidae </t>
  </si>
  <si>
    <t>Phytophage-parasitoid</t>
    <phoneticPr fontId="3"/>
  </si>
  <si>
    <t>Soil</t>
    <phoneticPr fontId="3"/>
  </si>
  <si>
    <t>Predator</t>
    <phoneticPr fontId="3"/>
  </si>
  <si>
    <t>Saprophagous</t>
    <phoneticPr fontId="3"/>
  </si>
  <si>
    <t>Protura</t>
  </si>
  <si>
    <t>Mesoveliidae</t>
  </si>
  <si>
    <t>Hebridae</t>
  </si>
  <si>
    <t>Hydrometridae</t>
  </si>
  <si>
    <t>Saprophagous</t>
    <phoneticPr fontId="3"/>
  </si>
  <si>
    <t>Phytophagous</t>
    <phoneticPr fontId="3"/>
  </si>
  <si>
    <t>Plants</t>
    <phoneticPr fontId="3"/>
  </si>
  <si>
    <t>Brentidae (=Apionidae)</t>
    <phoneticPr fontId="3"/>
  </si>
  <si>
    <t>Braconidae-Cardiochilinae</t>
  </si>
  <si>
    <t>Diapriidae</t>
  </si>
  <si>
    <t>Predator</t>
  </si>
  <si>
    <t>Saprophagous</t>
    <phoneticPr fontId="3"/>
  </si>
  <si>
    <t>Soil</t>
    <phoneticPr fontId="3"/>
  </si>
  <si>
    <t>Cleridae</t>
  </si>
  <si>
    <t xml:space="preserve">Scathophagidae </t>
  </si>
  <si>
    <t xml:space="preserve">Anthomyiidae </t>
  </si>
  <si>
    <t xml:space="preserve">Fanniidae </t>
  </si>
  <si>
    <t xml:space="preserve">Muscidae </t>
  </si>
  <si>
    <t>Hystrichopsyllidae</t>
  </si>
  <si>
    <t>Siphonaptera</t>
  </si>
  <si>
    <t>Soil</t>
    <phoneticPr fontId="3"/>
  </si>
  <si>
    <t>Plants</t>
    <phoneticPr fontId="3"/>
  </si>
  <si>
    <t>Brachypteridae</t>
  </si>
  <si>
    <t>Nitidulidae</t>
  </si>
  <si>
    <t>Monotomidae</t>
  </si>
  <si>
    <t>Silvanidae</t>
  </si>
  <si>
    <t>Cucujidae</t>
  </si>
  <si>
    <t>Saprophagous</t>
    <phoneticPr fontId="3"/>
  </si>
  <si>
    <t>Platycnemididae</t>
  </si>
  <si>
    <t>Aeshnidae</t>
  </si>
  <si>
    <t>Gomphidae</t>
  </si>
  <si>
    <t>Cordulegastridae</t>
  </si>
  <si>
    <t>Corduliidae</t>
  </si>
  <si>
    <t>Dermestidae</t>
  </si>
  <si>
    <t>Dolichopodidae + Microphoridae</t>
    <phoneticPr fontId="3"/>
  </si>
  <si>
    <t>Saprophagous</t>
    <phoneticPr fontId="3"/>
  </si>
  <si>
    <t>Libellulidae</t>
  </si>
  <si>
    <t>Laemophloeidae</t>
  </si>
  <si>
    <t>Cryptophagidae</t>
  </si>
  <si>
    <t>Erotylidae</t>
  </si>
  <si>
    <t>Phalacridae</t>
  </si>
  <si>
    <t>Cerylonidae</t>
  </si>
  <si>
    <t>Pulicidae</t>
  </si>
  <si>
    <t>Vermipsyllidae</t>
  </si>
  <si>
    <t>Scelionidae (pars)</t>
    <phoneticPr fontId="3"/>
  </si>
  <si>
    <t>Scelionidae (pars)</t>
    <phoneticPr fontId="3"/>
  </si>
  <si>
    <t>Soil</t>
    <phoneticPr fontId="3"/>
  </si>
  <si>
    <t>Orthoptera</t>
    <phoneticPr fontId="3"/>
  </si>
  <si>
    <t>Myrmecophilidae</t>
    <phoneticPr fontId="3"/>
  </si>
  <si>
    <t>Soil</t>
    <phoneticPr fontId="3"/>
  </si>
  <si>
    <t>Thysanoptera</t>
    <phoneticPr fontId="3"/>
  </si>
  <si>
    <t>Melanthripidae</t>
    <phoneticPr fontId="3"/>
  </si>
  <si>
    <t>Aeolothripidae (pars)</t>
    <phoneticPr fontId="3"/>
  </si>
  <si>
    <t>Predator</t>
    <phoneticPr fontId="3"/>
  </si>
  <si>
    <t>Elachistidae</t>
    <phoneticPr fontId="3"/>
  </si>
  <si>
    <t>Parametriotidae</t>
    <phoneticPr fontId="3"/>
  </si>
  <si>
    <t>Tineidae (pars) + Hieroxestidae</t>
    <phoneticPr fontId="3"/>
  </si>
  <si>
    <t>Dryadaulidae</t>
    <phoneticPr fontId="3"/>
  </si>
  <si>
    <t>Trichoptera</t>
    <phoneticPr fontId="3"/>
  </si>
  <si>
    <t>Apataniidae</t>
    <phoneticPr fontId="3"/>
  </si>
  <si>
    <t>Saprophagous</t>
    <phoneticPr fontId="3"/>
  </si>
  <si>
    <t>Dasytidae</t>
    <phoneticPr fontId="3"/>
  </si>
  <si>
    <t>Phytophage-parasitoid</t>
    <phoneticPr fontId="3"/>
  </si>
  <si>
    <t>Water</t>
    <phoneticPr fontId="3"/>
  </si>
  <si>
    <t>Elateridae + Lissomidae</t>
    <phoneticPr fontId="3"/>
  </si>
  <si>
    <t>Plants</t>
    <phoneticPr fontId="3"/>
  </si>
  <si>
    <t>Soil</t>
    <phoneticPr fontId="3"/>
  </si>
  <si>
    <t>Cicadellidae (pars)</t>
    <phoneticPr fontId="3"/>
  </si>
  <si>
    <t>Wood</t>
    <phoneticPr fontId="3"/>
  </si>
  <si>
    <t>Wood</t>
    <phoneticPr fontId="3"/>
  </si>
  <si>
    <t>Neelidae</t>
  </si>
  <si>
    <t>Arrhopalitidae</t>
  </si>
  <si>
    <t>Nepidae</t>
  </si>
  <si>
    <t>Limnichidae</t>
  </si>
  <si>
    <t>Heteroceridae</t>
  </si>
  <si>
    <t>Lycidae</t>
  </si>
  <si>
    <t>Lampyridae</t>
  </si>
  <si>
    <t>Heliodinidae</t>
  </si>
  <si>
    <t>Oecophoridae</t>
  </si>
  <si>
    <t>Dryopidae</t>
  </si>
  <si>
    <t>Derodontidae</t>
  </si>
  <si>
    <t>Nosodendridae</t>
  </si>
  <si>
    <t>Anthomyzidae</t>
  </si>
  <si>
    <t>Aphrophoridae</t>
  </si>
  <si>
    <t>Apionidae</t>
  </si>
  <si>
    <t>Kateretidae</t>
    <phoneticPr fontId="3"/>
  </si>
  <si>
    <t>Corticariidae (=Latridiidae)</t>
    <phoneticPr fontId="3"/>
  </si>
  <si>
    <t>Coleoptera</t>
    <phoneticPr fontId="3"/>
  </si>
  <si>
    <t>Malachiidae</t>
    <phoneticPr fontId="3"/>
  </si>
  <si>
    <t>Elachistidae</t>
  </si>
  <si>
    <t>Coleophoridae</t>
  </si>
  <si>
    <t>Cosmopterigidae</t>
  </si>
  <si>
    <t>Scythrididae</t>
  </si>
  <si>
    <t>Bombyliidae</t>
  </si>
  <si>
    <t>Gelechiidae</t>
  </si>
  <si>
    <t>Cossidae</t>
  </si>
  <si>
    <t>Cynipidae</t>
  </si>
  <si>
    <t>Elenchidae</t>
  </si>
  <si>
    <t>Psychodidae</t>
  </si>
  <si>
    <t>Anisopodidae</t>
  </si>
  <si>
    <t>Mycetobiidae</t>
  </si>
  <si>
    <t>Scatopsidae</t>
  </si>
  <si>
    <t>Ichneumonidae-Agriotypinae</t>
  </si>
  <si>
    <t>Hepialidae</t>
  </si>
  <si>
    <t>Opostegidae</t>
  </si>
  <si>
    <t>Prosopistomatidae</t>
  </si>
  <si>
    <t>Ephemeridae</t>
  </si>
  <si>
    <t>Caenidae</t>
  </si>
  <si>
    <t>Heptageniidae</t>
  </si>
  <si>
    <t>Ephemerellidae</t>
  </si>
  <si>
    <t>Leptophlebiidae</t>
  </si>
  <si>
    <t>Siphlonuridae</t>
  </si>
  <si>
    <t>Baetidae</t>
  </si>
  <si>
    <t>Ameletidae</t>
  </si>
  <si>
    <t>Pieridae</t>
  </si>
  <si>
    <t>Nymphalidae</t>
  </si>
  <si>
    <t>Lycaenidae</t>
  </si>
  <si>
    <t>Drepanidae</t>
  </si>
  <si>
    <t>Epermeniidae</t>
  </si>
  <si>
    <t>Staphylinidae-Trichophyinae</t>
  </si>
  <si>
    <t>Anisolabididae</t>
  </si>
  <si>
    <t>Gyropidae</t>
  </si>
  <si>
    <t>Trimenoponidae</t>
  </si>
  <si>
    <t>Ricinidae</t>
  </si>
  <si>
    <t>Laemobothriidae</t>
  </si>
  <si>
    <t>Menoponidae</t>
  </si>
  <si>
    <t>Pediculidae</t>
  </si>
  <si>
    <t>Pthiridae</t>
  </si>
  <si>
    <t>Saprophagous</t>
    <phoneticPr fontId="3"/>
  </si>
  <si>
    <t>Spercheidae</t>
  </si>
  <si>
    <t>Hydrophilidae</t>
  </si>
  <si>
    <t>Sphaeritidae</t>
  </si>
  <si>
    <t>Aphalaridae</t>
    <phoneticPr fontId="3"/>
  </si>
  <si>
    <t>Psyllidae (pars)</t>
    <phoneticPr fontId="3"/>
  </si>
  <si>
    <t>Liviidae</t>
    <phoneticPr fontId="3"/>
  </si>
  <si>
    <t>Staphylinidae-Tachyporinae</t>
  </si>
  <si>
    <t>Heloridae</t>
  </si>
  <si>
    <t>Platygastridae</t>
  </si>
  <si>
    <t>Mymarommatidae</t>
  </si>
  <si>
    <t>Mymaridae</t>
  </si>
  <si>
    <t>Chalcididae</t>
  </si>
  <si>
    <t>Eurytomidae</t>
  </si>
  <si>
    <t>Torymidae</t>
  </si>
  <si>
    <t>Ormyridae</t>
  </si>
  <si>
    <t>Pteromalidae</t>
  </si>
  <si>
    <t>Perilampidae</t>
  </si>
  <si>
    <t>Eupelmidae</t>
  </si>
  <si>
    <t>Trichoptera</t>
    <phoneticPr fontId="3"/>
  </si>
  <si>
    <t>Water</t>
    <phoneticPr fontId="3"/>
  </si>
  <si>
    <t>Aeolothripidae</t>
  </si>
  <si>
    <t>Thripidae</t>
  </si>
  <si>
    <t>Psocoptera</t>
  </si>
  <si>
    <t>Trogiidae</t>
  </si>
  <si>
    <t>Psyllipsocidae</t>
  </si>
  <si>
    <t>Fungi</t>
    <phoneticPr fontId="3"/>
  </si>
  <si>
    <t>Bombyliidae (pars)</t>
    <phoneticPr fontId="3"/>
  </si>
  <si>
    <t>Acanthosomatidae</t>
  </si>
  <si>
    <t>Scutelleridae</t>
  </si>
  <si>
    <t>Stenopsocidae</t>
  </si>
  <si>
    <t>Amphipsocidae</t>
  </si>
  <si>
    <t>Saprophagous</t>
    <phoneticPr fontId="3"/>
  </si>
  <si>
    <t>Wood</t>
    <phoneticPr fontId="3"/>
  </si>
  <si>
    <t>Plants</t>
    <phoneticPr fontId="3"/>
  </si>
  <si>
    <t>Thyreocoridae</t>
  </si>
  <si>
    <t>Braconidae-Ichneutinae</t>
  </si>
  <si>
    <t xml:space="preserve">Rhagionidae </t>
  </si>
  <si>
    <t>Sminthuridae</t>
  </si>
  <si>
    <t>Oncopoduridae</t>
  </si>
  <si>
    <t>Braconidae-Braconinae</t>
  </si>
  <si>
    <t xml:space="preserve">Rhinophoridae </t>
  </si>
  <si>
    <t xml:space="preserve">Sarcophagidae </t>
  </si>
  <si>
    <t>Saprophagous</t>
    <phoneticPr fontId="3"/>
  </si>
  <si>
    <t>Predator</t>
    <phoneticPr fontId="3"/>
  </si>
  <si>
    <t>Staphylinidae-Scaphidiinae</t>
  </si>
  <si>
    <t>Cercopidae</t>
  </si>
  <si>
    <t>Membracidae</t>
  </si>
  <si>
    <t>Cicadellidae</t>
  </si>
  <si>
    <t>Gerridae</t>
  </si>
  <si>
    <t>Veliidae</t>
  </si>
  <si>
    <t>Saldidae</t>
  </si>
  <si>
    <t>Braconidae-Miracinae</t>
  </si>
  <si>
    <t>Braconidae-Doryctinae</t>
  </si>
  <si>
    <t>Braconidae-Sigalphinae</t>
  </si>
  <si>
    <t>Braconidae-Cenocoeliinae</t>
  </si>
  <si>
    <t>Proctotrupidae</t>
  </si>
  <si>
    <t xml:space="preserve">Ephydridae </t>
  </si>
  <si>
    <t xml:space="preserve">Hippoboscidae </t>
  </si>
  <si>
    <t xml:space="preserve">Nycteribiidae </t>
  </si>
  <si>
    <t>Main feeding habitat</t>
  </si>
  <si>
    <t>Molannidae</t>
  </si>
  <si>
    <t>Beraeidae</t>
  </si>
  <si>
    <t>Micropterigidae</t>
  </si>
  <si>
    <t>Ischnopsyllidae</t>
  </si>
  <si>
    <t>Ceratophyllidae</t>
  </si>
  <si>
    <t>Ctenophtalmidae</t>
  </si>
  <si>
    <t>Mecoptera</t>
  </si>
  <si>
    <t xml:space="preserve">Panorpidae </t>
  </si>
  <si>
    <t>Braconidae-Cheloninae</t>
  </si>
  <si>
    <t>Braconidae-Microgastrinae</t>
  </si>
  <si>
    <t>Braconidae-Aphidiinae</t>
  </si>
  <si>
    <t>Braconidae-Helconinae</t>
  </si>
  <si>
    <t>Braconidae-Euphorinae</t>
  </si>
  <si>
    <t>Braconidae-Homolobinae</t>
  </si>
  <si>
    <t>Braconidae-Macrocentrinae</t>
  </si>
  <si>
    <t>Braconidae-Agathidinae</t>
  </si>
  <si>
    <t>Bostrichidae</t>
  </si>
  <si>
    <t>Anobiidae</t>
  </si>
  <si>
    <t>Lymexylidae</t>
  </si>
  <si>
    <t>Phloiophilidae</t>
  </si>
  <si>
    <t>Lachnidae</t>
  </si>
  <si>
    <t>Phylloxeridae</t>
  </si>
  <si>
    <t>Adelgidae</t>
  </si>
  <si>
    <t>Margarodidae</t>
  </si>
  <si>
    <t>Ortheziidae</t>
  </si>
  <si>
    <t>Pseudococcidae</t>
  </si>
  <si>
    <t>Gryllidae</t>
  </si>
  <si>
    <t>Gryllotalpidae</t>
  </si>
  <si>
    <t>Tetrigidae</t>
  </si>
  <si>
    <t>Acrididae</t>
  </si>
  <si>
    <t>Braconidae-Brachistinae</t>
  </si>
  <si>
    <t>Braconidae-Charmontinae</t>
  </si>
  <si>
    <t>Braconidae-Exothecinae</t>
  </si>
  <si>
    <t>Platycnemidae</t>
    <phoneticPr fontId="3"/>
  </si>
  <si>
    <t>Philopteridae (pars)</t>
    <phoneticPr fontId="3"/>
  </si>
  <si>
    <t>Caeciliidae</t>
    <phoneticPr fontId="3"/>
  </si>
  <si>
    <t>Elipsocidae + Reuterellidae</t>
    <phoneticPr fontId="3"/>
  </si>
  <si>
    <t>Temporary habitats</t>
    <phoneticPr fontId="3"/>
  </si>
  <si>
    <t>Ctenophthalmidae</t>
    <phoneticPr fontId="3"/>
  </si>
  <si>
    <t>Microphysidae</t>
  </si>
  <si>
    <t>Wood</t>
    <phoneticPr fontId="3"/>
  </si>
  <si>
    <t>Soil</t>
    <phoneticPr fontId="3"/>
  </si>
  <si>
    <t>Saprophage-parasitoid</t>
    <phoneticPr fontId="3"/>
  </si>
  <si>
    <t>Staphylinidae-Olisthaerinae</t>
  </si>
  <si>
    <t>Staphylinidae-Phloeocharinae</t>
  </si>
  <si>
    <t>Douglasiidae</t>
  </si>
  <si>
    <t>Yponomeutidae</t>
  </si>
  <si>
    <t>Ypsolophidae</t>
  </si>
  <si>
    <t>Predator-parasitoid</t>
    <phoneticPr fontId="3"/>
  </si>
  <si>
    <t>Soil</t>
    <phoneticPr fontId="3"/>
  </si>
  <si>
    <t>Fungi</t>
    <phoneticPr fontId="3"/>
  </si>
  <si>
    <t>Phytophage-parasitoid</t>
    <phoneticPr fontId="3"/>
  </si>
  <si>
    <t>Entomobryidae</t>
  </si>
  <si>
    <t>Tomoceridae</t>
  </si>
  <si>
    <t>Cyphoderidae</t>
  </si>
  <si>
    <t>Naucoridae</t>
  </si>
  <si>
    <t>Aphelocheiridae</t>
  </si>
  <si>
    <t>Notonectidae</t>
  </si>
  <si>
    <t>Corixidae</t>
  </si>
  <si>
    <t>Xiphydriidae</t>
  </si>
  <si>
    <t>Orussidae</t>
  </si>
  <si>
    <t>Elateridae</t>
  </si>
  <si>
    <t>Wood</t>
    <phoneticPr fontId="3"/>
  </si>
  <si>
    <t>Sphaeriusidae (=Microsporidae)</t>
    <phoneticPr fontId="3"/>
  </si>
  <si>
    <t>Byrrhidae</t>
  </si>
  <si>
    <t>Vanhorniidae</t>
  </si>
  <si>
    <t>Ampulicidae</t>
  </si>
  <si>
    <t>Crabronidae</t>
  </si>
  <si>
    <t>Trichoptera</t>
  </si>
  <si>
    <t>Ecnomidae</t>
  </si>
  <si>
    <t>Hydropsychidae</t>
  </si>
  <si>
    <t>Asilidae</t>
  </si>
  <si>
    <t>Asteiidae</t>
  </si>
  <si>
    <t>Atelestidae</t>
  </si>
  <si>
    <t>Chimabachidae</t>
  </si>
  <si>
    <t>Drilidae</t>
  </si>
  <si>
    <t>Cantharidae</t>
  </si>
  <si>
    <t>Rhyacophilidae</t>
  </si>
  <si>
    <t>Goeridae</t>
  </si>
  <si>
    <t>Limnephilidae</t>
  </si>
  <si>
    <t>Agonoxenidae</t>
  </si>
  <si>
    <t>Batrachedridae</t>
  </si>
  <si>
    <t>Momphidae</t>
  </si>
  <si>
    <t>Athericidae</t>
  </si>
  <si>
    <t>Blastobasidae</t>
  </si>
  <si>
    <t>Ceratopogonidae</t>
  </si>
  <si>
    <t xml:space="preserve">Piophilidae </t>
  </si>
  <si>
    <t xml:space="preserve">Ulidiidae </t>
  </si>
  <si>
    <t>Braconidae-Pambolinae</t>
  </si>
  <si>
    <t>Hydropsychidae + Arctopsychidae</t>
    <phoneticPr fontId="3"/>
  </si>
  <si>
    <t>Staphylinidae-Euaesthetinae</t>
  </si>
  <si>
    <t>Trichoceridae</t>
  </si>
  <si>
    <t>Water</t>
    <phoneticPr fontId="3"/>
  </si>
  <si>
    <t>Geotrupidae</t>
  </si>
  <si>
    <t>Lonchopteridae</t>
  </si>
  <si>
    <t>Megamerinidae</t>
  </si>
  <si>
    <t xml:space="preserve">Platystomatidae </t>
  </si>
  <si>
    <t>Ibaliidae</t>
  </si>
  <si>
    <t>Figitidae</t>
  </si>
  <si>
    <t>Trichopsocidae</t>
  </si>
  <si>
    <t>Elipsocidae</t>
  </si>
  <si>
    <t>Blattodea</t>
  </si>
  <si>
    <t>Blattellidae</t>
  </si>
  <si>
    <t>Blattidae</t>
  </si>
  <si>
    <t>Ichneumonidae-Cryptinae</t>
  </si>
  <si>
    <t>Ichneumonidae-Ichneumoninae</t>
  </si>
  <si>
    <t>Ichneumonidae-Acaenitinae</t>
  </si>
  <si>
    <t>Urodidae</t>
  </si>
  <si>
    <t>Alucitidae</t>
  </si>
  <si>
    <t>Pterophoridae</t>
  </si>
  <si>
    <t>Pyralidae</t>
  </si>
  <si>
    <t>Zygaenidae</t>
  </si>
  <si>
    <t>Hesperiidae</t>
  </si>
  <si>
    <t>Papilionidae</t>
  </si>
  <si>
    <t>Hoplopleuridae</t>
  </si>
  <si>
    <t>Linognathidae</t>
  </si>
  <si>
    <t>Polyplacidae</t>
  </si>
  <si>
    <t>Coleoptera</t>
  </si>
  <si>
    <t>Histeridae</t>
  </si>
  <si>
    <t>Hydraenidae</t>
  </si>
  <si>
    <t>Ptiliidae</t>
  </si>
  <si>
    <t>Agyrtidae</t>
  </si>
  <si>
    <t>Leiodidae</t>
  </si>
  <si>
    <t>Encyrtidae</t>
  </si>
  <si>
    <t>Aphelinidae</t>
  </si>
  <si>
    <t>Spongiphoridae</t>
  </si>
  <si>
    <t>Predator</t>
    <phoneticPr fontId="3"/>
  </si>
  <si>
    <t>Saprophagous</t>
    <phoneticPr fontId="3"/>
  </si>
  <si>
    <t>Water</t>
    <phoneticPr fontId="3"/>
  </si>
  <si>
    <t>Plants</t>
    <phoneticPr fontId="3"/>
  </si>
  <si>
    <t>Sminthrididae</t>
    <phoneticPr fontId="3"/>
  </si>
  <si>
    <t>Soil</t>
    <phoneticPr fontId="3"/>
  </si>
  <si>
    <t>Spongiphoridae (= Labiidae)</t>
    <phoneticPr fontId="3"/>
  </si>
  <si>
    <t>Thysanoptera</t>
  </si>
  <si>
    <t>Phlaeothripidae</t>
  </si>
  <si>
    <t>Plecoptera</t>
  </si>
  <si>
    <t>Liposcelidae</t>
  </si>
  <si>
    <t>Sphaeropsocidae</t>
  </si>
  <si>
    <t>Epipsocidae</t>
  </si>
  <si>
    <t>Caeciliusidae</t>
  </si>
  <si>
    <t>Nemouridae</t>
  </si>
  <si>
    <t>Capniidae</t>
  </si>
  <si>
    <t>Leuctridae</t>
  </si>
  <si>
    <t>Dermaptera</t>
  </si>
  <si>
    <t>Rhopalidae</t>
  </si>
  <si>
    <t>Cydnidae</t>
  </si>
  <si>
    <t>Ichneumonidae-Diplazontinae</t>
  </si>
  <si>
    <t>Phytophage-parasitoid</t>
    <phoneticPr fontId="3"/>
  </si>
  <si>
    <t>Wood</t>
    <phoneticPr fontId="3"/>
  </si>
  <si>
    <t>Ichneumonidae-Orthocentrinae</t>
  </si>
  <si>
    <t>Dicyrtomidae</t>
  </si>
  <si>
    <t>Katiannidae</t>
  </si>
  <si>
    <t>Bourletiellidae</t>
  </si>
  <si>
    <t>Campichoetidae</t>
  </si>
  <si>
    <t>Geometridae</t>
  </si>
  <si>
    <t>Braconidae-Rogadinae</t>
  </si>
  <si>
    <t>Braconidae-Opiinae</t>
  </si>
  <si>
    <t>Braconidae-Alysiinae</t>
  </si>
  <si>
    <t xml:space="preserve">Tachinidae </t>
  </si>
  <si>
    <t>Saprophage-parasitoid</t>
    <phoneticPr fontId="3"/>
  </si>
  <si>
    <t>Lachesillidae</t>
  </si>
  <si>
    <t>Eosentomidae</t>
  </si>
  <si>
    <t>Ichneumonidae-Ophioninae</t>
  </si>
  <si>
    <t>Nepticulidae</t>
  </si>
  <si>
    <t>Heliozelidae</t>
  </si>
  <si>
    <t>Ichneumonidae-Oxytorinae</t>
  </si>
  <si>
    <t>Dipsocoridae</t>
  </si>
  <si>
    <t>Ceratocombidae</t>
  </si>
  <si>
    <t>Ichneumonidae-Paxylommatinae</t>
  </si>
  <si>
    <t>Ichneumonidae-Diacritinae</t>
  </si>
  <si>
    <t>Ichneumonidae-Ctenopelmatinae</t>
  </si>
  <si>
    <t>Ichneumonidae-Cremastinae</t>
  </si>
  <si>
    <t xml:space="preserve">Xylophagidae </t>
  </si>
  <si>
    <t xml:space="preserve">Halictophagidae </t>
  </si>
  <si>
    <t xml:space="preserve">Camillidae </t>
  </si>
  <si>
    <t>Ichneumonidae-Microleptinae</t>
  </si>
  <si>
    <t>Ichneumonidae-Orthopelmatinae</t>
  </si>
  <si>
    <t>Ichneumonidae-Banchinae</t>
  </si>
  <si>
    <t>Ichneumonidae-Hybrizontinae</t>
  </si>
  <si>
    <t xml:space="preserve">Lauxaniidae </t>
  </si>
  <si>
    <t xml:space="preserve">Chamaemyiidae </t>
  </si>
  <si>
    <t>Sericostomatidae</t>
  </si>
  <si>
    <t>Odontoceridae</t>
  </si>
  <si>
    <t>Lepidoptera</t>
  </si>
  <si>
    <t>Eriocraniidae</t>
  </si>
  <si>
    <t>Argidae</t>
  </si>
  <si>
    <t>Cimbicidae</t>
  </si>
  <si>
    <t>Tenthredinidae</t>
  </si>
  <si>
    <t>Diprionidae</t>
  </si>
  <si>
    <t xml:space="preserve">Chyromyidae </t>
  </si>
  <si>
    <t xml:space="preserve">Sphaeroceridae </t>
  </si>
  <si>
    <t xml:space="preserve">Boreidae </t>
  </si>
  <si>
    <t>Diptera</t>
  </si>
  <si>
    <t>Tipulidae</t>
  </si>
  <si>
    <t>Cylindrotomidae</t>
  </si>
  <si>
    <t xml:space="preserve">Coenomyiidae </t>
  </si>
  <si>
    <t xml:space="preserve">Elenchidae </t>
  </si>
  <si>
    <t>Heleomyzidae</t>
  </si>
  <si>
    <t xml:space="preserve">Opetiidae </t>
  </si>
  <si>
    <t xml:space="preserve">Platypezidae </t>
  </si>
  <si>
    <t xml:space="preserve">Phoridae </t>
  </si>
  <si>
    <t>Lypusidae</t>
  </si>
  <si>
    <t>Hybotidae</t>
  </si>
  <si>
    <t>Lepidopsocidae</t>
  </si>
  <si>
    <t>Liposcelididae</t>
  </si>
  <si>
    <t xml:space="preserve">Lonchopteridae </t>
  </si>
  <si>
    <t xml:space="preserve">Syrphidae </t>
  </si>
  <si>
    <t xml:space="preserve">Pipunculidae </t>
  </si>
  <si>
    <t xml:space="preserve">Pseudopomyzidae </t>
  </si>
  <si>
    <t xml:space="preserve">Micropezidae </t>
  </si>
  <si>
    <t>Kermesidae</t>
  </si>
  <si>
    <t>Asterolecaniidae</t>
  </si>
  <si>
    <t>Coccidae</t>
  </si>
  <si>
    <t>Diaspididae</t>
  </si>
  <si>
    <t>Hemiptera</t>
  </si>
  <si>
    <t>Psyllidae</t>
  </si>
  <si>
    <t>Triozidae</t>
  </si>
  <si>
    <t>Aleyrodidae</t>
  </si>
  <si>
    <t>Mindaridae</t>
  </si>
  <si>
    <t>Hormaphididae</t>
  </si>
  <si>
    <t>Odonata</t>
  </si>
  <si>
    <t>Plants</t>
    <phoneticPr fontId="3"/>
  </si>
  <si>
    <t>Erotylidae + Languriidae</t>
    <phoneticPr fontId="3"/>
  </si>
  <si>
    <t>Wood</t>
    <phoneticPr fontId="3"/>
  </si>
  <si>
    <t>Scarabaeidae (pars)</t>
    <phoneticPr fontId="3"/>
  </si>
  <si>
    <t>Peripsocidae</t>
  </si>
  <si>
    <t>Gasteruptiidae</t>
  </si>
  <si>
    <t>Evaniidae</t>
  </si>
  <si>
    <t>Aulacidae</t>
  </si>
  <si>
    <t>Staphylinidae-Oxytelinae</t>
  </si>
  <si>
    <t>Delphacidae</t>
  </si>
  <si>
    <t>Issidae</t>
  </si>
  <si>
    <t>Cicadidae</t>
  </si>
  <si>
    <t>Order</t>
  </si>
  <si>
    <t>Collembola</t>
  </si>
  <si>
    <t>Poduridae</t>
  </si>
  <si>
    <t>Hypogastruridae</t>
  </si>
  <si>
    <t>Raphidiidae</t>
  </si>
  <si>
    <t>Brachystomellidae</t>
  </si>
  <si>
    <t>Neanuridae</t>
  </si>
  <si>
    <t>Odontellidae</t>
  </si>
  <si>
    <t>Onychiuridae</t>
  </si>
  <si>
    <t>Isotomidae</t>
  </si>
  <si>
    <t>Hemerobiidae</t>
  </si>
  <si>
    <t>Chrysopidae</t>
  </si>
  <si>
    <t>Myrmeleontidae</t>
  </si>
  <si>
    <t>Hymenoptera</t>
  </si>
  <si>
    <t>Dryomyzidae</t>
  </si>
  <si>
    <t xml:space="preserve">Athericidae </t>
  </si>
  <si>
    <t>Pleidae</t>
  </si>
  <si>
    <t>Anthocoridae</t>
  </si>
  <si>
    <t>Cimicidae</t>
  </si>
  <si>
    <t>Nabidae</t>
  </si>
  <si>
    <t>Megaspilidae</t>
  </si>
  <si>
    <t>Ceraphronidae</t>
  </si>
  <si>
    <t>Eucnemidae</t>
  </si>
  <si>
    <t>Throscidae</t>
  </si>
  <si>
    <t>Buprestidae</t>
  </si>
  <si>
    <t>Anthomyiidae</t>
  </si>
  <si>
    <t>Bucculatricidae</t>
  </si>
  <si>
    <t>Melittidae</t>
  </si>
  <si>
    <t>Megachilidae</t>
  </si>
  <si>
    <t>Apidae</t>
  </si>
  <si>
    <t>Latridiidae</t>
  </si>
  <si>
    <t>Lauxaniidae</t>
  </si>
  <si>
    <t>Cecidomyiidae</t>
  </si>
  <si>
    <t>Polycentropodidae</t>
  </si>
  <si>
    <t>Psychomyiidae</t>
  </si>
  <si>
    <t>Philopotamidae</t>
  </si>
  <si>
    <t>Glossosomatidae</t>
  </si>
  <si>
    <t>Hydroptilidae</t>
  </si>
  <si>
    <t>Ichneumonidae-Alomyinae</t>
  </si>
  <si>
    <t>Canthyloscelidae</t>
  </si>
  <si>
    <t>Ptychopteridae</t>
  </si>
  <si>
    <t>Dixidae</t>
  </si>
  <si>
    <t>Bedelliidae</t>
  </si>
  <si>
    <t>Simuliidae</t>
  </si>
  <si>
    <t>Helcomyzidae</t>
  </si>
  <si>
    <t>Hippoboscidae</t>
  </si>
  <si>
    <t>Limoniidae</t>
  </si>
  <si>
    <t>Pediciidae</t>
  </si>
  <si>
    <t>Chaoboridae</t>
  </si>
  <si>
    <t>Psocoptera</t>
    <phoneticPr fontId="3"/>
  </si>
  <si>
    <t>Plants</t>
    <phoneticPr fontId="3"/>
  </si>
  <si>
    <t>Soil</t>
    <phoneticPr fontId="3"/>
  </si>
  <si>
    <t xml:space="preserve">Tephritidae </t>
  </si>
  <si>
    <t>Braconidae-Rhyssalinae</t>
  </si>
  <si>
    <t>Embolemidae</t>
  </si>
  <si>
    <t>Dryinidae</t>
  </si>
  <si>
    <t>Bethylidae</t>
  </si>
  <si>
    <t>Chrysididae</t>
  </si>
  <si>
    <t>Sapygidae</t>
  </si>
  <si>
    <t>Pompilidae</t>
  </si>
  <si>
    <t>Mutillidae</t>
  </si>
  <si>
    <t>Tiphiidae</t>
  </si>
  <si>
    <t>Scoliidae</t>
  </si>
  <si>
    <t>Vespidae</t>
  </si>
  <si>
    <t>Formicidae</t>
  </si>
  <si>
    <t>Braconidae-Rogadinae (pars)</t>
    <phoneticPr fontId="3"/>
  </si>
  <si>
    <t>Ichneumonidae-Cylloceriinae</t>
  </si>
  <si>
    <t>Sphecidae</t>
  </si>
  <si>
    <t>Colletidae</t>
  </si>
  <si>
    <t>Halictidae</t>
  </si>
  <si>
    <t>Andrenidae</t>
  </si>
  <si>
    <t xml:space="preserve">Clusiidae </t>
  </si>
  <si>
    <t xml:space="preserve">Acartophthalmidae </t>
  </si>
  <si>
    <t xml:space="preserve">Odiniidae </t>
  </si>
  <si>
    <t xml:space="preserve">Agromyzidae </t>
  </si>
  <si>
    <t>Brachycentridae</t>
  </si>
  <si>
    <t>Lepidostomatidae</t>
  </si>
  <si>
    <t xml:space="preserve">Opomyzidae </t>
  </si>
  <si>
    <t>Carabidae</t>
  </si>
  <si>
    <t>Scydmaenidae</t>
  </si>
  <si>
    <t>Silphidae</t>
  </si>
  <si>
    <t>Staphylinidae-Staphylininae</t>
  </si>
  <si>
    <t>Staphylinidae-Paederinae</t>
  </si>
  <si>
    <t>Pentatomidae</t>
  </si>
  <si>
    <t>Caliscelidae</t>
  </si>
  <si>
    <t>Forficulidae</t>
  </si>
  <si>
    <t>Orthoptera</t>
  </si>
  <si>
    <t>Tettigoniidae</t>
  </si>
  <si>
    <t>Rhaphidophoridae</t>
  </si>
  <si>
    <t>Zygentoma</t>
  </si>
  <si>
    <t>Blaberidae</t>
  </si>
  <si>
    <t>Perlodidae</t>
  </si>
  <si>
    <t>Perlidae</t>
  </si>
  <si>
    <t>Chloroperlidae</t>
  </si>
  <si>
    <t>Taeniopterygidae</t>
  </si>
  <si>
    <t>Staphylinidae-Oxyporinae</t>
  </si>
  <si>
    <t>Staphylinidae-Micropeplinae</t>
  </si>
  <si>
    <t>Staphylinidae-Pselaphinae</t>
  </si>
  <si>
    <t>Rhagionidae</t>
  </si>
  <si>
    <t>Rhinophoridae</t>
  </si>
  <si>
    <t>Staphylinidae-Proteininae</t>
  </si>
  <si>
    <t>Staphylinidae-Omaliinae</t>
  </si>
  <si>
    <t>Mackenziellidae</t>
  </si>
  <si>
    <t>Sminthurididae</t>
  </si>
  <si>
    <t>Enderleinellidae</t>
  </si>
  <si>
    <t>Sepsidae</t>
  </si>
  <si>
    <t>Sphaeroceridae</t>
  </si>
  <si>
    <t>Braulidae</t>
  </si>
  <si>
    <t>Calliphoridae</t>
  </si>
  <si>
    <t>Camillidae</t>
  </si>
  <si>
    <t>Mutillidae (pars)</t>
    <phoneticPr fontId="3"/>
  </si>
  <si>
    <t>Keroplatidae</t>
  </si>
  <si>
    <t>Mycetophilidae</t>
  </si>
  <si>
    <t>Lasiocampidae</t>
  </si>
  <si>
    <t>Endromidae</t>
  </si>
  <si>
    <t>Canacidae</t>
  </si>
  <si>
    <t>Gasterophilidae</t>
  </si>
  <si>
    <t>Hypodermatidae</t>
  </si>
  <si>
    <t>Strepsiptera</t>
  </si>
  <si>
    <t>Phytophagous</t>
    <phoneticPr fontId="3"/>
  </si>
  <si>
    <t>Predator</t>
    <phoneticPr fontId="3"/>
  </si>
  <si>
    <t>Wood</t>
    <phoneticPr fontId="3"/>
  </si>
  <si>
    <t>Metretopodidae</t>
  </si>
  <si>
    <t>Bolboceratidae</t>
  </si>
  <si>
    <t>Noctuidae (pars) + Herminiidae + Arctiidae + Lymantriidae</t>
    <phoneticPr fontId="3"/>
  </si>
  <si>
    <t>Braconidae-Gnamptodontinae</t>
  </si>
  <si>
    <t>Ichneumonidae-Campopleginae</t>
  </si>
  <si>
    <t>Pythidae</t>
  </si>
  <si>
    <t>Pyrochroidae</t>
  </si>
  <si>
    <t>Boridae</t>
  </si>
  <si>
    <t>Salpingidae</t>
  </si>
  <si>
    <t>Aderidae</t>
  </si>
  <si>
    <t>Main feeding niche</t>
  </si>
  <si>
    <t>Taxon in Gärdenfors et al. (2003)</t>
  </si>
  <si>
    <t>Ichneumonidae-Brachycyrtinae</t>
  </si>
  <si>
    <t>Bibionidae</t>
  </si>
  <si>
    <t xml:space="preserve">Coelopidae </t>
  </si>
  <si>
    <t>Ichneumonidae-Tersilochinae</t>
  </si>
  <si>
    <t xml:space="preserve">Diastatidae </t>
  </si>
  <si>
    <t xml:space="preserve">Sciomyzidae </t>
  </si>
  <si>
    <t xml:space="preserve">Sepsidae </t>
  </si>
  <si>
    <t>Temporary habitats</t>
    <phoneticPr fontId="3"/>
  </si>
  <si>
    <t>Phytophagous</t>
    <phoneticPr fontId="3"/>
  </si>
  <si>
    <t xml:space="preserve">Braulidae </t>
  </si>
  <si>
    <t>Rasmus Hovmöller</t>
    <phoneticPr fontId="3"/>
  </si>
  <si>
    <t>Stylopidae (pars)</t>
    <phoneticPr fontId="3"/>
  </si>
  <si>
    <t>Heikki Hippa</t>
    <phoneticPr fontId="3"/>
  </si>
  <si>
    <t>Mathias Jaschhof</t>
    <phoneticPr fontId="3"/>
  </si>
  <si>
    <t>Dave Karlsson</t>
    <phoneticPr fontId="3"/>
  </si>
  <si>
    <t>Julia Stigenberg</t>
    <phoneticPr fontId="3"/>
  </si>
  <si>
    <t xml:space="preserve">Drosophilidae </t>
  </si>
  <si>
    <t>Linné (1761)</t>
  </si>
  <si>
    <t>Wahlgren &amp; Tullgren (1922)</t>
  </si>
  <si>
    <t>Nolidae</t>
  </si>
  <si>
    <t>Noctuidae</t>
  </si>
  <si>
    <t>Scraptiidae</t>
  </si>
  <si>
    <t>Micropezidae</t>
  </si>
  <si>
    <t>Milichiidae</t>
  </si>
  <si>
    <t>Muscidae</t>
  </si>
  <si>
    <t>Mythicomyiidae</t>
  </si>
  <si>
    <t>Nycteribiidae</t>
  </si>
  <si>
    <t>Odiniidae</t>
  </si>
  <si>
    <t>Oestridae</t>
  </si>
  <si>
    <t>Opetiidae</t>
  </si>
  <si>
    <t>Opomyzidae</t>
  </si>
  <si>
    <t>Pallopteridae</t>
  </si>
  <si>
    <t>Cixiidae</t>
  </si>
  <si>
    <t>Achilidae</t>
  </si>
  <si>
    <t>Meloidae</t>
  </si>
  <si>
    <t>Stenotrachelidae</t>
  </si>
  <si>
    <t>Tenebrionidae</t>
  </si>
  <si>
    <t>Saprophagous</t>
    <phoneticPr fontId="3"/>
  </si>
  <si>
    <t>Saprophagous</t>
    <phoneticPr fontId="3"/>
  </si>
  <si>
    <t>Chrysomelidae</t>
  </si>
  <si>
    <t>Anthribidae</t>
  </si>
  <si>
    <t>Nemonychidae</t>
  </si>
  <si>
    <t>Attelabidae</t>
  </si>
  <si>
    <t>Ptilodactylidae</t>
  </si>
  <si>
    <t>Sphindidae</t>
  </si>
  <si>
    <t>Trichodectidae</t>
  </si>
  <si>
    <t>Calopterygidae</t>
  </si>
  <si>
    <t>Lestidae</t>
  </si>
  <si>
    <t>Coenagrionidae</t>
  </si>
  <si>
    <t>Megaloptera</t>
  </si>
  <si>
    <t>Sialidae</t>
  </si>
  <si>
    <t>Raphidioptera</t>
  </si>
  <si>
    <t>Chyromyidae</t>
  </si>
  <si>
    <t>Clusiidae</t>
  </si>
  <si>
    <t>Coelopidae</t>
  </si>
  <si>
    <t>Coenomyiidae</t>
  </si>
  <si>
    <t>Inocelliidae</t>
  </si>
  <si>
    <t>Neuroptera</t>
  </si>
  <si>
    <t>Coniopterygidae</t>
  </si>
  <si>
    <t>Osmylidae</t>
  </si>
  <si>
    <t>Sisyridae</t>
  </si>
  <si>
    <t>Anthicidae</t>
  </si>
  <si>
    <t>Lonchaeidae</t>
  </si>
  <si>
    <t>Megalopodidae</t>
  </si>
  <si>
    <t>Chloropidae</t>
  </si>
  <si>
    <t>Conopidae</t>
  </si>
  <si>
    <t>Curculionidae</t>
  </si>
  <si>
    <t>Diastatidae</t>
  </si>
  <si>
    <t>Dolichopodidae</t>
  </si>
  <si>
    <t>Drosophilidae</t>
  </si>
  <si>
    <t>Tineidae</t>
  </si>
  <si>
    <t>Gracillariidae</t>
  </si>
  <si>
    <t>Roeslerstammiidae</t>
  </si>
  <si>
    <t>Chiropteromyzidae</t>
  </si>
  <si>
    <t>Chamaemyiidae</t>
  </si>
  <si>
    <t>Chironomidae</t>
  </si>
  <si>
    <t>Goniodidae</t>
  </si>
  <si>
    <t>Halictophagidae</t>
  </si>
  <si>
    <t>Empididae</t>
  </si>
  <si>
    <t>Ephydridae</t>
  </si>
  <si>
    <t>Miridae</t>
  </si>
  <si>
    <t>Pamphiliidae</t>
  </si>
  <si>
    <t>Cephidae</t>
  </si>
  <si>
    <t>Siricidae</t>
  </si>
  <si>
    <t>Plants</t>
    <phoneticPr fontId="3"/>
  </si>
  <si>
    <t>Plants</t>
    <phoneticPr fontId="3"/>
  </si>
  <si>
    <t>Ichneumonidae-Mesochorinae</t>
  </si>
  <si>
    <t>Ichneumonidae-Metopiinae</t>
  </si>
  <si>
    <t>Ichneumonidae-Anomaloninae</t>
  </si>
  <si>
    <t>Mattias Forshage</t>
    <phoneticPr fontId="3"/>
  </si>
  <si>
    <t>Ichneumonidae-Tersilochinae + Phrudinae + Neorhacodinae</t>
    <phoneticPr fontId="3"/>
  </si>
  <si>
    <t>Mattias Forshage</t>
    <phoneticPr fontId="3"/>
  </si>
  <si>
    <t>Mattias Forshage</t>
    <phoneticPr fontId="3"/>
  </si>
  <si>
    <t>Predator-parasitoid</t>
    <phoneticPr fontId="3"/>
  </si>
  <si>
    <t>Soil</t>
    <phoneticPr fontId="3"/>
  </si>
  <si>
    <t>Saprophage-parasitoid</t>
    <phoneticPr fontId="3"/>
  </si>
  <si>
    <t>Periscelididae</t>
  </si>
  <si>
    <t>Phaeomyiidae</t>
  </si>
  <si>
    <t>Water</t>
    <phoneticPr fontId="3"/>
  </si>
  <si>
    <t>Apidae + Anthophoridae</t>
    <phoneticPr fontId="3"/>
  </si>
  <si>
    <t>Braconidae-Rogadinae (pars)</t>
    <phoneticPr fontId="3"/>
  </si>
  <si>
    <t>Azotidae</t>
    <phoneticPr fontId="3"/>
  </si>
  <si>
    <t>Aphelinidae (pars)</t>
    <phoneticPr fontId="3"/>
  </si>
  <si>
    <t>Phytophage-parasitoid</t>
    <phoneticPr fontId="3"/>
  </si>
  <si>
    <t>Eriaporidae</t>
    <phoneticPr fontId="3"/>
  </si>
  <si>
    <t>Aphelinidae (pars)</t>
    <phoneticPr fontId="3"/>
  </si>
  <si>
    <t>Ismaridae</t>
    <phoneticPr fontId="3"/>
  </si>
  <si>
    <t>Diapriidae (pars)</t>
    <phoneticPr fontId="3"/>
  </si>
  <si>
    <t>Braconidae-Rogadinae (pars)</t>
    <phoneticPr fontId="3"/>
  </si>
  <si>
    <t>Braconidae-Rogadinae (pars)</t>
    <phoneticPr fontId="3"/>
  </si>
  <si>
    <t>Braconidae-Homolobinae (pars)</t>
    <phoneticPr fontId="3"/>
  </si>
  <si>
    <t>Braconidae-Helconinae (pars)</t>
    <phoneticPr fontId="3"/>
  </si>
  <si>
    <t xml:space="preserve">Anthomyzidae </t>
  </si>
  <si>
    <t xml:space="preserve">Aulacigasteridae </t>
  </si>
  <si>
    <t xml:space="preserve">Stenomicridae </t>
  </si>
  <si>
    <t>Trachypachidae</t>
  </si>
  <si>
    <t>Rhysodidae</t>
  </si>
  <si>
    <t>Haliplidae</t>
  </si>
  <si>
    <t>Noteridae</t>
  </si>
  <si>
    <t>Dytiscidae</t>
  </si>
  <si>
    <t>Gyrinidae</t>
  </si>
  <si>
    <t>Sphaeriusidae</t>
  </si>
  <si>
    <t>Helophoridae</t>
  </si>
  <si>
    <t>Staphylinidae-Euastethinae</t>
  </si>
  <si>
    <t>Staphylinidae-Steninae</t>
  </si>
  <si>
    <t>Ichneumonidae-Poemeniinae</t>
  </si>
  <si>
    <t>Ichneumonidae-Eucerotinae</t>
  </si>
  <si>
    <t>Ichneumonidae-Adelognathinae</t>
  </si>
  <si>
    <t>Ichneumonidae-Collyriinae</t>
  </si>
  <si>
    <t xml:space="preserve">Atelestidae </t>
  </si>
  <si>
    <t xml:space="preserve">Hybotidae </t>
  </si>
  <si>
    <t>Ichneumonidae-Lycorininae</t>
  </si>
  <si>
    <t>Ichneumonidae-Stilbopinae</t>
  </si>
  <si>
    <t>Colydiidae</t>
  </si>
  <si>
    <t>Psychidae</t>
  </si>
  <si>
    <t>Agromyzidae</t>
  </si>
  <si>
    <t>Psilidae</t>
  </si>
  <si>
    <t>Pseudopomyzidae</t>
  </si>
  <si>
    <t>Melyridae (pars)</t>
    <phoneticPr fontId="3"/>
  </si>
  <si>
    <t>Phoridae</t>
  </si>
  <si>
    <t>Echinophthiriidae</t>
  </si>
  <si>
    <t>Haematopinidae</t>
  </si>
  <si>
    <t>Braconidae-Lysiterminae</t>
  </si>
  <si>
    <t>Adelidae</t>
  </si>
  <si>
    <t>Incurvariidae</t>
  </si>
  <si>
    <t>Prodoxidae</t>
  </si>
  <si>
    <t>Tischeriidae</t>
  </si>
  <si>
    <t>Braconidae-Blacinae + Helconinae (pars)</t>
    <phoneticPr fontId="3"/>
  </si>
  <si>
    <t>Braconidae-Hormiinae</t>
    <phoneticPr fontId="3"/>
  </si>
  <si>
    <t>Brahmaeidae</t>
    <phoneticPr fontId="3"/>
  </si>
  <si>
    <t>Piophilidae</t>
  </si>
  <si>
    <t>Phytophage-parasitoid</t>
    <phoneticPr fontId="3"/>
  </si>
  <si>
    <t>Saprophagous</t>
    <phoneticPr fontId="3"/>
  </si>
  <si>
    <t>Acartophthalmidae</t>
  </si>
  <si>
    <t>Acroceridae</t>
  </si>
  <si>
    <t>Labiduridae</t>
    <phoneticPr fontId="3"/>
  </si>
  <si>
    <t>Psephenidae</t>
    <phoneticPr fontId="3"/>
  </si>
  <si>
    <t>Lycaenidae (pars)</t>
    <phoneticPr fontId="3"/>
  </si>
  <si>
    <t>Riodinidae</t>
    <phoneticPr fontId="3"/>
  </si>
  <si>
    <t>Lycaenidae (pars)</t>
    <phoneticPr fontId="3"/>
  </si>
  <si>
    <t>Erebidae</t>
    <phoneticPr fontId="3"/>
  </si>
  <si>
    <t>Mycetophagidae</t>
  </si>
  <si>
    <t>Prostomidae</t>
  </si>
  <si>
    <t>Oedemeridae</t>
  </si>
  <si>
    <t>Johannes Bergsten</t>
    <phoneticPr fontId="3"/>
  </si>
  <si>
    <t>Plants</t>
    <phoneticPr fontId="3"/>
  </si>
  <si>
    <t>2003 value corrected</t>
    <phoneticPr fontId="3"/>
  </si>
  <si>
    <t>2003 value corrected</t>
    <phoneticPr fontId="3"/>
  </si>
  <si>
    <t>2003 value corrected</t>
    <phoneticPr fontId="3"/>
  </si>
  <si>
    <t>Aeolothripidae (pars)</t>
    <phoneticPr fontId="3"/>
  </si>
  <si>
    <t>Phthiraptera</t>
    <phoneticPr fontId="3"/>
  </si>
  <si>
    <t>Jonas Strandberg</t>
    <phoneticPr fontId="3"/>
  </si>
  <si>
    <t>Calliphoridae (pars)</t>
    <phoneticPr fontId="3"/>
  </si>
  <si>
    <t>Homeothermic animals</t>
    <phoneticPr fontId="3"/>
  </si>
  <si>
    <t>Gliricolidae</t>
    <phoneticPr fontId="3"/>
  </si>
  <si>
    <t>Gyropidae (pars)</t>
    <phoneticPr fontId="3"/>
  </si>
  <si>
    <t>Gärdenfors et al. (2003)</t>
  </si>
  <si>
    <t>Sarcophagidae</t>
  </si>
  <si>
    <t>Scathophagidae</t>
  </si>
  <si>
    <t>Scenopinidae</t>
  </si>
  <si>
    <t>Sciomyzidae</t>
  </si>
  <si>
    <t>Attelabidae (pars)</t>
    <phoneticPr fontId="3"/>
  </si>
  <si>
    <t>Curculionidae (pars)</t>
    <phoneticPr fontId="3"/>
  </si>
  <si>
    <t xml:space="preserve">Tanypezidae </t>
  </si>
  <si>
    <t xml:space="preserve">Strongylophthalmyiidae </t>
  </si>
  <si>
    <t xml:space="preserve">Megamerinidae </t>
  </si>
  <si>
    <t xml:space="preserve">Psilidae </t>
  </si>
  <si>
    <t xml:space="preserve">Conopidae </t>
  </si>
  <si>
    <t xml:space="preserve">Lonchaeidae </t>
  </si>
  <si>
    <t>Mordellidae</t>
  </si>
  <si>
    <t>Rhipiphoridae</t>
  </si>
  <si>
    <t>Tetratomidae</t>
  </si>
  <si>
    <t>Melandryidae</t>
  </si>
  <si>
    <t>Cerambycidae</t>
  </si>
  <si>
    <t>Byturidae</t>
  </si>
  <si>
    <t>Ciidae</t>
  </si>
  <si>
    <t>Philotarsidae</t>
  </si>
  <si>
    <t>Mesopsocidae</t>
  </si>
  <si>
    <t>Psocidae</t>
  </si>
  <si>
    <t>Ectopsocidae</t>
  </si>
  <si>
    <t>Phthiraptera</t>
  </si>
  <si>
    <t>Drepanosiphidae</t>
  </si>
  <si>
    <t>Aphididae</t>
  </si>
  <si>
    <t>Braconidae-Rhysipolinae</t>
  </si>
  <si>
    <t>Corylophidae</t>
  </si>
  <si>
    <t>Biphyllidae</t>
  </si>
  <si>
    <t>Tabanidae</t>
  </si>
  <si>
    <t>Tachinidae</t>
  </si>
  <si>
    <t>Tanypezidae</t>
  </si>
  <si>
    <t>Tephritidae</t>
  </si>
  <si>
    <t>Carnidae</t>
  </si>
  <si>
    <t>Lemoniidae</t>
  </si>
  <si>
    <t>Saturniidae</t>
  </si>
  <si>
    <t>Sphingidae</t>
  </si>
  <si>
    <t>Philopteridae</t>
  </si>
  <si>
    <t>Fungi</t>
  </si>
  <si>
    <t>Wood</t>
  </si>
  <si>
    <t>Pipunculidae</t>
  </si>
  <si>
    <t>Platypezidae</t>
  </si>
  <si>
    <t>Platystomatidae</t>
  </si>
  <si>
    <t>Stratiomyidae</t>
  </si>
  <si>
    <t>Strongylophthalmyiidae</t>
  </si>
  <si>
    <t>Stylopidae</t>
  </si>
  <si>
    <t>Syrphidae</t>
  </si>
  <si>
    <t>Plants</t>
    <phoneticPr fontId="3"/>
  </si>
  <si>
    <t>Fungi</t>
    <phoneticPr fontId="3"/>
  </si>
  <si>
    <t>Notodontidae</t>
  </si>
  <si>
    <t xml:space="preserve">Campichoetidae </t>
  </si>
  <si>
    <t>Braconidae-Microtypinae</t>
    <phoneticPr fontId="3"/>
  </si>
  <si>
    <t>2003 value corrected</t>
  </si>
  <si>
    <t>Culicidae</t>
  </si>
  <si>
    <t>Thaumaleidae</t>
  </si>
  <si>
    <t>Pyralidae (pars)</t>
    <phoneticPr fontId="3"/>
  </si>
  <si>
    <t>Pyralidae (pars)</t>
    <phoneticPr fontId="3"/>
  </si>
  <si>
    <t>Hemiptera</t>
    <phoneticPr fontId="3"/>
  </si>
  <si>
    <t>Plants</t>
    <phoneticPr fontId="3"/>
  </si>
  <si>
    <t>Stenomicridae</t>
  </si>
  <si>
    <t>Heleomyzidae (pars)</t>
    <phoneticPr fontId="3"/>
  </si>
  <si>
    <t>Calliphoridae (pars)</t>
    <phoneticPr fontId="3"/>
  </si>
  <si>
    <t>Rhiniidae</t>
    <phoneticPr fontId="3"/>
  </si>
  <si>
    <t>2003 value corrected</t>
    <phoneticPr fontId="3"/>
  </si>
  <si>
    <t>2003 value corrected</t>
    <phoneticPr fontId="3"/>
  </si>
  <si>
    <t>Eurygnathomyiidae still included</t>
    <phoneticPr fontId="3"/>
  </si>
  <si>
    <t>Diapriidae (pars)</t>
    <phoneticPr fontId="3"/>
  </si>
  <si>
    <t>Braconidae-Euphorinae + Neoneurinae + Meteorinae</t>
    <phoneticPr fontId="3"/>
  </si>
  <si>
    <t>Heptageniidae (pars)</t>
    <phoneticPr fontId="3"/>
  </si>
  <si>
    <t>Heptageniidae (pars)</t>
    <phoneticPr fontId="3"/>
  </si>
  <si>
    <t>Aphelinidae (pars)</t>
    <phoneticPr fontId="3"/>
  </si>
  <si>
    <t>Hymenoptera</t>
    <phoneticPr fontId="3"/>
  </si>
  <si>
    <t>Carl-Axel Gertsson</t>
    <phoneticPr fontId="3"/>
  </si>
  <si>
    <t>Carl-Axel Gertsson</t>
    <phoneticPr fontId="3"/>
  </si>
  <si>
    <t xml:space="preserve">Periscelididae </t>
  </si>
  <si>
    <t xml:space="preserve">Asteiidae </t>
  </si>
  <si>
    <t xml:space="preserve">Milichiidae </t>
  </si>
  <si>
    <t>Georissidae</t>
  </si>
  <si>
    <t>Hydrochidae</t>
  </si>
  <si>
    <t>Ichneumonidae-Pimplinae</t>
  </si>
  <si>
    <t>Ichneumonidae-Rhyssinae</t>
  </si>
  <si>
    <t>Phryganeidae</t>
  </si>
  <si>
    <t>Leptoceridae</t>
  </si>
  <si>
    <t>Xyelidae</t>
  </si>
  <si>
    <t>Blasticotomidae</t>
  </si>
  <si>
    <t xml:space="preserve">Scenopinidae </t>
  </si>
  <si>
    <t xml:space="preserve">Asilidae </t>
  </si>
  <si>
    <t>Hormaphididae + Thelaxidae</t>
    <phoneticPr fontId="3"/>
  </si>
  <si>
    <t xml:space="preserve">Carnidae </t>
  </si>
  <si>
    <t xml:space="preserve">Chloropidae </t>
  </si>
  <si>
    <t>Boreidae</t>
  </si>
  <si>
    <t>Limacodidae</t>
  </si>
  <si>
    <t>Tortricidae</t>
  </si>
  <si>
    <t>Choreutidae</t>
  </si>
  <si>
    <t>Sesiidae</t>
  </si>
  <si>
    <t>Schreckensteiniidae</t>
  </si>
  <si>
    <t>Ulidiidae</t>
  </si>
  <si>
    <t>Ulopidae</t>
  </si>
  <si>
    <t>Xylomyidae</t>
  </si>
  <si>
    <t>Xylophagidae</t>
  </si>
  <si>
    <t>Zopheridae</t>
  </si>
  <si>
    <t>Plants</t>
    <phoneticPr fontId="3"/>
  </si>
  <si>
    <t>Noctuidae (pars)</t>
    <phoneticPr fontId="3"/>
  </si>
  <si>
    <t>Plants</t>
    <phoneticPr fontId="3"/>
  </si>
  <si>
    <t>Trogossitidae</t>
  </si>
  <si>
    <t>Orsodacnidae</t>
  </si>
  <si>
    <t>Myrmosidae</t>
  </si>
  <si>
    <t>Depressariidae</t>
  </si>
  <si>
    <t>Heterocheilidae</t>
  </si>
  <si>
    <t>Trixoscelididae</t>
  </si>
  <si>
    <t>Temporary habitats</t>
    <phoneticPr fontId="3"/>
  </si>
  <si>
    <t>Wood</t>
    <phoneticPr fontId="3"/>
  </si>
  <si>
    <t>Therevidae</t>
  </si>
  <si>
    <t>Predator</t>
    <phoneticPr fontId="3"/>
  </si>
  <si>
    <t>Stylopidae (pars)</t>
    <phoneticPr fontId="3"/>
  </si>
  <si>
    <t>Bovicolidae</t>
    <phoneticPr fontId="3"/>
  </si>
  <si>
    <t>Trichodectidae (pars)</t>
    <phoneticPr fontId="3"/>
  </si>
  <si>
    <t>Trichodectidae (pars)</t>
    <phoneticPr fontId="3"/>
  </si>
  <si>
    <t>Parasite</t>
    <phoneticPr fontId="3"/>
  </si>
  <si>
    <t>Jostein Kjaerandsen</t>
    <phoneticPr fontId="3"/>
  </si>
  <si>
    <t>Svante Martinsson</t>
    <phoneticPr fontId="3"/>
  </si>
  <si>
    <t>Oskar Kindvall</t>
    <phoneticPr fontId="3"/>
  </si>
  <si>
    <t>Ptinidae</t>
    <phoneticPr fontId="3"/>
  </si>
  <si>
    <t>Rhynchitidae</t>
    <phoneticPr fontId="3"/>
  </si>
  <si>
    <t>Attelabidae (pars)</t>
    <phoneticPr fontId="3"/>
  </si>
  <si>
    <t>Bo Gullefors</t>
    <phoneticPr fontId="3"/>
  </si>
  <si>
    <t>Predator-parasitoid</t>
    <phoneticPr fontId="3"/>
  </si>
  <si>
    <t>2003 value corrected</t>
    <phoneticPr fontId="3"/>
  </si>
  <si>
    <t>2003 value corrected</t>
    <phoneticPr fontId="3"/>
  </si>
  <si>
    <t>2003 value corrected</t>
    <phoneticPr fontId="3"/>
  </si>
  <si>
    <t>2003 value corrected</t>
    <phoneticPr fontId="3"/>
  </si>
  <si>
    <t>Johannes Bergsten</t>
    <phoneticPr fontId="3"/>
  </si>
  <si>
    <t>Pachyneuridae</t>
  </si>
  <si>
    <t>Bolitophilidae</t>
  </si>
  <si>
    <t>Diadocidiidae</t>
  </si>
  <si>
    <t>Ditomyiidae</t>
  </si>
  <si>
    <t>Plants</t>
    <phoneticPr fontId="3"/>
  </si>
  <si>
    <t xml:space="preserve">Phaeomyiidae </t>
  </si>
  <si>
    <t xml:space="preserve">Noctuidae (pars) </t>
    <phoneticPr fontId="3"/>
  </si>
  <si>
    <t>Praydidae</t>
    <phoneticPr fontId="3"/>
  </si>
  <si>
    <t>Argyresthiidae</t>
    <phoneticPr fontId="3"/>
  </si>
  <si>
    <t>Issidae (pars)</t>
    <phoneticPr fontId="3"/>
  </si>
  <si>
    <t>Issidae (pars)</t>
    <phoneticPr fontId="3"/>
  </si>
  <si>
    <t>Yponomeutidae (pars)</t>
    <phoneticPr fontId="3"/>
  </si>
  <si>
    <t>Strepsiptera</t>
    <phoneticPr fontId="3"/>
  </si>
  <si>
    <t>Xenidae</t>
    <phoneticPr fontId="3"/>
  </si>
  <si>
    <t>Wood</t>
    <phoneticPr fontId="3"/>
  </si>
  <si>
    <t>Phytophage-parasitoid</t>
    <phoneticPr fontId="3"/>
  </si>
  <si>
    <t>Nanophyidae</t>
    <phoneticPr fontId="3"/>
  </si>
  <si>
    <t>Dryophthoridae</t>
    <phoneticPr fontId="3"/>
  </si>
  <si>
    <t>Curculionidae (pars)</t>
    <phoneticPr fontId="3"/>
  </si>
  <si>
    <t>Erirhinidae</t>
    <phoneticPr fontId="3"/>
  </si>
  <si>
    <t>Panorpidae</t>
  </si>
  <si>
    <t>Water</t>
  </si>
  <si>
    <t>Temporary habitats</t>
  </si>
  <si>
    <t>Soil</t>
  </si>
  <si>
    <t xml:space="preserve">Pallopteridae </t>
  </si>
  <si>
    <t>Anoeciidae</t>
  </si>
  <si>
    <t>Pemphigidae</t>
  </si>
  <si>
    <t>Mattias Forshage</t>
    <phoneticPr fontId="3"/>
  </si>
  <si>
    <t>Yngve Brodin</t>
    <phoneticPr fontId="3"/>
  </si>
  <si>
    <t>Carl-Cedric Coulianos</t>
    <phoneticPr fontId="3"/>
  </si>
  <si>
    <t>Erland Dannelid</t>
    <phoneticPr fontId="3"/>
  </si>
  <si>
    <t>Eva Engblom</t>
    <phoneticPr fontId="3"/>
  </si>
  <si>
    <t>Arne Fjellberg</t>
    <phoneticPr fontId="3"/>
  </si>
  <si>
    <t>Bo W Svensson</t>
    <phoneticPr fontId="3"/>
  </si>
  <si>
    <t>Curculionidae (pars)</t>
    <phoneticPr fontId="3"/>
  </si>
  <si>
    <t>Coleoptera</t>
    <phoneticPr fontId="3"/>
  </si>
  <si>
    <t>Sciaridae</t>
  </si>
  <si>
    <t>Phytophage-parasitoid</t>
    <phoneticPr fontId="3"/>
  </si>
  <si>
    <t>2003 value corrected</t>
    <phoneticPr fontId="3"/>
  </si>
  <si>
    <t>2003 value corrected</t>
    <phoneticPr fontId="3"/>
  </si>
  <si>
    <t>2003 value corrected</t>
    <phoneticPr fontId="3"/>
  </si>
  <si>
    <t>2003 value corrected</t>
    <phoneticPr fontId="3"/>
  </si>
  <si>
    <t>Bengt-Åke Bengtsson</t>
    <phoneticPr fontId="3"/>
  </si>
  <si>
    <t>Predator</t>
    <phoneticPr fontId="3"/>
  </si>
  <si>
    <t>Carl-Axel Gertsson</t>
    <phoneticPr fontId="3"/>
  </si>
  <si>
    <t>Gyropidae (pars)</t>
    <phoneticPr fontId="3"/>
  </si>
  <si>
    <t>Borboropsidae</t>
    <phoneticPr fontId="3"/>
  </si>
  <si>
    <t>Not present in Dyntaxa (not officially reported from Sweden)</t>
    <phoneticPr fontId="3"/>
  </si>
  <si>
    <t>SUMMA</t>
  </si>
  <si>
    <t>Sorting Number</t>
  </si>
  <si>
    <t>Mattias Forshage, Rasmus Hovmöller, Fredrik Ronquist</t>
  </si>
  <si>
    <t>Corrected values 2017</t>
  </si>
  <si>
    <t>Estimate minus known 2017</t>
  </si>
  <si>
    <t>Estimate minus known 2003</t>
  </si>
  <si>
    <t>2003 value calculated or estimated due to changing classification, 2003 value corrected</t>
  </si>
  <si>
    <t>2003 value corrected, 2017 value is corrected to that of 2003 but is still too low</t>
  </si>
  <si>
    <t>Feeding habits still unknown</t>
  </si>
  <si>
    <t>2003 value calculated or estimated due to changing classification, 2017 value corrected to that of 2003 but may still be too low</t>
  </si>
  <si>
    <t>2003 value calculated or estimated due to changing classification, 2017 value corrected to that of 2003</t>
  </si>
  <si>
    <t>2003 numbers were higher than actually known at the time, real 2003 value estimated but not known</t>
  </si>
  <si>
    <t>2017 value is too low but not corrected</t>
  </si>
  <si>
    <t>2017 value corrected to that of 2003 but may still be too low</t>
  </si>
  <si>
    <t>2017 value is probably too high, corrected to that of 2003</t>
  </si>
  <si>
    <t>2017 value corrected to that of 2003</t>
  </si>
  <si>
    <t>2003 value correctd</t>
  </si>
  <si>
    <t>2003 value corrected, 2017 value corrected to that of 2003</t>
  </si>
  <si>
    <t>Curculionidae (incl Scolytidae) (pars)</t>
  </si>
  <si>
    <t>New species to science since 2003</t>
  </si>
  <si>
    <t>Sven-Olof Ulefors</t>
  </si>
  <si>
    <r>
      <t xml:space="preserve">2003 value calculated or estimated due to changing classification; most members of genus </t>
    </r>
    <r>
      <rPr>
        <i/>
        <sz val="11"/>
        <rFont val="Arial"/>
        <family val="2"/>
      </rPr>
      <t>Suillia</t>
    </r>
    <r>
      <rPr>
        <sz val="11"/>
        <rFont val="Arial"/>
        <family val="2"/>
      </rPr>
      <t xml:space="preserve"> are fungal associates</t>
    </r>
  </si>
  <si>
    <t>Consdierable variation in life history in the family</t>
  </si>
  <si>
    <t>Sven Hellqvist (2007 estimates by Ingemar Struwe)</t>
  </si>
  <si>
    <t>Saprophagous</t>
  </si>
  <si>
    <t>Sweden estimated total</t>
  </si>
  <si>
    <t>General parasitoid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</si>
</sst>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,sans-serif"/>
    </font>
    <font>
      <sz val="11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1"/>
      <color indexed="58"/>
      <name val="Verdana"/>
      <family val="2"/>
    </font>
    <font>
      <sz val="10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58"/>
      <name val="Arial"/>
      <family val="2"/>
    </font>
    <font>
      <b/>
      <sz val="10"/>
      <name val="arial,sans-serif"/>
    </font>
    <font>
      <sz val="11"/>
      <name val="Arial"/>
      <family val="2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D9A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Fill="1" applyAlignment="1"/>
    <xf numFmtId="0" fontId="1" fillId="0" borderId="0" xfId="0" applyFont="1" applyFill="1" applyAlignment="1"/>
    <xf numFmtId="0" fontId="4" fillId="0" borderId="0" xfId="0" applyFont="1" applyAlignment="1"/>
    <xf numFmtId="0" fontId="5" fillId="0" borderId="0" xfId="0" applyNumberFormat="1" applyFont="1" applyFill="1" applyBorder="1" applyAlignment="1"/>
    <xf numFmtId="0" fontId="6" fillId="0" borderId="0" xfId="0" applyFont="1" applyAlignment="1"/>
    <xf numFmtId="0" fontId="4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Alignment="1"/>
    <xf numFmtId="0" fontId="7" fillId="0" borderId="0" xfId="0" applyNumberFormat="1" applyFont="1" applyFill="1" applyBorder="1" applyAlignment="1"/>
    <xf numFmtId="0" fontId="7" fillId="2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Font="1" applyFill="1" applyAlignment="1"/>
    <xf numFmtId="0" fontId="8" fillId="2" borderId="0" xfId="0" applyFont="1" applyFill="1" applyAlignment="1"/>
    <xf numFmtId="0" fontId="8" fillId="2" borderId="0" xfId="0" applyNumberFormat="1" applyFont="1" applyFill="1" applyBorder="1" applyAlignment="1"/>
    <xf numFmtId="0" fontId="7" fillId="0" borderId="0" xfId="0" applyFont="1" applyAlignment="1"/>
    <xf numFmtId="0" fontId="7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8" fillId="3" borderId="0" xfId="0" applyFont="1" applyFill="1" applyAlignment="1"/>
    <xf numFmtId="0" fontId="7" fillId="3" borderId="0" xfId="0" applyNumberFormat="1" applyFont="1" applyFill="1" applyBorder="1" applyAlignment="1"/>
    <xf numFmtId="0" fontId="9" fillId="0" borderId="0" xfId="0" applyFont="1" applyFill="1" applyAlignment="1"/>
    <xf numFmtId="0" fontId="10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9" fillId="0" borderId="0" xfId="0" applyFont="1" applyAlignment="1"/>
    <xf numFmtId="0" fontId="11" fillId="0" borderId="0" xfId="0" applyNumberFormat="1" applyFont="1" applyFill="1" applyBorder="1" applyAlignment="1"/>
    <xf numFmtId="0" fontId="11" fillId="0" borderId="0" xfId="0" applyFont="1" applyFill="1" applyAlignment="1"/>
    <xf numFmtId="0" fontId="9" fillId="0" borderId="0" xfId="0" applyFont="1" applyFill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>
      <alignment wrapText="1"/>
    </xf>
    <xf numFmtId="0" fontId="12" fillId="0" borderId="0" xfId="0" applyFont="1" applyFill="1" applyAlignment="1"/>
    <xf numFmtId="0" fontId="7" fillId="4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D9A"/>
      <color rgb="FFEC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1043"/>
  <sheetViews>
    <sheetView tabSelected="1" zoomScaleNormal="90" zoomScalePageLayoutView="90" workbookViewId="0">
      <pane ySplit="1" topLeftCell="A634" activePane="bottomLeft" state="frozen"/>
      <selection pane="bottomLeft" activeCell="K654" sqref="K654"/>
    </sheetView>
  </sheetViews>
  <sheetFormatPr baseColWidth="10" defaultColWidth="47.1640625" defaultRowHeight="13"/>
  <cols>
    <col min="1" max="1" width="8" style="4" customWidth="1"/>
    <col min="2" max="2" width="15.83203125" style="4" customWidth="1"/>
    <col min="3" max="4" width="31.5" style="4" customWidth="1"/>
    <col min="5" max="5" width="9.6640625" style="4" customWidth="1"/>
    <col min="6" max="6" width="12.83203125" style="4" customWidth="1"/>
    <col min="7" max="7" width="13.33203125" style="4" customWidth="1"/>
    <col min="8" max="8" width="11.83203125" style="4" customWidth="1"/>
    <col min="9" max="9" width="8.6640625" style="4" customWidth="1"/>
    <col min="10" max="10" width="11.1640625" style="4" customWidth="1"/>
    <col min="11" max="11" width="11.6640625" style="4" customWidth="1"/>
    <col min="12" max="12" width="11" style="4" customWidth="1"/>
    <col min="13" max="14" width="8.6640625" style="4" customWidth="1"/>
    <col min="15" max="15" width="23.6640625" style="4" customWidth="1"/>
    <col min="16" max="16" width="19.5" style="4" customWidth="1"/>
    <col min="17" max="17" width="46.83203125" style="4" customWidth="1"/>
    <col min="18" max="16384" width="47.1640625" style="4"/>
  </cols>
  <sheetData>
    <row r="1" spans="1:18" s="29" customFormat="1" ht="56">
      <c r="A1" s="29" t="s">
        <v>1158</v>
      </c>
      <c r="B1" s="30" t="s">
        <v>666</v>
      </c>
      <c r="C1" s="30" t="s">
        <v>214</v>
      </c>
      <c r="D1" s="30" t="s">
        <v>799</v>
      </c>
      <c r="E1" s="30" t="s">
        <v>817</v>
      </c>
      <c r="F1" s="30" t="s">
        <v>818</v>
      </c>
      <c r="G1" s="30" t="s">
        <v>976</v>
      </c>
      <c r="H1" s="30" t="s">
        <v>100</v>
      </c>
      <c r="I1" s="29" t="s">
        <v>215</v>
      </c>
      <c r="J1" s="29" t="s">
        <v>1160</v>
      </c>
      <c r="K1" s="30" t="s">
        <v>1182</v>
      </c>
      <c r="L1" s="30" t="s">
        <v>1176</v>
      </c>
      <c r="M1" s="31" t="s">
        <v>1162</v>
      </c>
      <c r="N1" s="31" t="s">
        <v>1161</v>
      </c>
      <c r="O1" s="30" t="s">
        <v>798</v>
      </c>
      <c r="P1" s="30" t="s">
        <v>432</v>
      </c>
      <c r="Q1" s="29" t="s">
        <v>172</v>
      </c>
      <c r="R1" s="29" t="s">
        <v>55</v>
      </c>
    </row>
    <row r="2" spans="1:18" ht="13" customHeight="1">
      <c r="A2" s="14">
        <v>1</v>
      </c>
      <c r="B2" s="11" t="s">
        <v>667</v>
      </c>
      <c r="C2" s="11" t="s">
        <v>315</v>
      </c>
      <c r="D2" s="11" t="s">
        <v>315</v>
      </c>
      <c r="E2" s="11">
        <v>0</v>
      </c>
      <c r="F2" s="11">
        <v>0</v>
      </c>
      <c r="G2" s="11">
        <v>4</v>
      </c>
      <c r="H2" s="11">
        <v>4</v>
      </c>
      <c r="I2" s="14">
        <v>4</v>
      </c>
      <c r="J2" s="14">
        <v>4</v>
      </c>
      <c r="K2" s="11">
        <v>7</v>
      </c>
      <c r="L2" s="11">
        <v>0</v>
      </c>
      <c r="M2" s="13">
        <f>K2-H2</f>
        <v>3</v>
      </c>
      <c r="N2" s="13">
        <f>K2-J2</f>
        <v>3</v>
      </c>
      <c r="O2" s="11" t="s">
        <v>271</v>
      </c>
      <c r="P2" s="11" t="s">
        <v>264</v>
      </c>
      <c r="Q2" s="14" t="s">
        <v>1141</v>
      </c>
      <c r="R2" s="14"/>
    </row>
    <row r="3" spans="1:18" ht="13" customHeight="1">
      <c r="A3" s="14">
        <v>1</v>
      </c>
      <c r="B3" s="11" t="s">
        <v>667</v>
      </c>
      <c r="C3" s="11" t="s">
        <v>585</v>
      </c>
      <c r="D3" s="11" t="s">
        <v>585</v>
      </c>
      <c r="E3" s="11">
        <v>0</v>
      </c>
      <c r="F3" s="11">
        <v>7</v>
      </c>
      <c r="G3" s="11">
        <v>12</v>
      </c>
      <c r="H3" s="12">
        <v>10</v>
      </c>
      <c r="I3" s="14">
        <v>10</v>
      </c>
      <c r="J3" s="14">
        <v>10</v>
      </c>
      <c r="K3" s="11">
        <v>11</v>
      </c>
      <c r="L3" s="11">
        <v>0</v>
      </c>
      <c r="M3" s="13">
        <f>K3-H3</f>
        <v>1</v>
      </c>
      <c r="N3" s="13">
        <f>K3-J3</f>
        <v>1</v>
      </c>
      <c r="O3" s="11" t="s">
        <v>271</v>
      </c>
      <c r="P3" s="11" t="s">
        <v>654</v>
      </c>
      <c r="Q3" s="14" t="s">
        <v>1141</v>
      </c>
      <c r="R3" s="14" t="s">
        <v>966</v>
      </c>
    </row>
    <row r="4" spans="1:18" ht="13" customHeight="1">
      <c r="A4" s="14">
        <v>1</v>
      </c>
      <c r="B4" s="11" t="s">
        <v>667</v>
      </c>
      <c r="C4" s="11" t="s">
        <v>671</v>
      </c>
      <c r="D4" s="11" t="s">
        <v>671</v>
      </c>
      <c r="E4" s="11">
        <v>0</v>
      </c>
      <c r="F4" s="11">
        <v>0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0</v>
      </c>
      <c r="M4" s="13">
        <f>K4-H4</f>
        <v>0</v>
      </c>
      <c r="N4" s="13">
        <f>K4-J4</f>
        <v>0</v>
      </c>
      <c r="O4" s="11" t="s">
        <v>271</v>
      </c>
      <c r="P4" s="11" t="s">
        <v>264</v>
      </c>
      <c r="Q4" s="14" t="s">
        <v>1141</v>
      </c>
      <c r="R4" s="14"/>
    </row>
    <row r="5" spans="1:18" ht="13" customHeight="1">
      <c r="A5" s="14">
        <v>1</v>
      </c>
      <c r="B5" s="11" t="s">
        <v>667</v>
      </c>
      <c r="C5" s="11" t="s">
        <v>487</v>
      </c>
      <c r="D5" s="11" t="s">
        <v>487</v>
      </c>
      <c r="E5" s="11">
        <v>0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0</v>
      </c>
      <c r="M5" s="13">
        <f>K5-H5</f>
        <v>0</v>
      </c>
      <c r="N5" s="13">
        <f>K5-J5</f>
        <v>0</v>
      </c>
      <c r="O5" s="11" t="s">
        <v>271</v>
      </c>
      <c r="P5" s="11" t="s">
        <v>264</v>
      </c>
      <c r="Q5" s="14" t="s">
        <v>1141</v>
      </c>
      <c r="R5" s="14"/>
    </row>
    <row r="6" spans="1:18" ht="13" customHeight="1">
      <c r="A6" s="14">
        <v>1</v>
      </c>
      <c r="B6" s="11" t="s">
        <v>667</v>
      </c>
      <c r="C6" s="11" t="s">
        <v>583</v>
      </c>
      <c r="D6" s="11" t="s">
        <v>583</v>
      </c>
      <c r="E6" s="11">
        <v>1</v>
      </c>
      <c r="F6" s="11">
        <v>0</v>
      </c>
      <c r="G6" s="11">
        <v>3</v>
      </c>
      <c r="H6" s="11">
        <v>3</v>
      </c>
      <c r="I6" s="14">
        <v>5</v>
      </c>
      <c r="J6" s="14">
        <v>5</v>
      </c>
      <c r="K6" s="11">
        <v>7</v>
      </c>
      <c r="L6" s="11">
        <v>0</v>
      </c>
      <c r="M6" s="13">
        <f>K6-H6</f>
        <v>4</v>
      </c>
      <c r="N6" s="13">
        <f>K6-J6</f>
        <v>2</v>
      </c>
      <c r="O6" s="11" t="s">
        <v>271</v>
      </c>
      <c r="P6" s="11" t="s">
        <v>264</v>
      </c>
      <c r="Q6" s="14" t="s">
        <v>1141</v>
      </c>
      <c r="R6" s="14"/>
    </row>
    <row r="7" spans="1:18" ht="14">
      <c r="A7" s="14">
        <v>1</v>
      </c>
      <c r="B7" s="11" t="s">
        <v>667</v>
      </c>
      <c r="C7" s="11" t="s">
        <v>485</v>
      </c>
      <c r="D7" s="11" t="s">
        <v>485</v>
      </c>
      <c r="E7" s="11">
        <v>2</v>
      </c>
      <c r="F7" s="11">
        <v>20</v>
      </c>
      <c r="G7" s="11">
        <v>26</v>
      </c>
      <c r="H7" s="11">
        <v>26</v>
      </c>
      <c r="I7" s="14">
        <v>33</v>
      </c>
      <c r="J7" s="14">
        <v>33</v>
      </c>
      <c r="K7" s="11">
        <v>36</v>
      </c>
      <c r="L7" s="11">
        <v>0</v>
      </c>
      <c r="M7" s="13">
        <f>K7-H7</f>
        <v>10</v>
      </c>
      <c r="N7" s="13">
        <f>K7-J7</f>
        <v>3</v>
      </c>
      <c r="O7" s="11" t="s">
        <v>271</v>
      </c>
      <c r="P7" s="11" t="s">
        <v>264</v>
      </c>
      <c r="Q7" s="14" t="s">
        <v>1141</v>
      </c>
      <c r="R7" s="14"/>
    </row>
    <row r="8" spans="1:18" ht="13" customHeight="1">
      <c r="A8" s="14">
        <v>1</v>
      </c>
      <c r="B8" s="11" t="s">
        <v>667</v>
      </c>
      <c r="C8" s="11" t="s">
        <v>669</v>
      </c>
      <c r="D8" s="11" t="s">
        <v>669</v>
      </c>
      <c r="E8" s="11">
        <v>0</v>
      </c>
      <c r="F8" s="11">
        <v>25</v>
      </c>
      <c r="G8" s="11">
        <v>29</v>
      </c>
      <c r="H8" s="11">
        <v>29</v>
      </c>
      <c r="I8" s="14">
        <v>36</v>
      </c>
      <c r="J8" s="14">
        <v>36</v>
      </c>
      <c r="K8" s="11">
        <v>38</v>
      </c>
      <c r="L8" s="11">
        <v>2</v>
      </c>
      <c r="M8" s="13">
        <f>K8-H8</f>
        <v>9</v>
      </c>
      <c r="N8" s="13">
        <f>K8-J8</f>
        <v>2</v>
      </c>
      <c r="O8" s="11" t="s">
        <v>271</v>
      </c>
      <c r="P8" s="11" t="s">
        <v>264</v>
      </c>
      <c r="Q8" s="14" t="s">
        <v>1141</v>
      </c>
      <c r="R8" s="14"/>
    </row>
    <row r="9" spans="1:18" ht="13" customHeight="1">
      <c r="A9" s="14">
        <v>1</v>
      </c>
      <c r="B9" s="11" t="s">
        <v>667</v>
      </c>
      <c r="C9" s="11" t="s">
        <v>675</v>
      </c>
      <c r="D9" s="11" t="s">
        <v>675</v>
      </c>
      <c r="E9" s="11">
        <v>1</v>
      </c>
      <c r="F9" s="11">
        <v>28</v>
      </c>
      <c r="G9" s="11">
        <v>78</v>
      </c>
      <c r="H9" s="11">
        <v>78</v>
      </c>
      <c r="I9" s="14">
        <v>102</v>
      </c>
      <c r="J9" s="14">
        <v>102</v>
      </c>
      <c r="K9" s="11">
        <v>115</v>
      </c>
      <c r="L9" s="11">
        <v>4</v>
      </c>
      <c r="M9" s="13">
        <f>K9-H9</f>
        <v>37</v>
      </c>
      <c r="N9" s="13">
        <f>K9-J9</f>
        <v>13</v>
      </c>
      <c r="O9" s="11" t="s">
        <v>271</v>
      </c>
      <c r="P9" s="11" t="s">
        <v>264</v>
      </c>
      <c r="Q9" s="14" t="s">
        <v>1141</v>
      </c>
      <c r="R9" s="14"/>
    </row>
    <row r="10" spans="1:18" ht="13" customHeight="1">
      <c r="A10" s="14">
        <v>1</v>
      </c>
      <c r="B10" s="11" t="s">
        <v>667</v>
      </c>
      <c r="C10" s="11" t="s">
        <v>584</v>
      </c>
      <c r="D10" s="11" t="s">
        <v>584</v>
      </c>
      <c r="E10" s="11">
        <v>0</v>
      </c>
      <c r="F10" s="11">
        <v>0</v>
      </c>
      <c r="G10" s="11">
        <v>5</v>
      </c>
      <c r="H10" s="11">
        <v>5</v>
      </c>
      <c r="I10" s="14">
        <v>9</v>
      </c>
      <c r="J10" s="14">
        <v>9</v>
      </c>
      <c r="K10" s="11">
        <v>15</v>
      </c>
      <c r="L10" s="11">
        <v>0</v>
      </c>
      <c r="M10" s="13">
        <f>K10-H10</f>
        <v>10</v>
      </c>
      <c r="N10" s="13">
        <f>K10-J10</f>
        <v>6</v>
      </c>
      <c r="O10" s="11" t="s">
        <v>271</v>
      </c>
      <c r="P10" s="11" t="s">
        <v>264</v>
      </c>
      <c r="Q10" s="14" t="s">
        <v>1141</v>
      </c>
      <c r="R10" s="14"/>
    </row>
    <row r="11" spans="1:18" ht="13" customHeight="1">
      <c r="A11" s="14">
        <v>1</v>
      </c>
      <c r="B11" s="11" t="s">
        <v>667</v>
      </c>
      <c r="C11" s="11" t="s">
        <v>768</v>
      </c>
      <c r="D11" s="11" t="s">
        <v>768</v>
      </c>
      <c r="E11" s="11">
        <v>0</v>
      </c>
      <c r="F11" s="11">
        <v>0</v>
      </c>
      <c r="G11" s="11">
        <v>1</v>
      </c>
      <c r="H11" s="11">
        <v>1</v>
      </c>
      <c r="I11" s="14">
        <v>1</v>
      </c>
      <c r="J11" s="14">
        <v>1</v>
      </c>
      <c r="K11" s="11">
        <v>1</v>
      </c>
      <c r="L11" s="11">
        <v>0</v>
      </c>
      <c r="M11" s="13">
        <f>K11-H11</f>
        <v>0</v>
      </c>
      <c r="N11" s="13">
        <f>K11-J11</f>
        <v>0</v>
      </c>
      <c r="O11" s="11" t="s">
        <v>271</v>
      </c>
      <c r="P11" s="11" t="s">
        <v>264</v>
      </c>
      <c r="Q11" s="14" t="s">
        <v>1141</v>
      </c>
      <c r="R11" s="14"/>
    </row>
    <row r="12" spans="1:18" ht="13" customHeight="1">
      <c r="A12" s="14">
        <v>1</v>
      </c>
      <c r="B12" s="11" t="s">
        <v>667</v>
      </c>
      <c r="C12" s="11" t="s">
        <v>672</v>
      </c>
      <c r="D12" s="11" t="s">
        <v>672</v>
      </c>
      <c r="E12" s="11">
        <v>0</v>
      </c>
      <c r="F12" s="11">
        <v>12</v>
      </c>
      <c r="G12" s="11">
        <v>25</v>
      </c>
      <c r="H12" s="11">
        <v>25</v>
      </c>
      <c r="I12" s="14">
        <v>27</v>
      </c>
      <c r="J12" s="14">
        <v>27</v>
      </c>
      <c r="K12" s="11">
        <v>32</v>
      </c>
      <c r="L12" s="11">
        <v>0</v>
      </c>
      <c r="M12" s="13">
        <f>K12-H12</f>
        <v>7</v>
      </c>
      <c r="N12" s="13">
        <f>K12-J12</f>
        <v>5</v>
      </c>
      <c r="O12" s="11" t="s">
        <v>271</v>
      </c>
      <c r="P12" s="11" t="s">
        <v>264</v>
      </c>
      <c r="Q12" s="14" t="s">
        <v>1141</v>
      </c>
      <c r="R12" s="14"/>
    </row>
    <row r="13" spans="1:18" ht="13" customHeight="1">
      <c r="A13" s="14">
        <v>1</v>
      </c>
      <c r="B13" s="11" t="s">
        <v>667</v>
      </c>
      <c r="C13" s="11" t="s">
        <v>314</v>
      </c>
      <c r="D13" s="11" t="s">
        <v>314</v>
      </c>
      <c r="E13" s="11">
        <v>0</v>
      </c>
      <c r="F13" s="11">
        <v>1</v>
      </c>
      <c r="G13" s="11">
        <v>2</v>
      </c>
      <c r="H13" s="11">
        <v>2</v>
      </c>
      <c r="I13" s="14">
        <v>2</v>
      </c>
      <c r="J13" s="14">
        <v>2</v>
      </c>
      <c r="K13" s="11">
        <v>2</v>
      </c>
      <c r="L13" s="11">
        <v>0</v>
      </c>
      <c r="M13" s="13">
        <f>K13-H13</f>
        <v>0</v>
      </c>
      <c r="N13" s="13">
        <f>K13-J13</f>
        <v>0</v>
      </c>
      <c r="O13" s="11" t="s">
        <v>271</v>
      </c>
      <c r="P13" s="11" t="s">
        <v>264</v>
      </c>
      <c r="Q13" s="14" t="s">
        <v>1141</v>
      </c>
      <c r="R13" s="14"/>
    </row>
    <row r="14" spans="1:18" ht="13" customHeight="1">
      <c r="A14" s="14">
        <v>1</v>
      </c>
      <c r="B14" s="11" t="s">
        <v>667</v>
      </c>
      <c r="C14" s="11" t="s">
        <v>673</v>
      </c>
      <c r="D14" s="11" t="s">
        <v>673</v>
      </c>
      <c r="E14" s="11">
        <v>0</v>
      </c>
      <c r="F14" s="11">
        <v>0</v>
      </c>
      <c r="G14" s="11">
        <v>3</v>
      </c>
      <c r="H14" s="11">
        <v>3</v>
      </c>
      <c r="I14" s="14">
        <v>4</v>
      </c>
      <c r="J14" s="14">
        <v>4</v>
      </c>
      <c r="K14" s="11">
        <v>4</v>
      </c>
      <c r="L14" s="11">
        <v>1</v>
      </c>
      <c r="M14" s="13">
        <f>K14-H14</f>
        <v>1</v>
      </c>
      <c r="N14" s="13">
        <f>K14-J14</f>
        <v>0</v>
      </c>
      <c r="O14" s="11" t="s">
        <v>271</v>
      </c>
      <c r="P14" s="11" t="s">
        <v>264</v>
      </c>
      <c r="Q14" s="14" t="s">
        <v>1141</v>
      </c>
      <c r="R14" s="14"/>
    </row>
    <row r="15" spans="1:18" ht="13" customHeight="1">
      <c r="A15" s="14">
        <v>1</v>
      </c>
      <c r="B15" s="13" t="s">
        <v>667</v>
      </c>
      <c r="C15" s="11" t="s">
        <v>411</v>
      </c>
      <c r="D15" s="13"/>
      <c r="E15" s="13">
        <v>0</v>
      </c>
      <c r="F15" s="13">
        <v>0</v>
      </c>
      <c r="G15" s="13">
        <v>0</v>
      </c>
      <c r="H15" s="13">
        <v>0</v>
      </c>
      <c r="I15" s="14">
        <v>0</v>
      </c>
      <c r="J15" s="14">
        <v>0</v>
      </c>
      <c r="K15" s="13">
        <v>1</v>
      </c>
      <c r="L15" s="11">
        <v>0</v>
      </c>
      <c r="M15" s="13">
        <f>K15-H15</f>
        <v>1</v>
      </c>
      <c r="N15" s="13">
        <f>K15-J15</f>
        <v>1</v>
      </c>
      <c r="O15" s="11" t="s">
        <v>271</v>
      </c>
      <c r="P15" s="14" t="s">
        <v>264</v>
      </c>
      <c r="Q15" s="14" t="s">
        <v>1141</v>
      </c>
      <c r="R15" s="14"/>
    </row>
    <row r="16" spans="1:18" ht="13" customHeight="1">
      <c r="A16" s="14">
        <v>1</v>
      </c>
      <c r="B16" s="11" t="s">
        <v>667</v>
      </c>
      <c r="C16" s="11" t="s">
        <v>674</v>
      </c>
      <c r="D16" s="11" t="s">
        <v>674</v>
      </c>
      <c r="E16" s="11">
        <v>1</v>
      </c>
      <c r="F16" s="11">
        <v>5</v>
      </c>
      <c r="G16" s="11">
        <v>37</v>
      </c>
      <c r="H16" s="11">
        <v>37</v>
      </c>
      <c r="I16" s="14">
        <v>45</v>
      </c>
      <c r="J16" s="14">
        <v>45</v>
      </c>
      <c r="K16" s="11">
        <v>59</v>
      </c>
      <c r="L16" s="11">
        <v>0</v>
      </c>
      <c r="M16" s="13">
        <f>K16-H16</f>
        <v>22</v>
      </c>
      <c r="N16" s="13">
        <f>K16-J16</f>
        <v>14</v>
      </c>
      <c r="O16" s="11" t="s">
        <v>271</v>
      </c>
      <c r="P16" s="11" t="s">
        <v>264</v>
      </c>
      <c r="Q16" s="14" t="s">
        <v>1141</v>
      </c>
      <c r="R16" s="14"/>
    </row>
    <row r="17" spans="1:18" ht="13" customHeight="1">
      <c r="A17" s="14">
        <v>1</v>
      </c>
      <c r="B17" s="11" t="s">
        <v>667</v>
      </c>
      <c r="C17" s="11" t="s">
        <v>668</v>
      </c>
      <c r="D17" s="11" t="s">
        <v>668</v>
      </c>
      <c r="E17" s="11">
        <v>1</v>
      </c>
      <c r="F17" s="11">
        <v>1</v>
      </c>
      <c r="G17" s="11">
        <v>1</v>
      </c>
      <c r="H17" s="11">
        <v>1</v>
      </c>
      <c r="I17" s="14">
        <v>1</v>
      </c>
      <c r="J17" s="14">
        <v>1</v>
      </c>
      <c r="K17" s="11">
        <v>1</v>
      </c>
      <c r="L17" s="11">
        <v>0</v>
      </c>
      <c r="M17" s="13">
        <f>K17-H17</f>
        <v>0</v>
      </c>
      <c r="N17" s="13">
        <f>K17-J17</f>
        <v>0</v>
      </c>
      <c r="O17" s="11" t="s">
        <v>560</v>
      </c>
      <c r="P17" s="11" t="s">
        <v>561</v>
      </c>
      <c r="Q17" s="14" t="s">
        <v>1141</v>
      </c>
      <c r="R17" s="14"/>
    </row>
    <row r="18" spans="1:18" ht="13" customHeight="1">
      <c r="A18" s="14">
        <v>1</v>
      </c>
      <c r="B18" s="11" t="s">
        <v>667</v>
      </c>
      <c r="C18" s="11" t="s">
        <v>410</v>
      </c>
      <c r="D18" s="11" t="s">
        <v>410</v>
      </c>
      <c r="E18" s="11">
        <v>2</v>
      </c>
      <c r="F18" s="11">
        <v>4</v>
      </c>
      <c r="G18" s="11">
        <v>5</v>
      </c>
      <c r="H18" s="11">
        <v>5</v>
      </c>
      <c r="I18" s="14">
        <v>6</v>
      </c>
      <c r="J18" s="14">
        <v>6</v>
      </c>
      <c r="K18" s="11">
        <v>6</v>
      </c>
      <c r="L18" s="11">
        <v>0</v>
      </c>
      <c r="M18" s="13">
        <f>K18-H18</f>
        <v>1</v>
      </c>
      <c r="N18" s="13">
        <f>K18-J18</f>
        <v>0</v>
      </c>
      <c r="O18" s="11" t="s">
        <v>560</v>
      </c>
      <c r="P18" s="11" t="s">
        <v>562</v>
      </c>
      <c r="Q18" s="14" t="s">
        <v>1141</v>
      </c>
      <c r="R18" s="14"/>
    </row>
    <row r="19" spans="1:18" ht="13" customHeight="1">
      <c r="A19" s="14">
        <v>1</v>
      </c>
      <c r="B19" s="11" t="s">
        <v>667</v>
      </c>
      <c r="C19" s="11" t="s">
        <v>769</v>
      </c>
      <c r="D19" s="11" t="s">
        <v>563</v>
      </c>
      <c r="E19" s="11">
        <v>0</v>
      </c>
      <c r="F19" s="11">
        <v>8</v>
      </c>
      <c r="G19" s="11">
        <v>8</v>
      </c>
      <c r="H19" s="11">
        <v>8</v>
      </c>
      <c r="I19" s="14">
        <v>8</v>
      </c>
      <c r="J19" s="14">
        <v>8</v>
      </c>
      <c r="K19" s="11">
        <v>11</v>
      </c>
      <c r="L19" s="11">
        <v>0</v>
      </c>
      <c r="M19" s="13">
        <f>K19-H19</f>
        <v>3</v>
      </c>
      <c r="N19" s="13">
        <f>K19-J19</f>
        <v>3</v>
      </c>
      <c r="O19" s="11" t="s">
        <v>560</v>
      </c>
      <c r="P19" s="11" t="s">
        <v>564</v>
      </c>
      <c r="Q19" s="14" t="s">
        <v>1141</v>
      </c>
      <c r="R19" s="14"/>
    </row>
    <row r="20" spans="1:18" ht="13" customHeight="1">
      <c r="A20" s="14">
        <v>1</v>
      </c>
      <c r="B20" s="11" t="s">
        <v>667</v>
      </c>
      <c r="C20" s="11" t="s">
        <v>486</v>
      </c>
      <c r="D20" s="11" t="s">
        <v>486</v>
      </c>
      <c r="E20" s="11">
        <v>0</v>
      </c>
      <c r="F20" s="11">
        <v>4</v>
      </c>
      <c r="G20" s="11">
        <v>4</v>
      </c>
      <c r="H20" s="11">
        <v>4</v>
      </c>
      <c r="I20" s="14">
        <v>5</v>
      </c>
      <c r="J20" s="14">
        <v>5</v>
      </c>
      <c r="K20" s="11">
        <v>5</v>
      </c>
      <c r="L20" s="11">
        <v>0</v>
      </c>
      <c r="M20" s="13">
        <f>K20-H20</f>
        <v>1</v>
      </c>
      <c r="N20" s="13">
        <f>K20-J20</f>
        <v>0</v>
      </c>
      <c r="O20" s="11" t="s">
        <v>560</v>
      </c>
      <c r="P20" s="11" t="s">
        <v>564</v>
      </c>
      <c r="Q20" s="14" t="s">
        <v>1141</v>
      </c>
      <c r="R20" s="14"/>
    </row>
    <row r="21" spans="1:18" ht="13" customHeight="1">
      <c r="A21" s="14">
        <v>2</v>
      </c>
      <c r="B21" s="11" t="s">
        <v>244</v>
      </c>
      <c r="C21" s="14" t="s">
        <v>62</v>
      </c>
      <c r="D21" s="11" t="s">
        <v>62</v>
      </c>
      <c r="E21" s="11">
        <v>0</v>
      </c>
      <c r="F21" s="11">
        <v>0</v>
      </c>
      <c r="G21" s="11">
        <v>1</v>
      </c>
      <c r="H21" s="11">
        <v>1</v>
      </c>
      <c r="I21" s="14">
        <v>1</v>
      </c>
      <c r="J21" s="14">
        <v>1</v>
      </c>
      <c r="K21" s="11">
        <v>3</v>
      </c>
      <c r="L21" s="11">
        <v>0</v>
      </c>
      <c r="M21" s="13">
        <f>K21-H21</f>
        <v>2</v>
      </c>
      <c r="N21" s="13">
        <f>K21-J21</f>
        <v>2</v>
      </c>
      <c r="O21" s="11" t="s">
        <v>248</v>
      </c>
      <c r="P21" s="11" t="s">
        <v>4</v>
      </c>
      <c r="Q21" s="14" t="s">
        <v>1159</v>
      </c>
      <c r="R21" s="14"/>
    </row>
    <row r="22" spans="1:18" ht="13" customHeight="1">
      <c r="A22" s="14">
        <v>2</v>
      </c>
      <c r="B22" s="11" t="s">
        <v>244</v>
      </c>
      <c r="C22" s="11" t="s">
        <v>594</v>
      </c>
      <c r="D22" s="11" t="s">
        <v>594</v>
      </c>
      <c r="E22" s="11">
        <v>0</v>
      </c>
      <c r="F22" s="11">
        <v>2</v>
      </c>
      <c r="G22" s="11">
        <v>3</v>
      </c>
      <c r="H22" s="11">
        <v>3</v>
      </c>
      <c r="I22" s="14">
        <v>3</v>
      </c>
      <c r="J22" s="14">
        <v>3</v>
      </c>
      <c r="K22" s="11">
        <v>6</v>
      </c>
      <c r="L22" s="11">
        <v>0</v>
      </c>
      <c r="M22" s="13">
        <f>K22-H22</f>
        <v>3</v>
      </c>
      <c r="N22" s="13">
        <f>K22-J22</f>
        <v>3</v>
      </c>
      <c r="O22" s="11" t="s">
        <v>248</v>
      </c>
      <c r="P22" s="11" t="s">
        <v>4</v>
      </c>
      <c r="Q22" s="14" t="s">
        <v>1159</v>
      </c>
      <c r="R22" s="14"/>
    </row>
    <row r="23" spans="1:18" ht="13" customHeight="1">
      <c r="A23" s="14">
        <v>3</v>
      </c>
      <c r="B23" s="11" t="s">
        <v>166</v>
      </c>
      <c r="C23" s="11" t="s">
        <v>167</v>
      </c>
      <c r="D23" s="11" t="s">
        <v>167</v>
      </c>
      <c r="E23" s="11">
        <v>0</v>
      </c>
      <c r="F23" s="11">
        <v>2</v>
      </c>
      <c r="G23" s="11">
        <v>5</v>
      </c>
      <c r="H23" s="11">
        <v>5</v>
      </c>
      <c r="I23" s="14">
        <v>5</v>
      </c>
      <c r="J23" s="14">
        <v>5</v>
      </c>
      <c r="K23" s="11">
        <v>5</v>
      </c>
      <c r="L23" s="11">
        <v>0</v>
      </c>
      <c r="M23" s="13">
        <f>K23-H23</f>
        <v>0</v>
      </c>
      <c r="N23" s="13">
        <f>K23-J23</f>
        <v>0</v>
      </c>
      <c r="O23" s="11" t="s">
        <v>254</v>
      </c>
      <c r="P23" s="11" t="s">
        <v>264</v>
      </c>
      <c r="Q23" s="14" t="s">
        <v>1159</v>
      </c>
      <c r="R23" s="14"/>
    </row>
    <row r="24" spans="1:18" ht="13" customHeight="1">
      <c r="A24" s="14">
        <v>4</v>
      </c>
      <c r="B24" s="11" t="s">
        <v>168</v>
      </c>
      <c r="C24" s="11" t="s">
        <v>77</v>
      </c>
      <c r="D24" s="11" t="s">
        <v>77</v>
      </c>
      <c r="E24" s="11">
        <v>0</v>
      </c>
      <c r="F24" s="11">
        <v>2</v>
      </c>
      <c r="G24" s="11">
        <v>3</v>
      </c>
      <c r="H24" s="11">
        <v>3</v>
      </c>
      <c r="I24" s="14">
        <v>3</v>
      </c>
      <c r="J24" s="14">
        <v>3</v>
      </c>
      <c r="K24" s="11">
        <v>3</v>
      </c>
      <c r="L24" s="11">
        <v>0</v>
      </c>
      <c r="M24" s="13">
        <f>K24-H24</f>
        <v>0</v>
      </c>
      <c r="N24" s="13">
        <f>K24-J24</f>
        <v>0</v>
      </c>
      <c r="O24" s="11" t="s">
        <v>255</v>
      </c>
      <c r="P24" s="11" t="s">
        <v>256</v>
      </c>
      <c r="Q24" s="14" t="s">
        <v>1159</v>
      </c>
      <c r="R24" s="14"/>
    </row>
    <row r="25" spans="1:18" ht="13" customHeight="1">
      <c r="A25" s="14">
        <v>5</v>
      </c>
      <c r="B25" s="11" t="s">
        <v>755</v>
      </c>
      <c r="C25" s="14" t="s">
        <v>190</v>
      </c>
      <c r="D25" s="11" t="s">
        <v>190</v>
      </c>
      <c r="E25" s="11">
        <v>1</v>
      </c>
      <c r="F25" s="11">
        <v>1</v>
      </c>
      <c r="G25" s="11">
        <v>3</v>
      </c>
      <c r="H25" s="11">
        <v>3</v>
      </c>
      <c r="I25" s="14">
        <v>3</v>
      </c>
      <c r="J25" s="14">
        <v>3</v>
      </c>
      <c r="K25" s="11">
        <v>3</v>
      </c>
      <c r="L25" s="11">
        <v>0</v>
      </c>
      <c r="M25" s="13">
        <f>K25-H25</f>
        <v>0</v>
      </c>
      <c r="N25" s="13">
        <f>K25-J25</f>
        <v>0</v>
      </c>
      <c r="O25" s="11" t="s">
        <v>47</v>
      </c>
      <c r="P25" s="11" t="s">
        <v>163</v>
      </c>
      <c r="Q25" s="14" t="s">
        <v>1159</v>
      </c>
      <c r="R25" s="14"/>
    </row>
    <row r="26" spans="1:18" ht="13" customHeight="1">
      <c r="A26" s="14">
        <v>6</v>
      </c>
      <c r="B26" s="14" t="s">
        <v>201</v>
      </c>
      <c r="C26" s="11" t="s">
        <v>357</v>
      </c>
      <c r="D26" s="14"/>
      <c r="E26" s="14">
        <v>0</v>
      </c>
      <c r="F26" s="14">
        <v>0</v>
      </c>
      <c r="G26" s="14">
        <v>0</v>
      </c>
      <c r="H26" s="14">
        <v>0</v>
      </c>
      <c r="I26" s="14">
        <v>2</v>
      </c>
      <c r="J26" s="14">
        <v>2</v>
      </c>
      <c r="K26" s="14">
        <v>2</v>
      </c>
      <c r="L26" s="11">
        <v>0</v>
      </c>
      <c r="M26" s="13">
        <f>K26-H26</f>
        <v>2</v>
      </c>
      <c r="N26" s="13">
        <f>K26-J26</f>
        <v>0</v>
      </c>
      <c r="O26" s="11" t="s">
        <v>271</v>
      </c>
      <c r="P26" s="14" t="s">
        <v>307</v>
      </c>
      <c r="Q26" s="14" t="s">
        <v>1140</v>
      </c>
      <c r="R26" s="14"/>
    </row>
    <row r="27" spans="1:18" ht="13" customHeight="1">
      <c r="A27" s="14">
        <v>6</v>
      </c>
      <c r="B27" s="11" t="s">
        <v>201</v>
      </c>
      <c r="C27" s="11" t="s">
        <v>356</v>
      </c>
      <c r="D27" s="11" t="s">
        <v>356</v>
      </c>
      <c r="E27" s="11">
        <v>4</v>
      </c>
      <c r="F27" s="11">
        <v>15</v>
      </c>
      <c r="G27" s="11">
        <v>20</v>
      </c>
      <c r="H27" s="11">
        <v>20</v>
      </c>
      <c r="I27" s="14">
        <v>21</v>
      </c>
      <c r="J27" s="14">
        <v>21</v>
      </c>
      <c r="K27" s="11">
        <v>24</v>
      </c>
      <c r="L27" s="11">
        <v>0</v>
      </c>
      <c r="M27" s="13">
        <f>K27-H27</f>
        <v>4</v>
      </c>
      <c r="N27" s="13">
        <f>K27-J27</f>
        <v>3</v>
      </c>
      <c r="O27" s="11" t="s">
        <v>271</v>
      </c>
      <c r="P27" s="14" t="s">
        <v>307</v>
      </c>
      <c r="Q27" s="14" t="s">
        <v>1140</v>
      </c>
      <c r="R27" s="14"/>
    </row>
    <row r="28" spans="1:18" ht="13" customHeight="1">
      <c r="A28" s="14">
        <v>6</v>
      </c>
      <c r="B28" s="11" t="s">
        <v>201</v>
      </c>
      <c r="C28" s="11" t="s">
        <v>351</v>
      </c>
      <c r="D28" s="11" t="s">
        <v>351</v>
      </c>
      <c r="E28" s="11">
        <v>1</v>
      </c>
      <c r="F28" s="11">
        <v>7</v>
      </c>
      <c r="G28" s="11">
        <v>8</v>
      </c>
      <c r="H28" s="12">
        <v>7</v>
      </c>
      <c r="I28" s="14">
        <v>7</v>
      </c>
      <c r="J28" s="14">
        <v>7</v>
      </c>
      <c r="K28" s="11">
        <v>9</v>
      </c>
      <c r="L28" s="11">
        <v>0</v>
      </c>
      <c r="M28" s="13">
        <f>K28-H28</f>
        <v>2</v>
      </c>
      <c r="N28" s="13">
        <f>K28-J28</f>
        <v>2</v>
      </c>
      <c r="O28" s="11" t="s">
        <v>271</v>
      </c>
      <c r="P28" s="14" t="s">
        <v>307</v>
      </c>
      <c r="Q28" s="14" t="s">
        <v>1140</v>
      </c>
      <c r="R28" s="14" t="s">
        <v>967</v>
      </c>
    </row>
    <row r="29" spans="1:18" ht="13" customHeight="1">
      <c r="A29" s="14">
        <v>6</v>
      </c>
      <c r="B29" s="11" t="s">
        <v>201</v>
      </c>
      <c r="C29" s="11" t="s">
        <v>353</v>
      </c>
      <c r="D29" s="11" t="s">
        <v>353</v>
      </c>
      <c r="E29" s="11">
        <v>0</v>
      </c>
      <c r="F29" s="11">
        <v>5</v>
      </c>
      <c r="G29" s="11">
        <v>3</v>
      </c>
      <c r="H29" s="11">
        <v>3</v>
      </c>
      <c r="I29" s="14">
        <v>4</v>
      </c>
      <c r="J29" s="14">
        <v>4</v>
      </c>
      <c r="K29" s="11">
        <v>4</v>
      </c>
      <c r="L29" s="11">
        <v>0</v>
      </c>
      <c r="M29" s="13">
        <f>K29-H29</f>
        <v>1</v>
      </c>
      <c r="N29" s="13">
        <f>K29-J29</f>
        <v>0</v>
      </c>
      <c r="O29" s="11" t="s">
        <v>271</v>
      </c>
      <c r="P29" s="14" t="s">
        <v>307</v>
      </c>
      <c r="Q29" s="14" t="s">
        <v>1140</v>
      </c>
      <c r="R29" s="14"/>
    </row>
    <row r="30" spans="1:18" ht="13" customHeight="1">
      <c r="A30" s="14">
        <v>6</v>
      </c>
      <c r="B30" s="11" t="s">
        <v>201</v>
      </c>
      <c r="C30" s="11" t="s">
        <v>350</v>
      </c>
      <c r="D30" s="11" t="s">
        <v>350</v>
      </c>
      <c r="E30" s="11">
        <v>1</v>
      </c>
      <c r="F30" s="11">
        <v>2</v>
      </c>
      <c r="G30" s="11">
        <v>4</v>
      </c>
      <c r="H30" s="12">
        <v>3</v>
      </c>
      <c r="I30" s="14">
        <v>3</v>
      </c>
      <c r="J30" s="14">
        <v>3</v>
      </c>
      <c r="K30" s="11">
        <v>4</v>
      </c>
      <c r="L30" s="11">
        <v>0</v>
      </c>
      <c r="M30" s="13">
        <f>K30-H30</f>
        <v>1</v>
      </c>
      <c r="N30" s="13">
        <f>K30-J30</f>
        <v>1</v>
      </c>
      <c r="O30" s="11" t="s">
        <v>271</v>
      </c>
      <c r="P30" s="14" t="s">
        <v>307</v>
      </c>
      <c r="Q30" s="14" t="s">
        <v>1140</v>
      </c>
      <c r="R30" s="14" t="s">
        <v>967</v>
      </c>
    </row>
    <row r="31" spans="1:18" ht="13" customHeight="1">
      <c r="A31" s="14">
        <v>6</v>
      </c>
      <c r="B31" s="11" t="s">
        <v>201</v>
      </c>
      <c r="C31" s="11" t="s">
        <v>352</v>
      </c>
      <c r="D31" s="11" t="s">
        <v>1046</v>
      </c>
      <c r="E31" s="11">
        <v>0</v>
      </c>
      <c r="F31" s="11">
        <v>6</v>
      </c>
      <c r="G31" s="12">
        <v>6</v>
      </c>
      <c r="H31" s="11">
        <v>6</v>
      </c>
      <c r="I31" s="14">
        <v>8</v>
      </c>
      <c r="J31" s="14">
        <v>8</v>
      </c>
      <c r="K31" s="11">
        <v>8</v>
      </c>
      <c r="L31" s="11">
        <v>0</v>
      </c>
      <c r="M31" s="13">
        <f>K31-H31</f>
        <v>2</v>
      </c>
      <c r="N31" s="13">
        <f>K31-J31</f>
        <v>0</v>
      </c>
      <c r="O31" s="11" t="s">
        <v>271</v>
      </c>
      <c r="P31" s="14" t="s">
        <v>307</v>
      </c>
      <c r="Q31" s="14" t="s">
        <v>1140</v>
      </c>
      <c r="R31" s="14" t="s">
        <v>161</v>
      </c>
    </row>
    <row r="32" spans="1:18" ht="13" customHeight="1">
      <c r="A32" s="14">
        <v>6</v>
      </c>
      <c r="B32" s="11" t="s">
        <v>201</v>
      </c>
      <c r="C32" s="11" t="s">
        <v>354</v>
      </c>
      <c r="D32" s="11" t="s">
        <v>354</v>
      </c>
      <c r="E32" s="11">
        <v>1</v>
      </c>
      <c r="F32" s="11">
        <v>4</v>
      </c>
      <c r="G32" s="11">
        <v>5</v>
      </c>
      <c r="H32" s="11">
        <v>5</v>
      </c>
      <c r="I32" s="14">
        <v>6</v>
      </c>
      <c r="J32" s="14">
        <v>6</v>
      </c>
      <c r="K32" s="11">
        <v>6</v>
      </c>
      <c r="L32" s="11">
        <v>0</v>
      </c>
      <c r="M32" s="13">
        <f>K32-H32</f>
        <v>1</v>
      </c>
      <c r="N32" s="13">
        <f>K32-J32</f>
        <v>0</v>
      </c>
      <c r="O32" s="11" t="s">
        <v>271</v>
      </c>
      <c r="P32" s="14" t="s">
        <v>307</v>
      </c>
      <c r="Q32" s="14" t="s">
        <v>1140</v>
      </c>
      <c r="R32" s="14"/>
    </row>
    <row r="33" spans="1:18" ht="13" customHeight="1">
      <c r="A33" s="14">
        <v>6</v>
      </c>
      <c r="B33" s="14" t="s">
        <v>201</v>
      </c>
      <c r="C33" s="11" t="s">
        <v>788</v>
      </c>
      <c r="D33" s="14" t="s">
        <v>1045</v>
      </c>
      <c r="E33" s="14">
        <v>0</v>
      </c>
      <c r="F33" s="14">
        <v>0</v>
      </c>
      <c r="G33" s="15">
        <v>1</v>
      </c>
      <c r="H33" s="14">
        <v>1</v>
      </c>
      <c r="I33" s="14">
        <v>2</v>
      </c>
      <c r="J33" s="14">
        <v>2</v>
      </c>
      <c r="K33" s="14">
        <v>2</v>
      </c>
      <c r="L33" s="11">
        <v>0</v>
      </c>
      <c r="M33" s="13">
        <f>K33-H33</f>
        <v>1</v>
      </c>
      <c r="N33" s="13">
        <f>K33-J33</f>
        <v>0</v>
      </c>
      <c r="O33" s="11" t="s">
        <v>952</v>
      </c>
      <c r="P33" s="14" t="s">
        <v>525</v>
      </c>
      <c r="Q33" s="14" t="s">
        <v>1140</v>
      </c>
      <c r="R33" s="14" t="s">
        <v>161</v>
      </c>
    </row>
    <row r="34" spans="1:18" ht="13" customHeight="1">
      <c r="A34" s="14">
        <v>6</v>
      </c>
      <c r="B34" s="11" t="s">
        <v>201</v>
      </c>
      <c r="C34" s="11" t="s">
        <v>349</v>
      </c>
      <c r="D34" s="11" t="s">
        <v>192</v>
      </c>
      <c r="E34" s="11">
        <v>0</v>
      </c>
      <c r="F34" s="11">
        <v>0</v>
      </c>
      <c r="G34" s="11">
        <v>1</v>
      </c>
      <c r="H34" s="11">
        <v>1</v>
      </c>
      <c r="I34" s="14">
        <v>1</v>
      </c>
      <c r="J34" s="14">
        <v>1</v>
      </c>
      <c r="K34" s="11">
        <v>1</v>
      </c>
      <c r="L34" s="11">
        <v>0</v>
      </c>
      <c r="M34" s="13">
        <f>K34-H34</f>
        <v>0</v>
      </c>
      <c r="N34" s="13">
        <f>K34-J34</f>
        <v>0</v>
      </c>
      <c r="O34" s="11" t="s">
        <v>952</v>
      </c>
      <c r="P34" s="14" t="s">
        <v>525</v>
      </c>
      <c r="Q34" s="14" t="s">
        <v>1140</v>
      </c>
      <c r="R34" s="14"/>
    </row>
    <row r="35" spans="1:18" ht="13" customHeight="1">
      <c r="A35" s="14">
        <v>6</v>
      </c>
      <c r="B35" s="11" t="s">
        <v>201</v>
      </c>
      <c r="C35" s="11" t="s">
        <v>355</v>
      </c>
      <c r="D35" s="11" t="s">
        <v>355</v>
      </c>
      <c r="E35" s="11">
        <v>0</v>
      </c>
      <c r="F35" s="11">
        <v>10</v>
      </c>
      <c r="G35" s="11">
        <v>10</v>
      </c>
      <c r="H35" s="12">
        <v>6</v>
      </c>
      <c r="I35" s="14">
        <v>6</v>
      </c>
      <c r="J35" s="14">
        <v>6</v>
      </c>
      <c r="K35" s="11">
        <v>6</v>
      </c>
      <c r="L35" s="11">
        <v>0</v>
      </c>
      <c r="M35" s="13">
        <f>K35-H35</f>
        <v>0</v>
      </c>
      <c r="N35" s="13">
        <f>K35-J35</f>
        <v>0</v>
      </c>
      <c r="O35" s="11" t="s">
        <v>952</v>
      </c>
      <c r="P35" s="14" t="s">
        <v>525</v>
      </c>
      <c r="Q35" s="14" t="s">
        <v>1140</v>
      </c>
      <c r="R35" s="14" t="s">
        <v>967</v>
      </c>
    </row>
    <row r="36" spans="1:18" ht="13" customHeight="1">
      <c r="A36" s="14">
        <v>7</v>
      </c>
      <c r="B36" s="11" t="s">
        <v>653</v>
      </c>
      <c r="C36" s="11" t="s">
        <v>273</v>
      </c>
      <c r="D36" s="11" t="s">
        <v>273</v>
      </c>
      <c r="E36" s="11">
        <v>2</v>
      </c>
      <c r="F36" s="11">
        <v>7</v>
      </c>
      <c r="G36" s="11">
        <v>12</v>
      </c>
      <c r="H36" s="11">
        <v>12</v>
      </c>
      <c r="I36" s="14">
        <v>13</v>
      </c>
      <c r="J36" s="14">
        <v>13</v>
      </c>
      <c r="K36" s="11">
        <v>13</v>
      </c>
      <c r="L36" s="11">
        <v>0</v>
      </c>
      <c r="M36" s="13">
        <f>K36-H36</f>
        <v>1</v>
      </c>
      <c r="N36" s="13">
        <f>K36-J36</f>
        <v>0</v>
      </c>
      <c r="O36" s="11" t="s">
        <v>254</v>
      </c>
      <c r="P36" s="11" t="s">
        <v>307</v>
      </c>
      <c r="Q36" s="14" t="s">
        <v>1139</v>
      </c>
      <c r="R36" s="14"/>
    </row>
    <row r="37" spans="1:18" ht="13" customHeight="1">
      <c r="A37" s="14">
        <v>7</v>
      </c>
      <c r="B37" s="11" t="s">
        <v>653</v>
      </c>
      <c r="C37" s="11" t="s">
        <v>846</v>
      </c>
      <c r="D37" s="11" t="s">
        <v>846</v>
      </c>
      <c r="E37" s="11">
        <v>1</v>
      </c>
      <c r="F37" s="11">
        <v>2</v>
      </c>
      <c r="G37" s="11">
        <v>2</v>
      </c>
      <c r="H37" s="11">
        <v>2</v>
      </c>
      <c r="I37" s="14">
        <v>2</v>
      </c>
      <c r="J37" s="14">
        <v>2</v>
      </c>
      <c r="K37" s="11">
        <v>2</v>
      </c>
      <c r="L37" s="11">
        <v>0</v>
      </c>
      <c r="M37" s="13">
        <f>K37-H37</f>
        <v>0</v>
      </c>
      <c r="N37" s="13">
        <f>K37-J37</f>
        <v>0</v>
      </c>
      <c r="O37" s="11" t="s">
        <v>254</v>
      </c>
      <c r="P37" s="11" t="s">
        <v>307</v>
      </c>
      <c r="Q37" s="14" t="s">
        <v>1139</v>
      </c>
      <c r="R37" s="14"/>
    </row>
    <row r="38" spans="1:18" ht="13" customHeight="1">
      <c r="A38" s="14">
        <v>7</v>
      </c>
      <c r="B38" s="11" t="s">
        <v>653</v>
      </c>
      <c r="C38" s="11" t="s">
        <v>848</v>
      </c>
      <c r="D38" s="11" t="s">
        <v>848</v>
      </c>
      <c r="E38" s="11">
        <v>1</v>
      </c>
      <c r="F38" s="11">
        <v>11</v>
      </c>
      <c r="G38" s="11">
        <v>12</v>
      </c>
      <c r="H38" s="11">
        <v>12</v>
      </c>
      <c r="I38" s="14">
        <v>13</v>
      </c>
      <c r="J38" s="14">
        <v>13</v>
      </c>
      <c r="K38" s="11">
        <v>13</v>
      </c>
      <c r="L38" s="11">
        <v>0</v>
      </c>
      <c r="M38" s="13">
        <f>K38-H38</f>
        <v>1</v>
      </c>
      <c r="N38" s="13">
        <f>K38-J38</f>
        <v>0</v>
      </c>
      <c r="O38" s="11" t="s">
        <v>254</v>
      </c>
      <c r="P38" s="11" t="s">
        <v>307</v>
      </c>
      <c r="Q38" s="14" t="s">
        <v>1139</v>
      </c>
      <c r="R38" s="14"/>
    </row>
    <row r="39" spans="1:18" ht="13" customHeight="1">
      <c r="A39" s="14">
        <v>7</v>
      </c>
      <c r="B39" s="11" t="s">
        <v>653</v>
      </c>
      <c r="C39" s="11" t="s">
        <v>275</v>
      </c>
      <c r="D39" s="11" t="s">
        <v>275</v>
      </c>
      <c r="E39" s="11">
        <v>0</v>
      </c>
      <c r="F39" s="11">
        <v>1</v>
      </c>
      <c r="G39" s="11">
        <v>1</v>
      </c>
      <c r="H39" s="11">
        <v>1</v>
      </c>
      <c r="I39" s="14">
        <v>1</v>
      </c>
      <c r="J39" s="14">
        <v>1</v>
      </c>
      <c r="K39" s="11">
        <v>1</v>
      </c>
      <c r="L39" s="11">
        <v>0</v>
      </c>
      <c r="M39" s="13">
        <f>K39-H39</f>
        <v>0</v>
      </c>
      <c r="N39" s="13">
        <f>K39-J39</f>
        <v>0</v>
      </c>
      <c r="O39" s="11" t="s">
        <v>254</v>
      </c>
      <c r="P39" s="11" t="s">
        <v>307</v>
      </c>
      <c r="Q39" s="14" t="s">
        <v>1139</v>
      </c>
      <c r="R39" s="14"/>
    </row>
    <row r="40" spans="1:18" ht="13" customHeight="1">
      <c r="A40" s="14">
        <v>7</v>
      </c>
      <c r="B40" s="11" t="s">
        <v>653</v>
      </c>
      <c r="C40" s="11" t="s">
        <v>276</v>
      </c>
      <c r="D40" s="11" t="s">
        <v>276</v>
      </c>
      <c r="E40" s="11">
        <v>1</v>
      </c>
      <c r="F40" s="11">
        <v>6</v>
      </c>
      <c r="G40" s="11">
        <v>7</v>
      </c>
      <c r="H40" s="11">
        <v>7</v>
      </c>
      <c r="I40" s="14">
        <v>7</v>
      </c>
      <c r="J40" s="14">
        <v>7</v>
      </c>
      <c r="K40" s="11">
        <v>7</v>
      </c>
      <c r="L40" s="11">
        <v>0</v>
      </c>
      <c r="M40" s="13">
        <f>K40-H40</f>
        <v>0</v>
      </c>
      <c r="N40" s="13">
        <f>K40-J40</f>
        <v>0</v>
      </c>
      <c r="O40" s="11" t="s">
        <v>254</v>
      </c>
      <c r="P40" s="11" t="s">
        <v>307</v>
      </c>
      <c r="Q40" s="14" t="s">
        <v>1139</v>
      </c>
      <c r="R40" s="14"/>
    </row>
    <row r="41" spans="1:18" ht="13" customHeight="1">
      <c r="A41" s="14">
        <v>7</v>
      </c>
      <c r="B41" s="11" t="s">
        <v>653</v>
      </c>
      <c r="C41" s="11" t="s">
        <v>274</v>
      </c>
      <c r="D41" s="11" t="s">
        <v>274</v>
      </c>
      <c r="E41" s="11">
        <v>2</v>
      </c>
      <c r="F41" s="11">
        <v>2</v>
      </c>
      <c r="G41" s="11">
        <v>3</v>
      </c>
      <c r="H41" s="11">
        <v>3</v>
      </c>
      <c r="I41" s="14">
        <v>3</v>
      </c>
      <c r="J41" s="14">
        <v>3</v>
      </c>
      <c r="K41" s="11">
        <v>3</v>
      </c>
      <c r="L41" s="11">
        <v>0</v>
      </c>
      <c r="M41" s="13">
        <f>K41-H41</f>
        <v>0</v>
      </c>
      <c r="N41" s="13">
        <f>K41-J41</f>
        <v>0</v>
      </c>
      <c r="O41" s="11" t="s">
        <v>254</v>
      </c>
      <c r="P41" s="11" t="s">
        <v>307</v>
      </c>
      <c r="Q41" s="14" t="s">
        <v>1139</v>
      </c>
      <c r="R41" s="14"/>
    </row>
    <row r="42" spans="1:18" ht="13" customHeight="1">
      <c r="A42" s="14">
        <v>7</v>
      </c>
      <c r="B42" s="11" t="s">
        <v>653</v>
      </c>
      <c r="C42" s="11" t="s">
        <v>847</v>
      </c>
      <c r="D42" s="11" t="s">
        <v>847</v>
      </c>
      <c r="E42" s="11">
        <v>0</v>
      </c>
      <c r="F42" s="11">
        <v>3</v>
      </c>
      <c r="G42" s="11">
        <v>5</v>
      </c>
      <c r="H42" s="11">
        <v>5</v>
      </c>
      <c r="I42" s="14">
        <v>6</v>
      </c>
      <c r="J42" s="14">
        <v>6</v>
      </c>
      <c r="K42" s="11">
        <v>6</v>
      </c>
      <c r="L42" s="11">
        <v>0</v>
      </c>
      <c r="M42" s="13">
        <f>K42-H42</f>
        <v>1</v>
      </c>
      <c r="N42" s="13">
        <f>K42-J42</f>
        <v>0</v>
      </c>
      <c r="O42" s="11" t="s">
        <v>254</v>
      </c>
      <c r="P42" s="11" t="s">
        <v>307</v>
      </c>
      <c r="Q42" s="14" t="s">
        <v>1139</v>
      </c>
      <c r="R42" s="14"/>
    </row>
    <row r="43" spans="1:18" ht="14">
      <c r="A43" s="14">
        <v>7</v>
      </c>
      <c r="B43" s="11" t="s">
        <v>653</v>
      </c>
      <c r="C43" s="11" t="s">
        <v>280</v>
      </c>
      <c r="D43" s="11" t="s">
        <v>280</v>
      </c>
      <c r="E43" s="11">
        <v>6</v>
      </c>
      <c r="F43" s="11">
        <v>14</v>
      </c>
      <c r="G43" s="11">
        <v>16</v>
      </c>
      <c r="H43" s="11">
        <v>16</v>
      </c>
      <c r="I43" s="14">
        <v>17</v>
      </c>
      <c r="J43" s="14">
        <v>17</v>
      </c>
      <c r="K43" s="11">
        <v>17</v>
      </c>
      <c r="L43" s="11">
        <v>0</v>
      </c>
      <c r="M43" s="13">
        <f>K43-H43</f>
        <v>1</v>
      </c>
      <c r="N43" s="13">
        <f>K43-J43</f>
        <v>0</v>
      </c>
      <c r="O43" s="11" t="s">
        <v>254</v>
      </c>
      <c r="P43" s="11" t="s">
        <v>307</v>
      </c>
      <c r="Q43" s="14" t="s">
        <v>1139</v>
      </c>
      <c r="R43" s="14"/>
    </row>
    <row r="44" spans="1:18" ht="13" customHeight="1">
      <c r="A44" s="14">
        <v>7</v>
      </c>
      <c r="B44" s="11" t="s">
        <v>653</v>
      </c>
      <c r="C44" s="11" t="s">
        <v>272</v>
      </c>
      <c r="D44" s="11" t="s">
        <v>466</v>
      </c>
      <c r="E44" s="11">
        <v>0</v>
      </c>
      <c r="F44" s="11">
        <v>1</v>
      </c>
      <c r="G44" s="11">
        <v>1</v>
      </c>
      <c r="H44" s="11">
        <v>1</v>
      </c>
      <c r="I44" s="14">
        <v>1</v>
      </c>
      <c r="J44" s="14">
        <v>1</v>
      </c>
      <c r="K44" s="11">
        <v>1</v>
      </c>
      <c r="L44" s="11">
        <v>0</v>
      </c>
      <c r="M44" s="13">
        <f>K44-H44</f>
        <v>0</v>
      </c>
      <c r="N44" s="13">
        <f>K44-J44</f>
        <v>0</v>
      </c>
      <c r="O44" s="11" t="s">
        <v>254</v>
      </c>
      <c r="P44" s="11" t="s">
        <v>307</v>
      </c>
      <c r="Q44" s="14" t="s">
        <v>1139</v>
      </c>
      <c r="R44" s="14"/>
    </row>
    <row r="45" spans="1:18" ht="13" customHeight="1">
      <c r="A45" s="14">
        <v>8</v>
      </c>
      <c r="B45" s="11" t="s">
        <v>568</v>
      </c>
      <c r="C45" s="11" t="s">
        <v>574</v>
      </c>
      <c r="D45" s="11" t="s">
        <v>574</v>
      </c>
      <c r="E45" s="11">
        <v>0</v>
      </c>
      <c r="F45" s="11">
        <v>2</v>
      </c>
      <c r="G45" s="11">
        <v>6</v>
      </c>
      <c r="H45" s="11">
        <v>6</v>
      </c>
      <c r="I45" s="14">
        <v>6</v>
      </c>
      <c r="J45" s="14">
        <v>6</v>
      </c>
      <c r="K45" s="11">
        <v>6</v>
      </c>
      <c r="L45" s="11">
        <v>0</v>
      </c>
      <c r="M45" s="13">
        <f>K45-H45</f>
        <v>0</v>
      </c>
      <c r="N45" s="13">
        <f>K45-J45</f>
        <v>0</v>
      </c>
      <c r="O45" s="11" t="s">
        <v>228</v>
      </c>
      <c r="P45" s="11" t="s">
        <v>120</v>
      </c>
      <c r="Q45" s="14" t="s">
        <v>1140</v>
      </c>
      <c r="R45" s="14"/>
    </row>
    <row r="46" spans="1:18" ht="13" customHeight="1">
      <c r="A46" s="14">
        <v>8</v>
      </c>
      <c r="B46" s="11" t="s">
        <v>568</v>
      </c>
      <c r="C46" s="11" t="s">
        <v>759</v>
      </c>
      <c r="D46" s="11" t="s">
        <v>759</v>
      </c>
      <c r="E46" s="11">
        <v>0</v>
      </c>
      <c r="F46" s="11">
        <v>2</v>
      </c>
      <c r="G46" s="11">
        <v>3</v>
      </c>
      <c r="H46" s="11">
        <v>3</v>
      </c>
      <c r="I46" s="14">
        <v>3</v>
      </c>
      <c r="J46" s="14">
        <v>3</v>
      </c>
      <c r="K46" s="11">
        <v>3</v>
      </c>
      <c r="L46" s="11">
        <v>0</v>
      </c>
      <c r="M46" s="13">
        <f>K46-H46</f>
        <v>0</v>
      </c>
      <c r="N46" s="13">
        <f>K46-J46</f>
        <v>0</v>
      </c>
      <c r="O46" s="11" t="s">
        <v>228</v>
      </c>
      <c r="P46" s="11" t="s">
        <v>120</v>
      </c>
      <c r="Q46" s="14" t="s">
        <v>1140</v>
      </c>
      <c r="R46" s="14"/>
    </row>
    <row r="47" spans="1:18" ht="13" customHeight="1">
      <c r="A47" s="14">
        <v>8</v>
      </c>
      <c r="B47" s="11" t="s">
        <v>568</v>
      </c>
      <c r="C47" s="11" t="s">
        <v>575</v>
      </c>
      <c r="D47" s="11" t="s">
        <v>575</v>
      </c>
      <c r="E47" s="11">
        <v>0</v>
      </c>
      <c r="F47" s="11">
        <v>0</v>
      </c>
      <c r="G47" s="11">
        <v>4</v>
      </c>
      <c r="H47" s="11">
        <v>4</v>
      </c>
      <c r="I47" s="14">
        <v>4</v>
      </c>
      <c r="J47" s="14">
        <v>4</v>
      </c>
      <c r="K47" s="11">
        <v>4</v>
      </c>
      <c r="L47" s="11">
        <v>0</v>
      </c>
      <c r="M47" s="13">
        <f>K47-H47</f>
        <v>0</v>
      </c>
      <c r="N47" s="13">
        <f>K47-J47</f>
        <v>0</v>
      </c>
      <c r="O47" s="11" t="s">
        <v>228</v>
      </c>
      <c r="P47" s="11" t="s">
        <v>120</v>
      </c>
      <c r="Q47" s="14" t="s">
        <v>1140</v>
      </c>
      <c r="R47" s="14"/>
    </row>
    <row r="48" spans="1:18" ht="13" customHeight="1">
      <c r="A48" s="14">
        <v>8</v>
      </c>
      <c r="B48" s="11" t="s">
        <v>568</v>
      </c>
      <c r="C48" s="11" t="s">
        <v>573</v>
      </c>
      <c r="D48" s="11" t="s">
        <v>573</v>
      </c>
      <c r="E48" s="11">
        <v>1</v>
      </c>
      <c r="F48" s="11">
        <v>5</v>
      </c>
      <c r="G48" s="11">
        <v>12</v>
      </c>
      <c r="H48" s="11">
        <v>12</v>
      </c>
      <c r="I48" s="14">
        <v>12</v>
      </c>
      <c r="J48" s="14">
        <v>12</v>
      </c>
      <c r="K48" s="11">
        <v>13</v>
      </c>
      <c r="L48" s="11">
        <v>0</v>
      </c>
      <c r="M48" s="13">
        <f>K48-H48</f>
        <v>1</v>
      </c>
      <c r="N48" s="13">
        <f>K48-J48</f>
        <v>1</v>
      </c>
      <c r="O48" s="11" t="s">
        <v>228</v>
      </c>
      <c r="P48" s="11" t="s">
        <v>120</v>
      </c>
      <c r="Q48" s="14" t="s">
        <v>1140</v>
      </c>
      <c r="R48" s="14"/>
    </row>
    <row r="49" spans="1:18" ht="13" customHeight="1">
      <c r="A49" s="14">
        <v>8</v>
      </c>
      <c r="B49" s="11" t="s">
        <v>568</v>
      </c>
      <c r="C49" s="11" t="s">
        <v>758</v>
      </c>
      <c r="D49" s="11" t="s">
        <v>758</v>
      </c>
      <c r="E49" s="11">
        <v>0</v>
      </c>
      <c r="F49" s="11">
        <v>1</v>
      </c>
      <c r="G49" s="11">
        <v>1</v>
      </c>
      <c r="H49" s="11">
        <v>1</v>
      </c>
      <c r="I49" s="14">
        <v>1</v>
      </c>
      <c r="J49" s="14">
        <v>1</v>
      </c>
      <c r="K49" s="11">
        <v>1</v>
      </c>
      <c r="L49" s="11">
        <v>0</v>
      </c>
      <c r="M49" s="13">
        <f>K49-H49</f>
        <v>0</v>
      </c>
      <c r="N49" s="13">
        <f>K49-J49</f>
        <v>0</v>
      </c>
      <c r="O49" s="11" t="s">
        <v>27</v>
      </c>
      <c r="P49" s="11" t="s">
        <v>210</v>
      </c>
      <c r="Q49" s="14" t="s">
        <v>1140</v>
      </c>
      <c r="R49" s="14"/>
    </row>
    <row r="50" spans="1:18" ht="13" customHeight="1">
      <c r="A50" s="14">
        <v>8</v>
      </c>
      <c r="B50" s="11" t="s">
        <v>568</v>
      </c>
      <c r="C50" s="11" t="s">
        <v>757</v>
      </c>
      <c r="D50" s="11" t="s">
        <v>757</v>
      </c>
      <c r="E50" s="11">
        <v>1</v>
      </c>
      <c r="F50" s="11">
        <v>4</v>
      </c>
      <c r="G50" s="11">
        <v>8</v>
      </c>
      <c r="H50" s="11">
        <v>8</v>
      </c>
      <c r="I50" s="14">
        <v>8</v>
      </c>
      <c r="J50" s="14">
        <v>8</v>
      </c>
      <c r="K50" s="11">
        <v>9</v>
      </c>
      <c r="L50" s="11">
        <v>0</v>
      </c>
      <c r="M50" s="13">
        <f>K50-H50</f>
        <v>1</v>
      </c>
      <c r="N50" s="13">
        <f>K50-J50</f>
        <v>1</v>
      </c>
      <c r="O50" s="11" t="s">
        <v>254</v>
      </c>
      <c r="P50" s="11" t="s">
        <v>307</v>
      </c>
      <c r="Q50" s="14" t="s">
        <v>1140</v>
      </c>
      <c r="R50" s="14"/>
    </row>
    <row r="51" spans="1:18" ht="14">
      <c r="A51" s="14">
        <v>8</v>
      </c>
      <c r="B51" s="11" t="s">
        <v>568</v>
      </c>
      <c r="C51" s="11" t="s">
        <v>760</v>
      </c>
      <c r="D51" s="11" t="s">
        <v>760</v>
      </c>
      <c r="E51" s="11">
        <v>1</v>
      </c>
      <c r="F51" s="11">
        <v>1</v>
      </c>
      <c r="G51" s="11">
        <v>3</v>
      </c>
      <c r="H51" s="11">
        <v>3</v>
      </c>
      <c r="I51" s="14">
        <v>3</v>
      </c>
      <c r="J51" s="14">
        <v>3</v>
      </c>
      <c r="K51" s="11">
        <v>3</v>
      </c>
      <c r="L51" s="11">
        <v>0</v>
      </c>
      <c r="M51" s="13">
        <f>K51-H51</f>
        <v>0</v>
      </c>
      <c r="N51" s="13">
        <f>K51-J51</f>
        <v>0</v>
      </c>
      <c r="O51" s="11" t="s">
        <v>271</v>
      </c>
      <c r="P51" s="11" t="s">
        <v>307</v>
      </c>
      <c r="Q51" s="14" t="s">
        <v>1140</v>
      </c>
      <c r="R51" s="14"/>
    </row>
    <row r="52" spans="1:18" ht="13" customHeight="1">
      <c r="A52" s="14">
        <v>9</v>
      </c>
      <c r="B52" s="11" t="s">
        <v>534</v>
      </c>
      <c r="C52" s="11" t="s">
        <v>756</v>
      </c>
      <c r="D52" s="11" t="s">
        <v>756</v>
      </c>
      <c r="E52" s="11">
        <v>0</v>
      </c>
      <c r="F52" s="11">
        <v>0</v>
      </c>
      <c r="G52" s="11">
        <v>10</v>
      </c>
      <c r="H52" s="11">
        <v>10</v>
      </c>
      <c r="I52" s="14">
        <v>5</v>
      </c>
      <c r="J52" s="21">
        <v>10</v>
      </c>
      <c r="K52" s="11">
        <v>22</v>
      </c>
      <c r="L52" s="11">
        <v>0</v>
      </c>
      <c r="M52" s="13">
        <f>K52-H52</f>
        <v>12</v>
      </c>
      <c r="N52" s="13">
        <f>K52-J52</f>
        <v>12</v>
      </c>
      <c r="O52" s="11" t="s">
        <v>279</v>
      </c>
      <c r="P52" s="11" t="s">
        <v>113</v>
      </c>
      <c r="Q52" s="14" t="s">
        <v>964</v>
      </c>
      <c r="R52" s="14" t="s">
        <v>1172</v>
      </c>
    </row>
    <row r="53" spans="1:18" ht="13" customHeight="1">
      <c r="A53" s="14">
        <v>9</v>
      </c>
      <c r="B53" s="11" t="s">
        <v>534</v>
      </c>
      <c r="C53" s="14" t="s">
        <v>535</v>
      </c>
      <c r="D53" s="11" t="s">
        <v>535</v>
      </c>
      <c r="E53" s="11">
        <v>1</v>
      </c>
      <c r="F53" s="11">
        <v>2</v>
      </c>
      <c r="G53" s="11">
        <v>8</v>
      </c>
      <c r="H53" s="11">
        <v>8</v>
      </c>
      <c r="I53" s="14">
        <v>4</v>
      </c>
      <c r="J53" s="21">
        <v>8</v>
      </c>
      <c r="K53" s="11">
        <v>14</v>
      </c>
      <c r="L53" s="11">
        <v>0</v>
      </c>
      <c r="M53" s="13">
        <f>K53-H53</f>
        <v>6</v>
      </c>
      <c r="N53" s="13">
        <f>K53-J53</f>
        <v>6</v>
      </c>
      <c r="O53" s="11" t="s">
        <v>279</v>
      </c>
      <c r="P53" s="11" t="s">
        <v>113</v>
      </c>
      <c r="Q53" s="14" t="s">
        <v>964</v>
      </c>
      <c r="R53" s="14" t="s">
        <v>1172</v>
      </c>
    </row>
    <row r="54" spans="1:18" ht="13" customHeight="1">
      <c r="A54" s="14">
        <v>9</v>
      </c>
      <c r="B54" s="11" t="s">
        <v>534</v>
      </c>
      <c r="C54" s="11" t="s">
        <v>536</v>
      </c>
      <c r="D54" s="11" t="s">
        <v>536</v>
      </c>
      <c r="E54" s="11">
        <v>1</v>
      </c>
      <c r="F54" s="11">
        <v>2</v>
      </c>
      <c r="G54" s="11">
        <v>6</v>
      </c>
      <c r="H54" s="11">
        <v>6</v>
      </c>
      <c r="I54" s="14">
        <v>4</v>
      </c>
      <c r="J54" s="21">
        <v>6</v>
      </c>
      <c r="K54" s="11">
        <v>7</v>
      </c>
      <c r="L54" s="11">
        <v>0</v>
      </c>
      <c r="M54" s="13">
        <f>K54-H54</f>
        <v>1</v>
      </c>
      <c r="N54" s="13">
        <f>K54-J54</f>
        <v>1</v>
      </c>
      <c r="O54" s="11" t="s">
        <v>279</v>
      </c>
      <c r="P54" s="11" t="s">
        <v>113</v>
      </c>
      <c r="Q54" s="14" t="s">
        <v>964</v>
      </c>
      <c r="R54" s="14" t="s">
        <v>1172</v>
      </c>
    </row>
    <row r="55" spans="1:18" ht="13" customHeight="1">
      <c r="A55" s="14">
        <v>10</v>
      </c>
      <c r="B55" s="11" t="s">
        <v>576</v>
      </c>
      <c r="C55" s="11" t="s">
        <v>364</v>
      </c>
      <c r="D55" s="11" t="s">
        <v>364</v>
      </c>
      <c r="E55" s="11">
        <v>0</v>
      </c>
      <c r="F55" s="11">
        <v>0</v>
      </c>
      <c r="G55" s="11">
        <v>1</v>
      </c>
      <c r="H55" s="11">
        <v>1</v>
      </c>
      <c r="I55" s="14">
        <v>1</v>
      </c>
      <c r="J55" s="14">
        <v>1</v>
      </c>
      <c r="K55" s="11">
        <v>1</v>
      </c>
      <c r="L55" s="11">
        <v>0</v>
      </c>
      <c r="M55" s="13">
        <f>K55-H55</f>
        <v>0</v>
      </c>
      <c r="N55" s="13">
        <f>K55-J55</f>
        <v>0</v>
      </c>
      <c r="O55" s="11" t="s">
        <v>560</v>
      </c>
      <c r="P55" s="11" t="s">
        <v>564</v>
      </c>
      <c r="Q55" s="14" t="s">
        <v>889</v>
      </c>
      <c r="R55" s="14"/>
    </row>
    <row r="56" spans="1:18" ht="13" customHeight="1">
      <c r="A56" s="14">
        <v>10</v>
      </c>
      <c r="B56" s="11" t="s">
        <v>576</v>
      </c>
      <c r="C56" s="11" t="s">
        <v>751</v>
      </c>
      <c r="D56" s="11" t="s">
        <v>751</v>
      </c>
      <c r="E56" s="11">
        <v>1</v>
      </c>
      <c r="F56" s="11">
        <v>3</v>
      </c>
      <c r="G56" s="11">
        <v>3</v>
      </c>
      <c r="H56" s="11">
        <v>3</v>
      </c>
      <c r="I56" s="14">
        <v>3</v>
      </c>
      <c r="J56" s="14">
        <v>3</v>
      </c>
      <c r="K56" s="11">
        <v>3</v>
      </c>
      <c r="L56" s="11">
        <v>0</v>
      </c>
      <c r="M56" s="13">
        <f>K56-H56</f>
        <v>0</v>
      </c>
      <c r="N56" s="13">
        <f>K56-J56</f>
        <v>0</v>
      </c>
      <c r="O56" s="11" t="s">
        <v>560</v>
      </c>
      <c r="P56" s="11" t="s">
        <v>564</v>
      </c>
      <c r="Q56" s="14" t="s">
        <v>889</v>
      </c>
      <c r="R56" s="14"/>
    </row>
    <row r="57" spans="1:18" ht="13" customHeight="1">
      <c r="A57" s="14">
        <v>10</v>
      </c>
      <c r="B57" s="11" t="s">
        <v>576</v>
      </c>
      <c r="C57" s="15" t="s">
        <v>955</v>
      </c>
      <c r="D57" s="11"/>
      <c r="E57" s="11">
        <v>0</v>
      </c>
      <c r="F57" s="11">
        <v>0</v>
      </c>
      <c r="G57" s="11">
        <v>0</v>
      </c>
      <c r="H57" s="11">
        <v>0</v>
      </c>
      <c r="I57" s="14">
        <v>0</v>
      </c>
      <c r="J57" s="14">
        <v>0</v>
      </c>
      <c r="K57" s="11">
        <v>1</v>
      </c>
      <c r="L57" s="11">
        <v>0</v>
      </c>
      <c r="M57" s="13">
        <f>K57-H57</f>
        <v>1</v>
      </c>
      <c r="N57" s="13">
        <f>K57-J57</f>
        <v>1</v>
      </c>
      <c r="O57" s="11" t="s">
        <v>254</v>
      </c>
      <c r="P57" s="11" t="s">
        <v>264</v>
      </c>
      <c r="Q57" s="14" t="s">
        <v>889</v>
      </c>
      <c r="R57" s="19" t="s">
        <v>54</v>
      </c>
    </row>
    <row r="58" spans="1:18" ht="14">
      <c r="A58" s="14">
        <v>10</v>
      </c>
      <c r="B58" s="11" t="s">
        <v>576</v>
      </c>
      <c r="C58" s="11" t="s">
        <v>558</v>
      </c>
      <c r="D58" s="11" t="s">
        <v>565</v>
      </c>
      <c r="E58" s="11">
        <v>1</v>
      </c>
      <c r="F58" s="11">
        <v>1</v>
      </c>
      <c r="G58" s="11">
        <v>1</v>
      </c>
      <c r="H58" s="11">
        <v>1</v>
      </c>
      <c r="I58" s="14">
        <v>1</v>
      </c>
      <c r="J58" s="14">
        <v>1</v>
      </c>
      <c r="K58" s="11">
        <v>1</v>
      </c>
      <c r="L58" s="11">
        <v>0</v>
      </c>
      <c r="M58" s="13">
        <f>K58-H58</f>
        <v>0</v>
      </c>
      <c r="N58" s="13">
        <f>K58-J58</f>
        <v>0</v>
      </c>
      <c r="O58" s="11" t="s">
        <v>560</v>
      </c>
      <c r="P58" s="11" t="s">
        <v>564</v>
      </c>
      <c r="Q58" s="14" t="s">
        <v>889</v>
      </c>
      <c r="R58" s="14"/>
    </row>
    <row r="59" spans="1:18" ht="14">
      <c r="A59" s="14">
        <v>12</v>
      </c>
      <c r="B59" s="11" t="s">
        <v>752</v>
      </c>
      <c r="C59" s="11" t="s">
        <v>462</v>
      </c>
      <c r="D59" s="11" t="s">
        <v>462</v>
      </c>
      <c r="E59" s="11">
        <v>8</v>
      </c>
      <c r="F59" s="11">
        <v>26</v>
      </c>
      <c r="G59" s="11">
        <v>23</v>
      </c>
      <c r="H59" s="12">
        <v>22</v>
      </c>
      <c r="I59" s="14">
        <v>22</v>
      </c>
      <c r="J59" s="14">
        <v>22</v>
      </c>
      <c r="K59" s="11">
        <v>22</v>
      </c>
      <c r="L59" s="11">
        <v>0</v>
      </c>
      <c r="M59" s="13">
        <f>K59-H59</f>
        <v>0</v>
      </c>
      <c r="N59" s="13">
        <f>K59-J59</f>
        <v>0</v>
      </c>
      <c r="O59" s="11" t="s">
        <v>135</v>
      </c>
      <c r="P59" s="11" t="s">
        <v>136</v>
      </c>
      <c r="Q59" s="14" t="s">
        <v>1098</v>
      </c>
      <c r="R59" s="14" t="s">
        <v>1150</v>
      </c>
    </row>
    <row r="60" spans="1:18" ht="13" customHeight="1">
      <c r="A60" s="14">
        <v>12</v>
      </c>
      <c r="B60" s="11" t="s">
        <v>752</v>
      </c>
      <c r="C60" s="11" t="s">
        <v>459</v>
      </c>
      <c r="D60" s="11" t="s">
        <v>459</v>
      </c>
      <c r="E60" s="11">
        <v>1</v>
      </c>
      <c r="F60" s="11">
        <v>1</v>
      </c>
      <c r="G60" s="11">
        <v>1</v>
      </c>
      <c r="H60" s="11">
        <v>1</v>
      </c>
      <c r="I60" s="14">
        <v>2</v>
      </c>
      <c r="J60" s="14">
        <v>2</v>
      </c>
      <c r="K60" s="11">
        <v>2</v>
      </c>
      <c r="L60" s="11">
        <v>0</v>
      </c>
      <c r="M60" s="13">
        <f>K60-H60</f>
        <v>1</v>
      </c>
      <c r="N60" s="13">
        <f>K60-J60</f>
        <v>0</v>
      </c>
      <c r="O60" s="11" t="s">
        <v>243</v>
      </c>
      <c r="P60" s="11" t="s">
        <v>89</v>
      </c>
      <c r="Q60" s="14" t="s">
        <v>1098</v>
      </c>
      <c r="R60" s="14"/>
    </row>
    <row r="61" spans="1:18" ht="13" customHeight="1">
      <c r="A61" s="14">
        <v>12</v>
      </c>
      <c r="B61" s="11" t="s">
        <v>752</v>
      </c>
      <c r="C61" s="11" t="s">
        <v>460</v>
      </c>
      <c r="D61" s="11" t="s">
        <v>460</v>
      </c>
      <c r="E61" s="11">
        <v>1</v>
      </c>
      <c r="F61" s="11">
        <v>1</v>
      </c>
      <c r="G61" s="11">
        <v>1</v>
      </c>
      <c r="H61" s="11">
        <v>1</v>
      </c>
      <c r="I61" s="14">
        <v>1</v>
      </c>
      <c r="J61" s="14">
        <v>1</v>
      </c>
      <c r="K61" s="11">
        <v>1</v>
      </c>
      <c r="L61" s="11">
        <v>0</v>
      </c>
      <c r="M61" s="13">
        <f>K61-H61</f>
        <v>0</v>
      </c>
      <c r="N61" s="13">
        <f>K61-J61</f>
        <v>0</v>
      </c>
      <c r="O61" s="11" t="s">
        <v>131</v>
      </c>
      <c r="P61" s="11" t="s">
        <v>89</v>
      </c>
      <c r="Q61" s="14" t="s">
        <v>1098</v>
      </c>
      <c r="R61" s="14"/>
    </row>
    <row r="62" spans="1:18" ht="13" customHeight="1">
      <c r="A62" s="14">
        <v>12</v>
      </c>
      <c r="B62" s="11" t="s">
        <v>291</v>
      </c>
      <c r="C62" s="11" t="s">
        <v>292</v>
      </c>
      <c r="D62" s="11"/>
      <c r="E62" s="11">
        <v>0</v>
      </c>
      <c r="F62" s="11">
        <v>0</v>
      </c>
      <c r="G62" s="11">
        <v>0</v>
      </c>
      <c r="H62" s="11">
        <v>0</v>
      </c>
      <c r="I62" s="11">
        <v>1</v>
      </c>
      <c r="J62" s="11">
        <v>1</v>
      </c>
      <c r="K62" s="11">
        <v>1</v>
      </c>
      <c r="L62" s="11">
        <v>0</v>
      </c>
      <c r="M62" s="13">
        <f>K62-H62</f>
        <v>1</v>
      </c>
      <c r="N62" s="13">
        <f>K62-J62</f>
        <v>0</v>
      </c>
      <c r="O62" s="11" t="s">
        <v>952</v>
      </c>
      <c r="P62" s="11" t="s">
        <v>293</v>
      </c>
      <c r="Q62" s="14" t="s">
        <v>1098</v>
      </c>
      <c r="R62" s="14" t="s">
        <v>117</v>
      </c>
    </row>
    <row r="63" spans="1:18" ht="13" customHeight="1">
      <c r="A63" s="14">
        <v>12</v>
      </c>
      <c r="B63" s="11" t="s">
        <v>752</v>
      </c>
      <c r="C63" s="11" t="s">
        <v>754</v>
      </c>
      <c r="D63" s="11" t="s">
        <v>754</v>
      </c>
      <c r="E63" s="11">
        <v>0</v>
      </c>
      <c r="F63" s="11">
        <v>1</v>
      </c>
      <c r="G63" s="11">
        <v>1</v>
      </c>
      <c r="H63" s="11">
        <v>1</v>
      </c>
      <c r="I63" s="14">
        <v>1</v>
      </c>
      <c r="J63" s="14">
        <v>1</v>
      </c>
      <c r="K63" s="11">
        <v>1</v>
      </c>
      <c r="L63" s="11">
        <v>0</v>
      </c>
      <c r="M63" s="13">
        <f>K63-H63</f>
        <v>0</v>
      </c>
      <c r="N63" s="13">
        <f>K63-J63</f>
        <v>0</v>
      </c>
      <c r="O63" s="11" t="s">
        <v>254</v>
      </c>
      <c r="P63" s="11" t="s">
        <v>264</v>
      </c>
      <c r="Q63" s="14" t="s">
        <v>1098</v>
      </c>
      <c r="R63" s="14"/>
    </row>
    <row r="64" spans="1:18" ht="13" customHeight="1">
      <c r="A64" s="14">
        <v>12</v>
      </c>
      <c r="B64" s="11" t="s">
        <v>752</v>
      </c>
      <c r="C64" s="11" t="s">
        <v>461</v>
      </c>
      <c r="D64" s="11" t="s">
        <v>461</v>
      </c>
      <c r="E64" s="11">
        <v>2</v>
      </c>
      <c r="F64" s="11">
        <v>5</v>
      </c>
      <c r="G64" s="11">
        <v>4</v>
      </c>
      <c r="H64" s="11">
        <v>4</v>
      </c>
      <c r="I64" s="14">
        <v>4</v>
      </c>
      <c r="J64" s="14">
        <v>4</v>
      </c>
      <c r="K64" s="11">
        <v>4</v>
      </c>
      <c r="L64" s="11">
        <v>0</v>
      </c>
      <c r="M64" s="13">
        <f>K64-H64</f>
        <v>0</v>
      </c>
      <c r="N64" s="13">
        <f>K64-J64</f>
        <v>0</v>
      </c>
      <c r="O64" s="11" t="s">
        <v>134</v>
      </c>
      <c r="P64" s="11" t="s">
        <v>654</v>
      </c>
      <c r="Q64" s="14" t="s">
        <v>1098</v>
      </c>
      <c r="R64" s="14"/>
    </row>
    <row r="65" spans="1:18" ht="13" customHeight="1">
      <c r="A65" s="14">
        <v>12</v>
      </c>
      <c r="B65" s="11" t="s">
        <v>752</v>
      </c>
      <c r="C65" s="11" t="s">
        <v>753</v>
      </c>
      <c r="D65" s="11" t="s">
        <v>753</v>
      </c>
      <c r="E65" s="11">
        <v>3</v>
      </c>
      <c r="F65" s="11">
        <v>7</v>
      </c>
      <c r="G65" s="11">
        <v>10</v>
      </c>
      <c r="H65" s="11">
        <v>10</v>
      </c>
      <c r="I65" s="14">
        <v>11</v>
      </c>
      <c r="J65" s="14">
        <v>11</v>
      </c>
      <c r="K65" s="11">
        <v>11</v>
      </c>
      <c r="L65" s="11">
        <v>0</v>
      </c>
      <c r="M65" s="13">
        <f>K65-H65</f>
        <v>1</v>
      </c>
      <c r="N65" s="13">
        <f>K65-J65</f>
        <v>0</v>
      </c>
      <c r="O65" s="11" t="s">
        <v>254</v>
      </c>
      <c r="P65" s="11" t="s">
        <v>654</v>
      </c>
      <c r="Q65" s="14" t="s">
        <v>1098</v>
      </c>
      <c r="R65" s="14"/>
    </row>
    <row r="66" spans="1:18" ht="13" customHeight="1">
      <c r="A66" s="14">
        <v>13</v>
      </c>
      <c r="B66" s="11" t="s">
        <v>395</v>
      </c>
      <c r="C66" s="11" t="s">
        <v>403</v>
      </c>
      <c r="D66" s="11" t="s">
        <v>403</v>
      </c>
      <c r="E66" s="11">
        <v>0</v>
      </c>
      <c r="F66" s="11">
        <v>0</v>
      </c>
      <c r="G66" s="11">
        <v>1</v>
      </c>
      <c r="H66" s="11">
        <v>1</v>
      </c>
      <c r="I66" s="14">
        <v>1</v>
      </c>
      <c r="J66" s="14">
        <v>1</v>
      </c>
      <c r="K66" s="11">
        <v>1</v>
      </c>
      <c r="L66" s="11">
        <v>0</v>
      </c>
      <c r="M66" s="13">
        <f>K66-H66</f>
        <v>0</v>
      </c>
      <c r="N66" s="13">
        <f>K66-J66</f>
        <v>0</v>
      </c>
      <c r="O66" s="11" t="s">
        <v>248</v>
      </c>
      <c r="P66" s="11" t="s">
        <v>265</v>
      </c>
      <c r="Q66" s="14" t="s">
        <v>1142</v>
      </c>
      <c r="R66" s="14"/>
    </row>
    <row r="67" spans="1:18" ht="13" customHeight="1">
      <c r="A67" s="14">
        <v>13</v>
      </c>
      <c r="B67" s="11" t="s">
        <v>395</v>
      </c>
      <c r="C67" s="11" t="s">
        <v>572</v>
      </c>
      <c r="D67" s="11" t="s">
        <v>468</v>
      </c>
      <c r="E67" s="11">
        <v>0</v>
      </c>
      <c r="F67" s="11">
        <v>13</v>
      </c>
      <c r="G67" s="11">
        <v>9</v>
      </c>
      <c r="H67" s="11">
        <v>9</v>
      </c>
      <c r="I67" s="14">
        <v>9</v>
      </c>
      <c r="J67" s="14">
        <v>9</v>
      </c>
      <c r="K67" s="11">
        <v>9</v>
      </c>
      <c r="L67" s="11">
        <v>0</v>
      </c>
      <c r="M67" s="13">
        <f>K67-H67</f>
        <v>0</v>
      </c>
      <c r="N67" s="13">
        <f>K67-J67</f>
        <v>0</v>
      </c>
      <c r="O67" s="11" t="s">
        <v>248</v>
      </c>
      <c r="P67" s="11" t="s">
        <v>265</v>
      </c>
      <c r="Q67" s="14" t="s">
        <v>1142</v>
      </c>
      <c r="R67" s="14"/>
    </row>
    <row r="68" spans="1:18" ht="13" customHeight="1">
      <c r="A68" s="14">
        <v>13</v>
      </c>
      <c r="B68" s="13" t="s">
        <v>395</v>
      </c>
      <c r="C68" s="11" t="s">
        <v>999</v>
      </c>
      <c r="D68" s="13"/>
      <c r="E68" s="13">
        <v>0</v>
      </c>
      <c r="F68" s="13">
        <v>0</v>
      </c>
      <c r="G68" s="13">
        <v>0</v>
      </c>
      <c r="H68" s="16">
        <v>1</v>
      </c>
      <c r="I68" s="14">
        <v>2</v>
      </c>
      <c r="J68" s="14">
        <v>2</v>
      </c>
      <c r="K68" s="13">
        <v>3</v>
      </c>
      <c r="L68" s="11">
        <v>0</v>
      </c>
      <c r="M68" s="13">
        <f>K68-H68</f>
        <v>2</v>
      </c>
      <c r="N68" s="13">
        <f>K68-J68</f>
        <v>1</v>
      </c>
      <c r="O68" s="11" t="s">
        <v>248</v>
      </c>
      <c r="P68" s="14" t="s">
        <v>265</v>
      </c>
      <c r="Q68" s="14" t="s">
        <v>1142</v>
      </c>
      <c r="R68" s="14" t="s">
        <v>968</v>
      </c>
    </row>
    <row r="69" spans="1:18" ht="13" customHeight="1">
      <c r="A69" s="14">
        <v>13</v>
      </c>
      <c r="B69" s="11" t="s">
        <v>395</v>
      </c>
      <c r="C69" s="11" t="s">
        <v>533</v>
      </c>
      <c r="D69" s="11" t="s">
        <v>469</v>
      </c>
      <c r="E69" s="11">
        <v>0</v>
      </c>
      <c r="F69" s="11">
        <v>0</v>
      </c>
      <c r="G69" s="11">
        <v>9</v>
      </c>
      <c r="H69" s="11">
        <v>9</v>
      </c>
      <c r="I69" s="14">
        <v>9</v>
      </c>
      <c r="J69" s="14">
        <v>9</v>
      </c>
      <c r="K69" s="11">
        <v>9</v>
      </c>
      <c r="L69" s="11">
        <v>0</v>
      </c>
      <c r="M69" s="13">
        <f>K69-H69</f>
        <v>0</v>
      </c>
      <c r="N69" s="13">
        <f>K69-J69</f>
        <v>0</v>
      </c>
      <c r="O69" s="11" t="s">
        <v>952</v>
      </c>
      <c r="P69" s="11" t="s">
        <v>716</v>
      </c>
      <c r="Q69" s="14" t="s">
        <v>1142</v>
      </c>
      <c r="R69" s="14"/>
    </row>
    <row r="70" spans="1:18" ht="14">
      <c r="A70" s="14">
        <v>13</v>
      </c>
      <c r="B70" s="11" t="s">
        <v>395</v>
      </c>
      <c r="C70" s="11" t="s">
        <v>571</v>
      </c>
      <c r="D70" s="11" t="s">
        <v>571</v>
      </c>
      <c r="E70" s="11">
        <v>0</v>
      </c>
      <c r="F70" s="11">
        <v>0</v>
      </c>
      <c r="G70" s="11">
        <v>1</v>
      </c>
      <c r="H70" s="11">
        <v>1</v>
      </c>
      <c r="I70" s="14">
        <v>1</v>
      </c>
      <c r="J70" s="14">
        <v>1</v>
      </c>
      <c r="K70" s="11">
        <v>1</v>
      </c>
      <c r="L70" s="11">
        <v>0</v>
      </c>
      <c r="M70" s="13">
        <f>K70-H70</f>
        <v>0</v>
      </c>
      <c r="N70" s="13">
        <f>K70-J70</f>
        <v>0</v>
      </c>
      <c r="O70" s="11" t="s">
        <v>952</v>
      </c>
      <c r="P70" s="11" t="s">
        <v>894</v>
      </c>
      <c r="Q70" s="14" t="s">
        <v>1142</v>
      </c>
      <c r="R70" s="14"/>
    </row>
    <row r="71" spans="1:18" ht="13" customHeight="1">
      <c r="A71" s="14">
        <v>13</v>
      </c>
      <c r="B71" s="11" t="s">
        <v>395</v>
      </c>
      <c r="C71" s="11" t="s">
        <v>593</v>
      </c>
      <c r="D71" s="11" t="s">
        <v>593</v>
      </c>
      <c r="E71" s="11">
        <v>2</v>
      </c>
      <c r="F71" s="11">
        <v>0</v>
      </c>
      <c r="G71" s="11">
        <v>2</v>
      </c>
      <c r="H71" s="11">
        <v>2</v>
      </c>
      <c r="I71" s="14">
        <v>2</v>
      </c>
      <c r="J71" s="14">
        <v>2</v>
      </c>
      <c r="K71" s="11">
        <v>3</v>
      </c>
      <c r="L71" s="11">
        <v>0</v>
      </c>
      <c r="M71" s="13">
        <f>K71-H71</f>
        <v>1</v>
      </c>
      <c r="N71" s="13">
        <f>K71-J71</f>
        <v>1</v>
      </c>
      <c r="O71" s="11" t="s">
        <v>952</v>
      </c>
      <c r="P71" s="11" t="s">
        <v>716</v>
      </c>
      <c r="Q71" s="14" t="s">
        <v>1142</v>
      </c>
      <c r="R71" s="14"/>
    </row>
    <row r="72" spans="1:18" ht="13" customHeight="1">
      <c r="A72" s="14">
        <v>13</v>
      </c>
      <c r="B72" s="11" t="s">
        <v>715</v>
      </c>
      <c r="C72" s="11" t="s">
        <v>636</v>
      </c>
      <c r="D72" s="11" t="s">
        <v>636</v>
      </c>
      <c r="E72" s="11">
        <v>0</v>
      </c>
      <c r="F72" s="11">
        <v>0</v>
      </c>
      <c r="G72" s="11">
        <v>0</v>
      </c>
      <c r="H72" s="11">
        <v>0</v>
      </c>
      <c r="I72" s="14">
        <v>1</v>
      </c>
      <c r="J72" s="14">
        <v>1</v>
      </c>
      <c r="K72" s="11">
        <v>2</v>
      </c>
      <c r="L72" s="11">
        <v>0</v>
      </c>
      <c r="M72" s="13">
        <f>K72-H72</f>
        <v>2</v>
      </c>
      <c r="N72" s="13">
        <f>K72-J72</f>
        <v>1</v>
      </c>
      <c r="O72" s="11" t="s">
        <v>952</v>
      </c>
      <c r="P72" s="11" t="s">
        <v>807</v>
      </c>
      <c r="Q72" s="14" t="s">
        <v>1142</v>
      </c>
      <c r="R72" s="14"/>
    </row>
    <row r="73" spans="1:18" ht="13" customHeight="1">
      <c r="A73" s="14">
        <v>13</v>
      </c>
      <c r="B73" s="11" t="s">
        <v>395</v>
      </c>
      <c r="C73" s="11" t="s">
        <v>637</v>
      </c>
      <c r="D73" s="11" t="s">
        <v>569</v>
      </c>
      <c r="E73" s="11">
        <v>0</v>
      </c>
      <c r="F73" s="11">
        <v>2</v>
      </c>
      <c r="G73" s="11">
        <v>5</v>
      </c>
      <c r="H73" s="12">
        <v>6</v>
      </c>
      <c r="I73" s="14">
        <v>6</v>
      </c>
      <c r="J73" s="14">
        <v>6</v>
      </c>
      <c r="K73" s="11">
        <v>9</v>
      </c>
      <c r="L73" s="11">
        <v>0</v>
      </c>
      <c r="M73" s="13">
        <f>K73-H73</f>
        <v>3</v>
      </c>
      <c r="N73" s="13">
        <f>K73-J73</f>
        <v>3</v>
      </c>
      <c r="O73" s="11" t="s">
        <v>952</v>
      </c>
      <c r="P73" s="11" t="s">
        <v>807</v>
      </c>
      <c r="Q73" s="14" t="s">
        <v>1142</v>
      </c>
      <c r="R73" s="14" t="s">
        <v>968</v>
      </c>
    </row>
    <row r="74" spans="1:18" ht="13" customHeight="1">
      <c r="A74" s="14">
        <v>13</v>
      </c>
      <c r="B74" s="11" t="s">
        <v>395</v>
      </c>
      <c r="C74" s="11" t="s">
        <v>997</v>
      </c>
      <c r="D74" s="11" t="s">
        <v>997</v>
      </c>
      <c r="E74" s="11">
        <v>0</v>
      </c>
      <c r="F74" s="11">
        <v>8</v>
      </c>
      <c r="G74" s="11">
        <v>3</v>
      </c>
      <c r="H74" s="11">
        <v>3</v>
      </c>
      <c r="I74" s="14">
        <v>5</v>
      </c>
      <c r="J74" s="14">
        <v>5</v>
      </c>
      <c r="K74" s="11">
        <v>5</v>
      </c>
      <c r="L74" s="11">
        <v>0</v>
      </c>
      <c r="M74" s="13">
        <f>K74-H74</f>
        <v>2</v>
      </c>
      <c r="N74" s="13">
        <f>K74-J74</f>
        <v>0</v>
      </c>
      <c r="O74" s="11" t="s">
        <v>952</v>
      </c>
      <c r="P74" s="11" t="s">
        <v>716</v>
      </c>
      <c r="Q74" s="14" t="s">
        <v>1142</v>
      </c>
      <c r="R74" s="14"/>
    </row>
    <row r="75" spans="1:18" ht="13" customHeight="1">
      <c r="A75" s="14">
        <v>13</v>
      </c>
      <c r="B75" s="11" t="s">
        <v>395</v>
      </c>
      <c r="C75" s="11" t="s">
        <v>658</v>
      </c>
      <c r="D75" s="11" t="s">
        <v>658</v>
      </c>
      <c r="E75" s="11">
        <v>0</v>
      </c>
      <c r="F75" s="11">
        <v>0</v>
      </c>
      <c r="G75" s="11">
        <v>5</v>
      </c>
      <c r="H75" s="11">
        <v>5</v>
      </c>
      <c r="I75" s="14">
        <v>5</v>
      </c>
      <c r="J75" s="14">
        <v>5</v>
      </c>
      <c r="K75" s="11">
        <v>6</v>
      </c>
      <c r="L75" s="11">
        <v>0</v>
      </c>
      <c r="M75" s="13">
        <f>K75-H75</f>
        <v>1</v>
      </c>
      <c r="N75" s="13">
        <f>K75-J75</f>
        <v>1</v>
      </c>
      <c r="O75" s="11" t="s">
        <v>952</v>
      </c>
      <c r="P75" s="11" t="s">
        <v>716</v>
      </c>
      <c r="Q75" s="14" t="s">
        <v>1142</v>
      </c>
      <c r="R75" s="14"/>
    </row>
    <row r="76" spans="1:18" ht="13" customHeight="1">
      <c r="A76" s="14">
        <v>13</v>
      </c>
      <c r="B76" s="11" t="s">
        <v>395</v>
      </c>
      <c r="C76" s="11" t="s">
        <v>996</v>
      </c>
      <c r="D76" s="11" t="s">
        <v>996</v>
      </c>
      <c r="E76" s="11">
        <v>0</v>
      </c>
      <c r="F76" s="11">
        <v>0</v>
      </c>
      <c r="G76" s="11">
        <v>1</v>
      </c>
      <c r="H76" s="11">
        <v>1</v>
      </c>
      <c r="I76" s="14">
        <v>2</v>
      </c>
      <c r="J76" s="14">
        <v>2</v>
      </c>
      <c r="K76" s="11">
        <v>2</v>
      </c>
      <c r="L76" s="11">
        <v>2</v>
      </c>
      <c r="M76" s="13">
        <f>K76-H76</f>
        <v>1</v>
      </c>
      <c r="N76" s="13">
        <f>K76-J76</f>
        <v>0</v>
      </c>
      <c r="O76" s="11" t="s">
        <v>952</v>
      </c>
      <c r="P76" s="11" t="s">
        <v>716</v>
      </c>
      <c r="Q76" s="14" t="s">
        <v>1142</v>
      </c>
      <c r="R76" s="14"/>
    </row>
    <row r="77" spans="1:18" ht="13" customHeight="1">
      <c r="A77" s="14">
        <v>13</v>
      </c>
      <c r="B77" s="11" t="s">
        <v>395</v>
      </c>
      <c r="C77" s="11" t="s">
        <v>998</v>
      </c>
      <c r="D77" s="11" t="s">
        <v>998</v>
      </c>
      <c r="E77" s="11">
        <v>2</v>
      </c>
      <c r="F77" s="11">
        <v>11</v>
      </c>
      <c r="G77" s="11">
        <v>14</v>
      </c>
      <c r="H77" s="11">
        <v>14</v>
      </c>
      <c r="I77" s="14">
        <v>16</v>
      </c>
      <c r="J77" s="14">
        <v>16</v>
      </c>
      <c r="K77" s="11">
        <v>18</v>
      </c>
      <c r="L77" s="11">
        <v>0</v>
      </c>
      <c r="M77" s="13">
        <f>K77-H77</f>
        <v>4</v>
      </c>
      <c r="N77" s="13">
        <f>K77-J77</f>
        <v>2</v>
      </c>
      <c r="O77" s="11" t="s">
        <v>248</v>
      </c>
      <c r="P77" s="11" t="s">
        <v>265</v>
      </c>
      <c r="Q77" s="14" t="s">
        <v>1142</v>
      </c>
      <c r="R77" s="14"/>
    </row>
    <row r="78" spans="1:18" ht="13" customHeight="1">
      <c r="A78" s="14">
        <v>13</v>
      </c>
      <c r="B78" s="11" t="s">
        <v>395</v>
      </c>
      <c r="C78" s="11" t="s">
        <v>397</v>
      </c>
      <c r="D78" s="11" t="s">
        <v>397</v>
      </c>
      <c r="E78" s="11">
        <v>0</v>
      </c>
      <c r="F78" s="11">
        <v>2</v>
      </c>
      <c r="G78" s="11">
        <v>2</v>
      </c>
      <c r="H78" s="11">
        <v>2</v>
      </c>
      <c r="I78" s="14">
        <v>2</v>
      </c>
      <c r="J78" s="14">
        <v>2</v>
      </c>
      <c r="K78" s="11">
        <v>2</v>
      </c>
      <c r="L78" s="11">
        <v>0</v>
      </c>
      <c r="M78" s="13">
        <f>K78-H78</f>
        <v>0</v>
      </c>
      <c r="N78" s="13">
        <f>K78-J78</f>
        <v>0</v>
      </c>
      <c r="O78" s="11" t="s">
        <v>248</v>
      </c>
      <c r="P78" s="11" t="s">
        <v>470</v>
      </c>
      <c r="Q78" s="14" t="s">
        <v>1142</v>
      </c>
      <c r="R78" s="14"/>
    </row>
    <row r="79" spans="1:18" ht="13" customHeight="1">
      <c r="A79" s="14">
        <v>13</v>
      </c>
      <c r="B79" s="11" t="s">
        <v>395</v>
      </c>
      <c r="C79" s="11" t="s">
        <v>570</v>
      </c>
      <c r="D79" s="11" t="s">
        <v>570</v>
      </c>
      <c r="E79" s="11">
        <v>0</v>
      </c>
      <c r="F79" s="11">
        <v>0</v>
      </c>
      <c r="G79" s="11">
        <v>1</v>
      </c>
      <c r="H79" s="11">
        <v>1</v>
      </c>
      <c r="I79" s="14">
        <v>1</v>
      </c>
      <c r="J79" s="14">
        <v>1</v>
      </c>
      <c r="K79" s="11">
        <v>1</v>
      </c>
      <c r="L79" s="11">
        <v>0</v>
      </c>
      <c r="M79" s="13">
        <f>K79-H79</f>
        <v>0</v>
      </c>
      <c r="N79" s="13">
        <f>K79-J79</f>
        <v>0</v>
      </c>
      <c r="O79" s="11" t="s">
        <v>248</v>
      </c>
      <c r="P79" s="11" t="s">
        <v>470</v>
      </c>
      <c r="Q79" s="14" t="s">
        <v>1142</v>
      </c>
      <c r="R79" s="14"/>
    </row>
    <row r="80" spans="1:18" ht="14">
      <c r="A80" s="14">
        <v>13</v>
      </c>
      <c r="B80" s="11" t="s">
        <v>395</v>
      </c>
      <c r="C80" s="11" t="s">
        <v>402</v>
      </c>
      <c r="D80" s="11" t="s">
        <v>402</v>
      </c>
      <c r="E80" s="11">
        <v>0</v>
      </c>
      <c r="F80" s="11">
        <v>0</v>
      </c>
      <c r="G80" s="11">
        <v>3</v>
      </c>
      <c r="H80" s="11">
        <v>3</v>
      </c>
      <c r="I80" s="14">
        <v>4</v>
      </c>
      <c r="J80" s="14">
        <v>4</v>
      </c>
      <c r="K80" s="11">
        <v>4</v>
      </c>
      <c r="L80" s="11">
        <v>0</v>
      </c>
      <c r="M80" s="13">
        <f>K80-H80</f>
        <v>1</v>
      </c>
      <c r="N80" s="13">
        <f>K80-J80</f>
        <v>0</v>
      </c>
      <c r="O80" s="11" t="s">
        <v>248</v>
      </c>
      <c r="P80" s="11" t="s">
        <v>265</v>
      </c>
      <c r="Q80" s="14" t="s">
        <v>1142</v>
      </c>
      <c r="R80" s="14"/>
    </row>
    <row r="81" spans="1:237" ht="14">
      <c r="A81" s="14">
        <v>13</v>
      </c>
      <c r="B81" s="11" t="s">
        <v>395</v>
      </c>
      <c r="C81" s="11" t="s">
        <v>532</v>
      </c>
      <c r="D81" s="11" t="s">
        <v>532</v>
      </c>
      <c r="E81" s="11">
        <v>0</v>
      </c>
      <c r="F81" s="11">
        <v>0</v>
      </c>
      <c r="G81" s="11">
        <v>1</v>
      </c>
      <c r="H81" s="11">
        <v>1</v>
      </c>
      <c r="I81" s="14">
        <v>2</v>
      </c>
      <c r="J81" s="14">
        <v>2</v>
      </c>
      <c r="K81" s="11">
        <v>2</v>
      </c>
      <c r="L81" s="11">
        <v>0</v>
      </c>
      <c r="M81" s="13">
        <f>K81-H81</f>
        <v>1</v>
      </c>
      <c r="N81" s="13">
        <f>K81-J81</f>
        <v>0</v>
      </c>
      <c r="O81" s="11" t="s">
        <v>248</v>
      </c>
      <c r="P81" s="11" t="s">
        <v>265</v>
      </c>
      <c r="Q81" s="14" t="s">
        <v>1142</v>
      </c>
      <c r="R81" s="14"/>
    </row>
    <row r="82" spans="1:237" ht="13" customHeight="1">
      <c r="A82" s="14">
        <v>13</v>
      </c>
      <c r="B82" s="11" t="s">
        <v>395</v>
      </c>
      <c r="C82" s="11" t="s">
        <v>396</v>
      </c>
      <c r="D82" s="11" t="s">
        <v>396</v>
      </c>
      <c r="E82" s="11">
        <v>1</v>
      </c>
      <c r="F82" s="11">
        <v>2</v>
      </c>
      <c r="G82" s="11">
        <v>5</v>
      </c>
      <c r="H82" s="11">
        <v>5</v>
      </c>
      <c r="I82" s="14">
        <v>5</v>
      </c>
      <c r="J82" s="14">
        <v>5</v>
      </c>
      <c r="K82" s="11">
        <v>7</v>
      </c>
      <c r="L82" s="11">
        <v>0</v>
      </c>
      <c r="M82" s="13">
        <f>K82-H82</f>
        <v>2</v>
      </c>
      <c r="N82" s="13">
        <f>K82-J82</f>
        <v>2</v>
      </c>
      <c r="O82" s="11" t="s">
        <v>248</v>
      </c>
      <c r="P82" s="11" t="s">
        <v>470</v>
      </c>
      <c r="Q82" s="14" t="s">
        <v>1142</v>
      </c>
      <c r="R82" s="14"/>
    </row>
    <row r="83" spans="1:237" ht="13" customHeight="1">
      <c r="A83" s="14">
        <v>14</v>
      </c>
      <c r="B83" s="11" t="s">
        <v>970</v>
      </c>
      <c r="C83" s="11" t="s">
        <v>1092</v>
      </c>
      <c r="D83" s="11" t="s">
        <v>1093</v>
      </c>
      <c r="E83" s="11">
        <v>1</v>
      </c>
      <c r="F83" s="11">
        <v>5</v>
      </c>
      <c r="G83" s="12">
        <v>5</v>
      </c>
      <c r="H83" s="11">
        <v>5</v>
      </c>
      <c r="I83" s="14">
        <v>9</v>
      </c>
      <c r="J83" s="14">
        <v>9</v>
      </c>
      <c r="K83" s="11">
        <v>9</v>
      </c>
      <c r="L83" s="11">
        <v>0</v>
      </c>
      <c r="M83" s="13">
        <f>K83-H83</f>
        <v>4</v>
      </c>
      <c r="N83" s="13">
        <f>K83-J83</f>
        <v>0</v>
      </c>
      <c r="O83" s="11" t="s">
        <v>1095</v>
      </c>
      <c r="P83" s="11" t="s">
        <v>973</v>
      </c>
      <c r="Q83" s="14" t="s">
        <v>1159</v>
      </c>
      <c r="R83" s="14" t="s">
        <v>161</v>
      </c>
    </row>
    <row r="84" spans="1:237" ht="13" customHeight="1">
      <c r="A84" s="14">
        <v>14</v>
      </c>
      <c r="B84" s="11" t="s">
        <v>1000</v>
      </c>
      <c r="C84" s="11" t="s">
        <v>940</v>
      </c>
      <c r="D84" s="11" t="s">
        <v>940</v>
      </c>
      <c r="E84" s="11">
        <v>0</v>
      </c>
      <c r="F84" s="11">
        <v>1</v>
      </c>
      <c r="G84" s="11">
        <v>1</v>
      </c>
      <c r="H84" s="11">
        <v>1</v>
      </c>
      <c r="I84" s="14">
        <v>1</v>
      </c>
      <c r="J84" s="14">
        <v>1</v>
      </c>
      <c r="K84" s="11">
        <v>1</v>
      </c>
      <c r="L84" s="11">
        <v>0</v>
      </c>
      <c r="M84" s="13">
        <f>K84-H84</f>
        <v>0</v>
      </c>
      <c r="N84" s="13">
        <f>K84-J84</f>
        <v>0</v>
      </c>
      <c r="O84" s="11" t="s">
        <v>181</v>
      </c>
      <c r="P84" s="11" t="s">
        <v>122</v>
      </c>
      <c r="Q84" s="14" t="s">
        <v>1159</v>
      </c>
      <c r="R84" s="14"/>
    </row>
    <row r="85" spans="1:237" ht="13" customHeight="1">
      <c r="A85" s="14">
        <v>14</v>
      </c>
      <c r="B85" s="11" t="s">
        <v>1000</v>
      </c>
      <c r="C85" s="11" t="s">
        <v>770</v>
      </c>
      <c r="D85" s="11" t="s">
        <v>770</v>
      </c>
      <c r="E85" s="11">
        <v>0</v>
      </c>
      <c r="F85" s="11">
        <v>0</v>
      </c>
      <c r="G85" s="11">
        <v>1</v>
      </c>
      <c r="H85" s="11">
        <v>1</v>
      </c>
      <c r="I85" s="14">
        <v>1</v>
      </c>
      <c r="J85" s="14">
        <v>1</v>
      </c>
      <c r="K85" s="11">
        <v>2</v>
      </c>
      <c r="L85" s="11">
        <v>0</v>
      </c>
      <c r="M85" s="13">
        <f>K85-H85</f>
        <v>1</v>
      </c>
      <c r="N85" s="13">
        <f>K85-J85</f>
        <v>1</v>
      </c>
      <c r="O85" s="11" t="s">
        <v>181</v>
      </c>
      <c r="P85" s="11" t="s">
        <v>122</v>
      </c>
      <c r="Q85" s="14" t="s">
        <v>1159</v>
      </c>
      <c r="R85" s="14"/>
    </row>
    <row r="86" spans="1:237" ht="13" customHeight="1">
      <c r="A86" s="14">
        <v>14</v>
      </c>
      <c r="B86" s="11" t="s">
        <v>970</v>
      </c>
      <c r="C86" s="11" t="s">
        <v>974</v>
      </c>
      <c r="D86" s="11" t="s">
        <v>975</v>
      </c>
      <c r="E86" s="11">
        <v>0</v>
      </c>
      <c r="F86" s="11">
        <v>0</v>
      </c>
      <c r="G86" s="12">
        <v>1</v>
      </c>
      <c r="H86" s="11">
        <v>1</v>
      </c>
      <c r="I86" s="14">
        <v>1</v>
      </c>
      <c r="J86" s="14">
        <v>1</v>
      </c>
      <c r="K86" s="11">
        <v>1</v>
      </c>
      <c r="L86" s="11">
        <v>0</v>
      </c>
      <c r="M86" s="13">
        <f>K86-H86</f>
        <v>0</v>
      </c>
      <c r="N86" s="13">
        <f>K86-J86</f>
        <v>0</v>
      </c>
      <c r="O86" s="11" t="s">
        <v>181</v>
      </c>
      <c r="P86" s="11" t="s">
        <v>122</v>
      </c>
      <c r="Q86" s="14" t="s">
        <v>1159</v>
      </c>
      <c r="R86" s="14" t="s">
        <v>161</v>
      </c>
    </row>
    <row r="87" spans="1:237" s="1" customFormat="1" ht="13" customHeight="1">
      <c r="A87" s="14">
        <v>14</v>
      </c>
      <c r="B87" s="17" t="s">
        <v>1000</v>
      </c>
      <c r="C87" s="11" t="s">
        <v>876</v>
      </c>
      <c r="D87" s="11" t="s">
        <v>467</v>
      </c>
      <c r="E87" s="14">
        <v>0</v>
      </c>
      <c r="F87" s="14">
        <v>9</v>
      </c>
      <c r="G87" s="15">
        <v>9</v>
      </c>
      <c r="H87" s="14">
        <v>9</v>
      </c>
      <c r="I87" s="14">
        <v>10</v>
      </c>
      <c r="J87" s="14">
        <v>10</v>
      </c>
      <c r="K87" s="14">
        <v>16</v>
      </c>
      <c r="L87" s="11">
        <v>0</v>
      </c>
      <c r="M87" s="13">
        <f>K87-H87</f>
        <v>7</v>
      </c>
      <c r="N87" s="13">
        <f>K87-J87</f>
        <v>6</v>
      </c>
      <c r="O87" s="11" t="s">
        <v>181</v>
      </c>
      <c r="P87" s="11" t="s">
        <v>122</v>
      </c>
      <c r="Q87" s="14" t="s">
        <v>1159</v>
      </c>
      <c r="R87" s="14" t="s">
        <v>161</v>
      </c>
      <c r="IC87" s="4"/>
    </row>
    <row r="88" spans="1:237" ht="13" customHeight="1">
      <c r="A88" s="14">
        <v>14</v>
      </c>
      <c r="B88" s="11" t="s">
        <v>1000</v>
      </c>
      <c r="C88" s="11" t="s">
        <v>365</v>
      </c>
      <c r="D88" s="11" t="s">
        <v>1154</v>
      </c>
      <c r="E88" s="11">
        <v>0</v>
      </c>
      <c r="F88" s="11">
        <v>0</v>
      </c>
      <c r="G88" s="12">
        <v>1</v>
      </c>
      <c r="H88" s="11">
        <v>1</v>
      </c>
      <c r="I88" s="14">
        <v>1</v>
      </c>
      <c r="J88" s="14">
        <v>1</v>
      </c>
      <c r="K88" s="11">
        <v>1</v>
      </c>
      <c r="L88" s="11">
        <v>0</v>
      </c>
      <c r="M88" s="13">
        <f>K88-H88</f>
        <v>0</v>
      </c>
      <c r="N88" s="13">
        <f>K88-J88</f>
        <v>0</v>
      </c>
      <c r="O88" s="11" t="s">
        <v>181</v>
      </c>
      <c r="P88" s="11" t="s">
        <v>122</v>
      </c>
      <c r="Q88" s="14" t="s">
        <v>1159</v>
      </c>
      <c r="R88" s="14" t="s">
        <v>161</v>
      </c>
    </row>
    <row r="89" spans="1:237" ht="13" customHeight="1">
      <c r="A89" s="14">
        <v>14</v>
      </c>
      <c r="B89" s="11" t="s">
        <v>1000</v>
      </c>
      <c r="C89" s="11" t="s">
        <v>941</v>
      </c>
      <c r="D89" s="11" t="s">
        <v>941</v>
      </c>
      <c r="E89" s="11">
        <v>1</v>
      </c>
      <c r="F89" s="11">
        <v>1</v>
      </c>
      <c r="G89" s="11">
        <v>3</v>
      </c>
      <c r="H89" s="11">
        <v>3</v>
      </c>
      <c r="I89" s="14">
        <v>3</v>
      </c>
      <c r="J89" s="14">
        <v>3</v>
      </c>
      <c r="K89" s="11">
        <v>3</v>
      </c>
      <c r="L89" s="11">
        <v>0</v>
      </c>
      <c r="M89" s="13">
        <f>K89-H89</f>
        <v>0</v>
      </c>
      <c r="N89" s="13">
        <f>K89-J89</f>
        <v>0</v>
      </c>
      <c r="O89" s="11" t="s">
        <v>181</v>
      </c>
      <c r="P89" s="11" t="s">
        <v>122</v>
      </c>
      <c r="Q89" s="14" t="s">
        <v>1159</v>
      </c>
      <c r="R89" s="14"/>
    </row>
    <row r="90" spans="1:237" ht="13" customHeight="1">
      <c r="A90" s="14">
        <v>14</v>
      </c>
      <c r="B90" s="11" t="s">
        <v>1000</v>
      </c>
      <c r="C90" s="11" t="s">
        <v>547</v>
      </c>
      <c r="D90" s="11" t="s">
        <v>547</v>
      </c>
      <c r="E90" s="11">
        <v>0</v>
      </c>
      <c r="F90" s="11">
        <v>0</v>
      </c>
      <c r="G90" s="11">
        <v>1</v>
      </c>
      <c r="H90" s="11">
        <v>1</v>
      </c>
      <c r="I90" s="14">
        <v>1</v>
      </c>
      <c r="J90" s="14">
        <v>1</v>
      </c>
      <c r="K90" s="11">
        <v>2</v>
      </c>
      <c r="L90" s="11">
        <v>0</v>
      </c>
      <c r="M90" s="13">
        <f>K90-H90</f>
        <v>1</v>
      </c>
      <c r="N90" s="13">
        <f>K90-J90</f>
        <v>1</v>
      </c>
      <c r="O90" s="11" t="s">
        <v>181</v>
      </c>
      <c r="P90" s="11" t="s">
        <v>122</v>
      </c>
      <c r="Q90" s="14" t="s">
        <v>1159</v>
      </c>
      <c r="R90" s="14"/>
    </row>
    <row r="91" spans="1:237" ht="14">
      <c r="A91" s="14">
        <v>14</v>
      </c>
      <c r="B91" s="11" t="s">
        <v>1000</v>
      </c>
      <c r="C91" s="11" t="s">
        <v>368</v>
      </c>
      <c r="D91" s="11" t="s">
        <v>368</v>
      </c>
      <c r="E91" s="11">
        <v>1</v>
      </c>
      <c r="F91" s="11">
        <v>2</v>
      </c>
      <c r="G91" s="11">
        <v>5</v>
      </c>
      <c r="H91" s="11">
        <v>5</v>
      </c>
      <c r="I91" s="14">
        <v>5</v>
      </c>
      <c r="J91" s="14">
        <v>5</v>
      </c>
      <c r="K91" s="11">
        <v>8</v>
      </c>
      <c r="L91" s="11">
        <v>0</v>
      </c>
      <c r="M91" s="13">
        <f>K91-H91</f>
        <v>3</v>
      </c>
      <c r="N91" s="13">
        <f>K91-J91</f>
        <v>3</v>
      </c>
      <c r="O91" s="11" t="s">
        <v>181</v>
      </c>
      <c r="P91" s="11" t="s">
        <v>122</v>
      </c>
      <c r="Q91" s="14" t="s">
        <v>1159</v>
      </c>
      <c r="R91" s="14"/>
    </row>
    <row r="92" spans="1:237" ht="13" customHeight="1">
      <c r="A92" s="14">
        <v>14</v>
      </c>
      <c r="B92" s="11" t="s">
        <v>1000</v>
      </c>
      <c r="C92" s="11" t="s">
        <v>548</v>
      </c>
      <c r="D92" s="11" t="s">
        <v>548</v>
      </c>
      <c r="E92" s="11">
        <v>1</v>
      </c>
      <c r="F92" s="11">
        <v>7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>
        <v>0</v>
      </c>
      <c r="M92" s="13">
        <f>K92-H92</f>
        <v>0</v>
      </c>
      <c r="N92" s="13">
        <f>K92-J92</f>
        <v>0</v>
      </c>
      <c r="O92" s="11" t="s">
        <v>181</v>
      </c>
      <c r="P92" s="11" t="s">
        <v>122</v>
      </c>
      <c r="Q92" s="14" t="s">
        <v>1159</v>
      </c>
      <c r="R92" s="14"/>
    </row>
    <row r="93" spans="1:237" ht="13" customHeight="1">
      <c r="A93" s="14">
        <v>14</v>
      </c>
      <c r="B93" s="11" t="s">
        <v>1000</v>
      </c>
      <c r="C93" s="11" t="s">
        <v>369</v>
      </c>
      <c r="D93" s="11" t="s">
        <v>369</v>
      </c>
      <c r="E93" s="11">
        <v>2</v>
      </c>
      <c r="F93" s="11">
        <v>43</v>
      </c>
      <c r="G93" s="11">
        <v>50</v>
      </c>
      <c r="H93" s="11">
        <v>50</v>
      </c>
      <c r="I93" s="11">
        <v>65</v>
      </c>
      <c r="J93" s="11">
        <v>65</v>
      </c>
      <c r="K93" s="11">
        <v>104</v>
      </c>
      <c r="L93" s="11">
        <v>0</v>
      </c>
      <c r="M93" s="13">
        <f>K93-H93</f>
        <v>54</v>
      </c>
      <c r="N93" s="13">
        <f>K93-J93</f>
        <v>39</v>
      </c>
      <c r="O93" s="11" t="s">
        <v>181</v>
      </c>
      <c r="P93" s="11" t="s">
        <v>122</v>
      </c>
      <c r="Q93" s="14" t="s">
        <v>1159</v>
      </c>
      <c r="R93" s="14"/>
    </row>
    <row r="94" spans="1:237" ht="13" customHeight="1">
      <c r="A94" s="14">
        <v>14</v>
      </c>
      <c r="B94" s="11" t="s">
        <v>1000</v>
      </c>
      <c r="C94" s="11" t="s">
        <v>370</v>
      </c>
      <c r="D94" s="11" t="s">
        <v>370</v>
      </c>
      <c r="E94" s="11">
        <v>2</v>
      </c>
      <c r="F94" s="11">
        <v>3</v>
      </c>
      <c r="G94" s="11">
        <v>2</v>
      </c>
      <c r="H94" s="12">
        <v>1</v>
      </c>
      <c r="I94" s="14">
        <v>1</v>
      </c>
      <c r="J94" s="14">
        <v>1</v>
      </c>
      <c r="K94" s="11">
        <v>1</v>
      </c>
      <c r="L94" s="11">
        <v>0</v>
      </c>
      <c r="M94" s="13">
        <f>K94-H94</f>
        <v>0</v>
      </c>
      <c r="N94" s="13">
        <f>K94-J94</f>
        <v>0</v>
      </c>
      <c r="O94" s="11" t="s">
        <v>181</v>
      </c>
      <c r="P94" s="11" t="s">
        <v>122</v>
      </c>
      <c r="Q94" s="14" t="s">
        <v>1159</v>
      </c>
      <c r="R94" s="14" t="s">
        <v>1040</v>
      </c>
    </row>
    <row r="95" spans="1:237" ht="13" customHeight="1">
      <c r="A95" s="14">
        <v>14</v>
      </c>
      <c r="B95" s="11" t="s">
        <v>1000</v>
      </c>
      <c r="C95" s="11" t="s">
        <v>1014</v>
      </c>
      <c r="D95" s="11" t="s">
        <v>467</v>
      </c>
      <c r="E95" s="11">
        <v>11</v>
      </c>
      <c r="F95" s="11">
        <v>55</v>
      </c>
      <c r="G95" s="12">
        <v>71</v>
      </c>
      <c r="H95" s="11">
        <v>71</v>
      </c>
      <c r="I95" s="11">
        <v>152</v>
      </c>
      <c r="J95" s="11">
        <v>152</v>
      </c>
      <c r="K95" s="11">
        <v>243</v>
      </c>
      <c r="L95" s="11">
        <v>2</v>
      </c>
      <c r="M95" s="13">
        <f>K95-H95</f>
        <v>172</v>
      </c>
      <c r="N95" s="13">
        <f>K95-J95</f>
        <v>91</v>
      </c>
      <c r="O95" s="11" t="s">
        <v>181</v>
      </c>
      <c r="P95" s="11" t="s">
        <v>122</v>
      </c>
      <c r="Q95" s="14" t="s">
        <v>1159</v>
      </c>
      <c r="R95" s="14" t="s">
        <v>160</v>
      </c>
    </row>
    <row r="96" spans="1:237" ht="13" customHeight="1">
      <c r="A96" s="14">
        <v>14</v>
      </c>
      <c r="B96" s="11" t="s">
        <v>1000</v>
      </c>
      <c r="C96" s="11" t="s">
        <v>549</v>
      </c>
      <c r="D96" s="11" t="s">
        <v>549</v>
      </c>
      <c r="E96" s="11">
        <v>0</v>
      </c>
      <c r="F96" s="11">
        <v>0</v>
      </c>
      <c r="G96" s="11">
        <v>5</v>
      </c>
      <c r="H96" s="11">
        <v>5</v>
      </c>
      <c r="I96" s="11">
        <v>5</v>
      </c>
      <c r="J96" s="11">
        <v>5</v>
      </c>
      <c r="K96" s="11">
        <v>6</v>
      </c>
      <c r="L96" s="11">
        <v>0</v>
      </c>
      <c r="M96" s="13">
        <f>K96-H96</f>
        <v>1</v>
      </c>
      <c r="N96" s="13">
        <f>K96-J96</f>
        <v>1</v>
      </c>
      <c r="O96" s="11" t="s">
        <v>181</v>
      </c>
      <c r="P96" s="11" t="s">
        <v>122</v>
      </c>
      <c r="Q96" s="14" t="s">
        <v>1159</v>
      </c>
      <c r="R96" s="14"/>
    </row>
    <row r="97" spans="1:18" ht="13" customHeight="1">
      <c r="A97" s="14">
        <v>14</v>
      </c>
      <c r="B97" s="11" t="s">
        <v>1000</v>
      </c>
      <c r="C97" s="11" t="s">
        <v>371</v>
      </c>
      <c r="D97" s="11" t="s">
        <v>371</v>
      </c>
      <c r="E97" s="11">
        <v>0</v>
      </c>
      <c r="F97" s="11">
        <v>0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0</v>
      </c>
      <c r="M97" s="13">
        <f>K97-H97</f>
        <v>0</v>
      </c>
      <c r="N97" s="13">
        <f>K97-J97</f>
        <v>0</v>
      </c>
      <c r="O97" s="11" t="s">
        <v>181</v>
      </c>
      <c r="P97" s="11" t="s">
        <v>122</v>
      </c>
      <c r="Q97" s="14" t="s">
        <v>1159</v>
      </c>
      <c r="R97" s="14"/>
    </row>
    <row r="98" spans="1:18" ht="13" customHeight="1">
      <c r="A98" s="14">
        <v>14</v>
      </c>
      <c r="B98" s="11" t="s">
        <v>1000</v>
      </c>
      <c r="C98" s="11" t="s">
        <v>367</v>
      </c>
      <c r="D98" s="11" t="s">
        <v>367</v>
      </c>
      <c r="E98" s="11">
        <v>0</v>
      </c>
      <c r="F98" s="11">
        <v>1</v>
      </c>
      <c r="G98" s="11">
        <v>8</v>
      </c>
      <c r="H98" s="11">
        <v>8</v>
      </c>
      <c r="I98" s="14">
        <v>2</v>
      </c>
      <c r="J98" s="21">
        <v>8</v>
      </c>
      <c r="K98" s="11">
        <v>13</v>
      </c>
      <c r="L98" s="11">
        <v>0</v>
      </c>
      <c r="M98" s="13">
        <f>K98-H98</f>
        <v>5</v>
      </c>
      <c r="N98" s="13">
        <f>K98-J98</f>
        <v>5</v>
      </c>
      <c r="O98" s="11" t="s">
        <v>181</v>
      </c>
      <c r="P98" s="11" t="s">
        <v>122</v>
      </c>
      <c r="Q98" s="14" t="s">
        <v>1159</v>
      </c>
      <c r="R98" s="14" t="s">
        <v>1172</v>
      </c>
    </row>
    <row r="99" spans="1:18" ht="14">
      <c r="A99" s="14">
        <v>14</v>
      </c>
      <c r="B99" s="11" t="s">
        <v>1000</v>
      </c>
      <c r="C99" s="11" t="s">
        <v>845</v>
      </c>
      <c r="D99" s="11" t="s">
        <v>1094</v>
      </c>
      <c r="E99" s="11">
        <v>0</v>
      </c>
      <c r="F99" s="11">
        <v>3</v>
      </c>
      <c r="G99" s="12">
        <v>3</v>
      </c>
      <c r="H99" s="11">
        <v>3</v>
      </c>
      <c r="I99" s="11">
        <v>11</v>
      </c>
      <c r="J99" s="11">
        <v>11</v>
      </c>
      <c r="K99" s="11">
        <v>14</v>
      </c>
      <c r="L99" s="11">
        <v>0</v>
      </c>
      <c r="M99" s="13">
        <f>K99-H99</f>
        <v>11</v>
      </c>
      <c r="N99" s="13">
        <f>K99-J99</f>
        <v>3</v>
      </c>
      <c r="O99" s="11" t="s">
        <v>181</v>
      </c>
      <c r="P99" s="11" t="s">
        <v>122</v>
      </c>
      <c r="Q99" s="14" t="s">
        <v>1159</v>
      </c>
      <c r="R99" s="19" t="s">
        <v>160</v>
      </c>
    </row>
    <row r="100" spans="1:18" ht="13" customHeight="1">
      <c r="A100" s="14">
        <v>14</v>
      </c>
      <c r="B100" s="11" t="s">
        <v>1000</v>
      </c>
      <c r="C100" s="11" t="s">
        <v>366</v>
      </c>
      <c r="D100" s="11" t="s">
        <v>366</v>
      </c>
      <c r="E100" s="11">
        <v>0</v>
      </c>
      <c r="F100" s="11">
        <v>0</v>
      </c>
      <c r="G100" s="11">
        <v>1</v>
      </c>
      <c r="H100" s="11">
        <v>1</v>
      </c>
      <c r="I100" s="11">
        <v>1</v>
      </c>
      <c r="J100" s="11">
        <v>1</v>
      </c>
      <c r="K100" s="11">
        <v>1</v>
      </c>
      <c r="L100" s="11">
        <v>0</v>
      </c>
      <c r="M100" s="13">
        <f>K100-H100</f>
        <v>0</v>
      </c>
      <c r="N100" s="13">
        <f>K100-J100</f>
        <v>0</v>
      </c>
      <c r="O100" s="11" t="s">
        <v>181</v>
      </c>
      <c r="P100" s="11" t="s">
        <v>122</v>
      </c>
      <c r="Q100" s="14" t="s">
        <v>1159</v>
      </c>
      <c r="R100" s="14"/>
    </row>
    <row r="101" spans="1:18" ht="13" customHeight="1">
      <c r="A101" s="14">
        <v>16</v>
      </c>
      <c r="B101" s="11" t="s">
        <v>566</v>
      </c>
      <c r="C101" s="11" t="s">
        <v>393</v>
      </c>
      <c r="D101" s="11" t="s">
        <v>969</v>
      </c>
      <c r="E101" s="11">
        <v>1</v>
      </c>
      <c r="F101" s="11">
        <v>3</v>
      </c>
      <c r="G101" s="12">
        <v>8</v>
      </c>
      <c r="H101" s="12">
        <v>10</v>
      </c>
      <c r="I101" s="11">
        <v>11</v>
      </c>
      <c r="J101" s="11">
        <v>11</v>
      </c>
      <c r="K101" s="11">
        <v>15</v>
      </c>
      <c r="L101" s="11">
        <v>0</v>
      </c>
      <c r="M101" s="13">
        <f>K101-H101</f>
        <v>5</v>
      </c>
      <c r="N101" s="13">
        <f>K101-J101</f>
        <v>4</v>
      </c>
      <c r="O101" s="11" t="s">
        <v>254</v>
      </c>
      <c r="P101" s="11" t="s">
        <v>654</v>
      </c>
      <c r="Q101" s="14" t="s">
        <v>155</v>
      </c>
      <c r="R101" s="19" t="s">
        <v>160</v>
      </c>
    </row>
    <row r="102" spans="1:18" ht="13" customHeight="1">
      <c r="A102" s="14">
        <v>16</v>
      </c>
      <c r="B102" s="11" t="s">
        <v>294</v>
      </c>
      <c r="C102" s="11" t="s">
        <v>295</v>
      </c>
      <c r="D102" s="11" t="s">
        <v>296</v>
      </c>
      <c r="E102" s="11">
        <v>0</v>
      </c>
      <c r="F102" s="11">
        <v>1</v>
      </c>
      <c r="G102" s="12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0</v>
      </c>
      <c r="M102" s="13">
        <f>K102-H102</f>
        <v>0</v>
      </c>
      <c r="N102" s="13">
        <f>K102-J102</f>
        <v>0</v>
      </c>
      <c r="O102" s="11" t="s">
        <v>297</v>
      </c>
      <c r="P102" s="11" t="s">
        <v>884</v>
      </c>
      <c r="Q102" s="14" t="s">
        <v>155</v>
      </c>
      <c r="R102" s="19" t="s">
        <v>160</v>
      </c>
    </row>
    <row r="103" spans="1:18" ht="13" customHeight="1">
      <c r="A103" s="14">
        <v>16</v>
      </c>
      <c r="B103" s="11" t="s">
        <v>566</v>
      </c>
      <c r="C103" s="11" t="s">
        <v>567</v>
      </c>
      <c r="D103" s="11" t="s">
        <v>567</v>
      </c>
      <c r="E103" s="11">
        <v>0</v>
      </c>
      <c r="F103" s="11">
        <v>10</v>
      </c>
      <c r="G103" s="11">
        <v>30</v>
      </c>
      <c r="H103" s="12">
        <v>34</v>
      </c>
      <c r="I103" s="14">
        <v>46</v>
      </c>
      <c r="J103" s="14">
        <v>46</v>
      </c>
      <c r="K103" s="11">
        <v>60</v>
      </c>
      <c r="L103" s="11">
        <v>0</v>
      </c>
      <c r="M103" s="13">
        <f>K103-H103</f>
        <v>26</v>
      </c>
      <c r="N103" s="13">
        <f>K103-J103</f>
        <v>14</v>
      </c>
      <c r="O103" s="11" t="s">
        <v>134</v>
      </c>
      <c r="P103" s="11" t="s">
        <v>654</v>
      </c>
      <c r="Q103" s="14" t="s">
        <v>155</v>
      </c>
      <c r="R103" s="14" t="s">
        <v>1041</v>
      </c>
    </row>
    <row r="104" spans="1:18" ht="13" customHeight="1">
      <c r="A104" s="14">
        <v>16</v>
      </c>
      <c r="B104" s="11" t="s">
        <v>566</v>
      </c>
      <c r="C104" s="11" t="s">
        <v>394</v>
      </c>
      <c r="D104" s="11" t="s">
        <v>394</v>
      </c>
      <c r="E104" s="11">
        <v>3</v>
      </c>
      <c r="F104" s="11">
        <v>41</v>
      </c>
      <c r="G104" s="11">
        <v>69</v>
      </c>
      <c r="H104" s="12">
        <v>74</v>
      </c>
      <c r="I104" s="14">
        <v>87</v>
      </c>
      <c r="J104" s="14">
        <v>87</v>
      </c>
      <c r="K104" s="11">
        <v>110</v>
      </c>
      <c r="L104" s="11">
        <v>0</v>
      </c>
      <c r="M104" s="13">
        <f>K104-H104</f>
        <v>36</v>
      </c>
      <c r="N104" s="13">
        <f>K104-J104</f>
        <v>23</v>
      </c>
      <c r="O104" s="11" t="s">
        <v>135</v>
      </c>
      <c r="P104" s="11" t="s">
        <v>136</v>
      </c>
      <c r="Q104" s="14" t="s">
        <v>155</v>
      </c>
      <c r="R104" s="14" t="s">
        <v>1147</v>
      </c>
    </row>
    <row r="105" spans="1:18" ht="13" customHeight="1">
      <c r="A105" s="14">
        <v>17</v>
      </c>
      <c r="B105" s="11" t="s">
        <v>647</v>
      </c>
      <c r="C105" s="14" t="s">
        <v>104</v>
      </c>
      <c r="D105" s="11" t="s">
        <v>105</v>
      </c>
      <c r="E105" s="11">
        <v>0</v>
      </c>
      <c r="F105" s="11">
        <v>1</v>
      </c>
      <c r="G105" s="12">
        <v>7</v>
      </c>
      <c r="H105" s="11">
        <v>7</v>
      </c>
      <c r="I105" s="11">
        <v>8</v>
      </c>
      <c r="J105" s="11">
        <v>8</v>
      </c>
      <c r="K105" s="11">
        <v>12</v>
      </c>
      <c r="L105" s="11">
        <v>0</v>
      </c>
      <c r="M105" s="13">
        <f>K105-H105</f>
        <v>5</v>
      </c>
      <c r="N105" s="13">
        <f>K105-J105</f>
        <v>4</v>
      </c>
      <c r="O105" s="11" t="s">
        <v>785</v>
      </c>
      <c r="P105" s="11" t="s">
        <v>1080</v>
      </c>
      <c r="Q105" s="14" t="s">
        <v>43</v>
      </c>
      <c r="R105" s="19" t="s">
        <v>160</v>
      </c>
    </row>
    <row r="106" spans="1:18" ht="13" customHeight="1">
      <c r="A106" s="14">
        <v>17</v>
      </c>
      <c r="B106" s="11" t="s">
        <v>647</v>
      </c>
      <c r="C106" s="11" t="s">
        <v>455</v>
      </c>
      <c r="D106" s="11" t="s">
        <v>455</v>
      </c>
      <c r="E106" s="11">
        <v>1</v>
      </c>
      <c r="F106" s="11">
        <v>3</v>
      </c>
      <c r="G106" s="11">
        <v>11</v>
      </c>
      <c r="H106" s="11">
        <v>11</v>
      </c>
      <c r="I106" s="14">
        <v>16</v>
      </c>
      <c r="J106" s="14">
        <v>16</v>
      </c>
      <c r="K106" s="12">
        <v>16</v>
      </c>
      <c r="L106" s="11">
        <v>0</v>
      </c>
      <c r="M106" s="13">
        <f>K106-H106</f>
        <v>5</v>
      </c>
      <c r="N106" s="13">
        <f>K106-J106</f>
        <v>0</v>
      </c>
      <c r="O106" s="11" t="s">
        <v>785</v>
      </c>
      <c r="P106" s="11" t="s">
        <v>1080</v>
      </c>
      <c r="Q106" s="14" t="s">
        <v>48</v>
      </c>
      <c r="R106" s="14" t="s">
        <v>117</v>
      </c>
    </row>
    <row r="107" spans="1:18" ht="13" customHeight="1">
      <c r="A107" s="14">
        <v>17</v>
      </c>
      <c r="B107" s="11" t="s">
        <v>647</v>
      </c>
      <c r="C107" s="11" t="s">
        <v>650</v>
      </c>
      <c r="D107" s="11" t="s">
        <v>650</v>
      </c>
      <c r="E107" s="11">
        <v>0</v>
      </c>
      <c r="F107" s="11">
        <v>5</v>
      </c>
      <c r="G107" s="11">
        <v>13</v>
      </c>
      <c r="H107" s="12">
        <v>11</v>
      </c>
      <c r="I107" s="14">
        <v>12</v>
      </c>
      <c r="J107" s="14">
        <v>12</v>
      </c>
      <c r="K107" s="11">
        <v>14</v>
      </c>
      <c r="L107" s="11">
        <v>0</v>
      </c>
      <c r="M107" s="13">
        <f>K107-H107</f>
        <v>3</v>
      </c>
      <c r="N107" s="13">
        <f>K107-J107</f>
        <v>2</v>
      </c>
      <c r="O107" s="11" t="s">
        <v>785</v>
      </c>
      <c r="P107" s="11" t="s">
        <v>1080</v>
      </c>
      <c r="Q107" s="14" t="s">
        <v>1153</v>
      </c>
      <c r="R107" s="14" t="s">
        <v>1148</v>
      </c>
    </row>
    <row r="108" spans="1:18" ht="13" customHeight="1">
      <c r="A108" s="14">
        <v>17</v>
      </c>
      <c r="B108" s="11" t="s">
        <v>647</v>
      </c>
      <c r="C108" s="11" t="s">
        <v>1134</v>
      </c>
      <c r="D108" s="11" t="s">
        <v>1134</v>
      </c>
      <c r="E108" s="11">
        <v>0</v>
      </c>
      <c r="F108" s="11">
        <v>2</v>
      </c>
      <c r="G108" s="11">
        <v>6</v>
      </c>
      <c r="H108" s="11">
        <v>6</v>
      </c>
      <c r="I108" s="14">
        <v>6</v>
      </c>
      <c r="J108" s="14">
        <v>6</v>
      </c>
      <c r="K108" s="11">
        <v>7</v>
      </c>
      <c r="L108" s="11">
        <v>0</v>
      </c>
      <c r="M108" s="13">
        <f>K108-H108</f>
        <v>1</v>
      </c>
      <c r="N108" s="13">
        <f>K108-J108</f>
        <v>1</v>
      </c>
      <c r="O108" s="11" t="s">
        <v>785</v>
      </c>
      <c r="P108" s="11" t="s">
        <v>1080</v>
      </c>
      <c r="Q108" s="14" t="s">
        <v>48</v>
      </c>
      <c r="R108" s="14"/>
    </row>
    <row r="109" spans="1:18" ht="13" customHeight="1">
      <c r="A109" s="14">
        <v>17</v>
      </c>
      <c r="B109" s="11" t="s">
        <v>647</v>
      </c>
      <c r="C109" s="11" t="s">
        <v>376</v>
      </c>
      <c r="D109" s="11" t="s">
        <v>377</v>
      </c>
      <c r="E109" s="11">
        <v>3</v>
      </c>
      <c r="F109" s="11">
        <v>12</v>
      </c>
      <c r="G109" s="12">
        <v>19</v>
      </c>
      <c r="H109" s="11">
        <v>19</v>
      </c>
      <c r="I109" s="14">
        <v>20</v>
      </c>
      <c r="J109" s="14">
        <v>20</v>
      </c>
      <c r="K109" s="11">
        <v>22</v>
      </c>
      <c r="L109" s="11">
        <v>0</v>
      </c>
      <c r="M109" s="13">
        <f>K109-H109</f>
        <v>3</v>
      </c>
      <c r="N109" s="13">
        <f>K109-J109</f>
        <v>2</v>
      </c>
      <c r="O109" s="11" t="s">
        <v>785</v>
      </c>
      <c r="P109" s="11" t="s">
        <v>1080</v>
      </c>
      <c r="Q109" s="14" t="s">
        <v>1049</v>
      </c>
      <c r="R109" s="19" t="s">
        <v>160</v>
      </c>
    </row>
    <row r="110" spans="1:18" ht="13" customHeight="1">
      <c r="A110" s="14">
        <v>17</v>
      </c>
      <c r="B110" s="11" t="s">
        <v>647</v>
      </c>
      <c r="C110" s="11" t="s">
        <v>1002</v>
      </c>
      <c r="D110" s="11" t="s">
        <v>1002</v>
      </c>
      <c r="E110" s="11">
        <v>29</v>
      </c>
      <c r="F110" s="11">
        <f>26+8+3+2+1+3</f>
        <v>43</v>
      </c>
      <c r="G110" s="11">
        <v>364</v>
      </c>
      <c r="H110" s="11">
        <v>364</v>
      </c>
      <c r="I110" s="14">
        <v>373</v>
      </c>
      <c r="J110" s="14">
        <v>373</v>
      </c>
      <c r="K110" s="11">
        <v>403</v>
      </c>
      <c r="L110" s="11">
        <v>0</v>
      </c>
      <c r="M110" s="13">
        <f>K110-H110</f>
        <v>39</v>
      </c>
      <c r="N110" s="13">
        <f>K110-J110</f>
        <v>30</v>
      </c>
      <c r="O110" s="11" t="s">
        <v>785</v>
      </c>
      <c r="P110" s="11" t="s">
        <v>1080</v>
      </c>
      <c r="Q110" s="14" t="s">
        <v>48</v>
      </c>
      <c r="R110" s="14"/>
    </row>
    <row r="111" spans="1:18" ht="14">
      <c r="A111" s="14">
        <v>17</v>
      </c>
      <c r="B111" s="11" t="s">
        <v>647</v>
      </c>
      <c r="C111" s="11" t="s">
        <v>644</v>
      </c>
      <c r="D111" s="11" t="s">
        <v>644</v>
      </c>
      <c r="E111" s="11">
        <v>0</v>
      </c>
      <c r="F111" s="11">
        <v>1</v>
      </c>
      <c r="G111" s="11">
        <v>3</v>
      </c>
      <c r="H111" s="12">
        <v>2</v>
      </c>
      <c r="I111" s="14">
        <v>2</v>
      </c>
      <c r="J111" s="14">
        <v>2</v>
      </c>
      <c r="K111" s="11">
        <v>3</v>
      </c>
      <c r="L111" s="11">
        <v>0</v>
      </c>
      <c r="M111" s="13">
        <f>K111-H111</f>
        <v>1</v>
      </c>
      <c r="N111" s="13">
        <f>K111-J111</f>
        <v>1</v>
      </c>
      <c r="O111" s="11" t="s">
        <v>785</v>
      </c>
      <c r="P111" s="11" t="s">
        <v>1080</v>
      </c>
      <c r="Q111" s="14" t="s">
        <v>1049</v>
      </c>
      <c r="R111" s="14" t="s">
        <v>1149</v>
      </c>
    </row>
    <row r="112" spans="1:18" ht="13" customHeight="1">
      <c r="A112" s="14">
        <v>17</v>
      </c>
      <c r="B112" s="11" t="s">
        <v>647</v>
      </c>
      <c r="C112" s="11" t="s">
        <v>645</v>
      </c>
      <c r="D112" s="11" t="s">
        <v>645</v>
      </c>
      <c r="E112" s="11">
        <v>4</v>
      </c>
      <c r="F112" s="11">
        <f>6+8</f>
        <v>14</v>
      </c>
      <c r="G112" s="11">
        <v>22</v>
      </c>
      <c r="H112" s="11">
        <v>22</v>
      </c>
      <c r="I112" s="14">
        <v>25</v>
      </c>
      <c r="J112" s="14">
        <v>25</v>
      </c>
      <c r="K112" s="11">
        <v>30</v>
      </c>
      <c r="L112" s="11">
        <v>0</v>
      </c>
      <c r="M112" s="13">
        <f>K112-H112</f>
        <v>8</v>
      </c>
      <c r="N112" s="13">
        <f>K112-J112</f>
        <v>5</v>
      </c>
      <c r="O112" s="11" t="s">
        <v>785</v>
      </c>
      <c r="P112" s="11" t="s">
        <v>1080</v>
      </c>
      <c r="Q112" s="14" t="s">
        <v>1049</v>
      </c>
      <c r="R112" s="14"/>
    </row>
    <row r="113" spans="1:18" ht="13" customHeight="1">
      <c r="A113" s="14">
        <v>17</v>
      </c>
      <c r="B113" s="11" t="s">
        <v>647</v>
      </c>
      <c r="C113" s="11" t="s">
        <v>106</v>
      </c>
      <c r="D113" s="11" t="s">
        <v>107</v>
      </c>
      <c r="E113" s="11">
        <v>1</v>
      </c>
      <c r="F113" s="11">
        <v>1</v>
      </c>
      <c r="G113" s="12">
        <v>2</v>
      </c>
      <c r="H113" s="11">
        <v>2</v>
      </c>
      <c r="I113" s="11">
        <v>2</v>
      </c>
      <c r="J113" s="11">
        <v>2</v>
      </c>
      <c r="K113" s="11">
        <v>2</v>
      </c>
      <c r="L113" s="11">
        <v>0</v>
      </c>
      <c r="M113" s="13">
        <f>K113-H113</f>
        <v>0</v>
      </c>
      <c r="N113" s="13">
        <f>K113-J113</f>
        <v>0</v>
      </c>
      <c r="O113" s="11" t="s">
        <v>785</v>
      </c>
      <c r="P113" s="11" t="s">
        <v>1080</v>
      </c>
      <c r="Q113" s="14" t="s">
        <v>43</v>
      </c>
      <c r="R113" s="19" t="s">
        <v>160</v>
      </c>
    </row>
    <row r="114" spans="1:18" ht="13" customHeight="1">
      <c r="A114" s="14">
        <v>17</v>
      </c>
      <c r="B114" s="11" t="s">
        <v>647</v>
      </c>
      <c r="C114" s="11" t="s">
        <v>646</v>
      </c>
      <c r="D114" s="11" t="s">
        <v>646</v>
      </c>
      <c r="E114" s="11">
        <v>2</v>
      </c>
      <c r="F114" s="11">
        <v>5</v>
      </c>
      <c r="G114" s="11">
        <v>34</v>
      </c>
      <c r="H114" s="11">
        <v>34</v>
      </c>
      <c r="I114" s="14">
        <v>20</v>
      </c>
      <c r="J114" s="21">
        <v>34</v>
      </c>
      <c r="K114" s="11">
        <v>35</v>
      </c>
      <c r="L114" s="11">
        <v>0</v>
      </c>
      <c r="M114" s="13">
        <f>K114-H114</f>
        <v>1</v>
      </c>
      <c r="N114" s="13">
        <f>K114-J114</f>
        <v>1</v>
      </c>
      <c r="O114" s="11" t="s">
        <v>139</v>
      </c>
      <c r="P114" s="11" t="s">
        <v>140</v>
      </c>
      <c r="Q114" s="14" t="s">
        <v>1049</v>
      </c>
      <c r="R114" s="14" t="s">
        <v>1172</v>
      </c>
    </row>
    <row r="115" spans="1:18" ht="14">
      <c r="A115" s="14">
        <v>17</v>
      </c>
      <c r="B115" s="11" t="s">
        <v>647</v>
      </c>
      <c r="C115" s="11" t="s">
        <v>1001</v>
      </c>
      <c r="D115" s="11" t="s">
        <v>1001</v>
      </c>
      <c r="E115" s="11">
        <v>0</v>
      </c>
      <c r="F115" s="11">
        <v>1</v>
      </c>
      <c r="G115" s="11">
        <v>91</v>
      </c>
      <c r="H115" s="11">
        <v>91</v>
      </c>
      <c r="I115" s="14">
        <v>84</v>
      </c>
      <c r="J115" s="14">
        <v>84</v>
      </c>
      <c r="K115" s="11">
        <v>94</v>
      </c>
      <c r="L115" s="11">
        <v>0</v>
      </c>
      <c r="M115" s="13">
        <f>K115-H115</f>
        <v>3</v>
      </c>
      <c r="N115" s="13">
        <f>K115-J115</f>
        <v>10</v>
      </c>
      <c r="O115" s="11" t="s">
        <v>139</v>
      </c>
      <c r="P115" s="11" t="s">
        <v>140</v>
      </c>
      <c r="Q115" s="14" t="s">
        <v>48</v>
      </c>
      <c r="R115" s="14"/>
    </row>
    <row r="116" spans="1:18" ht="13" customHeight="1">
      <c r="A116" s="14">
        <v>17</v>
      </c>
      <c r="B116" s="11" t="s">
        <v>647</v>
      </c>
      <c r="C116" s="11" t="s">
        <v>652</v>
      </c>
      <c r="D116" s="11" t="s">
        <v>1064</v>
      </c>
      <c r="E116" s="11">
        <v>0</v>
      </c>
      <c r="F116" s="11">
        <v>3</v>
      </c>
      <c r="G116" s="11">
        <v>6</v>
      </c>
      <c r="H116" s="11">
        <v>6</v>
      </c>
      <c r="I116" s="14">
        <v>6</v>
      </c>
      <c r="J116" s="14">
        <v>6</v>
      </c>
      <c r="K116" s="11">
        <v>6</v>
      </c>
      <c r="L116" s="11">
        <v>0</v>
      </c>
      <c r="M116" s="13">
        <f>K116-H116</f>
        <v>0</v>
      </c>
      <c r="N116" s="13">
        <f>K116-J116</f>
        <v>0</v>
      </c>
      <c r="O116" s="11" t="s">
        <v>139</v>
      </c>
      <c r="P116" s="11" t="s">
        <v>140</v>
      </c>
      <c r="Q116" s="14" t="s">
        <v>49</v>
      </c>
      <c r="R116" s="14"/>
    </row>
    <row r="117" spans="1:18" ht="13" customHeight="1">
      <c r="A117" s="14">
        <v>17</v>
      </c>
      <c r="B117" s="11" t="s">
        <v>647</v>
      </c>
      <c r="C117" s="11" t="s">
        <v>643</v>
      </c>
      <c r="D117" s="11" t="s">
        <v>643</v>
      </c>
      <c r="E117" s="11">
        <v>1</v>
      </c>
      <c r="F117" s="11">
        <v>1</v>
      </c>
      <c r="G117" s="11">
        <v>1</v>
      </c>
      <c r="H117" s="11">
        <v>1</v>
      </c>
      <c r="I117" s="14">
        <v>1</v>
      </c>
      <c r="J117" s="14">
        <v>1</v>
      </c>
      <c r="K117" s="11">
        <v>2</v>
      </c>
      <c r="L117" s="11">
        <v>0</v>
      </c>
      <c r="M117" s="13">
        <f>K117-H117</f>
        <v>1</v>
      </c>
      <c r="N117" s="13">
        <f>K117-J117</f>
        <v>1</v>
      </c>
      <c r="O117" s="11" t="s">
        <v>139</v>
      </c>
      <c r="P117" s="11" t="s">
        <v>140</v>
      </c>
      <c r="Q117" s="14" t="s">
        <v>1049</v>
      </c>
      <c r="R117" s="14"/>
    </row>
    <row r="118" spans="1:18" ht="13" customHeight="1">
      <c r="A118" s="14">
        <v>17</v>
      </c>
      <c r="B118" s="11" t="s">
        <v>647</v>
      </c>
      <c r="C118" s="11" t="s">
        <v>453</v>
      </c>
      <c r="D118" s="11" t="s">
        <v>453</v>
      </c>
      <c r="E118" s="11">
        <v>0</v>
      </c>
      <c r="F118" s="11">
        <v>7</v>
      </c>
      <c r="G118" s="11">
        <v>34</v>
      </c>
      <c r="H118" s="11">
        <v>34</v>
      </c>
      <c r="I118" s="14">
        <v>34</v>
      </c>
      <c r="J118" s="14">
        <v>34</v>
      </c>
      <c r="K118" s="11">
        <v>39</v>
      </c>
      <c r="L118" s="11">
        <v>0</v>
      </c>
      <c r="M118" s="13">
        <f>K118-H118</f>
        <v>5</v>
      </c>
      <c r="N118" s="13">
        <f>K118-J118</f>
        <v>5</v>
      </c>
      <c r="O118" s="11" t="s">
        <v>114</v>
      </c>
      <c r="P118" s="11" t="s">
        <v>115</v>
      </c>
      <c r="Q118" s="14" t="s">
        <v>48</v>
      </c>
      <c r="R118" s="14"/>
    </row>
    <row r="119" spans="1:18" ht="13" customHeight="1">
      <c r="A119" s="14">
        <v>17</v>
      </c>
      <c r="B119" s="11" t="s">
        <v>647</v>
      </c>
      <c r="C119" s="11" t="s">
        <v>378</v>
      </c>
      <c r="D119" s="11" t="s">
        <v>41</v>
      </c>
      <c r="E119" s="11">
        <v>0</v>
      </c>
      <c r="F119" s="11">
        <v>1</v>
      </c>
      <c r="G119" s="12">
        <v>5</v>
      </c>
      <c r="H119" s="11">
        <v>5</v>
      </c>
      <c r="I119" s="11">
        <v>6</v>
      </c>
      <c r="J119" s="11">
        <v>6</v>
      </c>
      <c r="K119" s="11">
        <v>7</v>
      </c>
      <c r="L119" s="11">
        <v>0</v>
      </c>
      <c r="M119" s="13">
        <f>K119-H119</f>
        <v>2</v>
      </c>
      <c r="N119" s="13">
        <f>K119-J119</f>
        <v>1</v>
      </c>
      <c r="O119" s="11" t="s">
        <v>785</v>
      </c>
      <c r="P119" s="11" t="s">
        <v>1080</v>
      </c>
      <c r="Q119" s="14" t="s">
        <v>1049</v>
      </c>
      <c r="R119" s="19" t="s">
        <v>160</v>
      </c>
    </row>
    <row r="120" spans="1:18" ht="13" customHeight="1">
      <c r="A120" s="14">
        <v>17</v>
      </c>
      <c r="B120" s="11" t="s">
        <v>647</v>
      </c>
      <c r="C120" s="11" t="s">
        <v>456</v>
      </c>
      <c r="D120" s="11" t="s">
        <v>203</v>
      </c>
      <c r="E120" s="11">
        <v>1</v>
      </c>
      <c r="F120" s="11">
        <v>1</v>
      </c>
      <c r="G120" s="12">
        <v>2</v>
      </c>
      <c r="H120" s="12">
        <v>1</v>
      </c>
      <c r="I120" s="14">
        <v>1</v>
      </c>
      <c r="J120" s="14">
        <v>1</v>
      </c>
      <c r="K120" s="11">
        <v>1</v>
      </c>
      <c r="L120" s="11">
        <v>0</v>
      </c>
      <c r="M120" s="13">
        <f>K120-H120</f>
        <v>0</v>
      </c>
      <c r="N120" s="13">
        <f>K120-J120</f>
        <v>0</v>
      </c>
      <c r="O120" s="11" t="s">
        <v>785</v>
      </c>
      <c r="P120" s="11" t="s">
        <v>1080</v>
      </c>
      <c r="Q120" s="14" t="s">
        <v>1049</v>
      </c>
      <c r="R120" s="14" t="s">
        <v>1163</v>
      </c>
    </row>
    <row r="121" spans="1:18" ht="13" customHeight="1">
      <c r="A121" s="14">
        <v>17</v>
      </c>
      <c r="B121" s="11" t="s">
        <v>647</v>
      </c>
      <c r="C121" s="11" t="s">
        <v>108</v>
      </c>
      <c r="D121" s="11" t="s">
        <v>202</v>
      </c>
      <c r="E121" s="11">
        <v>0</v>
      </c>
      <c r="F121" s="11">
        <v>0</v>
      </c>
      <c r="G121" s="12">
        <v>1</v>
      </c>
      <c r="H121" s="11">
        <v>1</v>
      </c>
      <c r="I121" s="11">
        <v>1</v>
      </c>
      <c r="J121" s="11">
        <v>1</v>
      </c>
      <c r="K121" s="11">
        <v>1</v>
      </c>
      <c r="L121" s="11">
        <v>0</v>
      </c>
      <c r="M121" s="13">
        <f>K121-H121</f>
        <v>0</v>
      </c>
      <c r="N121" s="13">
        <f>K121-J121</f>
        <v>0</v>
      </c>
      <c r="O121" s="11" t="s">
        <v>785</v>
      </c>
      <c r="P121" s="11" t="s">
        <v>1080</v>
      </c>
      <c r="Q121" s="14" t="s">
        <v>43</v>
      </c>
      <c r="R121" s="19" t="s">
        <v>160</v>
      </c>
    </row>
    <row r="122" spans="1:18" ht="13" customHeight="1">
      <c r="A122" s="14">
        <v>17</v>
      </c>
      <c r="B122" s="11" t="s">
        <v>647</v>
      </c>
      <c r="C122" s="11" t="s">
        <v>651</v>
      </c>
      <c r="D122" s="11" t="s">
        <v>651</v>
      </c>
      <c r="E122" s="11">
        <v>0</v>
      </c>
      <c r="F122" s="11">
        <v>0</v>
      </c>
      <c r="G122" s="11">
        <v>2</v>
      </c>
      <c r="H122" s="11">
        <v>2</v>
      </c>
      <c r="I122" s="14">
        <v>2</v>
      </c>
      <c r="J122" s="14">
        <v>2</v>
      </c>
      <c r="K122" s="11">
        <v>2</v>
      </c>
      <c r="L122" s="11">
        <v>0</v>
      </c>
      <c r="M122" s="13">
        <f>K122-H122</f>
        <v>0</v>
      </c>
      <c r="N122" s="13">
        <f>K122-J122</f>
        <v>0</v>
      </c>
      <c r="O122" s="11" t="s">
        <v>785</v>
      </c>
      <c r="P122" s="11" t="s">
        <v>1080</v>
      </c>
      <c r="Q122" s="14" t="s">
        <v>49</v>
      </c>
      <c r="R122" s="14"/>
    </row>
    <row r="123" spans="1:18" ht="13" customHeight="1">
      <c r="A123" s="14">
        <v>17</v>
      </c>
      <c r="B123" s="11" t="s">
        <v>1034</v>
      </c>
      <c r="C123" s="11" t="s">
        <v>111</v>
      </c>
      <c r="D123" s="11"/>
      <c r="E123" s="11">
        <v>0</v>
      </c>
      <c r="F123" s="11">
        <v>0</v>
      </c>
      <c r="G123" s="11">
        <v>0</v>
      </c>
      <c r="H123" s="11">
        <v>0</v>
      </c>
      <c r="I123" s="11">
        <v>1</v>
      </c>
      <c r="J123" s="11">
        <v>1</v>
      </c>
      <c r="K123" s="11">
        <v>1</v>
      </c>
      <c r="L123" s="11">
        <v>0</v>
      </c>
      <c r="M123" s="13">
        <f>K123-H123</f>
        <v>1</v>
      </c>
      <c r="N123" s="13">
        <f>K123-J123</f>
        <v>0</v>
      </c>
      <c r="O123" s="11" t="s">
        <v>785</v>
      </c>
      <c r="P123" s="11" t="s">
        <v>1035</v>
      </c>
      <c r="Q123" s="14" t="s">
        <v>1049</v>
      </c>
      <c r="R123" s="14"/>
    </row>
    <row r="124" spans="1:18" ht="13" customHeight="1">
      <c r="A124" s="14">
        <v>17</v>
      </c>
      <c r="B124" s="11" t="s">
        <v>647</v>
      </c>
      <c r="C124" s="11" t="s">
        <v>457</v>
      </c>
      <c r="D124" s="11" t="s">
        <v>457</v>
      </c>
      <c r="E124" s="11">
        <v>0</v>
      </c>
      <c r="F124" s="11">
        <v>1</v>
      </c>
      <c r="G124" s="11">
        <v>5</v>
      </c>
      <c r="H124" s="11">
        <v>5</v>
      </c>
      <c r="I124" s="14">
        <v>5</v>
      </c>
      <c r="J124" s="14">
        <v>5</v>
      </c>
      <c r="K124" s="11">
        <v>5</v>
      </c>
      <c r="L124" s="11">
        <v>0</v>
      </c>
      <c r="M124" s="13">
        <f>K124-H124</f>
        <v>0</v>
      </c>
      <c r="N124" s="13">
        <f>K124-J124</f>
        <v>0</v>
      </c>
      <c r="O124" s="11" t="s">
        <v>785</v>
      </c>
      <c r="P124" s="11" t="s">
        <v>1080</v>
      </c>
      <c r="Q124" s="14" t="s">
        <v>1049</v>
      </c>
      <c r="R124" s="14"/>
    </row>
    <row r="125" spans="1:18" ht="13" customHeight="1">
      <c r="A125" s="14">
        <v>17</v>
      </c>
      <c r="B125" s="11" t="s">
        <v>647</v>
      </c>
      <c r="C125" s="11" t="s">
        <v>1135</v>
      </c>
      <c r="D125" s="11" t="s">
        <v>1135</v>
      </c>
      <c r="E125" s="11">
        <v>0</v>
      </c>
      <c r="F125" s="11">
        <v>12</v>
      </c>
      <c r="G125" s="11">
        <v>38</v>
      </c>
      <c r="H125" s="11">
        <v>38</v>
      </c>
      <c r="I125" s="14">
        <v>39</v>
      </c>
      <c r="J125" s="14">
        <v>39</v>
      </c>
      <c r="K125" s="11">
        <v>43</v>
      </c>
      <c r="L125" s="11">
        <v>0</v>
      </c>
      <c r="M125" s="13">
        <f>K125-H125</f>
        <v>5</v>
      </c>
      <c r="N125" s="13">
        <f>K125-J125</f>
        <v>4</v>
      </c>
      <c r="O125" s="11" t="s">
        <v>785</v>
      </c>
      <c r="P125" s="11" t="s">
        <v>1080</v>
      </c>
      <c r="Q125" s="14" t="s">
        <v>48</v>
      </c>
      <c r="R125" s="14"/>
    </row>
    <row r="126" spans="1:18" ht="13" customHeight="1">
      <c r="A126" s="14">
        <v>17</v>
      </c>
      <c r="B126" s="11" t="s">
        <v>647</v>
      </c>
      <c r="C126" s="14" t="s">
        <v>454</v>
      </c>
      <c r="D126" s="11" t="s">
        <v>454</v>
      </c>
      <c r="E126" s="11">
        <v>0</v>
      </c>
      <c r="F126" s="11">
        <v>1</v>
      </c>
      <c r="G126" s="11">
        <v>5</v>
      </c>
      <c r="H126" s="11">
        <v>5</v>
      </c>
      <c r="I126" s="14">
        <v>3</v>
      </c>
      <c r="J126" s="21">
        <v>5</v>
      </c>
      <c r="K126" s="11">
        <v>5</v>
      </c>
      <c r="L126" s="11">
        <v>0</v>
      </c>
      <c r="M126" s="13">
        <f>K126-H126</f>
        <v>0</v>
      </c>
      <c r="N126" s="13">
        <f>K126-J126</f>
        <v>0</v>
      </c>
      <c r="O126" s="11" t="s">
        <v>785</v>
      </c>
      <c r="P126" s="11" t="s">
        <v>1080</v>
      </c>
      <c r="Q126" s="14" t="s">
        <v>48</v>
      </c>
      <c r="R126" s="14" t="s">
        <v>1172</v>
      </c>
    </row>
    <row r="127" spans="1:18" ht="13" customHeight="1">
      <c r="A127" s="14">
        <v>17</v>
      </c>
      <c r="B127" s="11" t="s">
        <v>647</v>
      </c>
      <c r="C127" s="11" t="s">
        <v>458</v>
      </c>
      <c r="D127" s="11" t="s">
        <v>204</v>
      </c>
      <c r="E127" s="11">
        <v>1</v>
      </c>
      <c r="F127" s="11">
        <v>4</v>
      </c>
      <c r="G127" s="12">
        <v>33</v>
      </c>
      <c r="H127" s="12">
        <v>28</v>
      </c>
      <c r="I127" s="14">
        <v>29</v>
      </c>
      <c r="J127" s="14">
        <v>29</v>
      </c>
      <c r="K127" s="11">
        <v>35</v>
      </c>
      <c r="L127" s="11">
        <v>0</v>
      </c>
      <c r="M127" s="13">
        <f>K127-H127</f>
        <v>7</v>
      </c>
      <c r="N127" s="13">
        <f>K127-J127</f>
        <v>6</v>
      </c>
      <c r="O127" s="11" t="s">
        <v>785</v>
      </c>
      <c r="P127" s="11" t="s">
        <v>1080</v>
      </c>
      <c r="Q127" s="14" t="s">
        <v>1049</v>
      </c>
      <c r="R127" s="14" t="s">
        <v>1163</v>
      </c>
    </row>
    <row r="128" spans="1:18" ht="13" customHeight="1">
      <c r="A128" s="14">
        <v>17</v>
      </c>
      <c r="B128" s="11" t="s">
        <v>647</v>
      </c>
      <c r="C128" s="11" t="s">
        <v>648</v>
      </c>
      <c r="D128" s="11" t="s">
        <v>42</v>
      </c>
      <c r="E128" s="11">
        <v>4</v>
      </c>
      <c r="F128" s="11">
        <v>21</v>
      </c>
      <c r="G128" s="12">
        <v>36</v>
      </c>
      <c r="H128" s="11">
        <v>36</v>
      </c>
      <c r="I128" s="14">
        <v>38</v>
      </c>
      <c r="J128" s="14">
        <v>38</v>
      </c>
      <c r="K128" s="11">
        <v>45</v>
      </c>
      <c r="L128" s="11">
        <v>0</v>
      </c>
      <c r="M128" s="13">
        <f>K128-H128</f>
        <v>9</v>
      </c>
      <c r="N128" s="13">
        <f>K128-J128</f>
        <v>7</v>
      </c>
      <c r="O128" s="11" t="s">
        <v>785</v>
      </c>
      <c r="P128" s="11" t="s">
        <v>1080</v>
      </c>
      <c r="Q128" s="14" t="s">
        <v>1049</v>
      </c>
      <c r="R128" s="19" t="s">
        <v>160</v>
      </c>
    </row>
    <row r="129" spans="1:18" ht="13" customHeight="1">
      <c r="A129" s="14">
        <v>17</v>
      </c>
      <c r="B129" s="11" t="s">
        <v>647</v>
      </c>
      <c r="C129" s="11" t="s">
        <v>205</v>
      </c>
      <c r="D129" s="11" t="s">
        <v>206</v>
      </c>
      <c r="E129" s="11">
        <v>0</v>
      </c>
      <c r="F129" s="11">
        <v>0</v>
      </c>
      <c r="G129" s="12">
        <v>2</v>
      </c>
      <c r="H129" s="11">
        <v>2</v>
      </c>
      <c r="I129" s="11">
        <v>2</v>
      </c>
      <c r="J129" s="11">
        <v>2</v>
      </c>
      <c r="K129" s="11">
        <v>4</v>
      </c>
      <c r="L129" s="11">
        <v>0</v>
      </c>
      <c r="M129" s="13">
        <f>K129-H129</f>
        <v>2</v>
      </c>
      <c r="N129" s="13">
        <f>K129-J129</f>
        <v>2</v>
      </c>
      <c r="O129" s="11" t="s">
        <v>785</v>
      </c>
      <c r="P129" s="11" t="s">
        <v>1080</v>
      </c>
      <c r="Q129" s="14" t="s">
        <v>1049</v>
      </c>
      <c r="R129" s="19" t="s">
        <v>160</v>
      </c>
    </row>
    <row r="130" spans="1:18" ht="13" customHeight="1">
      <c r="A130" s="14">
        <v>17</v>
      </c>
      <c r="B130" s="11" t="s">
        <v>647</v>
      </c>
      <c r="C130" s="11" t="s">
        <v>207</v>
      </c>
      <c r="D130" s="11" t="s">
        <v>208</v>
      </c>
      <c r="E130" s="11">
        <v>0</v>
      </c>
      <c r="F130" s="11">
        <v>0</v>
      </c>
      <c r="G130" s="12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0</v>
      </c>
      <c r="M130" s="13">
        <f>K130-H130</f>
        <v>0</v>
      </c>
      <c r="N130" s="13">
        <f>K130-J130</f>
        <v>0</v>
      </c>
      <c r="O130" s="11" t="s">
        <v>785</v>
      </c>
      <c r="P130" s="11" t="s">
        <v>1080</v>
      </c>
      <c r="Q130" s="14" t="s">
        <v>1049</v>
      </c>
      <c r="R130" s="19" t="s">
        <v>160</v>
      </c>
    </row>
    <row r="131" spans="1:18" ht="13" customHeight="1">
      <c r="A131" s="14">
        <v>17</v>
      </c>
      <c r="B131" s="11" t="s">
        <v>647</v>
      </c>
      <c r="C131" s="11" t="s">
        <v>649</v>
      </c>
      <c r="D131" s="11" t="s">
        <v>649</v>
      </c>
      <c r="E131" s="11">
        <v>2</v>
      </c>
      <c r="F131" s="11">
        <v>18</v>
      </c>
      <c r="G131" s="11">
        <v>31</v>
      </c>
      <c r="H131" s="11">
        <v>31</v>
      </c>
      <c r="I131" s="14">
        <v>33</v>
      </c>
      <c r="J131" s="14">
        <v>33</v>
      </c>
      <c r="K131" s="11">
        <v>35</v>
      </c>
      <c r="L131" s="11">
        <v>0</v>
      </c>
      <c r="M131" s="13">
        <f>K131-H131</f>
        <v>4</v>
      </c>
      <c r="N131" s="13">
        <f>K131-J131</f>
        <v>2</v>
      </c>
      <c r="O131" s="11" t="s">
        <v>249</v>
      </c>
      <c r="P131" s="11" t="s">
        <v>250</v>
      </c>
      <c r="Q131" s="14" t="s">
        <v>1050</v>
      </c>
      <c r="R131" s="14"/>
    </row>
    <row r="132" spans="1:18" ht="13" customHeight="1">
      <c r="A132" s="14">
        <v>18</v>
      </c>
      <c r="B132" s="11" t="s">
        <v>647</v>
      </c>
      <c r="C132" s="11" t="s">
        <v>833</v>
      </c>
      <c r="D132" s="11" t="s">
        <v>833</v>
      </c>
      <c r="E132" s="11">
        <v>0</v>
      </c>
      <c r="F132" s="11">
        <v>2</v>
      </c>
      <c r="G132" s="11">
        <v>2</v>
      </c>
      <c r="H132" s="11">
        <v>2</v>
      </c>
      <c r="I132" s="14">
        <v>2</v>
      </c>
      <c r="J132" s="14">
        <v>2</v>
      </c>
      <c r="K132" s="11">
        <v>2</v>
      </c>
      <c r="L132" s="11">
        <v>0</v>
      </c>
      <c r="M132" s="13">
        <f>K132-H132</f>
        <v>0</v>
      </c>
      <c r="N132" s="13">
        <f>K132-J132</f>
        <v>0</v>
      </c>
      <c r="O132" s="11" t="s">
        <v>28</v>
      </c>
      <c r="P132" s="11" t="s">
        <v>130</v>
      </c>
      <c r="Q132" s="14" t="s">
        <v>1138</v>
      </c>
      <c r="R132" s="14"/>
    </row>
    <row r="133" spans="1:18" ht="13" customHeight="1">
      <c r="A133" s="14">
        <v>18</v>
      </c>
      <c r="B133" s="11" t="s">
        <v>647</v>
      </c>
      <c r="C133" s="11" t="s">
        <v>327</v>
      </c>
      <c r="D133" s="11" t="s">
        <v>418</v>
      </c>
      <c r="E133" s="11">
        <v>6</v>
      </c>
      <c r="F133" s="11">
        <v>10</v>
      </c>
      <c r="G133" s="11">
        <v>9</v>
      </c>
      <c r="H133" s="11">
        <v>9</v>
      </c>
      <c r="I133" s="14">
        <v>9</v>
      </c>
      <c r="J133" s="14">
        <v>9</v>
      </c>
      <c r="K133" s="11">
        <v>10</v>
      </c>
      <c r="L133" s="11">
        <v>0</v>
      </c>
      <c r="M133" s="13">
        <f>K133-H133</f>
        <v>1</v>
      </c>
      <c r="N133" s="13">
        <f>K133-J133</f>
        <v>1</v>
      </c>
      <c r="O133" s="11" t="s">
        <v>785</v>
      </c>
      <c r="P133" s="11" t="s">
        <v>716</v>
      </c>
      <c r="Q133" s="14" t="s">
        <v>1138</v>
      </c>
      <c r="R133" s="14"/>
    </row>
    <row r="134" spans="1:18" ht="13" customHeight="1">
      <c r="A134" s="14">
        <v>18</v>
      </c>
      <c r="B134" s="14" t="s">
        <v>647</v>
      </c>
      <c r="C134" s="11" t="s">
        <v>750</v>
      </c>
      <c r="D134" s="14" t="s">
        <v>1119</v>
      </c>
      <c r="E134" s="14">
        <v>0</v>
      </c>
      <c r="F134" s="14">
        <v>1</v>
      </c>
      <c r="G134" s="15">
        <v>1</v>
      </c>
      <c r="H134" s="14">
        <v>1</v>
      </c>
      <c r="I134" s="14">
        <v>1</v>
      </c>
      <c r="J134" s="14">
        <v>1</v>
      </c>
      <c r="K134" s="14">
        <v>1</v>
      </c>
      <c r="L134" s="11">
        <v>0</v>
      </c>
      <c r="M134" s="13">
        <f>K134-H134</f>
        <v>0</v>
      </c>
      <c r="N134" s="13">
        <f>K134-J134</f>
        <v>0</v>
      </c>
      <c r="O134" s="11" t="s">
        <v>139</v>
      </c>
      <c r="P134" s="11" t="s">
        <v>140</v>
      </c>
      <c r="Q134" s="14" t="s">
        <v>1138</v>
      </c>
      <c r="R134" s="19" t="s">
        <v>160</v>
      </c>
    </row>
    <row r="135" spans="1:18" ht="14">
      <c r="A135" s="14">
        <v>18</v>
      </c>
      <c r="B135" s="11" t="s">
        <v>647</v>
      </c>
      <c r="C135" s="14" t="s">
        <v>420</v>
      </c>
      <c r="D135" s="11" t="s">
        <v>112</v>
      </c>
      <c r="E135" s="11">
        <v>13</v>
      </c>
      <c r="F135" s="11">
        <v>168</v>
      </c>
      <c r="G135" s="12">
        <v>302</v>
      </c>
      <c r="H135" s="11">
        <v>302</v>
      </c>
      <c r="I135" s="14">
        <v>324</v>
      </c>
      <c r="J135" s="14">
        <v>324</v>
      </c>
      <c r="K135" s="11">
        <v>333</v>
      </c>
      <c r="L135" s="11">
        <v>0</v>
      </c>
      <c r="M135" s="13">
        <f>K135-H135</f>
        <v>31</v>
      </c>
      <c r="N135" s="13">
        <f>K135-J135</f>
        <v>9</v>
      </c>
      <c r="O135" s="11" t="s">
        <v>785</v>
      </c>
      <c r="P135" s="11" t="s">
        <v>716</v>
      </c>
      <c r="Q135" s="14" t="s">
        <v>1138</v>
      </c>
      <c r="R135" s="19" t="s">
        <v>160</v>
      </c>
    </row>
    <row r="136" spans="1:18" ht="14">
      <c r="A136" s="14">
        <v>18</v>
      </c>
      <c r="B136" s="11" t="s">
        <v>647</v>
      </c>
      <c r="C136" s="11" t="s">
        <v>665</v>
      </c>
      <c r="D136" s="11" t="s">
        <v>665</v>
      </c>
      <c r="E136" s="11">
        <v>0</v>
      </c>
      <c r="F136" s="11">
        <v>1</v>
      </c>
      <c r="G136" s="11">
        <v>1</v>
      </c>
      <c r="H136" s="11">
        <v>1</v>
      </c>
      <c r="I136" s="14">
        <v>1</v>
      </c>
      <c r="J136" s="14">
        <v>1</v>
      </c>
      <c r="K136" s="11">
        <v>1</v>
      </c>
      <c r="L136" s="11">
        <v>0</v>
      </c>
      <c r="M136" s="13">
        <f>K136-H136</f>
        <v>0</v>
      </c>
      <c r="N136" s="13">
        <f>K136-J136</f>
        <v>0</v>
      </c>
      <c r="O136" s="11" t="s">
        <v>114</v>
      </c>
      <c r="P136" s="11" t="s">
        <v>115</v>
      </c>
      <c r="Q136" s="14" t="s">
        <v>1138</v>
      </c>
      <c r="R136" s="14"/>
    </row>
    <row r="137" spans="1:18" ht="13" customHeight="1">
      <c r="A137" s="14">
        <v>18</v>
      </c>
      <c r="B137" s="11" t="s">
        <v>647</v>
      </c>
      <c r="C137" s="11" t="s">
        <v>832</v>
      </c>
      <c r="D137" s="11" t="s">
        <v>832</v>
      </c>
      <c r="E137" s="11">
        <v>2</v>
      </c>
      <c r="F137" s="11">
        <v>6</v>
      </c>
      <c r="G137" s="11">
        <v>7</v>
      </c>
      <c r="H137" s="11">
        <v>7</v>
      </c>
      <c r="I137" s="14">
        <v>8</v>
      </c>
      <c r="J137" s="14">
        <v>8</v>
      </c>
      <c r="K137" s="11">
        <v>8</v>
      </c>
      <c r="L137" s="11">
        <v>0</v>
      </c>
      <c r="M137" s="13">
        <f>K137-H137</f>
        <v>1</v>
      </c>
      <c r="N137" s="13">
        <f>K137-J137</f>
        <v>0</v>
      </c>
      <c r="O137" s="11" t="s">
        <v>116</v>
      </c>
      <c r="P137" s="11" t="s">
        <v>209</v>
      </c>
      <c r="Q137" s="14" t="s">
        <v>1138</v>
      </c>
      <c r="R137" s="14"/>
    </row>
    <row r="138" spans="1:18" ht="13" customHeight="1">
      <c r="A138" s="14">
        <v>18</v>
      </c>
      <c r="B138" s="11" t="s">
        <v>647</v>
      </c>
      <c r="C138" s="14" t="s">
        <v>663</v>
      </c>
      <c r="D138" s="11" t="s">
        <v>663</v>
      </c>
      <c r="E138" s="11">
        <v>0</v>
      </c>
      <c r="F138" s="11">
        <v>42</v>
      </c>
      <c r="G138" s="11">
        <v>74</v>
      </c>
      <c r="H138" s="11">
        <v>74</v>
      </c>
      <c r="I138" s="14">
        <v>78</v>
      </c>
      <c r="J138" s="14">
        <v>78</v>
      </c>
      <c r="K138" s="11">
        <v>79</v>
      </c>
      <c r="L138" s="11">
        <v>0</v>
      </c>
      <c r="M138" s="13">
        <f>K138-H138</f>
        <v>5</v>
      </c>
      <c r="N138" s="13">
        <f>K138-J138</f>
        <v>1</v>
      </c>
      <c r="O138" s="11" t="s">
        <v>139</v>
      </c>
      <c r="P138" s="11" t="s">
        <v>140</v>
      </c>
      <c r="Q138" s="14" t="s">
        <v>1138</v>
      </c>
      <c r="R138" s="14"/>
    </row>
    <row r="139" spans="1:18" ht="13" customHeight="1">
      <c r="A139" s="14">
        <v>18</v>
      </c>
      <c r="B139" s="11" t="s">
        <v>647</v>
      </c>
      <c r="C139" s="11" t="s">
        <v>664</v>
      </c>
      <c r="D139" s="11" t="s">
        <v>1118</v>
      </c>
      <c r="E139" s="11">
        <v>0</v>
      </c>
      <c r="F139" s="11">
        <v>1</v>
      </c>
      <c r="G139" s="12">
        <v>1</v>
      </c>
      <c r="H139" s="11">
        <v>1</v>
      </c>
      <c r="I139" s="14">
        <v>1</v>
      </c>
      <c r="J139" s="14">
        <v>1</v>
      </c>
      <c r="K139" s="11">
        <v>1</v>
      </c>
      <c r="L139" s="11">
        <v>0</v>
      </c>
      <c r="M139" s="13">
        <f>K139-H139</f>
        <v>0</v>
      </c>
      <c r="N139" s="13">
        <f>K139-J139</f>
        <v>0</v>
      </c>
      <c r="O139" s="11" t="s">
        <v>224</v>
      </c>
      <c r="P139" s="11" t="s">
        <v>225</v>
      </c>
      <c r="Q139" s="14" t="s">
        <v>1138</v>
      </c>
      <c r="R139" s="19" t="s">
        <v>160</v>
      </c>
    </row>
    <row r="140" spans="1:18" ht="13" customHeight="1">
      <c r="A140" s="14">
        <v>18</v>
      </c>
      <c r="B140" s="11" t="s">
        <v>647</v>
      </c>
      <c r="C140" s="11" t="s">
        <v>419</v>
      </c>
      <c r="D140" s="11" t="s">
        <v>419</v>
      </c>
      <c r="E140" s="11">
        <v>1</v>
      </c>
      <c r="F140" s="11">
        <v>1</v>
      </c>
      <c r="G140" s="11">
        <v>1</v>
      </c>
      <c r="H140" s="11">
        <v>1</v>
      </c>
      <c r="I140" s="14">
        <v>1</v>
      </c>
      <c r="J140" s="14">
        <v>1</v>
      </c>
      <c r="K140" s="11">
        <v>1</v>
      </c>
      <c r="L140" s="11">
        <v>0</v>
      </c>
      <c r="M140" s="13">
        <f>K140-H140</f>
        <v>0</v>
      </c>
      <c r="N140" s="13">
        <f>K140-J140</f>
        <v>0</v>
      </c>
      <c r="O140" s="11" t="s">
        <v>139</v>
      </c>
      <c r="P140" s="11" t="s">
        <v>140</v>
      </c>
      <c r="Q140" s="14" t="s">
        <v>1138</v>
      </c>
      <c r="R140" s="14"/>
    </row>
    <row r="141" spans="1:18" ht="13" customHeight="1">
      <c r="A141" s="14">
        <v>18</v>
      </c>
      <c r="B141" s="17" t="s">
        <v>647</v>
      </c>
      <c r="C141" s="11" t="s">
        <v>1074</v>
      </c>
      <c r="D141" s="11" t="s">
        <v>311</v>
      </c>
      <c r="E141" s="14">
        <v>0</v>
      </c>
      <c r="F141" s="14">
        <v>1</v>
      </c>
      <c r="G141" s="15">
        <v>1</v>
      </c>
      <c r="H141" s="14">
        <v>1</v>
      </c>
      <c r="I141" s="14">
        <v>1</v>
      </c>
      <c r="J141" s="14">
        <v>1</v>
      </c>
      <c r="K141" s="11">
        <v>1</v>
      </c>
      <c r="L141" s="11">
        <v>0</v>
      </c>
      <c r="M141" s="13">
        <f>K141-H141</f>
        <v>0</v>
      </c>
      <c r="N141" s="13">
        <f>K141-J141</f>
        <v>0</v>
      </c>
      <c r="O141" s="11" t="s">
        <v>785</v>
      </c>
      <c r="P141" s="11" t="s">
        <v>716</v>
      </c>
      <c r="Q141" s="14" t="s">
        <v>1138</v>
      </c>
      <c r="R141" s="19" t="s">
        <v>160</v>
      </c>
    </row>
    <row r="142" spans="1:18" ht="13" customHeight="1">
      <c r="A142" s="14">
        <v>19</v>
      </c>
      <c r="B142" s="11" t="s">
        <v>647</v>
      </c>
      <c r="C142" s="11" t="s">
        <v>400</v>
      </c>
      <c r="D142" s="11" t="s">
        <v>400</v>
      </c>
      <c r="E142" s="11">
        <v>3</v>
      </c>
      <c r="F142" s="11">
        <v>6</v>
      </c>
      <c r="G142" s="11">
        <v>8</v>
      </c>
      <c r="H142" s="11">
        <v>8</v>
      </c>
      <c r="I142" s="14">
        <v>8</v>
      </c>
      <c r="J142" s="14">
        <v>8</v>
      </c>
      <c r="K142" s="11">
        <v>8</v>
      </c>
      <c r="L142" s="11">
        <v>0</v>
      </c>
      <c r="M142" s="13">
        <f>K142-H142</f>
        <v>0</v>
      </c>
      <c r="N142" s="13">
        <f>K142-J142</f>
        <v>0</v>
      </c>
      <c r="O142" s="11" t="s">
        <v>139</v>
      </c>
      <c r="P142" s="11" t="s">
        <v>140</v>
      </c>
      <c r="Q142" s="14" t="s">
        <v>1138</v>
      </c>
      <c r="R142" s="14"/>
    </row>
    <row r="143" spans="1:18" ht="13" customHeight="1">
      <c r="A143" s="14">
        <v>19</v>
      </c>
      <c r="B143" s="11" t="s">
        <v>647</v>
      </c>
      <c r="C143" s="11" t="s">
        <v>90</v>
      </c>
      <c r="D143" s="11" t="s">
        <v>90</v>
      </c>
      <c r="E143" s="11">
        <v>1</v>
      </c>
      <c r="F143" s="11">
        <v>1</v>
      </c>
      <c r="G143" s="11">
        <v>1</v>
      </c>
      <c r="H143" s="11">
        <v>1</v>
      </c>
      <c r="I143" s="14">
        <v>1</v>
      </c>
      <c r="J143" s="14">
        <v>1</v>
      </c>
      <c r="K143" s="11">
        <v>1</v>
      </c>
      <c r="L143" s="11">
        <v>0</v>
      </c>
      <c r="M143" s="13">
        <f>K143-H143</f>
        <v>0</v>
      </c>
      <c r="N143" s="13">
        <f>K143-J143</f>
        <v>0</v>
      </c>
      <c r="O143" s="11" t="s">
        <v>131</v>
      </c>
      <c r="P143" s="11" t="s">
        <v>132</v>
      </c>
      <c r="Q143" s="14" t="s">
        <v>1138</v>
      </c>
      <c r="R143" s="14"/>
    </row>
    <row r="144" spans="1:18" ht="13" customHeight="1">
      <c r="A144" s="14">
        <v>19</v>
      </c>
      <c r="B144" s="11" t="s">
        <v>647</v>
      </c>
      <c r="C144" s="11" t="s">
        <v>683</v>
      </c>
      <c r="D144" s="11" t="s">
        <v>683</v>
      </c>
      <c r="E144" s="11">
        <v>2</v>
      </c>
      <c r="F144" s="11">
        <v>21</v>
      </c>
      <c r="G144" s="11">
        <v>32</v>
      </c>
      <c r="H144" s="11">
        <v>32</v>
      </c>
      <c r="I144" s="14">
        <v>35</v>
      </c>
      <c r="J144" s="14">
        <v>35</v>
      </c>
      <c r="K144" s="11">
        <v>36</v>
      </c>
      <c r="L144" s="11">
        <v>0</v>
      </c>
      <c r="M144" s="13">
        <f>K144-H144</f>
        <v>4</v>
      </c>
      <c r="N144" s="13">
        <f>K144-J144</f>
        <v>1</v>
      </c>
      <c r="O144" s="11" t="s">
        <v>254</v>
      </c>
      <c r="P144" s="11" t="s">
        <v>654</v>
      </c>
      <c r="Q144" s="14" t="s">
        <v>1138</v>
      </c>
      <c r="R144" s="14"/>
    </row>
    <row r="145" spans="1:18" ht="13" customHeight="1">
      <c r="A145" s="14">
        <v>19</v>
      </c>
      <c r="B145" s="11" t="s">
        <v>647</v>
      </c>
      <c r="C145" s="14" t="s">
        <v>489</v>
      </c>
      <c r="D145" s="11" t="s">
        <v>489</v>
      </c>
      <c r="E145" s="11">
        <v>0</v>
      </c>
      <c r="F145" s="11">
        <v>0</v>
      </c>
      <c r="G145" s="11">
        <v>1</v>
      </c>
      <c r="H145" s="11">
        <v>1</v>
      </c>
      <c r="I145" s="14">
        <v>1</v>
      </c>
      <c r="J145" s="14">
        <v>1</v>
      </c>
      <c r="K145" s="11">
        <v>1</v>
      </c>
      <c r="L145" s="11">
        <v>0</v>
      </c>
      <c r="M145" s="13">
        <f>K145-H145</f>
        <v>0</v>
      </c>
      <c r="N145" s="13">
        <f>K145-J145</f>
        <v>0</v>
      </c>
      <c r="O145" s="11" t="s">
        <v>254</v>
      </c>
      <c r="P145" s="11" t="s">
        <v>307</v>
      </c>
      <c r="Q145" s="14" t="s">
        <v>1138</v>
      </c>
      <c r="R145" s="14"/>
    </row>
    <row r="146" spans="1:18" ht="13" customHeight="1">
      <c r="A146" s="14">
        <v>19</v>
      </c>
      <c r="B146" s="11" t="s">
        <v>647</v>
      </c>
      <c r="C146" s="11" t="s">
        <v>182</v>
      </c>
      <c r="D146" s="11" t="s">
        <v>182</v>
      </c>
      <c r="E146" s="11">
        <v>2</v>
      </c>
      <c r="F146" s="11">
        <v>18</v>
      </c>
      <c r="G146" s="11">
        <v>22</v>
      </c>
      <c r="H146" s="12">
        <v>21</v>
      </c>
      <c r="I146" s="14">
        <v>21</v>
      </c>
      <c r="J146" s="14">
        <v>21</v>
      </c>
      <c r="K146" s="11">
        <v>22</v>
      </c>
      <c r="L146" s="11">
        <v>0</v>
      </c>
      <c r="M146" s="13">
        <f>K146-H146</f>
        <v>1</v>
      </c>
      <c r="N146" s="13">
        <f>K146-J146</f>
        <v>1</v>
      </c>
      <c r="O146" s="11" t="s">
        <v>279</v>
      </c>
      <c r="P146" s="11" t="s">
        <v>133</v>
      </c>
      <c r="Q146" s="14" t="s">
        <v>1138</v>
      </c>
      <c r="R146" s="14" t="s">
        <v>1104</v>
      </c>
    </row>
    <row r="147" spans="1:18" ht="13" customHeight="1">
      <c r="A147" s="14">
        <v>19</v>
      </c>
      <c r="B147" s="11" t="s">
        <v>1034</v>
      </c>
      <c r="C147" s="11" t="s">
        <v>217</v>
      </c>
      <c r="D147" s="11" t="s">
        <v>218</v>
      </c>
      <c r="E147" s="11">
        <v>0</v>
      </c>
      <c r="F147" s="11">
        <v>1</v>
      </c>
      <c r="G147" s="12">
        <v>1</v>
      </c>
      <c r="H147" s="11">
        <v>1</v>
      </c>
      <c r="I147" s="14">
        <v>1</v>
      </c>
      <c r="J147" s="14">
        <v>1</v>
      </c>
      <c r="K147" s="11">
        <v>1</v>
      </c>
      <c r="L147" s="11">
        <v>0</v>
      </c>
      <c r="M147" s="13">
        <f>K147-H147</f>
        <v>0</v>
      </c>
      <c r="N147" s="13">
        <f>K147-J147</f>
        <v>0</v>
      </c>
      <c r="O147" s="11" t="s">
        <v>103</v>
      </c>
      <c r="P147" s="11" t="s">
        <v>1035</v>
      </c>
      <c r="Q147" s="14" t="s">
        <v>1138</v>
      </c>
      <c r="R147" s="19" t="s">
        <v>160</v>
      </c>
    </row>
    <row r="148" spans="1:18" ht="13" customHeight="1">
      <c r="A148" s="14">
        <v>19</v>
      </c>
      <c r="B148" s="11" t="s">
        <v>647</v>
      </c>
      <c r="C148" s="11" t="s">
        <v>184</v>
      </c>
      <c r="D148" s="11" t="s">
        <v>184</v>
      </c>
      <c r="E148" s="11">
        <v>1</v>
      </c>
      <c r="F148" s="11">
        <v>8</v>
      </c>
      <c r="G148" s="11">
        <v>8</v>
      </c>
      <c r="H148" s="11">
        <v>8</v>
      </c>
      <c r="I148" s="14">
        <v>8</v>
      </c>
      <c r="J148" s="14">
        <v>8</v>
      </c>
      <c r="K148" s="11">
        <v>8</v>
      </c>
      <c r="L148" s="11">
        <v>0</v>
      </c>
      <c r="M148" s="13">
        <f>K148-H148</f>
        <v>0</v>
      </c>
      <c r="N148" s="13">
        <f>K148-J148</f>
        <v>0</v>
      </c>
      <c r="O148" s="11" t="s">
        <v>135</v>
      </c>
      <c r="P148" s="11" t="s">
        <v>136</v>
      </c>
      <c r="Q148" s="14" t="s">
        <v>1138</v>
      </c>
      <c r="R148" s="14"/>
    </row>
    <row r="149" spans="1:18" ht="13" customHeight="1">
      <c r="A149" s="14">
        <v>19</v>
      </c>
      <c r="B149" s="11" t="s">
        <v>1034</v>
      </c>
      <c r="C149" s="11" t="s">
        <v>219</v>
      </c>
      <c r="D149" s="11" t="s">
        <v>220</v>
      </c>
      <c r="E149" s="11">
        <v>0</v>
      </c>
      <c r="F149" s="11">
        <v>1</v>
      </c>
      <c r="G149" s="12">
        <v>2</v>
      </c>
      <c r="H149" s="11">
        <v>2</v>
      </c>
      <c r="I149" s="11">
        <v>2</v>
      </c>
      <c r="J149" s="11">
        <v>2</v>
      </c>
      <c r="K149" s="11">
        <v>2</v>
      </c>
      <c r="L149" s="11">
        <v>0</v>
      </c>
      <c r="M149" s="13">
        <f>K149-H149</f>
        <v>0</v>
      </c>
      <c r="N149" s="13">
        <f>K149-J149</f>
        <v>0</v>
      </c>
      <c r="O149" s="11" t="s">
        <v>785</v>
      </c>
      <c r="P149" s="11" t="s">
        <v>1035</v>
      </c>
      <c r="Q149" s="14" t="s">
        <v>1138</v>
      </c>
      <c r="R149" s="19" t="s">
        <v>160</v>
      </c>
    </row>
    <row r="150" spans="1:18" ht="13" customHeight="1">
      <c r="A150" s="14">
        <v>19</v>
      </c>
      <c r="B150" s="11" t="s">
        <v>647</v>
      </c>
      <c r="C150" s="14" t="s">
        <v>600</v>
      </c>
      <c r="D150" s="11" t="s">
        <v>600</v>
      </c>
      <c r="E150" s="11">
        <v>0</v>
      </c>
      <c r="F150" s="11">
        <v>0</v>
      </c>
      <c r="G150" s="11">
        <v>2</v>
      </c>
      <c r="H150" s="11">
        <v>2</v>
      </c>
      <c r="I150" s="14">
        <v>2</v>
      </c>
      <c r="J150" s="14">
        <v>2</v>
      </c>
      <c r="K150" s="11">
        <v>2</v>
      </c>
      <c r="L150" s="11">
        <v>0</v>
      </c>
      <c r="M150" s="13">
        <f>K150-H150</f>
        <v>0</v>
      </c>
      <c r="N150" s="13">
        <f>K150-J150</f>
        <v>0</v>
      </c>
      <c r="O150" s="11" t="s">
        <v>139</v>
      </c>
      <c r="P150" s="11" t="s">
        <v>140</v>
      </c>
      <c r="Q150" s="14" t="s">
        <v>1138</v>
      </c>
      <c r="R150" s="14"/>
    </row>
    <row r="151" spans="1:18" ht="13" customHeight="1">
      <c r="A151" s="14">
        <v>19</v>
      </c>
      <c r="B151" s="11" t="s">
        <v>647</v>
      </c>
      <c r="C151" s="14" t="s">
        <v>684</v>
      </c>
      <c r="D151" s="11" t="s">
        <v>684</v>
      </c>
      <c r="E151" s="11">
        <v>1</v>
      </c>
      <c r="F151" s="11">
        <v>4</v>
      </c>
      <c r="G151" s="11">
        <v>4</v>
      </c>
      <c r="H151" s="11">
        <v>4</v>
      </c>
      <c r="I151" s="14">
        <v>4</v>
      </c>
      <c r="J151" s="14">
        <v>4</v>
      </c>
      <c r="K151" s="11">
        <v>4</v>
      </c>
      <c r="L151" s="11">
        <v>0</v>
      </c>
      <c r="M151" s="13">
        <f>K151-H151</f>
        <v>0</v>
      </c>
      <c r="N151" s="13">
        <f>K151-J151</f>
        <v>0</v>
      </c>
      <c r="O151" s="11" t="s">
        <v>181</v>
      </c>
      <c r="P151" s="11" t="s">
        <v>122</v>
      </c>
      <c r="Q151" s="14" t="s">
        <v>1138</v>
      </c>
      <c r="R151" s="14"/>
    </row>
    <row r="152" spans="1:18" ht="13" customHeight="1">
      <c r="A152" s="14">
        <v>19</v>
      </c>
      <c r="B152" s="11" t="s">
        <v>647</v>
      </c>
      <c r="C152" s="11" t="s">
        <v>88</v>
      </c>
      <c r="D152" s="11" t="s">
        <v>88</v>
      </c>
      <c r="E152" s="11">
        <v>1</v>
      </c>
      <c r="F152" s="11">
        <v>9</v>
      </c>
      <c r="G152" s="11">
        <v>10</v>
      </c>
      <c r="H152" s="11">
        <v>10</v>
      </c>
      <c r="I152" s="14">
        <v>11</v>
      </c>
      <c r="J152" s="14">
        <v>11</v>
      </c>
      <c r="K152" s="11">
        <v>11</v>
      </c>
      <c r="L152" s="11">
        <v>0</v>
      </c>
      <c r="M152" s="13">
        <f>K152-H152</f>
        <v>1</v>
      </c>
      <c r="N152" s="13">
        <f>K152-J152</f>
        <v>0</v>
      </c>
      <c r="O152" s="11" t="s">
        <v>135</v>
      </c>
      <c r="P152" s="11" t="s">
        <v>136</v>
      </c>
      <c r="Q152" s="14" t="s">
        <v>1138</v>
      </c>
      <c r="R152" s="14"/>
    </row>
    <row r="153" spans="1:18" ht="13" customHeight="1">
      <c r="A153" s="14">
        <v>19</v>
      </c>
      <c r="B153" s="11" t="s">
        <v>647</v>
      </c>
      <c r="C153" s="11" t="s">
        <v>491</v>
      </c>
      <c r="D153" s="11" t="s">
        <v>491</v>
      </c>
      <c r="E153" s="11">
        <v>2</v>
      </c>
      <c r="F153" s="11">
        <v>30</v>
      </c>
      <c r="G153" s="11">
        <v>35</v>
      </c>
      <c r="H153" s="11">
        <v>35</v>
      </c>
      <c r="I153" s="14">
        <v>35</v>
      </c>
      <c r="J153" s="14">
        <v>35</v>
      </c>
      <c r="K153" s="11">
        <v>36</v>
      </c>
      <c r="L153" s="11">
        <v>0</v>
      </c>
      <c r="M153" s="13">
        <f>K153-H153</f>
        <v>1</v>
      </c>
      <c r="N153" s="13">
        <f>K153-J153</f>
        <v>1</v>
      </c>
      <c r="O153" s="11" t="s">
        <v>27</v>
      </c>
      <c r="P153" s="11" t="s">
        <v>210</v>
      </c>
      <c r="Q153" s="14" t="s">
        <v>1138</v>
      </c>
      <c r="R153" s="14"/>
    </row>
    <row r="154" spans="1:18" ht="13" customHeight="1">
      <c r="A154" s="14">
        <v>19</v>
      </c>
      <c r="B154" s="11" t="s">
        <v>647</v>
      </c>
      <c r="C154" s="11" t="s">
        <v>578</v>
      </c>
      <c r="D154" s="11" t="s">
        <v>578</v>
      </c>
      <c r="E154" s="11">
        <v>3</v>
      </c>
      <c r="F154" s="11">
        <v>7</v>
      </c>
      <c r="G154" s="11">
        <v>9</v>
      </c>
      <c r="H154" s="12">
        <v>8</v>
      </c>
      <c r="I154" s="14">
        <v>8</v>
      </c>
      <c r="J154" s="14">
        <v>8</v>
      </c>
      <c r="K154" s="11">
        <v>8</v>
      </c>
      <c r="L154" s="11">
        <v>0</v>
      </c>
      <c r="M154" s="13">
        <f>K154-H154</f>
        <v>0</v>
      </c>
      <c r="N154" s="13">
        <f>K154-J154</f>
        <v>0</v>
      </c>
      <c r="O154" s="11" t="s">
        <v>211</v>
      </c>
      <c r="P154" s="11" t="s">
        <v>564</v>
      </c>
      <c r="Q154" s="14" t="s">
        <v>1138</v>
      </c>
      <c r="R154" s="14" t="s">
        <v>1104</v>
      </c>
    </row>
    <row r="155" spans="1:18" ht="13" customHeight="1">
      <c r="A155" s="14">
        <v>19</v>
      </c>
      <c r="B155" s="11" t="s">
        <v>647</v>
      </c>
      <c r="C155" s="11" t="s">
        <v>8</v>
      </c>
      <c r="D155" s="11" t="s">
        <v>9</v>
      </c>
      <c r="E155" s="11">
        <v>1</v>
      </c>
      <c r="F155" s="11">
        <v>2</v>
      </c>
      <c r="G155" s="12">
        <v>3</v>
      </c>
      <c r="H155" s="11">
        <v>3</v>
      </c>
      <c r="I155" s="14">
        <v>4</v>
      </c>
      <c r="J155" s="14">
        <v>4</v>
      </c>
      <c r="K155" s="11">
        <v>4</v>
      </c>
      <c r="L155" s="11">
        <v>0</v>
      </c>
      <c r="M155" s="13">
        <f>K155-H155</f>
        <v>1</v>
      </c>
      <c r="N155" s="13">
        <f>K155-J155</f>
        <v>0</v>
      </c>
      <c r="O155" s="11" t="s">
        <v>785</v>
      </c>
      <c r="P155" s="11" t="s">
        <v>1035</v>
      </c>
      <c r="Q155" s="14" t="s">
        <v>1138</v>
      </c>
      <c r="R155" s="19" t="s">
        <v>160</v>
      </c>
    </row>
    <row r="156" spans="1:18" ht="14">
      <c r="A156" s="14">
        <v>19</v>
      </c>
      <c r="B156" s="11" t="s">
        <v>647</v>
      </c>
      <c r="C156" s="11" t="s">
        <v>599</v>
      </c>
      <c r="D156" s="11" t="s">
        <v>599</v>
      </c>
      <c r="E156" s="11">
        <v>0</v>
      </c>
      <c r="F156" s="11">
        <v>2</v>
      </c>
      <c r="G156" s="11">
        <v>2</v>
      </c>
      <c r="H156" s="11">
        <v>2</v>
      </c>
      <c r="I156" s="14">
        <v>2</v>
      </c>
      <c r="J156" s="14">
        <v>2</v>
      </c>
      <c r="K156" s="11">
        <v>2</v>
      </c>
      <c r="L156" s="11">
        <v>0</v>
      </c>
      <c r="M156" s="13">
        <f>K156-H156</f>
        <v>0</v>
      </c>
      <c r="N156" s="13">
        <f>K156-J156</f>
        <v>0</v>
      </c>
      <c r="O156" s="11" t="s">
        <v>254</v>
      </c>
      <c r="P156" s="11" t="s">
        <v>264</v>
      </c>
      <c r="Q156" s="14" t="s">
        <v>1138</v>
      </c>
      <c r="R156" s="14"/>
    </row>
    <row r="157" spans="1:18" ht="14">
      <c r="A157" s="14">
        <v>19</v>
      </c>
      <c r="B157" s="11" t="s">
        <v>647</v>
      </c>
      <c r="C157" s="11" t="s">
        <v>10</v>
      </c>
      <c r="D157" s="11" t="s">
        <v>33</v>
      </c>
      <c r="E157" s="11">
        <v>1</v>
      </c>
      <c r="F157" s="11">
        <v>2</v>
      </c>
      <c r="G157" s="12">
        <v>4</v>
      </c>
      <c r="H157" s="11">
        <v>4</v>
      </c>
      <c r="I157" s="14">
        <v>4</v>
      </c>
      <c r="J157" s="14">
        <v>4</v>
      </c>
      <c r="K157" s="11">
        <v>4</v>
      </c>
      <c r="L157" s="11">
        <v>0</v>
      </c>
      <c r="M157" s="13">
        <f>K157-H157</f>
        <v>0</v>
      </c>
      <c r="N157" s="13">
        <f>K157-J157</f>
        <v>0</v>
      </c>
      <c r="O157" s="11" t="s">
        <v>50</v>
      </c>
      <c r="P157" s="11" t="s">
        <v>884</v>
      </c>
      <c r="Q157" s="14" t="s">
        <v>1138</v>
      </c>
      <c r="R157" s="19" t="s">
        <v>160</v>
      </c>
    </row>
    <row r="158" spans="1:18" ht="13" customHeight="1">
      <c r="A158" s="14">
        <v>19</v>
      </c>
      <c r="B158" s="11" t="s">
        <v>647</v>
      </c>
      <c r="C158" s="14" t="s">
        <v>421</v>
      </c>
      <c r="D158" s="11" t="s">
        <v>421</v>
      </c>
      <c r="E158" s="11">
        <v>1</v>
      </c>
      <c r="F158" s="11">
        <v>8</v>
      </c>
      <c r="G158" s="11">
        <v>10</v>
      </c>
      <c r="H158" s="11">
        <v>10</v>
      </c>
      <c r="I158" s="14">
        <v>10</v>
      </c>
      <c r="J158" s="14">
        <v>10</v>
      </c>
      <c r="K158" s="11">
        <v>10</v>
      </c>
      <c r="L158" s="11">
        <v>0</v>
      </c>
      <c r="M158" s="13">
        <f>K158-H158</f>
        <v>0</v>
      </c>
      <c r="N158" s="13">
        <f>K158-J158</f>
        <v>0</v>
      </c>
      <c r="O158" s="11" t="s">
        <v>254</v>
      </c>
      <c r="P158" s="11" t="s">
        <v>307</v>
      </c>
      <c r="Q158" s="14" t="s">
        <v>1138</v>
      </c>
      <c r="R158" s="14"/>
    </row>
    <row r="159" spans="1:18" ht="13" customHeight="1">
      <c r="A159" s="14">
        <v>19</v>
      </c>
      <c r="B159" s="11" t="s">
        <v>647</v>
      </c>
      <c r="C159" s="11" t="s">
        <v>246</v>
      </c>
      <c r="D159" s="11" t="s">
        <v>246</v>
      </c>
      <c r="E159" s="11">
        <v>0</v>
      </c>
      <c r="F159" s="11">
        <v>2</v>
      </c>
      <c r="G159" s="11">
        <v>2</v>
      </c>
      <c r="H159" s="11">
        <v>2</v>
      </c>
      <c r="I159" s="14">
        <v>2</v>
      </c>
      <c r="J159" s="14">
        <v>2</v>
      </c>
      <c r="K159" s="11">
        <v>2</v>
      </c>
      <c r="L159" s="11">
        <v>0</v>
      </c>
      <c r="M159" s="13">
        <f>K159-H159</f>
        <v>0</v>
      </c>
      <c r="N159" s="13">
        <f>K159-J159</f>
        <v>0</v>
      </c>
      <c r="O159" s="11" t="s">
        <v>212</v>
      </c>
      <c r="P159" s="11" t="s">
        <v>213</v>
      </c>
      <c r="Q159" s="14" t="s">
        <v>1138</v>
      </c>
      <c r="R159" s="14"/>
    </row>
    <row r="160" spans="1:18" ht="13" customHeight="1">
      <c r="A160" s="14">
        <v>19</v>
      </c>
      <c r="B160" s="11" t="s">
        <v>647</v>
      </c>
      <c r="C160" s="11" t="s">
        <v>11</v>
      </c>
      <c r="D160" s="11" t="s">
        <v>154</v>
      </c>
      <c r="E160" s="11">
        <v>0</v>
      </c>
      <c r="F160" s="11">
        <v>1</v>
      </c>
      <c r="G160" s="12">
        <v>1</v>
      </c>
      <c r="H160" s="11">
        <v>1</v>
      </c>
      <c r="I160" s="14">
        <v>1</v>
      </c>
      <c r="J160" s="14">
        <v>1</v>
      </c>
      <c r="K160" s="11">
        <v>1</v>
      </c>
      <c r="L160" s="11">
        <v>0</v>
      </c>
      <c r="M160" s="13">
        <f>K160-H160</f>
        <v>0</v>
      </c>
      <c r="N160" s="13">
        <f>K160-J160</f>
        <v>0</v>
      </c>
      <c r="O160" s="11" t="s">
        <v>785</v>
      </c>
      <c r="P160" s="11" t="s">
        <v>1035</v>
      </c>
      <c r="Q160" s="14" t="s">
        <v>1138</v>
      </c>
      <c r="R160" s="19" t="s">
        <v>160</v>
      </c>
    </row>
    <row r="161" spans="1:18" ht="13" customHeight="1">
      <c r="A161" s="14">
        <v>19</v>
      </c>
      <c r="B161" s="11" t="s">
        <v>647</v>
      </c>
      <c r="C161" s="11" t="s">
        <v>247</v>
      </c>
      <c r="D161" s="11" t="s">
        <v>247</v>
      </c>
      <c r="E161" s="11">
        <v>1</v>
      </c>
      <c r="F161" s="11">
        <v>2</v>
      </c>
      <c r="G161" s="11">
        <v>2</v>
      </c>
      <c r="H161" s="11">
        <v>2</v>
      </c>
      <c r="I161" s="14">
        <v>2</v>
      </c>
      <c r="J161" s="14">
        <v>2</v>
      </c>
      <c r="K161" s="11">
        <v>2</v>
      </c>
      <c r="L161" s="11">
        <v>0</v>
      </c>
      <c r="M161" s="13">
        <f>K161-H161</f>
        <v>0</v>
      </c>
      <c r="N161" s="13">
        <f>K161-J161</f>
        <v>0</v>
      </c>
      <c r="O161" s="11" t="s">
        <v>837</v>
      </c>
      <c r="P161" s="11" t="s">
        <v>223</v>
      </c>
      <c r="Q161" s="14" t="s">
        <v>1138</v>
      </c>
      <c r="R161" s="14"/>
    </row>
    <row r="162" spans="1:18" ht="13" customHeight="1">
      <c r="A162" s="14">
        <v>19</v>
      </c>
      <c r="B162" s="11" t="s">
        <v>647</v>
      </c>
      <c r="C162" s="11" t="s">
        <v>185</v>
      </c>
      <c r="D162" s="11" t="s">
        <v>34</v>
      </c>
      <c r="E162" s="11">
        <v>1</v>
      </c>
      <c r="F162" s="11">
        <v>6</v>
      </c>
      <c r="G162" s="12">
        <v>8</v>
      </c>
      <c r="H162" s="11">
        <v>8</v>
      </c>
      <c r="I162" s="14">
        <v>8</v>
      </c>
      <c r="J162" s="14">
        <v>8</v>
      </c>
      <c r="K162" s="11">
        <v>10</v>
      </c>
      <c r="L162" s="11">
        <v>0</v>
      </c>
      <c r="M162" s="13">
        <f>K162-H162</f>
        <v>2</v>
      </c>
      <c r="N162" s="13">
        <f>K162-J162</f>
        <v>2</v>
      </c>
      <c r="O162" s="11" t="s">
        <v>226</v>
      </c>
      <c r="P162" s="11" t="s">
        <v>309</v>
      </c>
      <c r="Q162" s="14" t="s">
        <v>1138</v>
      </c>
      <c r="R162" s="19" t="s">
        <v>160</v>
      </c>
    </row>
    <row r="163" spans="1:18" ht="14">
      <c r="A163" s="14">
        <v>19</v>
      </c>
      <c r="B163" s="11" t="s">
        <v>647</v>
      </c>
      <c r="C163" s="11" t="s">
        <v>245</v>
      </c>
      <c r="D163" s="11" t="s">
        <v>245</v>
      </c>
      <c r="E163" s="11">
        <v>0</v>
      </c>
      <c r="F163" s="11">
        <v>1</v>
      </c>
      <c r="G163" s="11">
        <v>1</v>
      </c>
      <c r="H163" s="11">
        <v>1</v>
      </c>
      <c r="I163" s="14">
        <v>1</v>
      </c>
      <c r="J163" s="14">
        <v>1</v>
      </c>
      <c r="K163" s="11">
        <v>1</v>
      </c>
      <c r="L163" s="11">
        <v>0</v>
      </c>
      <c r="M163" s="13">
        <f>K163-H163</f>
        <v>0</v>
      </c>
      <c r="N163" s="13">
        <f>K163-J163</f>
        <v>0</v>
      </c>
      <c r="O163" s="11" t="s">
        <v>254</v>
      </c>
      <c r="P163" s="11" t="s">
        <v>307</v>
      </c>
      <c r="Q163" s="14" t="s">
        <v>1138</v>
      </c>
      <c r="R163" s="14"/>
    </row>
    <row r="164" spans="1:18" ht="13" customHeight="1">
      <c r="A164" s="14">
        <v>19</v>
      </c>
      <c r="B164" s="11" t="s">
        <v>647</v>
      </c>
      <c r="C164" s="11" t="s">
        <v>472</v>
      </c>
      <c r="D164" s="11" t="s">
        <v>472</v>
      </c>
      <c r="E164" s="11">
        <v>0</v>
      </c>
      <c r="F164" s="11">
        <v>4</v>
      </c>
      <c r="G164" s="11">
        <v>6</v>
      </c>
      <c r="H164" s="11">
        <v>6</v>
      </c>
      <c r="I164" s="14">
        <v>6</v>
      </c>
      <c r="J164" s="14">
        <v>6</v>
      </c>
      <c r="K164" s="11">
        <v>6</v>
      </c>
      <c r="L164" s="11">
        <v>0</v>
      </c>
      <c r="M164" s="13">
        <f>K164-H164</f>
        <v>0</v>
      </c>
      <c r="N164" s="13">
        <f>K164-J164</f>
        <v>0</v>
      </c>
      <c r="O164" s="11" t="s">
        <v>254</v>
      </c>
      <c r="P164" s="11" t="s">
        <v>264</v>
      </c>
      <c r="Q164" s="14" t="s">
        <v>1138</v>
      </c>
      <c r="R164" s="14"/>
    </row>
    <row r="165" spans="1:18" ht="13" customHeight="1">
      <c r="A165" s="14">
        <v>19</v>
      </c>
      <c r="B165" s="11" t="s">
        <v>647</v>
      </c>
      <c r="C165" s="11" t="s">
        <v>880</v>
      </c>
      <c r="D165" s="11" t="s">
        <v>880</v>
      </c>
      <c r="E165" s="11">
        <v>19</v>
      </c>
      <c r="F165" s="11">
        <f>70+1+2+9+41+47</f>
        <v>170</v>
      </c>
      <c r="G165" s="11">
        <v>223</v>
      </c>
      <c r="H165" s="11">
        <v>223</v>
      </c>
      <c r="I165" s="14">
        <v>237</v>
      </c>
      <c r="J165" s="14">
        <v>237</v>
      </c>
      <c r="K165" s="11">
        <v>242</v>
      </c>
      <c r="L165" s="11">
        <v>0</v>
      </c>
      <c r="M165" s="13">
        <f>K165-H165</f>
        <v>19</v>
      </c>
      <c r="N165" s="13">
        <f>K165-J165</f>
        <v>5</v>
      </c>
      <c r="O165" s="11" t="s">
        <v>135</v>
      </c>
      <c r="P165" s="11" t="s">
        <v>136</v>
      </c>
      <c r="Q165" s="14" t="s">
        <v>1138</v>
      </c>
      <c r="R165" s="14"/>
    </row>
    <row r="166" spans="1:18" ht="13" customHeight="1">
      <c r="A166" s="14">
        <v>19</v>
      </c>
      <c r="B166" s="11" t="s">
        <v>647</v>
      </c>
      <c r="C166" s="11" t="s">
        <v>685</v>
      </c>
      <c r="D166" s="11" t="s">
        <v>685</v>
      </c>
      <c r="E166" s="11">
        <v>2</v>
      </c>
      <c r="F166" s="11">
        <v>9</v>
      </c>
      <c r="G166" s="11">
        <v>13</v>
      </c>
      <c r="H166" s="11">
        <v>13</v>
      </c>
      <c r="I166" s="14">
        <v>14</v>
      </c>
      <c r="J166" s="14">
        <v>14</v>
      </c>
      <c r="K166" s="11">
        <v>14</v>
      </c>
      <c r="L166" s="11">
        <v>0</v>
      </c>
      <c r="M166" s="13">
        <f>K166-H166</f>
        <v>1</v>
      </c>
      <c r="N166" s="13">
        <f>K166-J166</f>
        <v>0</v>
      </c>
      <c r="O166" s="11" t="s">
        <v>254</v>
      </c>
      <c r="P166" s="11" t="s">
        <v>654</v>
      </c>
      <c r="Q166" s="14" t="s">
        <v>1138</v>
      </c>
      <c r="R166" s="14"/>
    </row>
    <row r="167" spans="1:18" ht="13" customHeight="1">
      <c r="A167" s="14">
        <v>19</v>
      </c>
      <c r="B167" s="11" t="s">
        <v>647</v>
      </c>
      <c r="C167" s="14" t="s">
        <v>488</v>
      </c>
      <c r="D167" s="11" t="s">
        <v>488</v>
      </c>
      <c r="E167" s="11">
        <v>0</v>
      </c>
      <c r="F167" s="11">
        <v>2</v>
      </c>
      <c r="G167" s="11">
        <v>1</v>
      </c>
      <c r="H167" s="11">
        <v>1</v>
      </c>
      <c r="I167" s="14">
        <v>1</v>
      </c>
      <c r="J167" s="14">
        <v>1</v>
      </c>
      <c r="K167" s="11">
        <v>1</v>
      </c>
      <c r="L167" s="11">
        <v>0</v>
      </c>
      <c r="M167" s="13">
        <f>K167-H167</f>
        <v>0</v>
      </c>
      <c r="N167" s="13">
        <f>K167-J167</f>
        <v>0</v>
      </c>
      <c r="O167" s="11" t="s">
        <v>254</v>
      </c>
      <c r="P167" s="11" t="s">
        <v>307</v>
      </c>
      <c r="Q167" s="14" t="s">
        <v>1138</v>
      </c>
      <c r="R167" s="14"/>
    </row>
    <row r="168" spans="1:18" ht="13" customHeight="1">
      <c r="A168" s="14">
        <v>19</v>
      </c>
      <c r="B168" s="11" t="s">
        <v>647</v>
      </c>
      <c r="C168" s="11" t="s">
        <v>316</v>
      </c>
      <c r="D168" s="11" t="s">
        <v>316</v>
      </c>
      <c r="E168" s="11">
        <v>0</v>
      </c>
      <c r="F168" s="11">
        <v>2</v>
      </c>
      <c r="G168" s="11">
        <v>2</v>
      </c>
      <c r="H168" s="11">
        <v>2</v>
      </c>
      <c r="I168" s="14">
        <v>2</v>
      </c>
      <c r="J168" s="14">
        <v>2</v>
      </c>
      <c r="K168" s="11">
        <v>2</v>
      </c>
      <c r="L168" s="11">
        <v>0</v>
      </c>
      <c r="M168" s="13">
        <f>K168-H168</f>
        <v>0</v>
      </c>
      <c r="N168" s="13">
        <f>K168-J168</f>
        <v>0</v>
      </c>
      <c r="O168" s="11" t="s">
        <v>254</v>
      </c>
      <c r="P168" s="11" t="s">
        <v>307</v>
      </c>
      <c r="Q168" s="14" t="s">
        <v>1138</v>
      </c>
      <c r="R168" s="14"/>
    </row>
    <row r="169" spans="1:18" ht="13" customHeight="1">
      <c r="A169" s="14">
        <v>19</v>
      </c>
      <c r="B169" s="11" t="s">
        <v>647</v>
      </c>
      <c r="C169" s="14" t="s">
        <v>490</v>
      </c>
      <c r="D169" s="11" t="s">
        <v>490</v>
      </c>
      <c r="E169" s="11">
        <v>1</v>
      </c>
      <c r="F169" s="11">
        <v>3</v>
      </c>
      <c r="G169" s="11">
        <v>5</v>
      </c>
      <c r="H169" s="11">
        <v>5</v>
      </c>
      <c r="I169" s="14">
        <v>5</v>
      </c>
      <c r="J169" s="14">
        <v>5</v>
      </c>
      <c r="K169" s="11">
        <v>5</v>
      </c>
      <c r="L169" s="11">
        <v>0</v>
      </c>
      <c r="M169" s="13">
        <f>K169-H169</f>
        <v>0</v>
      </c>
      <c r="N169" s="13">
        <f>K169-J169</f>
        <v>0</v>
      </c>
      <c r="O169" s="11" t="s">
        <v>254</v>
      </c>
      <c r="P169" s="11" t="s">
        <v>307</v>
      </c>
      <c r="Q169" s="14" t="s">
        <v>1138</v>
      </c>
      <c r="R169" s="14"/>
    </row>
    <row r="170" spans="1:18" ht="13" customHeight="1">
      <c r="A170" s="14">
        <v>19</v>
      </c>
      <c r="B170" s="11" t="s">
        <v>647</v>
      </c>
      <c r="C170" s="11" t="s">
        <v>35</v>
      </c>
      <c r="D170" s="14" t="s">
        <v>36</v>
      </c>
      <c r="E170" s="11">
        <v>0</v>
      </c>
      <c r="F170" s="11">
        <v>2</v>
      </c>
      <c r="G170" s="12">
        <v>4</v>
      </c>
      <c r="H170" s="11">
        <v>4</v>
      </c>
      <c r="I170" s="14">
        <v>4</v>
      </c>
      <c r="J170" s="14">
        <v>4</v>
      </c>
      <c r="K170" s="11">
        <v>4</v>
      </c>
      <c r="L170" s="11">
        <v>0</v>
      </c>
      <c r="M170" s="13">
        <f>K170-H170</f>
        <v>0</v>
      </c>
      <c r="N170" s="13">
        <f>K170-J170</f>
        <v>0</v>
      </c>
      <c r="O170" s="11" t="s">
        <v>785</v>
      </c>
      <c r="P170" s="11" t="s">
        <v>1035</v>
      </c>
      <c r="Q170" s="14" t="s">
        <v>1138</v>
      </c>
      <c r="R170" s="19" t="s">
        <v>160</v>
      </c>
    </row>
    <row r="171" spans="1:18" ht="13" customHeight="1">
      <c r="A171" s="14">
        <v>19</v>
      </c>
      <c r="B171" s="11" t="s">
        <v>647</v>
      </c>
      <c r="C171" s="11" t="s">
        <v>749</v>
      </c>
      <c r="D171" s="11" t="s">
        <v>749</v>
      </c>
      <c r="E171" s="11">
        <v>11</v>
      </c>
      <c r="F171" s="11">
        <v>24</v>
      </c>
      <c r="G171" s="11">
        <v>28</v>
      </c>
      <c r="H171" s="11">
        <v>28</v>
      </c>
      <c r="I171" s="14">
        <v>31</v>
      </c>
      <c r="J171" s="14">
        <v>31</v>
      </c>
      <c r="K171" s="11">
        <v>32</v>
      </c>
      <c r="L171" s="11">
        <v>0</v>
      </c>
      <c r="M171" s="13">
        <f>K171-H171</f>
        <v>4</v>
      </c>
      <c r="N171" s="13">
        <f>K171-J171</f>
        <v>1</v>
      </c>
      <c r="O171" s="11" t="s">
        <v>139</v>
      </c>
      <c r="P171" s="11" t="s">
        <v>140</v>
      </c>
      <c r="Q171" s="14" t="s">
        <v>1138</v>
      </c>
      <c r="R171" s="14"/>
    </row>
    <row r="172" spans="1:18" ht="13" customHeight="1">
      <c r="A172" s="14">
        <v>19</v>
      </c>
      <c r="B172" s="11" t="s">
        <v>647</v>
      </c>
      <c r="C172" s="11" t="s">
        <v>183</v>
      </c>
      <c r="D172" s="11" t="s">
        <v>183</v>
      </c>
      <c r="E172" s="11">
        <v>0</v>
      </c>
      <c r="F172" s="11">
        <v>3</v>
      </c>
      <c r="G172" s="11">
        <v>3</v>
      </c>
      <c r="H172" s="11">
        <v>3</v>
      </c>
      <c r="I172" s="14">
        <v>3</v>
      </c>
      <c r="J172" s="14">
        <v>3</v>
      </c>
      <c r="K172" s="11">
        <v>4</v>
      </c>
      <c r="L172" s="11">
        <v>0</v>
      </c>
      <c r="M172" s="13">
        <f>K172-H172</f>
        <v>1</v>
      </c>
      <c r="N172" s="13">
        <f>K172-J172</f>
        <v>1</v>
      </c>
      <c r="O172" s="11" t="s">
        <v>139</v>
      </c>
      <c r="P172" s="11" t="s">
        <v>140</v>
      </c>
      <c r="Q172" s="14" t="s">
        <v>1138</v>
      </c>
      <c r="R172" s="14"/>
    </row>
    <row r="173" spans="1:18" ht="13" customHeight="1">
      <c r="A173" s="14">
        <v>19</v>
      </c>
      <c r="B173" s="11" t="s">
        <v>647</v>
      </c>
      <c r="C173" s="11" t="s">
        <v>227</v>
      </c>
      <c r="D173" s="11"/>
      <c r="E173" s="11">
        <v>0</v>
      </c>
      <c r="F173" s="11">
        <v>0</v>
      </c>
      <c r="G173" s="11">
        <v>0</v>
      </c>
      <c r="H173" s="11">
        <v>0</v>
      </c>
      <c r="I173" s="11">
        <v>1</v>
      </c>
      <c r="J173" s="11">
        <v>1</v>
      </c>
      <c r="K173" s="11">
        <v>1</v>
      </c>
      <c r="L173" s="11">
        <v>0</v>
      </c>
      <c r="M173" s="13">
        <f>K173-H173</f>
        <v>1</v>
      </c>
      <c r="N173" s="13">
        <f>K173-J173</f>
        <v>0</v>
      </c>
      <c r="O173" s="11" t="s">
        <v>114</v>
      </c>
      <c r="P173" s="11" t="s">
        <v>1035</v>
      </c>
      <c r="Q173" s="14" t="s">
        <v>1138</v>
      </c>
      <c r="R173" s="14"/>
    </row>
    <row r="174" spans="1:18" ht="13" customHeight="1">
      <c r="A174" s="14">
        <v>19</v>
      </c>
      <c r="B174" s="11" t="s">
        <v>647</v>
      </c>
      <c r="C174" s="11" t="s">
        <v>682</v>
      </c>
      <c r="D174" s="11" t="s">
        <v>682</v>
      </c>
      <c r="E174" s="11">
        <v>0</v>
      </c>
      <c r="F174" s="11">
        <v>0</v>
      </c>
      <c r="G174" s="11">
        <v>1</v>
      </c>
      <c r="H174" s="11">
        <v>1</v>
      </c>
      <c r="I174" s="14">
        <v>1</v>
      </c>
      <c r="J174" s="14">
        <v>1</v>
      </c>
      <c r="K174" s="11">
        <v>1</v>
      </c>
      <c r="L174" s="11">
        <v>0</v>
      </c>
      <c r="M174" s="13">
        <f>K174-H174</f>
        <v>0</v>
      </c>
      <c r="N174" s="13">
        <f>K174-J174</f>
        <v>0</v>
      </c>
      <c r="O174" s="11" t="s">
        <v>254</v>
      </c>
      <c r="P174" s="11" t="s">
        <v>307</v>
      </c>
      <c r="Q174" s="14" t="s">
        <v>1138</v>
      </c>
      <c r="R174" s="14"/>
    </row>
    <row r="175" spans="1:18" ht="13" customHeight="1">
      <c r="A175" s="14">
        <v>19</v>
      </c>
      <c r="B175" s="11" t="s">
        <v>647</v>
      </c>
      <c r="C175" s="11" t="s">
        <v>186</v>
      </c>
      <c r="D175" s="11" t="s">
        <v>186</v>
      </c>
      <c r="E175" s="11">
        <v>0</v>
      </c>
      <c r="F175" s="11">
        <v>1</v>
      </c>
      <c r="G175" s="11">
        <v>1</v>
      </c>
      <c r="H175" s="11">
        <v>1</v>
      </c>
      <c r="I175" s="14">
        <v>1</v>
      </c>
      <c r="J175" s="14">
        <v>1</v>
      </c>
      <c r="K175" s="11">
        <v>1</v>
      </c>
      <c r="L175" s="11">
        <v>0</v>
      </c>
      <c r="M175" s="13">
        <f>K175-H175</f>
        <v>0</v>
      </c>
      <c r="N175" s="13">
        <f>K175-J175</f>
        <v>0</v>
      </c>
      <c r="O175" s="11" t="s">
        <v>139</v>
      </c>
      <c r="P175" s="11" t="s">
        <v>140</v>
      </c>
      <c r="Q175" s="14" t="s">
        <v>1138</v>
      </c>
      <c r="R175" s="14"/>
    </row>
    <row r="176" spans="1:18" ht="13" customHeight="1">
      <c r="A176" s="14">
        <v>19</v>
      </c>
      <c r="B176" s="11" t="s">
        <v>647</v>
      </c>
      <c r="C176" s="11" t="s">
        <v>92</v>
      </c>
      <c r="D176" s="11" t="s">
        <v>92</v>
      </c>
      <c r="E176" s="11">
        <v>3</v>
      </c>
      <c r="F176" s="11">
        <v>8</v>
      </c>
      <c r="G176" s="11">
        <v>8</v>
      </c>
      <c r="H176" s="11">
        <v>8</v>
      </c>
      <c r="I176" s="14">
        <v>8</v>
      </c>
      <c r="J176" s="14">
        <v>8</v>
      </c>
      <c r="K176" s="11">
        <v>9</v>
      </c>
      <c r="L176" s="11">
        <v>0</v>
      </c>
      <c r="M176" s="13">
        <f>K176-H176</f>
        <v>1</v>
      </c>
      <c r="N176" s="13">
        <f>K176-J176</f>
        <v>1</v>
      </c>
      <c r="O176" s="11" t="s">
        <v>254</v>
      </c>
      <c r="P176" s="11" t="s">
        <v>654</v>
      </c>
      <c r="Q176" s="14" t="s">
        <v>1138</v>
      </c>
      <c r="R176" s="14"/>
    </row>
    <row r="177" spans="1:18" ht="13" customHeight="1">
      <c r="A177" s="14">
        <v>19</v>
      </c>
      <c r="B177" s="11" t="s">
        <v>647</v>
      </c>
      <c r="C177" s="11" t="s">
        <v>577</v>
      </c>
      <c r="D177" s="11" t="s">
        <v>577</v>
      </c>
      <c r="E177" s="11">
        <v>2</v>
      </c>
      <c r="F177" s="11">
        <v>9</v>
      </c>
      <c r="G177" s="11">
        <v>11</v>
      </c>
      <c r="H177" s="11">
        <v>11</v>
      </c>
      <c r="I177" s="14">
        <v>12</v>
      </c>
      <c r="J177" s="14">
        <v>12</v>
      </c>
      <c r="K177" s="11">
        <v>13</v>
      </c>
      <c r="L177" s="11">
        <v>0</v>
      </c>
      <c r="M177" s="13">
        <f>K177-H177</f>
        <v>2</v>
      </c>
      <c r="N177" s="13">
        <f>K177-J177</f>
        <v>1</v>
      </c>
      <c r="O177" s="11" t="s">
        <v>139</v>
      </c>
      <c r="P177" s="11" t="s">
        <v>140</v>
      </c>
      <c r="Q177" s="14" t="s">
        <v>1138</v>
      </c>
      <c r="R177" s="14"/>
    </row>
    <row r="178" spans="1:18" ht="13" customHeight="1">
      <c r="A178" s="14">
        <v>19</v>
      </c>
      <c r="B178" s="11" t="s">
        <v>647</v>
      </c>
      <c r="C178" s="11" t="s">
        <v>101</v>
      </c>
      <c r="D178" s="11" t="s">
        <v>102</v>
      </c>
      <c r="E178" s="11">
        <v>5</v>
      </c>
      <c r="F178" s="11">
        <v>48</v>
      </c>
      <c r="G178" s="12">
        <v>58</v>
      </c>
      <c r="H178" s="11">
        <v>58</v>
      </c>
      <c r="I178" s="14">
        <v>61</v>
      </c>
      <c r="J178" s="14">
        <v>61</v>
      </c>
      <c r="K178" s="11">
        <v>61</v>
      </c>
      <c r="L178" s="11">
        <v>0</v>
      </c>
      <c r="M178" s="13">
        <f>K178-H178</f>
        <v>3</v>
      </c>
      <c r="N178" s="13">
        <f>K178-J178</f>
        <v>0</v>
      </c>
      <c r="O178" s="11" t="s">
        <v>785</v>
      </c>
      <c r="P178" s="11" t="s">
        <v>1035</v>
      </c>
      <c r="Q178" s="14" t="s">
        <v>1138</v>
      </c>
      <c r="R178" s="19" t="s">
        <v>160</v>
      </c>
    </row>
    <row r="179" spans="1:18" ht="14">
      <c r="A179" s="14">
        <v>19</v>
      </c>
      <c r="B179" s="11" t="s">
        <v>647</v>
      </c>
      <c r="C179" s="11" t="s">
        <v>423</v>
      </c>
      <c r="D179" s="11" t="s">
        <v>423</v>
      </c>
      <c r="E179" s="11">
        <v>2</v>
      </c>
      <c r="F179" s="11">
        <v>22</v>
      </c>
      <c r="G179" s="11">
        <v>27</v>
      </c>
      <c r="H179" s="11">
        <v>27</v>
      </c>
      <c r="I179" s="14">
        <v>27</v>
      </c>
      <c r="J179" s="14">
        <v>27</v>
      </c>
      <c r="K179" s="11">
        <v>27</v>
      </c>
      <c r="L179" s="11">
        <v>0</v>
      </c>
      <c r="M179" s="13">
        <f>K179-H179</f>
        <v>0</v>
      </c>
      <c r="N179" s="13">
        <f>K179-J179</f>
        <v>0</v>
      </c>
      <c r="O179" s="11" t="s">
        <v>254</v>
      </c>
      <c r="P179" s="11" t="s">
        <v>264</v>
      </c>
      <c r="Q179" s="14" t="s">
        <v>1138</v>
      </c>
      <c r="R179" s="14"/>
    </row>
    <row r="180" spans="1:18" ht="14">
      <c r="A180" s="14">
        <v>19</v>
      </c>
      <c r="B180" s="11" t="s">
        <v>647</v>
      </c>
      <c r="C180" s="11" t="s">
        <v>401</v>
      </c>
      <c r="D180" s="11" t="s">
        <v>401</v>
      </c>
      <c r="E180" s="11">
        <v>2</v>
      </c>
      <c r="F180" s="11">
        <v>5</v>
      </c>
      <c r="G180" s="11">
        <v>6</v>
      </c>
      <c r="H180" s="11">
        <v>6</v>
      </c>
      <c r="I180" s="14">
        <v>6</v>
      </c>
      <c r="J180" s="14">
        <v>6</v>
      </c>
      <c r="K180" s="11">
        <v>6</v>
      </c>
      <c r="L180" s="11">
        <v>0</v>
      </c>
      <c r="M180" s="13">
        <f>K180-H180</f>
        <v>0</v>
      </c>
      <c r="N180" s="13">
        <f>K180-J180</f>
        <v>0</v>
      </c>
      <c r="O180" s="11" t="s">
        <v>139</v>
      </c>
      <c r="P180" s="11" t="s">
        <v>140</v>
      </c>
      <c r="Q180" s="14" t="s">
        <v>1138</v>
      </c>
      <c r="R180" s="14"/>
    </row>
    <row r="181" spans="1:18" ht="13" customHeight="1">
      <c r="A181" s="14">
        <v>19</v>
      </c>
      <c r="B181" s="11" t="s">
        <v>647</v>
      </c>
      <c r="C181" s="14" t="s">
        <v>407</v>
      </c>
      <c r="D181" s="11" t="s">
        <v>407</v>
      </c>
      <c r="E181" s="11">
        <v>1</v>
      </c>
      <c r="F181" s="11">
        <v>1</v>
      </c>
      <c r="G181" s="11">
        <v>1</v>
      </c>
      <c r="H181" s="11">
        <v>1</v>
      </c>
      <c r="I181" s="14">
        <v>1</v>
      </c>
      <c r="J181" s="14">
        <v>1</v>
      </c>
      <c r="K181" s="11">
        <v>1</v>
      </c>
      <c r="L181" s="11">
        <v>0</v>
      </c>
      <c r="M181" s="13">
        <f>K181-H181</f>
        <v>0</v>
      </c>
      <c r="N181" s="13">
        <f>K181-J181</f>
        <v>0</v>
      </c>
      <c r="O181" s="11" t="s">
        <v>139</v>
      </c>
      <c r="P181" s="11" t="s">
        <v>310</v>
      </c>
      <c r="Q181" s="14" t="s">
        <v>1138</v>
      </c>
      <c r="R181" s="14"/>
    </row>
    <row r="182" spans="1:18" ht="13" customHeight="1">
      <c r="A182" s="14">
        <v>19</v>
      </c>
      <c r="B182" s="11" t="s">
        <v>647</v>
      </c>
      <c r="C182" s="11" t="s">
        <v>91</v>
      </c>
      <c r="D182" s="11" t="s">
        <v>91</v>
      </c>
      <c r="E182" s="11">
        <v>2</v>
      </c>
      <c r="F182" s="11">
        <v>18</v>
      </c>
      <c r="G182" s="11">
        <v>23</v>
      </c>
      <c r="H182" s="12">
        <v>22</v>
      </c>
      <c r="I182" s="14">
        <v>23</v>
      </c>
      <c r="J182" s="14">
        <v>23</v>
      </c>
      <c r="K182" s="11">
        <v>24</v>
      </c>
      <c r="L182" s="11">
        <v>0</v>
      </c>
      <c r="M182" s="13">
        <f>K182-H182</f>
        <v>2</v>
      </c>
      <c r="N182" s="13">
        <f>K182-J182</f>
        <v>1</v>
      </c>
      <c r="O182" s="11" t="s">
        <v>95</v>
      </c>
      <c r="P182" s="11" t="s">
        <v>96</v>
      </c>
      <c r="Q182" s="14" t="s">
        <v>1138</v>
      </c>
      <c r="R182" s="14" t="s">
        <v>1105</v>
      </c>
    </row>
    <row r="183" spans="1:18" ht="13" customHeight="1">
      <c r="A183" s="14">
        <v>19</v>
      </c>
      <c r="B183" s="11" t="s">
        <v>647</v>
      </c>
      <c r="C183" s="11" t="s">
        <v>422</v>
      </c>
      <c r="D183" s="11" t="s">
        <v>422</v>
      </c>
      <c r="E183" s="11">
        <v>0</v>
      </c>
      <c r="F183" s="11">
        <v>2</v>
      </c>
      <c r="G183" s="11">
        <v>4</v>
      </c>
      <c r="H183" s="11">
        <v>4</v>
      </c>
      <c r="I183" s="14">
        <v>4</v>
      </c>
      <c r="J183" s="14">
        <v>4</v>
      </c>
      <c r="K183" s="11">
        <v>4</v>
      </c>
      <c r="L183" s="11">
        <v>0</v>
      </c>
      <c r="M183" s="13">
        <f>K183-H183</f>
        <v>0</v>
      </c>
      <c r="N183" s="13">
        <f>K183-J183</f>
        <v>0</v>
      </c>
      <c r="O183" s="11" t="s">
        <v>254</v>
      </c>
      <c r="P183" s="11" t="s">
        <v>307</v>
      </c>
      <c r="Q183" s="14" t="s">
        <v>1138</v>
      </c>
      <c r="R183" s="14"/>
    </row>
    <row r="184" spans="1:18" ht="13" customHeight="1">
      <c r="A184" s="14">
        <v>21</v>
      </c>
      <c r="B184" s="11" t="s">
        <v>849</v>
      </c>
      <c r="C184" s="11" t="s">
        <v>850</v>
      </c>
      <c r="D184" s="11" t="s">
        <v>850</v>
      </c>
      <c r="E184" s="11">
        <v>1</v>
      </c>
      <c r="F184" s="11">
        <v>2</v>
      </c>
      <c r="G184" s="11">
        <v>5</v>
      </c>
      <c r="H184" s="11">
        <v>5</v>
      </c>
      <c r="I184" s="14">
        <v>5</v>
      </c>
      <c r="J184" s="14">
        <v>5</v>
      </c>
      <c r="K184" s="11">
        <v>6</v>
      </c>
      <c r="L184" s="11">
        <v>0</v>
      </c>
      <c r="M184" s="13">
        <f>K184-H184</f>
        <v>1</v>
      </c>
      <c r="N184" s="13">
        <f>K184-J184</f>
        <v>1</v>
      </c>
      <c r="O184" s="11" t="s">
        <v>254</v>
      </c>
      <c r="P184" s="11" t="s">
        <v>307</v>
      </c>
      <c r="Q184" s="14" t="s">
        <v>964</v>
      </c>
      <c r="R184" s="14"/>
    </row>
    <row r="185" spans="1:18" ht="13" customHeight="1">
      <c r="A185" s="14">
        <v>22</v>
      </c>
      <c r="B185" s="11" t="s">
        <v>851</v>
      </c>
      <c r="C185" s="11" t="s">
        <v>856</v>
      </c>
      <c r="D185" s="11" t="s">
        <v>856</v>
      </c>
      <c r="E185" s="11">
        <v>0</v>
      </c>
      <c r="F185" s="11">
        <v>1</v>
      </c>
      <c r="G185" s="11">
        <v>1</v>
      </c>
      <c r="H185" s="11">
        <v>1</v>
      </c>
      <c r="I185" s="14">
        <v>1</v>
      </c>
      <c r="J185" s="14">
        <v>1</v>
      </c>
      <c r="K185" s="11">
        <v>1</v>
      </c>
      <c r="L185" s="11">
        <v>0</v>
      </c>
      <c r="M185" s="13">
        <f>K185-H185</f>
        <v>0</v>
      </c>
      <c r="N185" s="13">
        <f>K185-J185</f>
        <v>0</v>
      </c>
      <c r="O185" s="11" t="s">
        <v>254</v>
      </c>
      <c r="P185" s="11" t="s">
        <v>32</v>
      </c>
      <c r="Q185" s="14" t="s">
        <v>964</v>
      </c>
      <c r="R185" s="14"/>
    </row>
    <row r="186" spans="1:18" ht="13" customHeight="1">
      <c r="A186" s="14">
        <v>22</v>
      </c>
      <c r="B186" s="11" t="s">
        <v>851</v>
      </c>
      <c r="C186" s="11" t="s">
        <v>670</v>
      </c>
      <c r="D186" s="11" t="s">
        <v>670</v>
      </c>
      <c r="E186" s="11">
        <v>0</v>
      </c>
      <c r="F186" s="11">
        <v>4</v>
      </c>
      <c r="G186" s="11">
        <v>3</v>
      </c>
      <c r="H186" s="11">
        <v>3</v>
      </c>
      <c r="I186" s="14">
        <v>3</v>
      </c>
      <c r="J186" s="14">
        <v>3</v>
      </c>
      <c r="K186" s="11">
        <v>4</v>
      </c>
      <c r="L186" s="11">
        <v>0</v>
      </c>
      <c r="M186" s="13">
        <f>K186-H186</f>
        <v>1</v>
      </c>
      <c r="N186" s="13">
        <f>K186-J186</f>
        <v>1</v>
      </c>
      <c r="O186" s="11" t="s">
        <v>254</v>
      </c>
      <c r="P186" s="11" t="s">
        <v>32</v>
      </c>
      <c r="Q186" s="14" t="s">
        <v>964</v>
      </c>
      <c r="R186" s="14"/>
    </row>
    <row r="187" spans="1:18" ht="13" customHeight="1">
      <c r="A187" s="14">
        <v>23</v>
      </c>
      <c r="B187" s="11" t="s">
        <v>857</v>
      </c>
      <c r="C187" s="11" t="s">
        <v>677</v>
      </c>
      <c r="D187" s="11" t="s">
        <v>677</v>
      </c>
      <c r="E187" s="11">
        <v>2</v>
      </c>
      <c r="F187" s="11">
        <v>13</v>
      </c>
      <c r="G187" s="11">
        <v>16</v>
      </c>
      <c r="H187" s="11">
        <v>16</v>
      </c>
      <c r="I187" s="14">
        <v>17</v>
      </c>
      <c r="J187" s="14">
        <v>17</v>
      </c>
      <c r="K187" s="11">
        <v>23</v>
      </c>
      <c r="L187" s="11">
        <v>0</v>
      </c>
      <c r="M187" s="13">
        <f>K187-H187</f>
        <v>7</v>
      </c>
      <c r="N187" s="13">
        <f>K187-J187</f>
        <v>6</v>
      </c>
      <c r="O187" s="11" t="s">
        <v>254</v>
      </c>
      <c r="P187" s="11" t="s">
        <v>654</v>
      </c>
      <c r="Q187" s="14" t="s">
        <v>964</v>
      </c>
      <c r="R187" s="14"/>
    </row>
    <row r="188" spans="1:18" ht="13" customHeight="1">
      <c r="A188" s="14">
        <v>23</v>
      </c>
      <c r="B188" s="11" t="s">
        <v>857</v>
      </c>
      <c r="C188" s="11" t="s">
        <v>858</v>
      </c>
      <c r="D188" s="11" t="s">
        <v>858</v>
      </c>
      <c r="E188" s="11">
        <v>0</v>
      </c>
      <c r="F188" s="11">
        <v>6</v>
      </c>
      <c r="G188" s="11">
        <v>11</v>
      </c>
      <c r="H188" s="11">
        <v>11</v>
      </c>
      <c r="I188" s="14">
        <v>11</v>
      </c>
      <c r="J188" s="14">
        <v>11</v>
      </c>
      <c r="K188" s="11">
        <v>12</v>
      </c>
      <c r="L188" s="11">
        <v>0</v>
      </c>
      <c r="M188" s="13">
        <f>K188-H188</f>
        <v>1</v>
      </c>
      <c r="N188" s="13">
        <f>K188-J188</f>
        <v>1</v>
      </c>
      <c r="O188" s="11" t="s">
        <v>254</v>
      </c>
      <c r="P188" s="11" t="s">
        <v>654</v>
      </c>
      <c r="Q188" s="14" t="s">
        <v>964</v>
      </c>
      <c r="R188" s="14"/>
    </row>
    <row r="189" spans="1:18" ht="13" customHeight="1">
      <c r="A189" s="14">
        <v>23</v>
      </c>
      <c r="B189" s="11" t="s">
        <v>857</v>
      </c>
      <c r="C189" s="11" t="s">
        <v>676</v>
      </c>
      <c r="D189" s="11" t="s">
        <v>676</v>
      </c>
      <c r="E189" s="11">
        <v>3</v>
      </c>
      <c r="F189" s="11">
        <v>23</v>
      </c>
      <c r="G189" s="11">
        <v>28</v>
      </c>
      <c r="H189" s="11">
        <v>28</v>
      </c>
      <c r="I189" s="14">
        <v>29</v>
      </c>
      <c r="J189" s="14">
        <v>29</v>
      </c>
      <c r="K189" s="11">
        <v>31</v>
      </c>
      <c r="L189" s="11">
        <v>0</v>
      </c>
      <c r="M189" s="13">
        <f>K189-H189</f>
        <v>3</v>
      </c>
      <c r="N189" s="13">
        <f>K189-J189</f>
        <v>2</v>
      </c>
      <c r="O189" s="11" t="s">
        <v>254</v>
      </c>
      <c r="P189" s="11" t="s">
        <v>654</v>
      </c>
      <c r="Q189" s="14" t="s">
        <v>964</v>
      </c>
      <c r="R189" s="14"/>
    </row>
    <row r="190" spans="1:18" ht="13" customHeight="1">
      <c r="A190" s="14">
        <v>23</v>
      </c>
      <c r="B190" s="11" t="s">
        <v>857</v>
      </c>
      <c r="C190" s="11" t="s">
        <v>678</v>
      </c>
      <c r="D190" s="11" t="s">
        <v>678</v>
      </c>
      <c r="E190" s="11">
        <v>0</v>
      </c>
      <c r="F190" s="11">
        <v>2</v>
      </c>
      <c r="G190" s="11">
        <v>3</v>
      </c>
      <c r="H190" s="11">
        <v>3</v>
      </c>
      <c r="I190" s="14">
        <v>3</v>
      </c>
      <c r="J190" s="14">
        <v>3</v>
      </c>
      <c r="K190" s="11">
        <v>3</v>
      </c>
      <c r="L190" s="11">
        <v>0</v>
      </c>
      <c r="M190" s="13">
        <f>K190-H190</f>
        <v>0</v>
      </c>
      <c r="N190" s="13">
        <f>K190-J190</f>
        <v>0</v>
      </c>
      <c r="O190" s="11" t="s">
        <v>254</v>
      </c>
      <c r="P190" s="11" t="s">
        <v>264</v>
      </c>
      <c r="Q190" s="14" t="s">
        <v>964</v>
      </c>
      <c r="R190" s="14"/>
    </row>
    <row r="191" spans="1:18" ht="13" customHeight="1">
      <c r="A191" s="14">
        <v>23</v>
      </c>
      <c r="B191" s="11" t="s">
        <v>857</v>
      </c>
      <c r="C191" s="11" t="s">
        <v>859</v>
      </c>
      <c r="D191" s="11" t="s">
        <v>859</v>
      </c>
      <c r="E191" s="11">
        <v>1</v>
      </c>
      <c r="F191" s="11">
        <v>1</v>
      </c>
      <c r="G191" s="11">
        <v>1</v>
      </c>
      <c r="H191" s="11">
        <v>1</v>
      </c>
      <c r="I191" s="14">
        <v>1</v>
      </c>
      <c r="J191" s="14">
        <v>1</v>
      </c>
      <c r="K191" s="11">
        <v>1</v>
      </c>
      <c r="L191" s="11">
        <v>0</v>
      </c>
      <c r="M191" s="13">
        <f>K191-H191</f>
        <v>0</v>
      </c>
      <c r="N191" s="13">
        <f>K191-J191</f>
        <v>0</v>
      </c>
      <c r="O191" s="11" t="s">
        <v>254</v>
      </c>
      <c r="P191" s="11" t="s">
        <v>307</v>
      </c>
      <c r="Q191" s="14" t="s">
        <v>964</v>
      </c>
      <c r="R191" s="14"/>
    </row>
    <row r="192" spans="1:18" ht="13" customHeight="1">
      <c r="A192" s="14">
        <v>23</v>
      </c>
      <c r="B192" s="11" t="s">
        <v>857</v>
      </c>
      <c r="C192" s="11" t="s">
        <v>860</v>
      </c>
      <c r="D192" s="11" t="s">
        <v>860</v>
      </c>
      <c r="E192" s="11">
        <v>0</v>
      </c>
      <c r="F192" s="11">
        <v>2</v>
      </c>
      <c r="G192" s="11">
        <v>4</v>
      </c>
      <c r="H192" s="11">
        <v>4</v>
      </c>
      <c r="I192" s="14">
        <v>4</v>
      </c>
      <c r="J192" s="14">
        <v>4</v>
      </c>
      <c r="K192" s="11">
        <v>4</v>
      </c>
      <c r="L192" s="11">
        <v>0</v>
      </c>
      <c r="M192" s="13">
        <f>K192-H192</f>
        <v>0</v>
      </c>
      <c r="N192" s="13">
        <f>K192-J192</f>
        <v>0</v>
      </c>
      <c r="O192" s="11" t="s">
        <v>254</v>
      </c>
      <c r="P192" s="11" t="s">
        <v>307</v>
      </c>
      <c r="Q192" s="14" t="s">
        <v>964</v>
      </c>
      <c r="R192" s="14"/>
    </row>
    <row r="193" spans="1:18" ht="13" customHeight="1">
      <c r="A193" s="14">
        <v>24</v>
      </c>
      <c r="B193" s="11" t="s">
        <v>550</v>
      </c>
      <c r="C193" s="11" t="s">
        <v>744</v>
      </c>
      <c r="D193" s="11" t="s">
        <v>744</v>
      </c>
      <c r="E193" s="11">
        <v>43</v>
      </c>
      <c r="F193" s="11">
        <v>285</v>
      </c>
      <c r="G193" s="11">
        <v>369</v>
      </c>
      <c r="H193" s="12">
        <v>366</v>
      </c>
      <c r="I193" s="14">
        <v>367</v>
      </c>
      <c r="J193" s="14">
        <v>367</v>
      </c>
      <c r="K193" s="11">
        <v>382</v>
      </c>
      <c r="L193" s="11">
        <v>0</v>
      </c>
      <c r="M193" s="13">
        <f>K193-H193</f>
        <v>16</v>
      </c>
      <c r="N193" s="13">
        <f>K193-J193</f>
        <v>15</v>
      </c>
      <c r="O193" s="11" t="s">
        <v>254</v>
      </c>
      <c r="P193" s="11" t="s">
        <v>264</v>
      </c>
      <c r="Q193" s="14" t="s">
        <v>1136</v>
      </c>
      <c r="R193" s="14" t="s">
        <v>1106</v>
      </c>
    </row>
    <row r="194" spans="1:18" ht="14">
      <c r="A194" s="14">
        <v>24</v>
      </c>
      <c r="B194" s="11" t="s">
        <v>550</v>
      </c>
      <c r="C194" s="11" t="s">
        <v>919</v>
      </c>
      <c r="D194" s="11" t="s">
        <v>919</v>
      </c>
      <c r="E194" s="11">
        <v>11</v>
      </c>
      <c r="F194" s="11">
        <v>147</v>
      </c>
      <c r="G194" s="11">
        <v>149</v>
      </c>
      <c r="H194" s="11">
        <v>149</v>
      </c>
      <c r="I194" s="14">
        <v>150</v>
      </c>
      <c r="J194" s="14">
        <v>150</v>
      </c>
      <c r="K194" s="11">
        <v>152</v>
      </c>
      <c r="L194" s="11">
        <v>0</v>
      </c>
      <c r="M194" s="13">
        <f>K194-H194</f>
        <v>3</v>
      </c>
      <c r="N194" s="13">
        <f>K194-J194</f>
        <v>2</v>
      </c>
      <c r="O194" s="11" t="s">
        <v>254</v>
      </c>
      <c r="P194" s="11" t="s">
        <v>307</v>
      </c>
      <c r="Q194" s="14" t="s">
        <v>3</v>
      </c>
      <c r="R194" s="14"/>
    </row>
    <row r="195" spans="1:18" ht="14">
      <c r="A195" s="14">
        <v>24</v>
      </c>
      <c r="B195" s="11" t="s">
        <v>550</v>
      </c>
      <c r="C195" s="11" t="s">
        <v>920</v>
      </c>
      <c r="D195" s="11" t="s">
        <v>920</v>
      </c>
      <c r="E195" s="11">
        <v>1</v>
      </c>
      <c r="F195" s="11">
        <v>7</v>
      </c>
      <c r="G195" s="11">
        <v>12</v>
      </c>
      <c r="H195" s="11">
        <v>12</v>
      </c>
      <c r="I195" s="14">
        <v>12</v>
      </c>
      <c r="J195" s="14">
        <v>12</v>
      </c>
      <c r="K195" s="11">
        <v>12</v>
      </c>
      <c r="L195" s="11">
        <v>0</v>
      </c>
      <c r="M195" s="13">
        <f>K195-H195</f>
        <v>0</v>
      </c>
      <c r="N195" s="13">
        <f>K195-J195</f>
        <v>0</v>
      </c>
      <c r="O195" s="11" t="s">
        <v>254</v>
      </c>
      <c r="P195" s="11" t="s">
        <v>307</v>
      </c>
      <c r="Q195" s="14" t="s">
        <v>3</v>
      </c>
      <c r="R195" s="14"/>
    </row>
    <row r="196" spans="1:18" ht="14">
      <c r="A196" s="14">
        <v>24</v>
      </c>
      <c r="B196" s="11" t="s">
        <v>550</v>
      </c>
      <c r="C196" s="11" t="s">
        <v>917</v>
      </c>
      <c r="D196" s="11" t="s">
        <v>917</v>
      </c>
      <c r="E196" s="11">
        <v>0</v>
      </c>
      <c r="F196" s="11">
        <v>17</v>
      </c>
      <c r="G196" s="11">
        <v>19</v>
      </c>
      <c r="H196" s="12">
        <v>18</v>
      </c>
      <c r="I196" s="14">
        <v>18</v>
      </c>
      <c r="J196" s="14">
        <v>18</v>
      </c>
      <c r="K196" s="11">
        <v>19</v>
      </c>
      <c r="L196" s="11">
        <v>0</v>
      </c>
      <c r="M196" s="13">
        <f>K196-H196</f>
        <v>1</v>
      </c>
      <c r="N196" s="13">
        <f>K196-J196</f>
        <v>1</v>
      </c>
      <c r="O196" s="11" t="s">
        <v>271</v>
      </c>
      <c r="P196" s="11" t="s">
        <v>1130</v>
      </c>
      <c r="Q196" s="14" t="s">
        <v>3</v>
      </c>
      <c r="R196" s="14" t="s">
        <v>1107</v>
      </c>
    </row>
    <row r="197" spans="1:18" ht="13" customHeight="1">
      <c r="A197" s="14">
        <v>24</v>
      </c>
      <c r="B197" s="11" t="s">
        <v>550</v>
      </c>
      <c r="C197" s="11" t="s">
        <v>918</v>
      </c>
      <c r="D197" s="11" t="s">
        <v>918</v>
      </c>
      <c r="E197" s="11">
        <v>0</v>
      </c>
      <c r="F197" s="11">
        <v>0</v>
      </c>
      <c r="G197" s="11">
        <v>2</v>
      </c>
      <c r="H197" s="11">
        <v>2</v>
      </c>
      <c r="I197" s="14">
        <v>2</v>
      </c>
      <c r="J197" s="14">
        <v>2</v>
      </c>
      <c r="K197" s="11">
        <v>2</v>
      </c>
      <c r="L197" s="11">
        <v>0</v>
      </c>
      <c r="M197" s="13">
        <f>K197-H197</f>
        <v>0</v>
      </c>
      <c r="N197" s="13">
        <f>K197-J197</f>
        <v>0</v>
      </c>
      <c r="O197" s="11" t="s">
        <v>254</v>
      </c>
      <c r="P197" s="11" t="s">
        <v>307</v>
      </c>
      <c r="Q197" s="14" t="s">
        <v>3</v>
      </c>
      <c r="R197" s="14"/>
    </row>
    <row r="198" spans="1:18" ht="13" customHeight="1">
      <c r="A198" s="14">
        <v>24</v>
      </c>
      <c r="B198" s="11" t="s">
        <v>550</v>
      </c>
      <c r="C198" s="11" t="s">
        <v>916</v>
      </c>
      <c r="D198" s="11" t="s">
        <v>916</v>
      </c>
      <c r="E198" s="11">
        <v>0</v>
      </c>
      <c r="F198" s="11">
        <v>1</v>
      </c>
      <c r="G198" s="11">
        <v>1</v>
      </c>
      <c r="H198" s="11">
        <v>1</v>
      </c>
      <c r="I198" s="14">
        <v>1</v>
      </c>
      <c r="J198" s="14">
        <v>1</v>
      </c>
      <c r="K198" s="11">
        <v>1</v>
      </c>
      <c r="L198" s="11">
        <v>0</v>
      </c>
      <c r="M198" s="13">
        <f>K198-H198</f>
        <v>0</v>
      </c>
      <c r="N198" s="13">
        <f>K198-J198</f>
        <v>0</v>
      </c>
      <c r="O198" s="11" t="s">
        <v>952</v>
      </c>
      <c r="P198" s="11" t="s">
        <v>1016</v>
      </c>
      <c r="Q198" s="14" t="s">
        <v>889</v>
      </c>
      <c r="R198" s="14"/>
    </row>
    <row r="199" spans="1:18" ht="13" customHeight="1">
      <c r="A199" s="14">
        <v>24</v>
      </c>
      <c r="B199" s="11" t="s">
        <v>550</v>
      </c>
      <c r="C199" s="11" t="s">
        <v>915</v>
      </c>
      <c r="D199" s="11" t="s">
        <v>915</v>
      </c>
      <c r="E199" s="11">
        <v>0</v>
      </c>
      <c r="F199" s="11">
        <v>0</v>
      </c>
      <c r="G199" s="11">
        <v>1</v>
      </c>
      <c r="H199" s="11">
        <v>1</v>
      </c>
      <c r="I199" s="14">
        <v>1</v>
      </c>
      <c r="J199" s="14">
        <v>1</v>
      </c>
      <c r="K199" s="11">
        <v>1</v>
      </c>
      <c r="L199" s="11">
        <v>0</v>
      </c>
      <c r="M199" s="13">
        <f>K199-H199</f>
        <v>0</v>
      </c>
      <c r="N199" s="13">
        <f>K199-J199</f>
        <v>0</v>
      </c>
      <c r="O199" s="11" t="s">
        <v>254</v>
      </c>
      <c r="P199" s="11" t="s">
        <v>264</v>
      </c>
      <c r="Q199" s="14" t="s">
        <v>889</v>
      </c>
      <c r="R199" s="14"/>
    </row>
    <row r="200" spans="1:18" ht="13" customHeight="1">
      <c r="A200" s="14">
        <v>25</v>
      </c>
      <c r="B200" s="11" t="s">
        <v>550</v>
      </c>
      <c r="C200" s="11" t="s">
        <v>921</v>
      </c>
      <c r="D200" s="11" t="s">
        <v>496</v>
      </c>
      <c r="E200" s="11">
        <v>0</v>
      </c>
      <c r="F200" s="11">
        <v>1</v>
      </c>
      <c r="G200" s="11">
        <v>1</v>
      </c>
      <c r="H200" s="11">
        <v>1</v>
      </c>
      <c r="I200" s="14">
        <v>1</v>
      </c>
      <c r="J200" s="14">
        <v>1</v>
      </c>
      <c r="K200" s="11">
        <v>1</v>
      </c>
      <c r="L200" s="11">
        <v>0</v>
      </c>
      <c r="M200" s="13">
        <f>K200-H200</f>
        <v>0</v>
      </c>
      <c r="N200" s="13">
        <f>K200-J200</f>
        <v>0</v>
      </c>
      <c r="O200" s="11" t="s">
        <v>838</v>
      </c>
      <c r="P200" s="11" t="s">
        <v>1130</v>
      </c>
      <c r="Q200" s="14" t="s">
        <v>889</v>
      </c>
      <c r="R200" s="14"/>
    </row>
    <row r="201" spans="1:18" ht="13" customHeight="1">
      <c r="A201" s="14">
        <v>26</v>
      </c>
      <c r="B201" s="11" t="s">
        <v>550</v>
      </c>
      <c r="C201" s="11" t="s">
        <v>797</v>
      </c>
      <c r="D201" s="11" t="s">
        <v>797</v>
      </c>
      <c r="E201" s="11">
        <v>0</v>
      </c>
      <c r="F201" s="11">
        <v>5</v>
      </c>
      <c r="G201" s="11">
        <v>7</v>
      </c>
      <c r="H201" s="11">
        <v>7</v>
      </c>
      <c r="I201" s="14">
        <v>8</v>
      </c>
      <c r="J201" s="14">
        <v>8</v>
      </c>
      <c r="K201" s="11">
        <v>8</v>
      </c>
      <c r="L201" s="11">
        <v>0</v>
      </c>
      <c r="M201" s="13">
        <f>K201-H201</f>
        <v>1</v>
      </c>
      <c r="N201" s="13">
        <f>K201-J201</f>
        <v>0</v>
      </c>
      <c r="O201" s="11" t="s">
        <v>271</v>
      </c>
      <c r="P201" s="11" t="s">
        <v>1016</v>
      </c>
      <c r="Q201" s="14" t="s">
        <v>889</v>
      </c>
      <c r="R201" s="14"/>
    </row>
    <row r="202" spans="1:18" ht="13" customHeight="1">
      <c r="A202" s="14">
        <v>26</v>
      </c>
      <c r="B202" s="11" t="s">
        <v>550</v>
      </c>
      <c r="C202" s="11" t="s">
        <v>554</v>
      </c>
      <c r="D202" s="11" t="s">
        <v>554</v>
      </c>
      <c r="E202" s="11">
        <v>0</v>
      </c>
      <c r="F202" s="11">
        <v>0</v>
      </c>
      <c r="G202" s="11">
        <v>3</v>
      </c>
      <c r="H202" s="11">
        <v>3</v>
      </c>
      <c r="I202" s="14">
        <v>3</v>
      </c>
      <c r="J202" s="14">
        <v>3</v>
      </c>
      <c r="K202" s="11">
        <v>3</v>
      </c>
      <c r="L202" s="11">
        <v>0</v>
      </c>
      <c r="M202" s="13">
        <f>K202-H202</f>
        <v>0</v>
      </c>
      <c r="N202" s="13">
        <f>K202-J202</f>
        <v>0</v>
      </c>
      <c r="O202" s="11" t="s">
        <v>243</v>
      </c>
      <c r="P202" s="11" t="s">
        <v>1132</v>
      </c>
      <c r="Q202" s="14" t="s">
        <v>889</v>
      </c>
      <c r="R202" s="14"/>
    </row>
    <row r="203" spans="1:18" ht="14">
      <c r="A203" s="14">
        <v>26</v>
      </c>
      <c r="B203" s="11" t="s">
        <v>550</v>
      </c>
      <c r="C203" s="11" t="s">
        <v>198</v>
      </c>
      <c r="D203" s="11" t="s">
        <v>125</v>
      </c>
      <c r="E203" s="11">
        <v>0</v>
      </c>
      <c r="F203" s="11">
        <v>0</v>
      </c>
      <c r="G203" s="11">
        <v>1</v>
      </c>
      <c r="H203" s="11">
        <v>1</v>
      </c>
      <c r="I203" s="14">
        <v>1</v>
      </c>
      <c r="J203" s="14">
        <v>1</v>
      </c>
      <c r="K203" s="11">
        <v>1</v>
      </c>
      <c r="L203" s="11">
        <v>0</v>
      </c>
      <c r="M203" s="13">
        <f>K203-H203</f>
        <v>0</v>
      </c>
      <c r="N203" s="13">
        <f>K203-J203</f>
        <v>0</v>
      </c>
      <c r="O203" s="11" t="s">
        <v>271</v>
      </c>
      <c r="P203" s="11" t="s">
        <v>1015</v>
      </c>
      <c r="Q203" s="14" t="s">
        <v>889</v>
      </c>
      <c r="R203" s="14"/>
    </row>
    <row r="204" spans="1:18" ht="13" customHeight="1">
      <c r="A204" s="14">
        <v>26</v>
      </c>
      <c r="B204" s="11" t="s">
        <v>550</v>
      </c>
      <c r="C204" s="11" t="s">
        <v>861</v>
      </c>
      <c r="D204" s="11" t="s">
        <v>861</v>
      </c>
      <c r="E204" s="11">
        <v>3</v>
      </c>
      <c r="F204" s="11">
        <v>15</v>
      </c>
      <c r="G204" s="11">
        <v>17</v>
      </c>
      <c r="H204" s="11">
        <v>17</v>
      </c>
      <c r="I204" s="14">
        <v>17</v>
      </c>
      <c r="J204" s="14">
        <v>17</v>
      </c>
      <c r="K204" s="11">
        <v>17</v>
      </c>
      <c r="L204" s="11">
        <v>0</v>
      </c>
      <c r="M204" s="13">
        <f>K204-H204</f>
        <v>0</v>
      </c>
      <c r="N204" s="13">
        <f>K204-J204</f>
        <v>0</v>
      </c>
      <c r="O204" s="11" t="s">
        <v>248</v>
      </c>
      <c r="P204" s="11" t="s">
        <v>1132</v>
      </c>
      <c r="Q204" s="14" t="s">
        <v>889</v>
      </c>
      <c r="R204" s="14"/>
    </row>
    <row r="205" spans="1:18" ht="14">
      <c r="A205" s="14">
        <v>26</v>
      </c>
      <c r="B205" s="11" t="s">
        <v>550</v>
      </c>
      <c r="C205" s="11" t="s">
        <v>1005</v>
      </c>
      <c r="D205" s="11" t="s">
        <v>1005</v>
      </c>
      <c r="E205" s="11">
        <v>0</v>
      </c>
      <c r="F205" s="11">
        <v>0</v>
      </c>
      <c r="G205" s="11">
        <v>2</v>
      </c>
      <c r="H205" s="11">
        <v>2</v>
      </c>
      <c r="I205" s="14">
        <v>2</v>
      </c>
      <c r="J205" s="14">
        <v>2</v>
      </c>
      <c r="K205" s="11">
        <v>2</v>
      </c>
      <c r="L205" s="11">
        <v>0</v>
      </c>
      <c r="M205" s="13">
        <f>K205-H205</f>
        <v>0</v>
      </c>
      <c r="N205" s="13">
        <f>K205-J205</f>
        <v>0</v>
      </c>
      <c r="O205" s="11" t="s">
        <v>952</v>
      </c>
      <c r="P205" s="11" t="s">
        <v>1015</v>
      </c>
      <c r="Q205" s="14" t="s">
        <v>889</v>
      </c>
      <c r="R205" s="14"/>
    </row>
    <row r="206" spans="1:18" ht="13" customHeight="1">
      <c r="A206" s="14">
        <v>26</v>
      </c>
      <c r="B206" s="18" t="s">
        <v>550</v>
      </c>
      <c r="C206" s="11" t="s">
        <v>789</v>
      </c>
      <c r="D206" s="11" t="s">
        <v>25</v>
      </c>
      <c r="E206" s="14">
        <v>0</v>
      </c>
      <c r="F206" s="14">
        <v>1</v>
      </c>
      <c r="G206" s="15">
        <v>1</v>
      </c>
      <c r="H206" s="14">
        <v>1</v>
      </c>
      <c r="I206" s="14">
        <v>1</v>
      </c>
      <c r="J206" s="14">
        <v>1</v>
      </c>
      <c r="K206" s="14">
        <v>1</v>
      </c>
      <c r="L206" s="11">
        <v>0</v>
      </c>
      <c r="M206" s="13">
        <f>K206-H206</f>
        <v>0</v>
      </c>
      <c r="N206" s="13">
        <f>K206-J206</f>
        <v>0</v>
      </c>
      <c r="O206" s="14" t="s">
        <v>26</v>
      </c>
      <c r="P206" s="14" t="s">
        <v>1132</v>
      </c>
      <c r="Q206" s="14" t="s">
        <v>889</v>
      </c>
      <c r="R206" s="19" t="s">
        <v>160</v>
      </c>
    </row>
    <row r="207" spans="1:18" ht="13" customHeight="1">
      <c r="A207" s="14">
        <v>26</v>
      </c>
      <c r="B207" s="11" t="s">
        <v>550</v>
      </c>
      <c r="C207" s="11" t="s">
        <v>795</v>
      </c>
      <c r="D207" s="11" t="s">
        <v>795</v>
      </c>
      <c r="E207" s="11">
        <v>0</v>
      </c>
      <c r="F207" s="11">
        <v>0</v>
      </c>
      <c r="G207" s="11">
        <v>1</v>
      </c>
      <c r="H207" s="11">
        <v>1</v>
      </c>
      <c r="I207" s="14">
        <v>1</v>
      </c>
      <c r="J207" s="14">
        <v>1</v>
      </c>
      <c r="K207" s="11">
        <v>1</v>
      </c>
      <c r="L207" s="11">
        <v>0</v>
      </c>
      <c r="M207" s="13">
        <f>K207-H207</f>
        <v>0</v>
      </c>
      <c r="N207" s="13">
        <f>K207-J207</f>
        <v>0</v>
      </c>
      <c r="O207" s="11" t="s">
        <v>27</v>
      </c>
      <c r="P207" s="11" t="s">
        <v>1016</v>
      </c>
      <c r="Q207" s="14" t="s">
        <v>889</v>
      </c>
      <c r="R207" s="14"/>
    </row>
    <row r="208" spans="1:18" ht="13" customHeight="1">
      <c r="A208" s="14">
        <v>26</v>
      </c>
      <c r="B208" s="11" t="s">
        <v>550</v>
      </c>
      <c r="C208" s="11" t="s">
        <v>449</v>
      </c>
      <c r="D208" s="11" t="s">
        <v>449</v>
      </c>
      <c r="E208" s="11">
        <v>1</v>
      </c>
      <c r="F208" s="11">
        <v>4</v>
      </c>
      <c r="G208" s="11">
        <v>17</v>
      </c>
      <c r="H208" s="11">
        <v>17</v>
      </c>
      <c r="I208" s="14">
        <v>25</v>
      </c>
      <c r="J208" s="14">
        <v>25</v>
      </c>
      <c r="K208" s="11">
        <v>28</v>
      </c>
      <c r="L208" s="11">
        <v>0</v>
      </c>
      <c r="M208" s="13">
        <f>K208-H208</f>
        <v>11</v>
      </c>
      <c r="N208" s="13">
        <f>K208-J208</f>
        <v>3</v>
      </c>
      <c r="O208" s="11" t="s">
        <v>126</v>
      </c>
      <c r="P208" s="11" t="s">
        <v>127</v>
      </c>
      <c r="Q208" s="14" t="s">
        <v>889</v>
      </c>
      <c r="R208" s="14"/>
    </row>
    <row r="209" spans="1:18" ht="14">
      <c r="A209" s="14">
        <v>26</v>
      </c>
      <c r="B209" s="11" t="s">
        <v>550</v>
      </c>
      <c r="C209" s="11" t="s">
        <v>197</v>
      </c>
      <c r="D209" s="11" t="s">
        <v>197</v>
      </c>
      <c r="E209" s="11">
        <v>0</v>
      </c>
      <c r="F209" s="11">
        <v>3</v>
      </c>
      <c r="G209" s="11">
        <v>5</v>
      </c>
      <c r="H209" s="11">
        <v>5</v>
      </c>
      <c r="I209" s="14">
        <v>5</v>
      </c>
      <c r="J209" s="14">
        <v>5</v>
      </c>
      <c r="K209" s="11">
        <v>5</v>
      </c>
      <c r="L209" s="11">
        <v>0</v>
      </c>
      <c r="M209" s="13">
        <f>K209-H209</f>
        <v>0</v>
      </c>
      <c r="N209" s="13">
        <f>K209-J209</f>
        <v>0</v>
      </c>
      <c r="O209" s="11" t="s">
        <v>254</v>
      </c>
      <c r="P209" s="11" t="s">
        <v>32</v>
      </c>
      <c r="Q209" s="14" t="s">
        <v>889</v>
      </c>
      <c r="R209" s="14"/>
    </row>
    <row r="210" spans="1:18" ht="13" customHeight="1">
      <c r="A210" s="14">
        <v>26</v>
      </c>
      <c r="B210" s="11" t="s">
        <v>550</v>
      </c>
      <c r="C210" s="11" t="s">
        <v>690</v>
      </c>
      <c r="D210" s="11" t="s">
        <v>690</v>
      </c>
      <c r="E210" s="11">
        <v>10</v>
      </c>
      <c r="F210" s="11">
        <v>33</v>
      </c>
      <c r="G210" s="11">
        <v>38</v>
      </c>
      <c r="H210" s="11">
        <v>38</v>
      </c>
      <c r="I210" s="14">
        <v>40</v>
      </c>
      <c r="J210" s="14">
        <v>40</v>
      </c>
      <c r="K210" s="11">
        <v>40</v>
      </c>
      <c r="L210" s="11">
        <v>0</v>
      </c>
      <c r="M210" s="13">
        <f>K210-H210</f>
        <v>2</v>
      </c>
      <c r="N210" s="13">
        <f>K210-J210</f>
        <v>0</v>
      </c>
      <c r="O210" s="11" t="s">
        <v>134</v>
      </c>
      <c r="P210" s="11" t="s">
        <v>32</v>
      </c>
      <c r="Q210" s="14" t="s">
        <v>889</v>
      </c>
      <c r="R210" s="14"/>
    </row>
    <row r="211" spans="1:18" ht="13" customHeight="1">
      <c r="A211" s="14">
        <v>26</v>
      </c>
      <c r="B211" s="11" t="s">
        <v>550</v>
      </c>
      <c r="C211" s="11" t="s">
        <v>497</v>
      </c>
      <c r="D211" s="11" t="s">
        <v>497</v>
      </c>
      <c r="E211" s="11">
        <v>1</v>
      </c>
      <c r="F211" s="11">
        <v>14</v>
      </c>
      <c r="G211" s="11">
        <v>16</v>
      </c>
      <c r="H211" s="11">
        <v>16</v>
      </c>
      <c r="I211" s="14">
        <v>16</v>
      </c>
      <c r="J211" s="14">
        <v>16</v>
      </c>
      <c r="K211" s="11">
        <v>16</v>
      </c>
      <c r="L211" s="11">
        <v>0</v>
      </c>
      <c r="M211" s="13">
        <f>K211-H211</f>
        <v>0</v>
      </c>
      <c r="N211" s="13">
        <f>K211-J211</f>
        <v>0</v>
      </c>
      <c r="O211" s="11" t="s">
        <v>135</v>
      </c>
      <c r="P211" s="11" t="s">
        <v>136</v>
      </c>
      <c r="Q211" s="14" t="s">
        <v>889</v>
      </c>
      <c r="R211" s="14"/>
    </row>
    <row r="212" spans="1:18" ht="13" customHeight="1">
      <c r="A212" s="14">
        <v>26</v>
      </c>
      <c r="B212" s="11" t="s">
        <v>550</v>
      </c>
      <c r="C212" s="14" t="s">
        <v>994</v>
      </c>
      <c r="D212" s="11" t="s">
        <v>994</v>
      </c>
      <c r="E212" s="11">
        <v>0</v>
      </c>
      <c r="F212" s="11">
        <v>2</v>
      </c>
      <c r="G212" s="11">
        <v>2</v>
      </c>
      <c r="H212" s="11">
        <v>2</v>
      </c>
      <c r="I212" s="14">
        <v>2</v>
      </c>
      <c r="J212" s="14">
        <v>2</v>
      </c>
      <c r="K212" s="11">
        <v>2</v>
      </c>
      <c r="L212" s="11">
        <v>0</v>
      </c>
      <c r="M212" s="13">
        <f>K212-H212</f>
        <v>0</v>
      </c>
      <c r="N212" s="13">
        <f>K212-J212</f>
        <v>0</v>
      </c>
      <c r="O212" s="11" t="s">
        <v>137</v>
      </c>
      <c r="P212" s="11" t="s">
        <v>138</v>
      </c>
      <c r="Q212" s="14" t="s">
        <v>889</v>
      </c>
      <c r="R212" s="14"/>
    </row>
    <row r="213" spans="1:18" ht="13" customHeight="1">
      <c r="A213" s="14">
        <v>26</v>
      </c>
      <c r="B213" s="11" t="s">
        <v>550</v>
      </c>
      <c r="C213" s="11" t="s">
        <v>509</v>
      </c>
      <c r="D213" s="11" t="s">
        <v>509</v>
      </c>
      <c r="E213" s="11">
        <v>8</v>
      </c>
      <c r="F213" s="11">
        <v>45</v>
      </c>
      <c r="G213" s="11">
        <v>49</v>
      </c>
      <c r="H213" s="11">
        <v>49</v>
      </c>
      <c r="I213" s="14">
        <v>49</v>
      </c>
      <c r="J213" s="14">
        <v>49</v>
      </c>
      <c r="K213" s="11">
        <v>49</v>
      </c>
      <c r="L213" s="11">
        <v>0</v>
      </c>
      <c r="M213" s="13">
        <f>K213-H213</f>
        <v>0</v>
      </c>
      <c r="N213" s="13">
        <f>K213-J213</f>
        <v>0</v>
      </c>
      <c r="O213" s="11" t="s">
        <v>254</v>
      </c>
      <c r="P213" s="11" t="s">
        <v>264</v>
      </c>
      <c r="Q213" s="14" t="s">
        <v>889</v>
      </c>
      <c r="R213" s="14"/>
    </row>
    <row r="214" spans="1:18" ht="13" customHeight="1">
      <c r="A214" s="14">
        <v>26</v>
      </c>
      <c r="B214" s="11" t="s">
        <v>550</v>
      </c>
      <c r="C214" s="11" t="s">
        <v>285</v>
      </c>
      <c r="D214" s="11" t="s">
        <v>285</v>
      </c>
      <c r="E214" s="11">
        <v>0</v>
      </c>
      <c r="F214" s="11">
        <v>6</v>
      </c>
      <c r="G214" s="11">
        <v>5</v>
      </c>
      <c r="H214" s="11">
        <v>5</v>
      </c>
      <c r="I214" s="14">
        <v>5</v>
      </c>
      <c r="J214" s="14">
        <v>5</v>
      </c>
      <c r="K214" s="11">
        <v>5</v>
      </c>
      <c r="L214" s="11">
        <v>0</v>
      </c>
      <c r="M214" s="13">
        <f>K214-H214</f>
        <v>0</v>
      </c>
      <c r="N214" s="13">
        <f>K214-J214</f>
        <v>0</v>
      </c>
      <c r="O214" s="11" t="s">
        <v>271</v>
      </c>
      <c r="P214" s="11" t="s">
        <v>1016</v>
      </c>
      <c r="Q214" s="14" t="s">
        <v>889</v>
      </c>
      <c r="R214" s="14"/>
    </row>
    <row r="215" spans="1:18" ht="13" customHeight="1">
      <c r="A215" s="14">
        <v>26</v>
      </c>
      <c r="B215" s="11" t="s">
        <v>550</v>
      </c>
      <c r="C215" s="11" t="s">
        <v>995</v>
      </c>
      <c r="D215" s="11" t="s">
        <v>995</v>
      </c>
      <c r="E215" s="11">
        <v>0</v>
      </c>
      <c r="F215" s="11">
        <v>25</v>
      </c>
      <c r="G215" s="11">
        <v>33</v>
      </c>
      <c r="H215" s="11">
        <v>33</v>
      </c>
      <c r="I215" s="14">
        <v>33</v>
      </c>
      <c r="J215" s="14">
        <v>33</v>
      </c>
      <c r="K215" s="11">
        <v>34</v>
      </c>
      <c r="L215" s="11">
        <v>0</v>
      </c>
      <c r="M215" s="13">
        <f>K215-H215</f>
        <v>1</v>
      </c>
      <c r="N215" s="13">
        <f>K215-J215</f>
        <v>1</v>
      </c>
      <c r="O215" s="11" t="s">
        <v>222</v>
      </c>
      <c r="P215" s="11" t="s">
        <v>1015</v>
      </c>
      <c r="Q215" s="14" t="s">
        <v>889</v>
      </c>
      <c r="R215" s="14"/>
    </row>
    <row r="216" spans="1:18" ht="13" customHeight="1">
      <c r="A216" s="14">
        <v>26</v>
      </c>
      <c r="B216" s="11" t="s">
        <v>550</v>
      </c>
      <c r="C216" s="11" t="s">
        <v>79</v>
      </c>
      <c r="D216" s="11" t="s">
        <v>79</v>
      </c>
      <c r="E216" s="11">
        <v>0</v>
      </c>
      <c r="F216" s="11">
        <v>5</v>
      </c>
      <c r="G216" s="11">
        <v>7</v>
      </c>
      <c r="H216" s="11">
        <v>7</v>
      </c>
      <c r="I216" s="14">
        <v>8</v>
      </c>
      <c r="J216" s="14">
        <v>8</v>
      </c>
      <c r="K216" s="11">
        <v>9</v>
      </c>
      <c r="L216" s="11">
        <v>1</v>
      </c>
      <c r="M216" s="13">
        <f>K216-H216</f>
        <v>2</v>
      </c>
      <c r="N216" s="13">
        <f>K216-J216</f>
        <v>1</v>
      </c>
      <c r="O216" s="11" t="s">
        <v>279</v>
      </c>
      <c r="P216" s="11" t="s">
        <v>1132</v>
      </c>
      <c r="Q216" s="14" t="s">
        <v>889</v>
      </c>
      <c r="R216" s="14"/>
    </row>
    <row r="217" spans="1:18" ht="14">
      <c r="A217" s="14">
        <v>26</v>
      </c>
      <c r="B217" s="11" t="s">
        <v>550</v>
      </c>
      <c r="C217" s="11" t="s">
        <v>257</v>
      </c>
      <c r="D217" s="11" t="s">
        <v>257</v>
      </c>
      <c r="E217" s="11">
        <v>3</v>
      </c>
      <c r="F217" s="11">
        <v>11</v>
      </c>
      <c r="G217" s="11">
        <v>13</v>
      </c>
      <c r="H217" s="11">
        <v>13</v>
      </c>
      <c r="I217" s="14">
        <v>14</v>
      </c>
      <c r="J217" s="14">
        <v>14</v>
      </c>
      <c r="K217" s="11">
        <v>15</v>
      </c>
      <c r="L217" s="11">
        <v>0</v>
      </c>
      <c r="M217" s="13">
        <f>K217-H217</f>
        <v>2</v>
      </c>
      <c r="N217" s="13">
        <f>K217-J217</f>
        <v>1</v>
      </c>
      <c r="O217" s="11" t="s">
        <v>254</v>
      </c>
      <c r="P217" s="11" t="s">
        <v>32</v>
      </c>
      <c r="Q217" s="14" t="s">
        <v>889</v>
      </c>
      <c r="R217" s="14"/>
    </row>
    <row r="218" spans="1:18" ht="13" customHeight="1">
      <c r="A218" s="14">
        <v>26</v>
      </c>
      <c r="B218" s="11" t="s">
        <v>550</v>
      </c>
      <c r="C218" s="11" t="s">
        <v>200</v>
      </c>
      <c r="D218" s="11" t="s">
        <v>200</v>
      </c>
      <c r="E218" s="11">
        <v>26</v>
      </c>
      <c r="F218" s="11">
        <v>57</v>
      </c>
      <c r="G218" s="11">
        <v>68</v>
      </c>
      <c r="H218" s="11">
        <v>68</v>
      </c>
      <c r="I218" s="14">
        <v>69</v>
      </c>
      <c r="J218" s="14">
        <v>69</v>
      </c>
      <c r="K218" s="11">
        <v>69</v>
      </c>
      <c r="L218" s="11">
        <v>0</v>
      </c>
      <c r="M218" s="13">
        <f>K218-H218</f>
        <v>1</v>
      </c>
      <c r="N218" s="13">
        <f>K218-J218</f>
        <v>0</v>
      </c>
      <c r="O218" s="11" t="s">
        <v>254</v>
      </c>
      <c r="P218" s="11" t="s">
        <v>654</v>
      </c>
      <c r="Q218" s="14" t="s">
        <v>889</v>
      </c>
      <c r="R218" s="14"/>
    </row>
    <row r="219" spans="1:18" ht="13" customHeight="1">
      <c r="A219" s="14">
        <v>26</v>
      </c>
      <c r="B219" s="11" t="s">
        <v>550</v>
      </c>
      <c r="C219" s="11" t="s">
        <v>1004</v>
      </c>
      <c r="D219" s="11" t="s">
        <v>1004</v>
      </c>
      <c r="E219" s="11">
        <v>0</v>
      </c>
      <c r="F219" s="11">
        <v>6</v>
      </c>
      <c r="G219" s="11">
        <v>12</v>
      </c>
      <c r="H219" s="11">
        <v>12</v>
      </c>
      <c r="I219" s="14">
        <v>12</v>
      </c>
      <c r="J219" s="14">
        <v>12</v>
      </c>
      <c r="K219" s="11">
        <v>12</v>
      </c>
      <c r="L219" s="11">
        <v>0</v>
      </c>
      <c r="M219" s="13">
        <f>K219-H219</f>
        <v>0</v>
      </c>
      <c r="N219" s="13">
        <f>K219-J219</f>
        <v>0</v>
      </c>
      <c r="O219" s="11" t="s">
        <v>271</v>
      </c>
      <c r="P219" s="11" t="s">
        <v>264</v>
      </c>
      <c r="Q219" s="14" t="s">
        <v>889</v>
      </c>
      <c r="R219" s="14"/>
    </row>
    <row r="220" spans="1:18" ht="13" customHeight="1">
      <c r="A220" s="14">
        <v>26</v>
      </c>
      <c r="B220" s="11" t="s">
        <v>550</v>
      </c>
      <c r="C220" s="11" t="s">
        <v>282</v>
      </c>
      <c r="D220" s="11" t="s">
        <v>282</v>
      </c>
      <c r="E220" s="11">
        <v>1</v>
      </c>
      <c r="F220" s="11">
        <v>63</v>
      </c>
      <c r="G220" s="11">
        <v>113</v>
      </c>
      <c r="H220" s="11">
        <v>113</v>
      </c>
      <c r="I220" s="14">
        <v>118</v>
      </c>
      <c r="J220" s="14">
        <v>118</v>
      </c>
      <c r="K220" s="11">
        <v>124</v>
      </c>
      <c r="L220" s="11">
        <v>2</v>
      </c>
      <c r="M220" s="13">
        <f>K220-H220</f>
        <v>11</v>
      </c>
      <c r="N220" s="13">
        <f>K220-J220</f>
        <v>6</v>
      </c>
      <c r="O220" s="11" t="s">
        <v>271</v>
      </c>
      <c r="P220" s="11" t="s">
        <v>1132</v>
      </c>
      <c r="Q220" s="14" t="s">
        <v>889</v>
      </c>
      <c r="R220" s="14"/>
    </row>
    <row r="221" spans="1:18" ht="13" customHeight="1">
      <c r="A221" s="14">
        <v>26</v>
      </c>
      <c r="B221" s="11" t="s">
        <v>550</v>
      </c>
      <c r="C221" s="11" t="s">
        <v>270</v>
      </c>
      <c r="D221" s="11" t="s">
        <v>270</v>
      </c>
      <c r="E221" s="11">
        <v>0</v>
      </c>
      <c r="F221" s="11">
        <v>5</v>
      </c>
      <c r="G221" s="11">
        <v>3</v>
      </c>
      <c r="H221" s="11">
        <v>3</v>
      </c>
      <c r="I221" s="14">
        <v>3</v>
      </c>
      <c r="J221" s="14">
        <v>3</v>
      </c>
      <c r="K221" s="11">
        <v>3</v>
      </c>
      <c r="L221" s="11">
        <v>0</v>
      </c>
      <c r="M221" s="13">
        <f>K221-H221</f>
        <v>0</v>
      </c>
      <c r="N221" s="13">
        <f>K221-J221</f>
        <v>0</v>
      </c>
      <c r="O221" s="11" t="s">
        <v>304</v>
      </c>
      <c r="P221" s="11" t="s">
        <v>1016</v>
      </c>
      <c r="Q221" s="14" t="s">
        <v>889</v>
      </c>
      <c r="R221" s="14"/>
    </row>
    <row r="222" spans="1:18" ht="13" customHeight="1">
      <c r="A222" s="14">
        <v>26</v>
      </c>
      <c r="B222" s="11" t="s">
        <v>550</v>
      </c>
      <c r="C222" s="11" t="s">
        <v>67</v>
      </c>
      <c r="D222" s="11" t="s">
        <v>67</v>
      </c>
      <c r="E222" s="11">
        <v>0</v>
      </c>
      <c r="F222" s="11">
        <v>1</v>
      </c>
      <c r="G222" s="11">
        <v>1</v>
      </c>
      <c r="H222" s="11">
        <v>1</v>
      </c>
      <c r="I222" s="14">
        <v>1</v>
      </c>
      <c r="J222" s="14">
        <v>1</v>
      </c>
      <c r="K222" s="11">
        <v>1</v>
      </c>
      <c r="L222" s="11">
        <v>0</v>
      </c>
      <c r="M222" s="13">
        <f>K222-H222</f>
        <v>0</v>
      </c>
      <c r="N222" s="13">
        <f>K222-J222</f>
        <v>0</v>
      </c>
      <c r="O222" s="11" t="s">
        <v>952</v>
      </c>
      <c r="P222" s="11" t="s">
        <v>1132</v>
      </c>
      <c r="Q222" s="14" t="s">
        <v>889</v>
      </c>
      <c r="R222" s="14"/>
    </row>
    <row r="223" spans="1:18" ht="14">
      <c r="A223" s="14">
        <v>26</v>
      </c>
      <c r="B223" s="11" t="s">
        <v>550</v>
      </c>
      <c r="C223" s="13" t="s">
        <v>305</v>
      </c>
      <c r="D223" s="11" t="s">
        <v>938</v>
      </c>
      <c r="E223" s="11">
        <v>1</v>
      </c>
      <c r="F223" s="11">
        <v>15</v>
      </c>
      <c r="G223" s="12">
        <v>16</v>
      </c>
      <c r="H223" s="11">
        <v>16</v>
      </c>
      <c r="I223" s="14">
        <v>16</v>
      </c>
      <c r="J223" s="14">
        <v>16</v>
      </c>
      <c r="K223" s="11">
        <v>19</v>
      </c>
      <c r="L223" s="11">
        <v>0</v>
      </c>
      <c r="M223" s="13">
        <f>K223-H223</f>
        <v>3</v>
      </c>
      <c r="N223" s="13">
        <f>K223-J223</f>
        <v>3</v>
      </c>
      <c r="O223" s="11" t="s">
        <v>254</v>
      </c>
      <c r="P223" s="11" t="s">
        <v>32</v>
      </c>
      <c r="Q223" s="14" t="s">
        <v>889</v>
      </c>
      <c r="R223" s="19" t="s">
        <v>160</v>
      </c>
    </row>
    <row r="224" spans="1:18" ht="13" customHeight="1">
      <c r="A224" s="14">
        <v>26</v>
      </c>
      <c r="B224" s="11" t="s">
        <v>550</v>
      </c>
      <c r="C224" s="11" t="s">
        <v>277</v>
      </c>
      <c r="D224" s="11" t="s">
        <v>277</v>
      </c>
      <c r="E224" s="11">
        <v>5</v>
      </c>
      <c r="F224" s="11">
        <v>23</v>
      </c>
      <c r="G224" s="11">
        <v>41</v>
      </c>
      <c r="H224" s="11">
        <v>41</v>
      </c>
      <c r="I224" s="14">
        <v>44</v>
      </c>
      <c r="J224" s="14">
        <v>44</v>
      </c>
      <c r="K224" s="11">
        <v>44</v>
      </c>
      <c r="L224" s="11">
        <v>0</v>
      </c>
      <c r="M224" s="13">
        <f>K224-H224</f>
        <v>3</v>
      </c>
      <c r="N224" s="13">
        <f>K224-J224</f>
        <v>0</v>
      </c>
      <c r="O224" s="11" t="s">
        <v>271</v>
      </c>
      <c r="P224" s="11" t="s">
        <v>1131</v>
      </c>
      <c r="Q224" s="14" t="s">
        <v>889</v>
      </c>
      <c r="R224" s="14"/>
    </row>
    <row r="225" spans="1:18" ht="13" customHeight="1">
      <c r="A225" s="14">
        <v>26</v>
      </c>
      <c r="B225" s="11" t="s">
        <v>550</v>
      </c>
      <c r="C225" s="11" t="s">
        <v>324</v>
      </c>
      <c r="D225" s="11" t="s">
        <v>324</v>
      </c>
      <c r="E225" s="11">
        <v>0</v>
      </c>
      <c r="F225" s="11">
        <v>0</v>
      </c>
      <c r="G225" s="11">
        <v>1</v>
      </c>
      <c r="H225" s="11">
        <v>1</v>
      </c>
      <c r="I225" s="14">
        <v>1</v>
      </c>
      <c r="J225" s="14">
        <v>1</v>
      </c>
      <c r="K225" s="11">
        <v>1</v>
      </c>
      <c r="L225" s="11">
        <v>0</v>
      </c>
      <c r="M225" s="13">
        <f>K225-H225</f>
        <v>0</v>
      </c>
      <c r="N225" s="13">
        <f>K225-J225</f>
        <v>0</v>
      </c>
      <c r="O225" s="11" t="s">
        <v>1090</v>
      </c>
      <c r="P225" s="11" t="s">
        <v>654</v>
      </c>
      <c r="Q225" s="14" t="s">
        <v>889</v>
      </c>
      <c r="R225" s="14"/>
    </row>
    <row r="226" spans="1:18" ht="13" customHeight="1">
      <c r="A226" s="14">
        <v>26</v>
      </c>
      <c r="B226" s="11" t="s">
        <v>550</v>
      </c>
      <c r="C226" s="11" t="s">
        <v>508</v>
      </c>
      <c r="D226" s="11" t="s">
        <v>508</v>
      </c>
      <c r="E226" s="11">
        <v>0</v>
      </c>
      <c r="F226" s="11">
        <v>1</v>
      </c>
      <c r="G226" s="11">
        <v>2</v>
      </c>
      <c r="H226" s="11">
        <v>2</v>
      </c>
      <c r="I226" s="14">
        <v>2</v>
      </c>
      <c r="J226" s="14">
        <v>2</v>
      </c>
      <c r="K226" s="11">
        <v>2</v>
      </c>
      <c r="L226" s="11">
        <v>0</v>
      </c>
      <c r="M226" s="13">
        <f>K226-H226</f>
        <v>0</v>
      </c>
      <c r="N226" s="13">
        <f>K226-J226</f>
        <v>0</v>
      </c>
      <c r="O226" s="11" t="s">
        <v>254</v>
      </c>
      <c r="P226" s="11" t="s">
        <v>264</v>
      </c>
      <c r="Q226" s="14" t="s">
        <v>889</v>
      </c>
      <c r="R226" s="14"/>
    </row>
    <row r="227" spans="1:18" ht="13" customHeight="1">
      <c r="A227" s="14">
        <v>26</v>
      </c>
      <c r="B227" s="11" t="s">
        <v>550</v>
      </c>
      <c r="C227" s="11" t="s">
        <v>323</v>
      </c>
      <c r="D227" s="11" t="s">
        <v>323</v>
      </c>
      <c r="E227" s="11">
        <v>0</v>
      </c>
      <c r="F227" s="11">
        <v>11</v>
      </c>
      <c r="G227" s="11">
        <v>7</v>
      </c>
      <c r="H227" s="11">
        <v>7</v>
      </c>
      <c r="I227" s="14">
        <v>7</v>
      </c>
      <c r="J227" s="14">
        <v>7</v>
      </c>
      <c r="K227" s="11">
        <v>7</v>
      </c>
      <c r="L227" s="11">
        <v>0</v>
      </c>
      <c r="M227" s="13">
        <f>K227-H227</f>
        <v>0</v>
      </c>
      <c r="N227" s="13">
        <f>K227-J227</f>
        <v>0</v>
      </c>
      <c r="O227" s="11" t="s">
        <v>243</v>
      </c>
      <c r="P227" s="11" t="s">
        <v>1130</v>
      </c>
      <c r="Q227" s="14" t="s">
        <v>76</v>
      </c>
      <c r="R227" s="14"/>
    </row>
    <row r="228" spans="1:18" ht="13" customHeight="1">
      <c r="A228" s="14">
        <v>26</v>
      </c>
      <c r="B228" s="11" t="s">
        <v>550</v>
      </c>
      <c r="C228" s="11" t="s">
        <v>494</v>
      </c>
      <c r="D228" s="11" t="s">
        <v>308</v>
      </c>
      <c r="E228" s="11">
        <v>22</v>
      </c>
      <c r="F228" s="11">
        <v>80</v>
      </c>
      <c r="G228" s="11">
        <v>90</v>
      </c>
      <c r="H228" s="11">
        <v>90</v>
      </c>
      <c r="I228" s="14">
        <v>95</v>
      </c>
      <c r="J228" s="14">
        <v>95</v>
      </c>
      <c r="K228" s="11">
        <v>96</v>
      </c>
      <c r="L228" s="11">
        <v>1</v>
      </c>
      <c r="M228" s="13">
        <f>K228-H228</f>
        <v>6</v>
      </c>
      <c r="N228" s="13">
        <f>K228-J228</f>
        <v>1</v>
      </c>
      <c r="O228" s="11" t="s">
        <v>952</v>
      </c>
      <c r="P228" s="11" t="s">
        <v>1132</v>
      </c>
      <c r="Q228" s="14" t="s">
        <v>889</v>
      </c>
      <c r="R228" s="14"/>
    </row>
    <row r="229" spans="1:18" ht="13" customHeight="1">
      <c r="A229" s="14">
        <v>26</v>
      </c>
      <c r="B229" s="11" t="s">
        <v>550</v>
      </c>
      <c r="C229" s="11" t="s">
        <v>71</v>
      </c>
      <c r="D229" s="11" t="s">
        <v>71</v>
      </c>
      <c r="E229" s="11">
        <v>0</v>
      </c>
      <c r="F229" s="11">
        <v>0</v>
      </c>
      <c r="G229" s="11">
        <v>8</v>
      </c>
      <c r="H229" s="11">
        <v>8</v>
      </c>
      <c r="I229" s="14">
        <v>8</v>
      </c>
      <c r="J229" s="14">
        <v>8</v>
      </c>
      <c r="K229" s="11">
        <v>8</v>
      </c>
      <c r="L229" s="11">
        <v>0</v>
      </c>
      <c r="M229" s="13">
        <f>K229-H229</f>
        <v>0</v>
      </c>
      <c r="N229" s="13">
        <f>K229-J229</f>
        <v>0</v>
      </c>
      <c r="O229" s="11" t="s">
        <v>837</v>
      </c>
      <c r="P229" s="11" t="s">
        <v>1130</v>
      </c>
      <c r="Q229" s="14" t="s">
        <v>889</v>
      </c>
      <c r="R229" s="14"/>
    </row>
    <row r="230" spans="1:18" ht="13" customHeight="1">
      <c r="A230" s="14">
        <v>26</v>
      </c>
      <c r="B230" s="11" t="s">
        <v>550</v>
      </c>
      <c r="C230" s="11" t="s">
        <v>199</v>
      </c>
      <c r="D230" s="11" t="s">
        <v>199</v>
      </c>
      <c r="E230" s="11">
        <v>1</v>
      </c>
      <c r="F230" s="11">
        <v>8</v>
      </c>
      <c r="G230" s="11">
        <v>8</v>
      </c>
      <c r="H230" s="11">
        <v>8</v>
      </c>
      <c r="I230" s="14">
        <v>8</v>
      </c>
      <c r="J230" s="14">
        <v>8</v>
      </c>
      <c r="K230" s="11">
        <v>8</v>
      </c>
      <c r="L230" s="11">
        <v>0</v>
      </c>
      <c r="M230" s="13">
        <f>K230-H230</f>
        <v>0</v>
      </c>
      <c r="N230" s="13">
        <f>K230-J230</f>
        <v>0</v>
      </c>
      <c r="O230" s="11" t="s">
        <v>838</v>
      </c>
      <c r="P230" s="11" t="s">
        <v>1015</v>
      </c>
      <c r="Q230" s="14" t="s">
        <v>889</v>
      </c>
      <c r="R230" s="14"/>
    </row>
    <row r="231" spans="1:18" ht="13" customHeight="1">
      <c r="A231" s="14">
        <v>26</v>
      </c>
      <c r="B231" s="11" t="s">
        <v>550</v>
      </c>
      <c r="C231" s="11" t="s">
        <v>283</v>
      </c>
      <c r="D231" s="11" t="s">
        <v>655</v>
      </c>
      <c r="E231" s="11">
        <v>1</v>
      </c>
      <c r="F231" s="11">
        <v>11</v>
      </c>
      <c r="G231" s="11">
        <v>8</v>
      </c>
      <c r="H231" s="11">
        <v>8</v>
      </c>
      <c r="I231" s="14">
        <v>11</v>
      </c>
      <c r="J231" s="14">
        <v>11</v>
      </c>
      <c r="K231" s="11">
        <v>13</v>
      </c>
      <c r="L231" s="11">
        <v>0</v>
      </c>
      <c r="M231" s="13">
        <f>K231-H231</f>
        <v>5</v>
      </c>
      <c r="N231" s="13">
        <f>K231-J231</f>
        <v>2</v>
      </c>
      <c r="O231" s="11" t="s">
        <v>952</v>
      </c>
      <c r="P231" s="11" t="s">
        <v>1015</v>
      </c>
      <c r="Q231" s="14" t="s">
        <v>889</v>
      </c>
      <c r="R231" s="14"/>
    </row>
    <row r="232" spans="1:18" ht="14">
      <c r="A232" s="14">
        <v>26</v>
      </c>
      <c r="B232" s="11" t="s">
        <v>550</v>
      </c>
      <c r="C232" s="11" t="s">
        <v>80</v>
      </c>
      <c r="D232" s="11" t="s">
        <v>80</v>
      </c>
      <c r="E232" s="11">
        <v>0</v>
      </c>
      <c r="F232" s="11">
        <v>0</v>
      </c>
      <c r="G232" s="11">
        <v>1</v>
      </c>
      <c r="H232" s="11">
        <v>1</v>
      </c>
      <c r="I232" s="14">
        <v>1</v>
      </c>
      <c r="J232" s="14">
        <v>1</v>
      </c>
      <c r="K232" s="11">
        <v>1</v>
      </c>
      <c r="L232" s="11">
        <v>0</v>
      </c>
      <c r="M232" s="13">
        <f>K232-H232</f>
        <v>0</v>
      </c>
      <c r="N232" s="13">
        <f>K232-J232</f>
        <v>0</v>
      </c>
      <c r="O232" s="11" t="s">
        <v>26</v>
      </c>
      <c r="P232" s="11" t="s">
        <v>1132</v>
      </c>
      <c r="Q232" s="14" t="s">
        <v>889</v>
      </c>
      <c r="R232" s="14"/>
    </row>
    <row r="233" spans="1:18" ht="13" customHeight="1">
      <c r="A233" s="14">
        <v>26</v>
      </c>
      <c r="B233" s="11" t="s">
        <v>550</v>
      </c>
      <c r="C233" s="11" t="s">
        <v>688</v>
      </c>
      <c r="D233" s="11" t="s">
        <v>688</v>
      </c>
      <c r="E233" s="11">
        <v>0</v>
      </c>
      <c r="F233" s="11">
        <v>10</v>
      </c>
      <c r="G233" s="11">
        <v>13</v>
      </c>
      <c r="H233" s="11">
        <v>13</v>
      </c>
      <c r="I233" s="14">
        <v>13</v>
      </c>
      <c r="J233" s="14">
        <v>13</v>
      </c>
      <c r="K233" s="11">
        <v>13</v>
      </c>
      <c r="L233" s="11">
        <v>0</v>
      </c>
      <c r="M233" s="13">
        <f>K233-H233</f>
        <v>0</v>
      </c>
      <c r="N233" s="13">
        <f>K233-J233</f>
        <v>0</v>
      </c>
      <c r="O233" s="11" t="s">
        <v>222</v>
      </c>
      <c r="P233" s="11" t="s">
        <v>656</v>
      </c>
      <c r="Q233" s="14" t="s">
        <v>889</v>
      </c>
      <c r="R233" s="14"/>
    </row>
    <row r="234" spans="1:18" ht="14">
      <c r="A234" s="14">
        <v>26</v>
      </c>
      <c r="B234" s="11" t="s">
        <v>550</v>
      </c>
      <c r="C234" s="11" t="s">
        <v>1054</v>
      </c>
      <c r="D234" s="11" t="s">
        <v>1054</v>
      </c>
      <c r="E234" s="11">
        <v>0</v>
      </c>
      <c r="F234" s="11">
        <v>1</v>
      </c>
      <c r="G234" s="11">
        <v>1</v>
      </c>
      <c r="H234" s="11">
        <v>1</v>
      </c>
      <c r="I234" s="14">
        <v>1</v>
      </c>
      <c r="J234" s="14">
        <v>1</v>
      </c>
      <c r="K234" s="11">
        <v>1</v>
      </c>
      <c r="L234" s="11">
        <v>0</v>
      </c>
      <c r="M234" s="13">
        <f>K234-H234</f>
        <v>0</v>
      </c>
      <c r="N234" s="13">
        <f>K234-J234</f>
        <v>0</v>
      </c>
      <c r="O234" s="11" t="s">
        <v>952</v>
      </c>
      <c r="P234" s="11" t="s">
        <v>1130</v>
      </c>
      <c r="Q234" s="14" t="s">
        <v>44</v>
      </c>
      <c r="R234" s="14"/>
    </row>
    <row r="235" spans="1:18" ht="13" customHeight="1">
      <c r="A235" s="14">
        <v>26</v>
      </c>
      <c r="B235" s="17" t="s">
        <v>550</v>
      </c>
      <c r="C235" s="11" t="s">
        <v>526</v>
      </c>
      <c r="D235" s="11" t="s">
        <v>657</v>
      </c>
      <c r="E235" s="14">
        <v>2</v>
      </c>
      <c r="F235" s="14">
        <v>6</v>
      </c>
      <c r="G235" s="15">
        <v>6</v>
      </c>
      <c r="H235" s="14">
        <v>6</v>
      </c>
      <c r="I235" s="14">
        <v>6</v>
      </c>
      <c r="J235" s="14">
        <v>6</v>
      </c>
      <c r="K235" s="14">
        <v>6</v>
      </c>
      <c r="L235" s="11">
        <v>0</v>
      </c>
      <c r="M235" s="13">
        <f>K235-H235</f>
        <v>0</v>
      </c>
      <c r="N235" s="13">
        <f>K235-J235</f>
        <v>0</v>
      </c>
      <c r="O235" s="14" t="s">
        <v>838</v>
      </c>
      <c r="P235" s="14" t="s">
        <v>170</v>
      </c>
      <c r="Q235" s="14" t="s">
        <v>889</v>
      </c>
      <c r="R235" s="19" t="s">
        <v>160</v>
      </c>
    </row>
    <row r="236" spans="1:18" ht="13" customHeight="1">
      <c r="A236" s="14">
        <v>26</v>
      </c>
      <c r="B236" s="11" t="s">
        <v>550</v>
      </c>
      <c r="C236" s="11" t="s">
        <v>922</v>
      </c>
      <c r="D236" s="11" t="s">
        <v>922</v>
      </c>
      <c r="E236" s="11">
        <v>0</v>
      </c>
      <c r="F236" s="11">
        <v>18</v>
      </c>
      <c r="G236" s="11">
        <v>21</v>
      </c>
      <c r="H236" s="11">
        <v>21</v>
      </c>
      <c r="I236" s="14">
        <v>21</v>
      </c>
      <c r="J236" s="14">
        <v>21</v>
      </c>
      <c r="K236" s="11">
        <v>21</v>
      </c>
      <c r="L236" s="11">
        <v>0</v>
      </c>
      <c r="M236" s="13">
        <f>K236-H236</f>
        <v>0</v>
      </c>
      <c r="N236" s="13">
        <f>K236-J236</f>
        <v>0</v>
      </c>
      <c r="O236" s="11" t="s">
        <v>838</v>
      </c>
      <c r="P236" s="11" t="s">
        <v>1130</v>
      </c>
      <c r="Q236" s="14" t="s">
        <v>45</v>
      </c>
      <c r="R236" s="14"/>
    </row>
    <row r="237" spans="1:18" ht="13" customHeight="1">
      <c r="A237" s="14">
        <v>26</v>
      </c>
      <c r="B237" s="11" t="s">
        <v>550</v>
      </c>
      <c r="C237" s="11" t="s">
        <v>318</v>
      </c>
      <c r="D237" s="11" t="s">
        <v>318</v>
      </c>
      <c r="E237" s="11">
        <v>0</v>
      </c>
      <c r="F237" s="11">
        <v>9</v>
      </c>
      <c r="G237" s="11">
        <v>8</v>
      </c>
      <c r="H237" s="11">
        <v>8</v>
      </c>
      <c r="I237" s="14">
        <v>9</v>
      </c>
      <c r="J237" s="14">
        <v>9</v>
      </c>
      <c r="K237" s="11">
        <v>9</v>
      </c>
      <c r="L237" s="11">
        <v>0</v>
      </c>
      <c r="M237" s="13">
        <f>K237-H237</f>
        <v>1</v>
      </c>
      <c r="N237" s="13">
        <f>K237-J237</f>
        <v>0</v>
      </c>
      <c r="O237" s="11" t="s">
        <v>838</v>
      </c>
      <c r="P237" s="11" t="s">
        <v>1130</v>
      </c>
      <c r="Q237" s="14" t="s">
        <v>45</v>
      </c>
      <c r="R237" s="14"/>
    </row>
    <row r="238" spans="1:18" ht="14">
      <c r="A238" s="14">
        <v>26</v>
      </c>
      <c r="B238" s="11" t="s">
        <v>550</v>
      </c>
      <c r="C238" s="14" t="s">
        <v>551</v>
      </c>
      <c r="D238" s="11" t="s">
        <v>551</v>
      </c>
      <c r="E238" s="11">
        <v>4</v>
      </c>
      <c r="F238" s="11">
        <v>54</v>
      </c>
      <c r="G238" s="11">
        <v>60</v>
      </c>
      <c r="H238" s="11">
        <v>60</v>
      </c>
      <c r="I238" s="14">
        <v>65</v>
      </c>
      <c r="J238" s="14">
        <v>65</v>
      </c>
      <c r="K238" s="11">
        <v>66</v>
      </c>
      <c r="L238" s="11">
        <v>0</v>
      </c>
      <c r="M238" s="13">
        <f>K238-H238</f>
        <v>6</v>
      </c>
      <c r="N238" s="13">
        <f>K238-J238</f>
        <v>1</v>
      </c>
      <c r="O238" s="11" t="s">
        <v>254</v>
      </c>
      <c r="P238" s="11" t="s">
        <v>171</v>
      </c>
      <c r="Q238" s="14" t="s">
        <v>45</v>
      </c>
      <c r="R238" s="14"/>
    </row>
    <row r="239" spans="1:18" ht="13" customHeight="1">
      <c r="A239" s="14">
        <v>26</v>
      </c>
      <c r="B239" s="11" t="s">
        <v>550</v>
      </c>
      <c r="C239" s="11" t="s">
        <v>552</v>
      </c>
      <c r="D239" s="11" t="s">
        <v>552</v>
      </c>
      <c r="E239" s="11">
        <v>0</v>
      </c>
      <c r="F239" s="11">
        <f>3+4+4</f>
        <v>11</v>
      </c>
      <c r="G239" s="11">
        <v>21</v>
      </c>
      <c r="H239" s="11">
        <v>21</v>
      </c>
      <c r="I239" s="14">
        <v>21</v>
      </c>
      <c r="J239" s="14">
        <v>21</v>
      </c>
      <c r="K239" s="11">
        <v>23</v>
      </c>
      <c r="L239" s="11">
        <v>0</v>
      </c>
      <c r="M239" s="13">
        <f>K239-H239</f>
        <v>2</v>
      </c>
      <c r="N239" s="13">
        <f>K239-J239</f>
        <v>2</v>
      </c>
      <c r="O239" s="11" t="s">
        <v>271</v>
      </c>
      <c r="P239" s="11" t="s">
        <v>1130</v>
      </c>
      <c r="Q239" s="14" t="s">
        <v>45</v>
      </c>
      <c r="R239" s="14"/>
    </row>
    <row r="240" spans="1:18" ht="14">
      <c r="A240" s="14">
        <v>26</v>
      </c>
      <c r="B240" s="11" t="s">
        <v>550</v>
      </c>
      <c r="C240" s="11" t="s">
        <v>1055</v>
      </c>
      <c r="D240" s="11" t="s">
        <v>1055</v>
      </c>
      <c r="E240" s="11">
        <v>0</v>
      </c>
      <c r="F240" s="11">
        <v>0</v>
      </c>
      <c r="G240" s="11">
        <v>5</v>
      </c>
      <c r="H240" s="11">
        <v>5</v>
      </c>
      <c r="I240" s="14">
        <v>5</v>
      </c>
      <c r="J240" s="14">
        <v>5</v>
      </c>
      <c r="K240" s="11">
        <v>5</v>
      </c>
      <c r="L240" s="11">
        <v>0</v>
      </c>
      <c r="M240" s="13">
        <f>K240-H240</f>
        <v>0</v>
      </c>
      <c r="N240" s="13">
        <f>K240-J240</f>
        <v>0</v>
      </c>
      <c r="O240" s="11" t="s">
        <v>838</v>
      </c>
      <c r="P240" s="11" t="s">
        <v>1130</v>
      </c>
      <c r="Q240" s="14" t="s">
        <v>45</v>
      </c>
      <c r="R240" s="14"/>
    </row>
    <row r="241" spans="1:237" ht="13" customHeight="1">
      <c r="A241" s="14">
        <v>26</v>
      </c>
      <c r="B241" s="11" t="s">
        <v>550</v>
      </c>
      <c r="C241" s="11" t="s">
        <v>374</v>
      </c>
      <c r="D241" s="11" t="s">
        <v>374</v>
      </c>
      <c r="E241" s="11">
        <v>10</v>
      </c>
      <c r="F241" s="11">
        <v>55</v>
      </c>
      <c r="G241" s="11">
        <v>63</v>
      </c>
      <c r="H241" s="11">
        <v>63</v>
      </c>
      <c r="I241" s="14">
        <v>66</v>
      </c>
      <c r="J241" s="14">
        <v>66</v>
      </c>
      <c r="K241" s="11">
        <v>69</v>
      </c>
      <c r="L241" s="11">
        <v>1</v>
      </c>
      <c r="M241" s="13">
        <f>K241-H241</f>
        <v>6</v>
      </c>
      <c r="N241" s="13">
        <f>K241-J241</f>
        <v>3</v>
      </c>
      <c r="O241" s="11" t="s">
        <v>254</v>
      </c>
      <c r="P241" s="11" t="s">
        <v>307</v>
      </c>
      <c r="Q241" s="14" t="s">
        <v>1108</v>
      </c>
      <c r="R241" s="14"/>
    </row>
    <row r="242" spans="1:237" ht="13" customHeight="1">
      <c r="A242" s="14">
        <v>26</v>
      </c>
      <c r="B242" s="11" t="s">
        <v>550</v>
      </c>
      <c r="C242" s="11" t="s">
        <v>329</v>
      </c>
      <c r="D242" s="11" t="s">
        <v>266</v>
      </c>
      <c r="E242" s="11">
        <v>3</v>
      </c>
      <c r="F242" s="11">
        <v>0</v>
      </c>
      <c r="G242" s="11">
        <v>9</v>
      </c>
      <c r="H242" s="11">
        <v>9</v>
      </c>
      <c r="I242" s="14">
        <v>9</v>
      </c>
      <c r="J242" s="14">
        <v>9</v>
      </c>
      <c r="K242" s="11">
        <v>9</v>
      </c>
      <c r="L242" s="11">
        <v>0</v>
      </c>
      <c r="M242" s="13">
        <f>K242-H242</f>
        <v>0</v>
      </c>
      <c r="N242" s="13">
        <f>K242-J242</f>
        <v>0</v>
      </c>
      <c r="O242" s="11" t="s">
        <v>785</v>
      </c>
      <c r="P242" s="11" t="s">
        <v>716</v>
      </c>
      <c r="Q242" s="14" t="s">
        <v>889</v>
      </c>
      <c r="R242" s="14"/>
    </row>
    <row r="243" spans="1:237" ht="13" customHeight="1">
      <c r="A243" s="14">
        <v>26</v>
      </c>
      <c r="B243" s="11" t="s">
        <v>550</v>
      </c>
      <c r="C243" s="11" t="s">
        <v>281</v>
      </c>
      <c r="D243" s="11" t="s">
        <v>281</v>
      </c>
      <c r="E243" s="11">
        <v>0</v>
      </c>
      <c r="F243" s="11">
        <v>9</v>
      </c>
      <c r="G243" s="11">
        <v>14</v>
      </c>
      <c r="H243" s="11">
        <v>14</v>
      </c>
      <c r="I243" s="14">
        <v>15</v>
      </c>
      <c r="J243" s="14">
        <v>15</v>
      </c>
      <c r="K243" s="11">
        <v>15</v>
      </c>
      <c r="L243" s="11">
        <v>0</v>
      </c>
      <c r="M243" s="13">
        <f>K243-H243</f>
        <v>1</v>
      </c>
      <c r="N243" s="13">
        <f>K243-J243</f>
        <v>0</v>
      </c>
      <c r="O243" s="11" t="s">
        <v>952</v>
      </c>
      <c r="P243" s="11" t="s">
        <v>1016</v>
      </c>
      <c r="Q243" s="14" t="s">
        <v>889</v>
      </c>
      <c r="R243" s="14"/>
    </row>
    <row r="244" spans="1:237" ht="14">
      <c r="A244" s="14">
        <v>26</v>
      </c>
      <c r="B244" s="11" t="s">
        <v>550</v>
      </c>
      <c r="C244" s="11" t="s">
        <v>320</v>
      </c>
      <c r="D244" s="11" t="s">
        <v>320</v>
      </c>
      <c r="E244" s="11">
        <v>1</v>
      </c>
      <c r="F244" s="11">
        <v>2</v>
      </c>
      <c r="G244" s="11">
        <v>2</v>
      </c>
      <c r="H244" s="11">
        <v>2</v>
      </c>
      <c r="I244" s="14">
        <v>2</v>
      </c>
      <c r="J244" s="14">
        <v>2</v>
      </c>
      <c r="K244" s="11">
        <v>2</v>
      </c>
      <c r="L244" s="11">
        <v>0</v>
      </c>
      <c r="M244" s="13">
        <f>K244-H244</f>
        <v>0</v>
      </c>
      <c r="N244" s="13">
        <f>K244-J244</f>
        <v>0</v>
      </c>
      <c r="O244" s="11" t="s">
        <v>254</v>
      </c>
      <c r="P244" s="11" t="s">
        <v>264</v>
      </c>
      <c r="Q244" s="14" t="s">
        <v>889</v>
      </c>
      <c r="R244" s="14"/>
    </row>
    <row r="245" spans="1:237" ht="13" customHeight="1">
      <c r="A245" s="14">
        <v>26</v>
      </c>
      <c r="B245" s="11" t="s">
        <v>550</v>
      </c>
      <c r="C245" s="11" t="s">
        <v>696</v>
      </c>
      <c r="D245" s="11" t="s">
        <v>330</v>
      </c>
      <c r="E245" s="11">
        <v>0</v>
      </c>
      <c r="F245" s="11">
        <v>45</v>
      </c>
      <c r="G245" s="11">
        <v>76</v>
      </c>
      <c r="H245" s="11">
        <v>76</v>
      </c>
      <c r="I245" s="14">
        <v>83</v>
      </c>
      <c r="J245" s="14">
        <v>83</v>
      </c>
      <c r="K245" s="11">
        <v>84</v>
      </c>
      <c r="L245" s="11">
        <v>2</v>
      </c>
      <c r="M245" s="13">
        <f>K245-H245</f>
        <v>8</v>
      </c>
      <c r="N245" s="13">
        <f>K245-J245</f>
        <v>1</v>
      </c>
      <c r="O245" s="11" t="s">
        <v>271</v>
      </c>
      <c r="P245" s="11" t="s">
        <v>1132</v>
      </c>
      <c r="Q245" s="14" t="s">
        <v>889</v>
      </c>
      <c r="R245" s="14"/>
    </row>
    <row r="246" spans="1:237" s="1" customFormat="1" ht="13" customHeight="1">
      <c r="A246" s="14">
        <v>26</v>
      </c>
      <c r="B246" s="11" t="s">
        <v>550</v>
      </c>
      <c r="C246" s="11" t="s">
        <v>555</v>
      </c>
      <c r="D246" s="11" t="s">
        <v>555</v>
      </c>
      <c r="E246" s="11">
        <v>1</v>
      </c>
      <c r="F246" s="11">
        <f>35+47+1+1</f>
        <v>84</v>
      </c>
      <c r="G246" s="11">
        <v>127</v>
      </c>
      <c r="H246" s="11">
        <v>127</v>
      </c>
      <c r="I246" s="14">
        <v>127</v>
      </c>
      <c r="J246" s="14">
        <v>127</v>
      </c>
      <c r="K246" s="11">
        <v>139</v>
      </c>
      <c r="L246" s="11">
        <v>0</v>
      </c>
      <c r="M246" s="13">
        <f>K246-H246</f>
        <v>12</v>
      </c>
      <c r="N246" s="13">
        <f>K246-J246</f>
        <v>12</v>
      </c>
      <c r="O246" s="11" t="s">
        <v>222</v>
      </c>
      <c r="P246" s="11" t="s">
        <v>1132</v>
      </c>
      <c r="Q246" s="14" t="s">
        <v>889</v>
      </c>
      <c r="R246" s="13"/>
      <c r="IC246" s="4"/>
    </row>
    <row r="247" spans="1:237" ht="13" customHeight="1">
      <c r="A247" s="14">
        <v>26</v>
      </c>
      <c r="B247" s="11" t="s">
        <v>550</v>
      </c>
      <c r="C247" s="11" t="s">
        <v>317</v>
      </c>
      <c r="D247" s="11" t="s">
        <v>317</v>
      </c>
      <c r="E247" s="11">
        <v>0</v>
      </c>
      <c r="F247" s="11">
        <v>0</v>
      </c>
      <c r="G247" s="11">
        <v>1</v>
      </c>
      <c r="H247" s="11">
        <v>1</v>
      </c>
      <c r="I247" s="14">
        <v>1</v>
      </c>
      <c r="J247" s="14">
        <v>1</v>
      </c>
      <c r="K247" s="11">
        <v>1</v>
      </c>
      <c r="L247" s="11">
        <v>0</v>
      </c>
      <c r="M247" s="13">
        <f>K247-H247</f>
        <v>0</v>
      </c>
      <c r="N247" s="13">
        <f>K247-J247</f>
        <v>0</v>
      </c>
      <c r="O247" s="11" t="s">
        <v>222</v>
      </c>
      <c r="P247" s="11" t="s">
        <v>1130</v>
      </c>
      <c r="Q247" s="14" t="s">
        <v>44</v>
      </c>
      <c r="R247" s="14"/>
    </row>
    <row r="248" spans="1:237" ht="13" customHeight="1">
      <c r="A248" s="14">
        <v>26</v>
      </c>
      <c r="B248" s="11" t="s">
        <v>550</v>
      </c>
      <c r="C248" s="11" t="s">
        <v>70</v>
      </c>
      <c r="D248" s="11" t="s">
        <v>70</v>
      </c>
      <c r="E248" s="11">
        <v>2</v>
      </c>
      <c r="F248" s="11">
        <v>6</v>
      </c>
      <c r="G248" s="11">
        <v>7</v>
      </c>
      <c r="H248" s="11">
        <v>7</v>
      </c>
      <c r="I248" s="14">
        <v>7</v>
      </c>
      <c r="J248" s="14">
        <v>7</v>
      </c>
      <c r="K248" s="11">
        <v>7</v>
      </c>
      <c r="L248" s="11">
        <v>0</v>
      </c>
      <c r="M248" s="13">
        <f>K248-H248</f>
        <v>0</v>
      </c>
      <c r="N248" s="13">
        <f>K248-J248</f>
        <v>0</v>
      </c>
      <c r="O248" s="11" t="s">
        <v>304</v>
      </c>
      <c r="P248" s="11" t="s">
        <v>1016</v>
      </c>
      <c r="Q248" s="14" t="s">
        <v>889</v>
      </c>
      <c r="R248" s="14"/>
    </row>
    <row r="249" spans="1:237" ht="13" customHeight="1">
      <c r="A249" s="14">
        <v>26</v>
      </c>
      <c r="B249" s="11" t="s">
        <v>550</v>
      </c>
      <c r="C249" s="11" t="s">
        <v>319</v>
      </c>
      <c r="D249" s="11" t="s">
        <v>319</v>
      </c>
      <c r="E249" s="11">
        <v>1</v>
      </c>
      <c r="F249" s="11">
        <v>5</v>
      </c>
      <c r="G249" s="11">
        <v>6</v>
      </c>
      <c r="H249" s="11">
        <v>6</v>
      </c>
      <c r="I249" s="14">
        <v>6</v>
      </c>
      <c r="J249" s="14">
        <v>6</v>
      </c>
      <c r="K249" s="11">
        <v>6</v>
      </c>
      <c r="L249" s="11">
        <v>0</v>
      </c>
      <c r="M249" s="13">
        <f>K249-H249</f>
        <v>0</v>
      </c>
      <c r="N249" s="13">
        <f>K249-J249</f>
        <v>0</v>
      </c>
      <c r="O249" s="11" t="s">
        <v>254</v>
      </c>
      <c r="P249" s="11" t="s">
        <v>264</v>
      </c>
      <c r="Q249" s="14" t="s">
        <v>889</v>
      </c>
      <c r="R249" s="14"/>
    </row>
    <row r="250" spans="1:237" ht="13" customHeight="1">
      <c r="A250" s="14">
        <v>26</v>
      </c>
      <c r="B250" s="11" t="s">
        <v>550</v>
      </c>
      <c r="C250" s="13" t="s">
        <v>451</v>
      </c>
      <c r="D250" s="11" t="s">
        <v>451</v>
      </c>
      <c r="E250" s="11">
        <v>2</v>
      </c>
      <c r="F250" s="11">
        <v>2</v>
      </c>
      <c r="G250" s="11">
        <v>2</v>
      </c>
      <c r="H250" s="11">
        <v>2</v>
      </c>
      <c r="I250" s="14">
        <v>2</v>
      </c>
      <c r="J250" s="14">
        <v>2</v>
      </c>
      <c r="K250" s="11">
        <v>2</v>
      </c>
      <c r="L250" s="11">
        <v>0</v>
      </c>
      <c r="M250" s="13">
        <f>K250-H250</f>
        <v>0</v>
      </c>
      <c r="N250" s="13">
        <f>K250-J250</f>
        <v>0</v>
      </c>
      <c r="O250" s="11" t="s">
        <v>134</v>
      </c>
      <c r="P250" s="11" t="s">
        <v>32</v>
      </c>
      <c r="Q250" s="14" t="s">
        <v>889</v>
      </c>
      <c r="R250" s="14"/>
    </row>
    <row r="251" spans="1:237" ht="13" customHeight="1">
      <c r="A251" s="14">
        <v>26</v>
      </c>
      <c r="B251" s="11" t="s">
        <v>331</v>
      </c>
      <c r="C251" s="13" t="s">
        <v>332</v>
      </c>
      <c r="D251" s="11" t="s">
        <v>938</v>
      </c>
      <c r="E251" s="11">
        <v>5</v>
      </c>
      <c r="F251" s="11">
        <v>14</v>
      </c>
      <c r="G251" s="12">
        <v>15</v>
      </c>
      <c r="H251" s="11">
        <v>15</v>
      </c>
      <c r="I251" s="14">
        <v>15</v>
      </c>
      <c r="J251" s="14">
        <v>15</v>
      </c>
      <c r="K251" s="11">
        <v>15</v>
      </c>
      <c r="L251" s="11">
        <v>0</v>
      </c>
      <c r="M251" s="13">
        <f>K251-H251</f>
        <v>0</v>
      </c>
      <c r="N251" s="13">
        <f>K251-J251</f>
        <v>0</v>
      </c>
      <c r="O251" s="11" t="s">
        <v>786</v>
      </c>
      <c r="P251" s="11" t="s">
        <v>716</v>
      </c>
      <c r="Q251" s="14" t="s">
        <v>889</v>
      </c>
      <c r="R251" s="19" t="s">
        <v>160</v>
      </c>
    </row>
    <row r="252" spans="1:237" ht="13" customHeight="1">
      <c r="A252" s="14">
        <v>26</v>
      </c>
      <c r="B252" s="11" t="s">
        <v>550</v>
      </c>
      <c r="C252" s="11" t="s">
        <v>992</v>
      </c>
      <c r="D252" s="11" t="s">
        <v>992</v>
      </c>
      <c r="E252" s="11">
        <v>0</v>
      </c>
      <c r="F252" s="11">
        <v>22</v>
      </c>
      <c r="G252" s="11">
        <v>27</v>
      </c>
      <c r="H252" s="12">
        <v>25</v>
      </c>
      <c r="I252" s="14">
        <v>25</v>
      </c>
      <c r="J252" s="14">
        <v>25</v>
      </c>
      <c r="K252" s="11">
        <v>25</v>
      </c>
      <c r="L252" s="11">
        <v>0</v>
      </c>
      <c r="M252" s="13">
        <f>K252-H252</f>
        <v>0</v>
      </c>
      <c r="N252" s="13">
        <f>K252-J252</f>
        <v>0</v>
      </c>
      <c r="O252" s="11" t="s">
        <v>254</v>
      </c>
      <c r="P252" s="11" t="s">
        <v>32</v>
      </c>
      <c r="Q252" s="14" t="s">
        <v>889</v>
      </c>
      <c r="R252" s="14" t="s">
        <v>1106</v>
      </c>
    </row>
    <row r="253" spans="1:237" ht="14">
      <c r="A253" s="14">
        <v>26</v>
      </c>
      <c r="B253" s="11" t="s">
        <v>550</v>
      </c>
      <c r="C253" s="11" t="s">
        <v>834</v>
      </c>
      <c r="D253" s="11" t="s">
        <v>834</v>
      </c>
      <c r="E253" s="11">
        <v>3</v>
      </c>
      <c r="F253" s="11">
        <v>6</v>
      </c>
      <c r="G253" s="11">
        <v>6</v>
      </c>
      <c r="H253" s="11">
        <v>6</v>
      </c>
      <c r="I253" s="14">
        <v>6</v>
      </c>
      <c r="J253" s="14">
        <v>6</v>
      </c>
      <c r="K253" s="11">
        <v>6</v>
      </c>
      <c r="L253" s="11">
        <v>0</v>
      </c>
      <c r="M253" s="13">
        <f>K253-H253</f>
        <v>0</v>
      </c>
      <c r="N253" s="13">
        <f>K253-J253</f>
        <v>0</v>
      </c>
      <c r="O253" s="11" t="s">
        <v>86</v>
      </c>
      <c r="P253" s="11" t="s">
        <v>87</v>
      </c>
      <c r="Q253" s="14" t="s">
        <v>889</v>
      </c>
      <c r="R253" s="14"/>
    </row>
    <row r="254" spans="1:237" ht="14">
      <c r="A254" s="14">
        <v>26</v>
      </c>
      <c r="B254" s="11" t="s">
        <v>550</v>
      </c>
      <c r="C254" s="11" t="s">
        <v>268</v>
      </c>
      <c r="D254" s="11" t="s">
        <v>268</v>
      </c>
      <c r="E254" s="11">
        <v>0</v>
      </c>
      <c r="F254" s="11">
        <v>13</v>
      </c>
      <c r="G254" s="11">
        <v>22</v>
      </c>
      <c r="H254" s="11">
        <v>22</v>
      </c>
      <c r="I254" s="14">
        <v>25</v>
      </c>
      <c r="J254" s="14">
        <v>25</v>
      </c>
      <c r="K254" s="11">
        <v>25</v>
      </c>
      <c r="L254" s="11">
        <v>0</v>
      </c>
      <c r="M254" s="13">
        <f>K254-H254</f>
        <v>3</v>
      </c>
      <c r="N254" s="13">
        <f>K254-J254</f>
        <v>0</v>
      </c>
      <c r="O254" s="11" t="s">
        <v>94</v>
      </c>
      <c r="P254" s="11" t="s">
        <v>1132</v>
      </c>
      <c r="Q254" s="14" t="s">
        <v>889</v>
      </c>
      <c r="R254" s="14"/>
    </row>
    <row r="255" spans="1:237" ht="13" customHeight="1">
      <c r="A255" s="14">
        <v>26</v>
      </c>
      <c r="B255" s="11" t="s">
        <v>550</v>
      </c>
      <c r="C255" s="11" t="s">
        <v>989</v>
      </c>
      <c r="D255" s="11" t="s">
        <v>989</v>
      </c>
      <c r="E255" s="11">
        <v>2</v>
      </c>
      <c r="F255" s="11">
        <v>19</v>
      </c>
      <c r="G255" s="11">
        <v>25</v>
      </c>
      <c r="H255" s="11">
        <v>25</v>
      </c>
      <c r="I255" s="14">
        <v>29</v>
      </c>
      <c r="J255" s="14">
        <v>29</v>
      </c>
      <c r="K255" s="11">
        <v>31</v>
      </c>
      <c r="L255" s="11">
        <v>0</v>
      </c>
      <c r="M255" s="13">
        <f>K255-H255</f>
        <v>6</v>
      </c>
      <c r="N255" s="13">
        <f>K255-J255</f>
        <v>2</v>
      </c>
      <c r="O255" s="11" t="s">
        <v>222</v>
      </c>
      <c r="P255" s="11" t="s">
        <v>1016</v>
      </c>
      <c r="Q255" s="14" t="s">
        <v>889</v>
      </c>
      <c r="R255" s="14"/>
    </row>
    <row r="256" spans="1:237" ht="13" customHeight="1">
      <c r="A256" s="14">
        <v>26</v>
      </c>
      <c r="B256" s="11" t="s">
        <v>550</v>
      </c>
      <c r="C256" s="11" t="s">
        <v>961</v>
      </c>
      <c r="D256" s="11" t="s">
        <v>961</v>
      </c>
      <c r="E256" s="11">
        <v>2</v>
      </c>
      <c r="F256" s="11">
        <v>11</v>
      </c>
      <c r="G256" s="11">
        <v>16</v>
      </c>
      <c r="H256" s="11">
        <v>16</v>
      </c>
      <c r="I256" s="14">
        <v>16</v>
      </c>
      <c r="J256" s="14">
        <v>16</v>
      </c>
      <c r="K256" s="11">
        <v>16</v>
      </c>
      <c r="L256" s="11">
        <v>0</v>
      </c>
      <c r="M256" s="13">
        <f>K256-H256</f>
        <v>0</v>
      </c>
      <c r="N256" s="13">
        <f>K256-J256</f>
        <v>0</v>
      </c>
      <c r="O256" s="11" t="s">
        <v>248</v>
      </c>
      <c r="P256" s="11" t="s">
        <v>1015</v>
      </c>
      <c r="Q256" s="14" t="s">
        <v>889</v>
      </c>
      <c r="R256" s="14"/>
    </row>
    <row r="257" spans="1:18" ht="13" customHeight="1">
      <c r="A257" s="14">
        <v>26</v>
      </c>
      <c r="B257" s="11" t="s">
        <v>550</v>
      </c>
      <c r="C257" s="11" t="s">
        <v>267</v>
      </c>
      <c r="D257" s="11" t="s">
        <v>267</v>
      </c>
      <c r="E257" s="11">
        <v>9</v>
      </c>
      <c r="F257" s="11">
        <v>73</v>
      </c>
      <c r="G257" s="11">
        <v>104</v>
      </c>
      <c r="H257" s="12">
        <v>103</v>
      </c>
      <c r="I257" s="14">
        <v>104</v>
      </c>
      <c r="J257" s="14">
        <v>104</v>
      </c>
      <c r="K257" s="11">
        <v>114</v>
      </c>
      <c r="L257" s="11">
        <v>1</v>
      </c>
      <c r="M257" s="13">
        <f>K257-H257</f>
        <v>11</v>
      </c>
      <c r="N257" s="13">
        <f>K257-J257</f>
        <v>10</v>
      </c>
      <c r="O257" s="11" t="s">
        <v>26</v>
      </c>
      <c r="P257" s="11" t="s">
        <v>1131</v>
      </c>
      <c r="Q257" s="14" t="s">
        <v>889</v>
      </c>
      <c r="R257" s="14" t="s">
        <v>1173</v>
      </c>
    </row>
    <row r="258" spans="1:18" ht="14">
      <c r="A258" s="14">
        <v>26</v>
      </c>
      <c r="B258" s="11" t="s">
        <v>550</v>
      </c>
      <c r="C258" s="11" t="s">
        <v>325</v>
      </c>
      <c r="D258" s="11" t="s">
        <v>325</v>
      </c>
      <c r="E258" s="11">
        <v>0</v>
      </c>
      <c r="F258" s="11">
        <v>1</v>
      </c>
      <c r="G258" s="11">
        <v>1</v>
      </c>
      <c r="H258" s="11">
        <v>1</v>
      </c>
      <c r="I258" s="14">
        <v>1</v>
      </c>
      <c r="J258" s="14">
        <v>1</v>
      </c>
      <c r="K258" s="11">
        <v>1</v>
      </c>
      <c r="L258" s="11">
        <v>0</v>
      </c>
      <c r="M258" s="13">
        <f>K258-H258</f>
        <v>0</v>
      </c>
      <c r="N258" s="13">
        <f>K258-J258</f>
        <v>0</v>
      </c>
      <c r="O258" s="11" t="s">
        <v>26</v>
      </c>
      <c r="P258" s="11" t="s">
        <v>1131</v>
      </c>
      <c r="Q258" s="14" t="s">
        <v>889</v>
      </c>
      <c r="R258" s="14"/>
    </row>
    <row r="259" spans="1:18" ht="13" customHeight="1">
      <c r="A259" s="14">
        <v>26</v>
      </c>
      <c r="B259" s="11" t="s">
        <v>550</v>
      </c>
      <c r="C259" s="11" t="s">
        <v>963</v>
      </c>
      <c r="D259" s="11" t="s">
        <v>963</v>
      </c>
      <c r="E259" s="11">
        <v>4</v>
      </c>
      <c r="F259" s="11">
        <v>14</v>
      </c>
      <c r="G259" s="11">
        <v>18</v>
      </c>
      <c r="H259" s="11">
        <v>18</v>
      </c>
      <c r="I259" s="14">
        <v>19</v>
      </c>
      <c r="J259" s="14">
        <v>19</v>
      </c>
      <c r="K259" s="11">
        <v>19</v>
      </c>
      <c r="L259" s="11">
        <v>0</v>
      </c>
      <c r="M259" s="13">
        <f>K259-H259</f>
        <v>1</v>
      </c>
      <c r="N259" s="13">
        <f>K259-J259</f>
        <v>0</v>
      </c>
      <c r="O259" s="11" t="s">
        <v>271</v>
      </c>
      <c r="P259" s="11" t="s">
        <v>1016</v>
      </c>
      <c r="Q259" s="14" t="s">
        <v>889</v>
      </c>
      <c r="R259" s="14"/>
    </row>
    <row r="260" spans="1:18" ht="13" customHeight="1">
      <c r="A260" s="14">
        <v>26</v>
      </c>
      <c r="B260" s="11" t="s">
        <v>550</v>
      </c>
      <c r="C260" s="11" t="s">
        <v>284</v>
      </c>
      <c r="D260" s="11" t="s">
        <v>284</v>
      </c>
      <c r="E260" s="11">
        <v>0</v>
      </c>
      <c r="F260" s="11">
        <v>13</v>
      </c>
      <c r="G260" s="11">
        <v>19</v>
      </c>
      <c r="H260" s="11">
        <v>19</v>
      </c>
      <c r="I260" s="14">
        <v>19</v>
      </c>
      <c r="J260" s="14">
        <v>19</v>
      </c>
      <c r="K260" s="11">
        <v>19</v>
      </c>
      <c r="L260" s="11">
        <v>0</v>
      </c>
      <c r="M260" s="13">
        <f>K260-H260</f>
        <v>0</v>
      </c>
      <c r="N260" s="13">
        <f>K260-J260</f>
        <v>0</v>
      </c>
      <c r="O260" s="11" t="s">
        <v>952</v>
      </c>
      <c r="P260" s="11" t="s">
        <v>1015</v>
      </c>
      <c r="Q260" s="14" t="s">
        <v>889</v>
      </c>
      <c r="R260" s="14"/>
    </row>
    <row r="261" spans="1:18" ht="13" customHeight="1">
      <c r="A261" s="14">
        <v>26</v>
      </c>
      <c r="B261" s="11" t="s">
        <v>550</v>
      </c>
      <c r="C261" s="11" t="s">
        <v>452</v>
      </c>
      <c r="D261" s="11" t="s">
        <v>452</v>
      </c>
      <c r="E261" s="11">
        <v>0</v>
      </c>
      <c r="F261" s="11">
        <v>1</v>
      </c>
      <c r="G261" s="11">
        <v>1</v>
      </c>
      <c r="H261" s="11">
        <v>1</v>
      </c>
      <c r="I261" s="14">
        <v>1</v>
      </c>
      <c r="J261" s="14">
        <v>1</v>
      </c>
      <c r="K261" s="11">
        <v>1</v>
      </c>
      <c r="L261" s="11">
        <v>0</v>
      </c>
      <c r="M261" s="13">
        <f>K261-H261</f>
        <v>0</v>
      </c>
      <c r="N261" s="13">
        <f>K261-J261</f>
        <v>0</v>
      </c>
      <c r="O261" s="11" t="s">
        <v>26</v>
      </c>
      <c r="P261" s="11" t="s">
        <v>1015</v>
      </c>
      <c r="Q261" s="14" t="s">
        <v>889</v>
      </c>
      <c r="R261" s="14"/>
    </row>
    <row r="262" spans="1:18" ht="14">
      <c r="A262" s="14">
        <v>26</v>
      </c>
      <c r="B262" s="11" t="s">
        <v>550</v>
      </c>
      <c r="C262" s="11" t="s">
        <v>962</v>
      </c>
      <c r="D262" s="11" t="s">
        <v>962</v>
      </c>
      <c r="E262" s="11">
        <v>0</v>
      </c>
      <c r="F262" s="11">
        <v>1</v>
      </c>
      <c r="G262" s="11">
        <v>1</v>
      </c>
      <c r="H262" s="11">
        <v>1</v>
      </c>
      <c r="I262" s="14">
        <v>1</v>
      </c>
      <c r="J262" s="14">
        <v>1</v>
      </c>
      <c r="K262" s="11">
        <v>1</v>
      </c>
      <c r="L262" s="11">
        <v>0</v>
      </c>
      <c r="M262" s="13">
        <f>K262-H262</f>
        <v>0</v>
      </c>
      <c r="N262" s="13">
        <f>K262-J262</f>
        <v>0</v>
      </c>
      <c r="O262" s="11" t="s">
        <v>26</v>
      </c>
      <c r="P262" s="11" t="s">
        <v>1016</v>
      </c>
      <c r="Q262" s="14" t="s">
        <v>889</v>
      </c>
      <c r="R262" s="14"/>
    </row>
    <row r="263" spans="1:18" ht="13" customHeight="1">
      <c r="A263" s="14">
        <v>26</v>
      </c>
      <c r="B263" s="11" t="s">
        <v>550</v>
      </c>
      <c r="C263" s="11" t="s">
        <v>956</v>
      </c>
      <c r="D263" s="11"/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1</v>
      </c>
      <c r="L263" s="11">
        <v>0</v>
      </c>
      <c r="M263" s="13">
        <f>K263-H263</f>
        <v>1</v>
      </c>
      <c r="N263" s="13">
        <f>K263-J263</f>
        <v>1</v>
      </c>
      <c r="O263" s="11" t="s">
        <v>271</v>
      </c>
      <c r="P263" s="11" t="s">
        <v>307</v>
      </c>
      <c r="Q263" s="14" t="s">
        <v>44</v>
      </c>
      <c r="R263" s="14"/>
    </row>
    <row r="264" spans="1:18" ht="13" customHeight="1">
      <c r="A264" s="14">
        <v>26</v>
      </c>
      <c r="B264" s="11" t="s">
        <v>550</v>
      </c>
      <c r="C264" s="14" t="s">
        <v>553</v>
      </c>
      <c r="D264" s="11" t="s">
        <v>553</v>
      </c>
      <c r="E264" s="11">
        <v>0</v>
      </c>
      <c r="F264" s="11">
        <v>37</v>
      </c>
      <c r="G264" s="11">
        <v>73</v>
      </c>
      <c r="H264" s="11">
        <v>73</v>
      </c>
      <c r="I264" s="14">
        <v>77</v>
      </c>
      <c r="J264" s="14">
        <v>77</v>
      </c>
      <c r="K264" s="11">
        <v>84</v>
      </c>
      <c r="L264" s="11">
        <v>0</v>
      </c>
      <c r="M264" s="13">
        <f>K264-H264</f>
        <v>11</v>
      </c>
      <c r="N264" s="13">
        <f>K264-J264</f>
        <v>7</v>
      </c>
      <c r="O264" s="11" t="s">
        <v>222</v>
      </c>
      <c r="P264" s="11" t="s">
        <v>1131</v>
      </c>
      <c r="Q264" s="14" t="s">
        <v>889</v>
      </c>
      <c r="R264" s="14"/>
    </row>
    <row r="265" spans="1:18" ht="13" customHeight="1">
      <c r="A265" s="14">
        <v>26</v>
      </c>
      <c r="B265" s="11" t="s">
        <v>550</v>
      </c>
      <c r="C265" s="11" t="s">
        <v>843</v>
      </c>
      <c r="D265" s="11"/>
      <c r="E265" s="11">
        <v>0</v>
      </c>
      <c r="F265" s="11">
        <v>0</v>
      </c>
      <c r="G265" s="11">
        <v>0</v>
      </c>
      <c r="H265" s="11">
        <v>0</v>
      </c>
      <c r="I265" s="14">
        <v>1</v>
      </c>
      <c r="J265" s="14">
        <v>1</v>
      </c>
      <c r="K265" s="11">
        <v>1</v>
      </c>
      <c r="L265" s="11">
        <v>0</v>
      </c>
      <c r="M265" s="13">
        <f>K265-H265</f>
        <v>1</v>
      </c>
      <c r="N265" s="13">
        <f>K265-J265</f>
        <v>0</v>
      </c>
      <c r="O265" s="11" t="s">
        <v>222</v>
      </c>
      <c r="P265" s="11" t="s">
        <v>38</v>
      </c>
      <c r="Q265" s="14" t="s">
        <v>889</v>
      </c>
      <c r="R265" s="14"/>
    </row>
    <row r="266" spans="1:18" ht="13" customHeight="1">
      <c r="A266" s="14">
        <v>26</v>
      </c>
      <c r="B266" s="11" t="s">
        <v>550</v>
      </c>
      <c r="C266" s="11" t="s">
        <v>1099</v>
      </c>
      <c r="D266" s="11" t="s">
        <v>450</v>
      </c>
      <c r="E266" s="11">
        <v>5</v>
      </c>
      <c r="F266" s="11">
        <v>45</v>
      </c>
      <c r="G266" s="11">
        <v>67</v>
      </c>
      <c r="H266" s="11">
        <v>67</v>
      </c>
      <c r="I266" s="14">
        <v>72</v>
      </c>
      <c r="J266" s="14">
        <v>72</v>
      </c>
      <c r="K266" s="11">
        <v>79</v>
      </c>
      <c r="L266" s="11">
        <v>0</v>
      </c>
      <c r="M266" s="13">
        <f>K266-H266</f>
        <v>12</v>
      </c>
      <c r="N266" s="13">
        <f>K266-J266</f>
        <v>7</v>
      </c>
      <c r="O266" s="11" t="s">
        <v>126</v>
      </c>
      <c r="P266" s="11" t="s">
        <v>127</v>
      </c>
      <c r="Q266" s="14" t="s">
        <v>889</v>
      </c>
      <c r="R266" s="14"/>
    </row>
    <row r="267" spans="1:18" ht="13" customHeight="1">
      <c r="A267" s="14">
        <v>26</v>
      </c>
      <c r="B267" s="11" t="s">
        <v>550</v>
      </c>
      <c r="C267" s="11" t="s">
        <v>794</v>
      </c>
      <c r="D267" s="11" t="s">
        <v>794</v>
      </c>
      <c r="E267" s="11">
        <v>2</v>
      </c>
      <c r="F267" s="11">
        <v>2</v>
      </c>
      <c r="G267" s="11">
        <v>2</v>
      </c>
      <c r="H267" s="11">
        <v>2</v>
      </c>
      <c r="I267" s="14">
        <v>2</v>
      </c>
      <c r="J267" s="14">
        <v>2</v>
      </c>
      <c r="K267" s="11">
        <v>2</v>
      </c>
      <c r="L267" s="11">
        <v>0</v>
      </c>
      <c r="M267" s="13">
        <f>K267-H267</f>
        <v>0</v>
      </c>
      <c r="N267" s="13">
        <f>K267-J267</f>
        <v>0</v>
      </c>
      <c r="O267" s="11" t="s">
        <v>222</v>
      </c>
      <c r="P267" s="11" t="s">
        <v>1016</v>
      </c>
      <c r="Q267" s="14" t="s">
        <v>889</v>
      </c>
      <c r="R267" s="14"/>
    </row>
    <row r="268" spans="1:18" ht="13" customHeight="1">
      <c r="A268" s="14">
        <v>26</v>
      </c>
      <c r="B268" s="11" t="s">
        <v>550</v>
      </c>
      <c r="C268" s="11" t="s">
        <v>793</v>
      </c>
      <c r="D268" s="11" t="s">
        <v>793</v>
      </c>
      <c r="E268" s="11">
        <v>0</v>
      </c>
      <c r="F268" s="11">
        <v>1</v>
      </c>
      <c r="G268" s="11">
        <v>3</v>
      </c>
      <c r="H268" s="11">
        <v>3</v>
      </c>
      <c r="I268" s="14">
        <v>3</v>
      </c>
      <c r="J268" s="14">
        <v>3</v>
      </c>
      <c r="K268" s="11">
        <v>3</v>
      </c>
      <c r="L268" s="11">
        <v>0</v>
      </c>
      <c r="M268" s="13">
        <f>K268-H268</f>
        <v>0</v>
      </c>
      <c r="N268" s="13">
        <f>K268-J268</f>
        <v>0</v>
      </c>
      <c r="O268" s="11" t="s">
        <v>838</v>
      </c>
      <c r="P268" s="11" t="s">
        <v>1016</v>
      </c>
      <c r="Q268" s="14" t="s">
        <v>889</v>
      </c>
      <c r="R268" s="14"/>
    </row>
    <row r="269" spans="1:18" ht="13" customHeight="1">
      <c r="A269" s="14">
        <v>26</v>
      </c>
      <c r="B269" s="11" t="s">
        <v>550</v>
      </c>
      <c r="C269" s="11" t="s">
        <v>990</v>
      </c>
      <c r="D269" s="11" t="s">
        <v>990</v>
      </c>
      <c r="E269" s="11">
        <v>0</v>
      </c>
      <c r="F269" s="11">
        <v>2</v>
      </c>
      <c r="G269" s="11">
        <v>2</v>
      </c>
      <c r="H269" s="11">
        <v>2</v>
      </c>
      <c r="I269" s="14">
        <v>2</v>
      </c>
      <c r="J269" s="14">
        <v>2</v>
      </c>
      <c r="K269" s="11">
        <v>2</v>
      </c>
      <c r="L269" s="11">
        <v>0</v>
      </c>
      <c r="M269" s="13">
        <f>K269-H269</f>
        <v>0</v>
      </c>
      <c r="N269" s="13">
        <f>K269-J269</f>
        <v>0</v>
      </c>
      <c r="O269" s="11" t="s">
        <v>169</v>
      </c>
      <c r="P269" s="11" t="s">
        <v>4</v>
      </c>
      <c r="Q269" s="14" t="s">
        <v>889</v>
      </c>
      <c r="R269" s="14"/>
    </row>
    <row r="270" spans="1:18" ht="13" customHeight="1">
      <c r="A270" s="14">
        <v>26</v>
      </c>
      <c r="B270" s="11" t="s">
        <v>550</v>
      </c>
      <c r="C270" s="11" t="s">
        <v>796</v>
      </c>
      <c r="D270" s="11" t="s">
        <v>796</v>
      </c>
      <c r="E270" s="11">
        <v>1</v>
      </c>
      <c r="F270" s="11">
        <v>10</v>
      </c>
      <c r="G270" s="11">
        <v>12</v>
      </c>
      <c r="H270" s="11">
        <v>12</v>
      </c>
      <c r="I270" s="14">
        <v>12</v>
      </c>
      <c r="J270" s="14">
        <v>12</v>
      </c>
      <c r="K270" s="11">
        <v>12</v>
      </c>
      <c r="L270" s="11">
        <v>0</v>
      </c>
      <c r="M270" s="13">
        <f>K270-H270</f>
        <v>0</v>
      </c>
      <c r="N270" s="13">
        <f>K270-J270</f>
        <v>0</v>
      </c>
      <c r="O270" s="11" t="s">
        <v>248</v>
      </c>
      <c r="P270" s="11" t="s">
        <v>1016</v>
      </c>
      <c r="Q270" s="14" t="s">
        <v>889</v>
      </c>
      <c r="R270" s="14"/>
    </row>
    <row r="271" spans="1:18" ht="13" customHeight="1">
      <c r="A271" s="14">
        <v>26</v>
      </c>
      <c r="B271" s="11" t="s">
        <v>550</v>
      </c>
      <c r="C271" s="11" t="s">
        <v>69</v>
      </c>
      <c r="D271" s="11" t="s">
        <v>657</v>
      </c>
      <c r="E271" s="11">
        <v>22</v>
      </c>
      <c r="F271" s="11">
        <v>81</v>
      </c>
      <c r="G271" s="12">
        <v>86</v>
      </c>
      <c r="H271" s="11">
        <v>86</v>
      </c>
      <c r="I271" s="14">
        <v>88</v>
      </c>
      <c r="J271" s="14">
        <v>88</v>
      </c>
      <c r="K271" s="11">
        <v>93</v>
      </c>
      <c r="L271" s="11">
        <v>0</v>
      </c>
      <c r="M271" s="13">
        <f>K271-H271</f>
        <v>7</v>
      </c>
      <c r="N271" s="13">
        <f>K271-J271</f>
        <v>5</v>
      </c>
      <c r="O271" s="11" t="s">
        <v>952</v>
      </c>
      <c r="P271" s="11" t="s">
        <v>1131</v>
      </c>
      <c r="Q271" s="14" t="s">
        <v>889</v>
      </c>
      <c r="R271" s="19" t="s">
        <v>160</v>
      </c>
    </row>
    <row r="272" spans="1:18" ht="13" customHeight="1">
      <c r="A272" s="14">
        <v>26</v>
      </c>
      <c r="B272" s="11" t="s">
        <v>550</v>
      </c>
      <c r="C272" s="11" t="s">
        <v>66</v>
      </c>
      <c r="D272" s="11" t="s">
        <v>5</v>
      </c>
      <c r="E272" s="11">
        <v>1</v>
      </c>
      <c r="F272" s="11">
        <v>12</v>
      </c>
      <c r="G272" s="11">
        <v>17</v>
      </c>
      <c r="H272" s="11">
        <v>17</v>
      </c>
      <c r="I272" s="14">
        <v>18</v>
      </c>
      <c r="J272" s="14">
        <v>18</v>
      </c>
      <c r="K272" s="11">
        <v>18</v>
      </c>
      <c r="L272" s="11">
        <v>0</v>
      </c>
      <c r="M272" s="13">
        <f>K272-H272</f>
        <v>1</v>
      </c>
      <c r="N272" s="13">
        <f>K272-J272</f>
        <v>0</v>
      </c>
      <c r="O272" s="11" t="s">
        <v>222</v>
      </c>
      <c r="P272" s="11" t="s">
        <v>1132</v>
      </c>
      <c r="Q272" s="14" t="s">
        <v>44</v>
      </c>
      <c r="R272" s="14"/>
    </row>
    <row r="273" spans="1:18" ht="13" customHeight="1">
      <c r="A273" s="14">
        <v>26</v>
      </c>
      <c r="B273" s="11" t="s">
        <v>550</v>
      </c>
      <c r="C273" s="11" t="s">
        <v>821</v>
      </c>
      <c r="D273" s="11" t="s">
        <v>6</v>
      </c>
      <c r="E273" s="11">
        <v>3</v>
      </c>
      <c r="F273" s="11">
        <v>0</v>
      </c>
      <c r="G273" s="11">
        <v>13</v>
      </c>
      <c r="H273" s="11">
        <v>13</v>
      </c>
      <c r="I273" s="14">
        <v>16</v>
      </c>
      <c r="J273" s="14">
        <v>16</v>
      </c>
      <c r="K273" s="11">
        <v>17</v>
      </c>
      <c r="L273" s="11">
        <v>0</v>
      </c>
      <c r="M273" s="13">
        <f>K273-H273</f>
        <v>4</v>
      </c>
      <c r="N273" s="13">
        <f>K273-J273</f>
        <v>1</v>
      </c>
      <c r="O273" s="11" t="s">
        <v>222</v>
      </c>
      <c r="P273" s="11" t="s">
        <v>1016</v>
      </c>
      <c r="Q273" s="14" t="s">
        <v>889</v>
      </c>
      <c r="R273" s="14"/>
    </row>
    <row r="274" spans="1:18" ht="13" customHeight="1">
      <c r="A274" s="14">
        <v>26</v>
      </c>
      <c r="B274" s="11" t="s">
        <v>550</v>
      </c>
      <c r="C274" s="11" t="s">
        <v>746</v>
      </c>
      <c r="D274" s="11" t="s">
        <v>746</v>
      </c>
      <c r="E274" s="11">
        <v>7</v>
      </c>
      <c r="F274" s="11">
        <v>24</v>
      </c>
      <c r="G274" s="11">
        <v>21</v>
      </c>
      <c r="H274" s="11">
        <v>21</v>
      </c>
      <c r="I274" s="14">
        <v>21</v>
      </c>
      <c r="J274" s="14">
        <v>21</v>
      </c>
      <c r="K274" s="11">
        <v>21</v>
      </c>
      <c r="L274" s="11">
        <v>0</v>
      </c>
      <c r="M274" s="13">
        <f>K274-H274</f>
        <v>0</v>
      </c>
      <c r="N274" s="13">
        <f>K274-J274</f>
        <v>0</v>
      </c>
      <c r="O274" s="11" t="s">
        <v>94</v>
      </c>
      <c r="P274" s="11" t="s">
        <v>1131</v>
      </c>
      <c r="Q274" s="14" t="s">
        <v>889</v>
      </c>
      <c r="R274" s="14"/>
    </row>
    <row r="275" spans="1:18" ht="14">
      <c r="A275" s="14">
        <v>26</v>
      </c>
      <c r="B275" s="11" t="s">
        <v>550</v>
      </c>
      <c r="C275" s="11" t="s">
        <v>269</v>
      </c>
      <c r="D275" s="11" t="s">
        <v>269</v>
      </c>
      <c r="E275" s="11">
        <v>2</v>
      </c>
      <c r="F275" s="11">
        <v>9</v>
      </c>
      <c r="G275" s="11">
        <v>12</v>
      </c>
      <c r="H275" s="11">
        <v>12</v>
      </c>
      <c r="I275" s="14">
        <v>12</v>
      </c>
      <c r="J275" s="14">
        <v>12</v>
      </c>
      <c r="K275" s="11">
        <v>14</v>
      </c>
      <c r="L275" s="11">
        <v>0</v>
      </c>
      <c r="M275" s="13">
        <f>K275-H275</f>
        <v>2</v>
      </c>
      <c r="N275" s="13">
        <f>K275-J275</f>
        <v>2</v>
      </c>
      <c r="O275" s="11" t="s">
        <v>94</v>
      </c>
      <c r="P275" s="11" t="s">
        <v>495</v>
      </c>
      <c r="Q275" s="14" t="s">
        <v>889</v>
      </c>
      <c r="R275" s="14"/>
    </row>
    <row r="276" spans="1:18" ht="13" customHeight="1">
      <c r="A276" s="14">
        <v>26</v>
      </c>
      <c r="B276" s="11" t="s">
        <v>550</v>
      </c>
      <c r="C276" s="11" t="s">
        <v>373</v>
      </c>
      <c r="D276" s="11" t="s">
        <v>373</v>
      </c>
      <c r="E276" s="11">
        <v>0</v>
      </c>
      <c r="F276" s="11">
        <v>1</v>
      </c>
      <c r="G276" s="11">
        <v>1</v>
      </c>
      <c r="H276" s="11">
        <v>1</v>
      </c>
      <c r="I276" s="14">
        <v>1</v>
      </c>
      <c r="J276" s="14">
        <v>1</v>
      </c>
      <c r="K276" s="11">
        <v>1</v>
      </c>
      <c r="L276" s="11">
        <v>0</v>
      </c>
      <c r="M276" s="13">
        <f>K276-H276</f>
        <v>0</v>
      </c>
      <c r="N276" s="13">
        <f>K276-J276</f>
        <v>0</v>
      </c>
      <c r="O276" s="11" t="s">
        <v>94</v>
      </c>
      <c r="P276" s="11" t="s">
        <v>1130</v>
      </c>
      <c r="Q276" s="14" t="s">
        <v>44</v>
      </c>
      <c r="R276" s="14"/>
    </row>
    <row r="277" spans="1:18" ht="14">
      <c r="A277" s="14">
        <v>26</v>
      </c>
      <c r="B277" s="11" t="s">
        <v>550</v>
      </c>
      <c r="C277" s="11" t="s">
        <v>375</v>
      </c>
      <c r="D277" s="11" t="s">
        <v>375</v>
      </c>
      <c r="E277" s="11">
        <v>0</v>
      </c>
      <c r="F277" s="11">
        <v>1</v>
      </c>
      <c r="G277" s="11">
        <v>1</v>
      </c>
      <c r="H277" s="11">
        <v>1</v>
      </c>
      <c r="I277" s="14">
        <v>1</v>
      </c>
      <c r="J277" s="14">
        <v>1</v>
      </c>
      <c r="K277" s="11">
        <v>1</v>
      </c>
      <c r="L277" s="11">
        <v>0</v>
      </c>
      <c r="M277" s="13">
        <f>K277-H277</f>
        <v>0</v>
      </c>
      <c r="N277" s="13">
        <f>K277-J277</f>
        <v>0</v>
      </c>
      <c r="O277" s="11" t="s">
        <v>838</v>
      </c>
      <c r="P277" s="11" t="s">
        <v>1131</v>
      </c>
      <c r="Q277" s="14" t="s">
        <v>889</v>
      </c>
      <c r="R277" s="14"/>
    </row>
    <row r="278" spans="1:18" ht="13" customHeight="1">
      <c r="A278" s="14">
        <v>26</v>
      </c>
      <c r="B278" s="11" t="s">
        <v>550</v>
      </c>
      <c r="C278" s="11" t="s">
        <v>844</v>
      </c>
      <c r="D278" s="11" t="s">
        <v>173</v>
      </c>
      <c r="E278" s="11">
        <v>0</v>
      </c>
      <c r="F278" s="11">
        <v>2</v>
      </c>
      <c r="G278" s="11">
        <v>3</v>
      </c>
      <c r="H278" s="11">
        <v>3</v>
      </c>
      <c r="I278" s="14">
        <v>3</v>
      </c>
      <c r="J278" s="14">
        <v>3</v>
      </c>
      <c r="K278" s="11">
        <v>4</v>
      </c>
      <c r="L278" s="11">
        <v>0</v>
      </c>
      <c r="M278" s="13">
        <f>K278-H278</f>
        <v>1</v>
      </c>
      <c r="N278" s="13">
        <f>K278-J278</f>
        <v>1</v>
      </c>
      <c r="O278" s="11" t="s">
        <v>838</v>
      </c>
      <c r="P278" s="11" t="s">
        <v>174</v>
      </c>
      <c r="Q278" s="14" t="s">
        <v>889</v>
      </c>
      <c r="R278" s="14"/>
    </row>
    <row r="279" spans="1:18" ht="13" customHeight="1">
      <c r="A279" s="14">
        <v>26</v>
      </c>
      <c r="B279" s="11" t="s">
        <v>550</v>
      </c>
      <c r="C279" s="11" t="s">
        <v>78</v>
      </c>
      <c r="D279" s="11" t="s">
        <v>78</v>
      </c>
      <c r="E279" s="11">
        <v>0</v>
      </c>
      <c r="F279" s="11">
        <v>233</v>
      </c>
      <c r="G279" s="11">
        <v>497</v>
      </c>
      <c r="H279" s="11">
        <v>497</v>
      </c>
      <c r="I279" s="14">
        <v>505</v>
      </c>
      <c r="J279" s="14">
        <v>505</v>
      </c>
      <c r="K279" s="11">
        <v>546</v>
      </c>
      <c r="L279" s="11">
        <v>0</v>
      </c>
      <c r="M279" s="13">
        <f>K279-H279</f>
        <v>49</v>
      </c>
      <c r="N279" s="13">
        <f>K279-J279</f>
        <v>41</v>
      </c>
      <c r="O279" s="11" t="s">
        <v>254</v>
      </c>
      <c r="P279" s="11" t="s">
        <v>264</v>
      </c>
      <c r="Q279" s="14" t="s">
        <v>889</v>
      </c>
      <c r="R279" s="14"/>
    </row>
    <row r="280" spans="1:18" ht="13" customHeight="1">
      <c r="A280" s="14">
        <v>26</v>
      </c>
      <c r="B280" s="11" t="s">
        <v>550</v>
      </c>
      <c r="C280" s="11" t="s">
        <v>523</v>
      </c>
      <c r="D280" s="11" t="s">
        <v>923</v>
      </c>
      <c r="E280" s="11">
        <v>0</v>
      </c>
      <c r="F280" s="11">
        <v>3</v>
      </c>
      <c r="G280" s="11">
        <v>3</v>
      </c>
      <c r="H280" s="11">
        <v>3</v>
      </c>
      <c r="I280" s="14">
        <v>4</v>
      </c>
      <c r="J280" s="14">
        <v>4</v>
      </c>
      <c r="K280" s="11">
        <v>4</v>
      </c>
      <c r="L280" s="11">
        <v>0</v>
      </c>
      <c r="M280" s="13">
        <f>K280-H280</f>
        <v>1</v>
      </c>
      <c r="N280" s="13">
        <f>K280-J280</f>
        <v>0</v>
      </c>
      <c r="O280" s="11" t="s">
        <v>254</v>
      </c>
      <c r="P280" s="11" t="s">
        <v>264</v>
      </c>
      <c r="Q280" s="14" t="s">
        <v>889</v>
      </c>
      <c r="R280" s="14"/>
    </row>
    <row r="281" spans="1:18" ht="13" customHeight="1">
      <c r="A281" s="14">
        <v>26</v>
      </c>
      <c r="B281" s="11" t="s">
        <v>550</v>
      </c>
      <c r="C281" s="11" t="s">
        <v>187</v>
      </c>
      <c r="D281" s="11" t="s">
        <v>187</v>
      </c>
      <c r="E281" s="11">
        <v>0</v>
      </c>
      <c r="F281" s="11">
        <v>0</v>
      </c>
      <c r="G281" s="11">
        <v>1</v>
      </c>
      <c r="H281" s="11">
        <v>1</v>
      </c>
      <c r="I281" s="14">
        <v>1</v>
      </c>
      <c r="J281" s="14">
        <v>1</v>
      </c>
      <c r="K281" s="11">
        <v>1</v>
      </c>
      <c r="L281" s="11">
        <v>0</v>
      </c>
      <c r="M281" s="13">
        <f>K281-H281</f>
        <v>0</v>
      </c>
      <c r="N281" s="13">
        <f>K281-J281</f>
        <v>0</v>
      </c>
      <c r="O281" s="11" t="s">
        <v>254</v>
      </c>
      <c r="P281" s="11" t="s">
        <v>264</v>
      </c>
      <c r="Q281" s="14" t="s">
        <v>889</v>
      </c>
      <c r="R281" s="14"/>
    </row>
    <row r="282" spans="1:18" ht="13" customHeight="1">
      <c r="A282" s="14">
        <v>26</v>
      </c>
      <c r="B282" s="11" t="s">
        <v>550</v>
      </c>
      <c r="C282" s="11" t="s">
        <v>762</v>
      </c>
      <c r="D282" s="11" t="s">
        <v>762</v>
      </c>
      <c r="E282" s="11">
        <v>0</v>
      </c>
      <c r="F282" s="11">
        <v>3</v>
      </c>
      <c r="G282" s="11">
        <v>5</v>
      </c>
      <c r="H282" s="11">
        <v>5</v>
      </c>
      <c r="I282" s="14">
        <v>5</v>
      </c>
      <c r="J282" s="14">
        <v>5</v>
      </c>
      <c r="K282" s="11">
        <v>5</v>
      </c>
      <c r="L282" s="11">
        <v>0</v>
      </c>
      <c r="M282" s="13">
        <f>K282-H282</f>
        <v>0</v>
      </c>
      <c r="N282" s="13">
        <f>K282-J282</f>
        <v>0</v>
      </c>
      <c r="O282" s="11" t="s">
        <v>271</v>
      </c>
      <c r="P282" s="11" t="s">
        <v>1131</v>
      </c>
      <c r="Q282" s="14" t="s">
        <v>889</v>
      </c>
      <c r="R282" s="14"/>
    </row>
    <row r="283" spans="1:18" ht="13" customHeight="1">
      <c r="A283" s="14">
        <v>26</v>
      </c>
      <c r="B283" s="11" t="s">
        <v>550</v>
      </c>
      <c r="C283" s="11" t="s">
        <v>476</v>
      </c>
      <c r="D283" s="11" t="s">
        <v>476</v>
      </c>
      <c r="E283" s="11">
        <v>0</v>
      </c>
      <c r="F283" s="11">
        <v>2</v>
      </c>
      <c r="G283" s="11">
        <v>2</v>
      </c>
      <c r="H283" s="11">
        <v>2</v>
      </c>
      <c r="I283" s="14">
        <v>2</v>
      </c>
      <c r="J283" s="14">
        <v>2</v>
      </c>
      <c r="K283" s="11">
        <v>2</v>
      </c>
      <c r="L283" s="11">
        <v>0</v>
      </c>
      <c r="M283" s="13">
        <f>K283-H283</f>
        <v>0</v>
      </c>
      <c r="N283" s="13">
        <f>K283-J283</f>
        <v>0</v>
      </c>
      <c r="O283" s="11" t="s">
        <v>254</v>
      </c>
      <c r="P283" s="11" t="s">
        <v>32</v>
      </c>
      <c r="Q283" s="14" t="s">
        <v>889</v>
      </c>
      <c r="R283" s="14"/>
    </row>
    <row r="284" spans="1:18" ht="13" customHeight="1">
      <c r="A284" s="14">
        <v>26</v>
      </c>
      <c r="B284" s="11" t="s">
        <v>550</v>
      </c>
      <c r="C284" s="11" t="s">
        <v>767</v>
      </c>
      <c r="D284" s="11" t="s">
        <v>767</v>
      </c>
      <c r="E284" s="11">
        <v>2</v>
      </c>
      <c r="F284" s="11">
        <v>65</v>
      </c>
      <c r="G284" s="11">
        <v>92</v>
      </c>
      <c r="H284" s="11">
        <v>92</v>
      </c>
      <c r="I284" s="14">
        <v>98</v>
      </c>
      <c r="J284" s="14">
        <v>98</v>
      </c>
      <c r="K284" s="11">
        <v>104</v>
      </c>
      <c r="L284" s="11">
        <v>1</v>
      </c>
      <c r="M284" s="13">
        <f>K284-H284</f>
        <v>12</v>
      </c>
      <c r="N284" s="13">
        <f>K284-J284</f>
        <v>6</v>
      </c>
      <c r="O284" s="11" t="s">
        <v>279</v>
      </c>
      <c r="P284" s="11" t="s">
        <v>1131</v>
      </c>
      <c r="Q284" s="14" t="s">
        <v>889</v>
      </c>
      <c r="R284" s="14"/>
    </row>
    <row r="285" spans="1:18" ht="13" customHeight="1">
      <c r="A285" s="14">
        <v>26</v>
      </c>
      <c r="B285" s="11" t="s">
        <v>550</v>
      </c>
      <c r="C285" s="11" t="s">
        <v>761</v>
      </c>
      <c r="D285" s="11" t="s">
        <v>761</v>
      </c>
      <c r="E285" s="11">
        <v>1</v>
      </c>
      <c r="F285" s="11">
        <v>1</v>
      </c>
      <c r="G285" s="11">
        <v>1</v>
      </c>
      <c r="H285" s="11">
        <v>1</v>
      </c>
      <c r="I285" s="14">
        <v>1</v>
      </c>
      <c r="J285" s="14">
        <v>1</v>
      </c>
      <c r="K285" s="11">
        <v>1</v>
      </c>
      <c r="L285" s="11">
        <v>0</v>
      </c>
      <c r="M285" s="13">
        <f>K285-H285</f>
        <v>0</v>
      </c>
      <c r="N285" s="13">
        <f>K285-J285</f>
        <v>0</v>
      </c>
      <c r="O285" s="11" t="s">
        <v>254</v>
      </c>
      <c r="P285" s="11" t="s">
        <v>175</v>
      </c>
      <c r="Q285" s="14" t="s">
        <v>889</v>
      </c>
      <c r="R285" s="14"/>
    </row>
    <row r="286" spans="1:18" ht="13" customHeight="1">
      <c r="A286" s="14">
        <v>26</v>
      </c>
      <c r="B286" s="11" t="s">
        <v>550</v>
      </c>
      <c r="C286" s="11" t="s">
        <v>662</v>
      </c>
      <c r="D286" s="11" t="s">
        <v>662</v>
      </c>
      <c r="E286" s="11">
        <v>0</v>
      </c>
      <c r="F286" s="11">
        <v>44</v>
      </c>
      <c r="G286" s="11">
        <v>87</v>
      </c>
      <c r="H286" s="11">
        <v>87</v>
      </c>
      <c r="I286" s="14">
        <v>95</v>
      </c>
      <c r="J286" s="14">
        <v>95</v>
      </c>
      <c r="K286" s="11">
        <v>100</v>
      </c>
      <c r="L286" s="11">
        <v>1</v>
      </c>
      <c r="M286" s="13">
        <f>K286-H286</f>
        <v>13</v>
      </c>
      <c r="N286" s="13">
        <f>K286-J286</f>
        <v>5</v>
      </c>
      <c r="O286" s="11" t="s">
        <v>271</v>
      </c>
      <c r="P286" s="11" t="s">
        <v>1131</v>
      </c>
      <c r="Q286" s="14" t="s">
        <v>889</v>
      </c>
      <c r="R286" s="14"/>
    </row>
    <row r="287" spans="1:18" ht="13" customHeight="1">
      <c r="A287" s="14">
        <v>26</v>
      </c>
      <c r="B287" s="11" t="s">
        <v>550</v>
      </c>
      <c r="C287" s="11" t="s">
        <v>748</v>
      </c>
      <c r="D287" s="11" t="s">
        <v>748</v>
      </c>
      <c r="E287" s="11">
        <v>1</v>
      </c>
      <c r="F287" s="11">
        <v>35</v>
      </c>
      <c r="G287" s="11">
        <v>53</v>
      </c>
      <c r="H287" s="11">
        <v>53</v>
      </c>
      <c r="I287" s="14">
        <v>54</v>
      </c>
      <c r="J287" s="14">
        <v>54</v>
      </c>
      <c r="K287" s="11">
        <v>55</v>
      </c>
      <c r="L287" s="11">
        <v>0</v>
      </c>
      <c r="M287" s="13">
        <f>K287-H287</f>
        <v>2</v>
      </c>
      <c r="N287" s="13">
        <f>K287-J287</f>
        <v>1</v>
      </c>
      <c r="O287" s="11" t="s">
        <v>254</v>
      </c>
      <c r="P287" s="11" t="s">
        <v>264</v>
      </c>
      <c r="Q287" s="14" t="s">
        <v>889</v>
      </c>
      <c r="R287" s="14"/>
    </row>
    <row r="288" spans="1:18" ht="13" customHeight="1">
      <c r="A288" s="14">
        <v>26</v>
      </c>
      <c r="B288" s="11" t="s">
        <v>550</v>
      </c>
      <c r="C288" s="11" t="s">
        <v>477</v>
      </c>
      <c r="D288" s="11" t="s">
        <v>477</v>
      </c>
      <c r="E288" s="11">
        <v>0</v>
      </c>
      <c r="F288" s="11">
        <v>1</v>
      </c>
      <c r="G288" s="11">
        <v>1</v>
      </c>
      <c r="H288" s="11">
        <v>1</v>
      </c>
      <c r="I288" s="14">
        <v>1</v>
      </c>
      <c r="J288" s="14">
        <v>1</v>
      </c>
      <c r="K288" s="11">
        <v>1</v>
      </c>
      <c r="L288" s="11">
        <v>0</v>
      </c>
      <c r="M288" s="13">
        <f>K288-H288</f>
        <v>0</v>
      </c>
      <c r="N288" s="13">
        <f>K288-J288</f>
        <v>0</v>
      </c>
      <c r="O288" s="11" t="s">
        <v>254</v>
      </c>
      <c r="P288" s="11" t="s">
        <v>32</v>
      </c>
      <c r="Q288" s="14" t="s">
        <v>889</v>
      </c>
      <c r="R288" s="14"/>
    </row>
    <row r="289" spans="1:18" ht="14">
      <c r="A289" s="14">
        <v>26</v>
      </c>
      <c r="B289" s="11" t="s">
        <v>550</v>
      </c>
      <c r="C289" s="11" t="s">
        <v>766</v>
      </c>
      <c r="D289" s="11" t="s">
        <v>766</v>
      </c>
      <c r="E289" s="11">
        <v>0</v>
      </c>
      <c r="F289" s="11">
        <v>10</v>
      </c>
      <c r="G289" s="11">
        <v>16</v>
      </c>
      <c r="H289" s="11">
        <v>16</v>
      </c>
      <c r="I289" s="14">
        <v>16</v>
      </c>
      <c r="J289" s="14">
        <v>16</v>
      </c>
      <c r="K289" s="11">
        <v>16</v>
      </c>
      <c r="L289" s="11">
        <v>0</v>
      </c>
      <c r="M289" s="13">
        <f>K289-H289</f>
        <v>0</v>
      </c>
      <c r="N289" s="13">
        <f>K289-J289</f>
        <v>0</v>
      </c>
      <c r="O289" s="11" t="s">
        <v>271</v>
      </c>
      <c r="P289" s="11" t="s">
        <v>1131</v>
      </c>
      <c r="Q289" s="14" t="s">
        <v>889</v>
      </c>
      <c r="R289" s="14"/>
    </row>
    <row r="290" spans="1:18" ht="13" customHeight="1">
      <c r="A290" s="14">
        <v>26</v>
      </c>
      <c r="B290" s="11" t="s">
        <v>550</v>
      </c>
      <c r="C290" s="11" t="s">
        <v>763</v>
      </c>
      <c r="D290" s="11" t="s">
        <v>763</v>
      </c>
      <c r="E290" s="11">
        <v>0</v>
      </c>
      <c r="F290" s="11">
        <v>28</v>
      </c>
      <c r="G290" s="11">
        <v>57</v>
      </c>
      <c r="H290" s="11">
        <v>57</v>
      </c>
      <c r="I290" s="14">
        <v>60</v>
      </c>
      <c r="J290" s="14">
        <v>60</v>
      </c>
      <c r="K290" s="11">
        <v>61</v>
      </c>
      <c r="L290" s="11">
        <v>1</v>
      </c>
      <c r="M290" s="13">
        <f>K290-H290</f>
        <v>4</v>
      </c>
      <c r="N290" s="13">
        <f>K290-J290</f>
        <v>1</v>
      </c>
      <c r="O290" s="11" t="s">
        <v>271</v>
      </c>
      <c r="P290" s="11" t="s">
        <v>1132</v>
      </c>
      <c r="Q290" s="14" t="s">
        <v>889</v>
      </c>
      <c r="R290" s="14"/>
    </row>
    <row r="291" spans="1:18" ht="13" customHeight="1">
      <c r="A291" s="14">
        <v>26</v>
      </c>
      <c r="B291" s="11" t="s">
        <v>550</v>
      </c>
      <c r="C291" s="11" t="s">
        <v>417</v>
      </c>
      <c r="D291" s="11" t="s">
        <v>417</v>
      </c>
      <c r="E291" s="11">
        <v>1</v>
      </c>
      <c r="F291" s="11">
        <v>6</v>
      </c>
      <c r="G291" s="11">
        <v>8</v>
      </c>
      <c r="H291" s="11">
        <v>8</v>
      </c>
      <c r="I291" s="14">
        <v>8</v>
      </c>
      <c r="J291" s="14">
        <v>8</v>
      </c>
      <c r="K291" s="11">
        <v>8</v>
      </c>
      <c r="L291" s="11">
        <v>0</v>
      </c>
      <c r="M291" s="13">
        <f>K291-H291</f>
        <v>0</v>
      </c>
      <c r="N291" s="13">
        <f>K291-J291</f>
        <v>0</v>
      </c>
      <c r="O291" s="11" t="s">
        <v>222</v>
      </c>
      <c r="P291" s="11" t="s">
        <v>1015</v>
      </c>
      <c r="Q291" s="14" t="s">
        <v>889</v>
      </c>
      <c r="R291" s="14"/>
    </row>
    <row r="292" spans="1:18" ht="13" customHeight="1">
      <c r="A292" s="14">
        <v>26</v>
      </c>
      <c r="B292" s="11" t="s">
        <v>550</v>
      </c>
      <c r="C292" s="11" t="s">
        <v>216</v>
      </c>
      <c r="D292" s="11" t="s">
        <v>745</v>
      </c>
      <c r="E292" s="11">
        <v>0</v>
      </c>
      <c r="F292" s="11">
        <v>24</v>
      </c>
      <c r="G292" s="11">
        <v>37</v>
      </c>
      <c r="H292" s="11">
        <v>37</v>
      </c>
      <c r="I292" s="14">
        <v>37</v>
      </c>
      <c r="J292" s="14">
        <v>37</v>
      </c>
      <c r="K292" s="11">
        <v>38</v>
      </c>
      <c r="L292" s="11">
        <v>0</v>
      </c>
      <c r="M292" s="13">
        <f>K292-H292</f>
        <v>1</v>
      </c>
      <c r="N292" s="13">
        <f>K292-J292</f>
        <v>1</v>
      </c>
      <c r="O292" s="11" t="s">
        <v>248</v>
      </c>
      <c r="P292" s="11" t="s">
        <v>1132</v>
      </c>
      <c r="Q292" s="14" t="s">
        <v>889</v>
      </c>
      <c r="R292" s="14"/>
    </row>
    <row r="293" spans="1:18" ht="13" customHeight="1">
      <c r="A293" s="14">
        <v>26</v>
      </c>
      <c r="B293" s="11" t="s">
        <v>550</v>
      </c>
      <c r="C293" s="11" t="s">
        <v>747</v>
      </c>
      <c r="D293" s="11" t="s">
        <v>747</v>
      </c>
      <c r="E293" s="11">
        <v>7</v>
      </c>
      <c r="F293" s="11">
        <v>124</v>
      </c>
      <c r="G293" s="11">
        <v>196</v>
      </c>
      <c r="H293" s="11">
        <v>196</v>
      </c>
      <c r="I293" s="14">
        <v>198</v>
      </c>
      <c r="J293" s="14">
        <v>198</v>
      </c>
      <c r="K293" s="11">
        <v>201</v>
      </c>
      <c r="L293" s="11">
        <v>0</v>
      </c>
      <c r="M293" s="13">
        <f>K293-H293</f>
        <v>5</v>
      </c>
      <c r="N293" s="13">
        <f>K293-J293</f>
        <v>3</v>
      </c>
      <c r="O293" s="11" t="s">
        <v>254</v>
      </c>
      <c r="P293" s="11" t="s">
        <v>171</v>
      </c>
      <c r="Q293" s="14" t="s">
        <v>889</v>
      </c>
      <c r="R293" s="14"/>
    </row>
    <row r="294" spans="1:18" ht="13" customHeight="1">
      <c r="A294" s="14">
        <v>26</v>
      </c>
      <c r="B294" s="11" t="s">
        <v>550</v>
      </c>
      <c r="C294" s="11" t="s">
        <v>924</v>
      </c>
      <c r="D294" s="11" t="s">
        <v>924</v>
      </c>
      <c r="E294" s="11">
        <v>1</v>
      </c>
      <c r="F294" s="11">
        <v>71</v>
      </c>
      <c r="G294" s="11">
        <v>86</v>
      </c>
      <c r="H294" s="12">
        <v>85</v>
      </c>
      <c r="I294" s="14">
        <v>86</v>
      </c>
      <c r="J294" s="14">
        <v>86</v>
      </c>
      <c r="K294" s="11">
        <v>88</v>
      </c>
      <c r="L294" s="11">
        <v>0</v>
      </c>
      <c r="M294" s="13">
        <f>K294-H294</f>
        <v>3</v>
      </c>
      <c r="N294" s="13">
        <f>K294-J294</f>
        <v>2</v>
      </c>
      <c r="O294" s="11" t="s">
        <v>254</v>
      </c>
      <c r="P294" s="11" t="s">
        <v>264</v>
      </c>
      <c r="Q294" s="14" t="s">
        <v>889</v>
      </c>
      <c r="R294" s="14" t="s">
        <v>221</v>
      </c>
    </row>
    <row r="295" spans="1:18" ht="13" customHeight="1">
      <c r="A295" s="14">
        <v>26</v>
      </c>
      <c r="B295" s="11" t="s">
        <v>550</v>
      </c>
      <c r="C295" s="11" t="s">
        <v>379</v>
      </c>
      <c r="D295" s="11" t="s">
        <v>379</v>
      </c>
      <c r="E295" s="11">
        <v>5</v>
      </c>
      <c r="F295" s="11">
        <v>69</v>
      </c>
      <c r="G295" s="11">
        <v>86</v>
      </c>
      <c r="H295" s="11">
        <v>86</v>
      </c>
      <c r="I295" s="14">
        <v>89</v>
      </c>
      <c r="J295" s="14">
        <v>89</v>
      </c>
      <c r="K295" s="11">
        <v>92</v>
      </c>
      <c r="L295" s="11">
        <v>1</v>
      </c>
      <c r="M295" s="13">
        <f>K295-H295</f>
        <v>6</v>
      </c>
      <c r="N295" s="13">
        <f>K295-J295</f>
        <v>3</v>
      </c>
      <c r="O295" s="11" t="s">
        <v>254</v>
      </c>
      <c r="P295" s="11" t="s">
        <v>264</v>
      </c>
      <c r="Q295" s="14" t="s">
        <v>889</v>
      </c>
      <c r="R295" s="14"/>
    </row>
    <row r="296" spans="1:18" ht="13" customHeight="1">
      <c r="A296" s="14">
        <v>26</v>
      </c>
      <c r="B296" s="11" t="s">
        <v>550</v>
      </c>
      <c r="C296" s="11" t="s">
        <v>363</v>
      </c>
      <c r="D296" s="11" t="s">
        <v>363</v>
      </c>
      <c r="E296" s="11">
        <v>0</v>
      </c>
      <c r="F296" s="11">
        <v>0</v>
      </c>
      <c r="G296" s="11">
        <v>1</v>
      </c>
      <c r="H296" s="11">
        <v>1</v>
      </c>
      <c r="I296" s="14">
        <v>1</v>
      </c>
      <c r="J296" s="14">
        <v>1</v>
      </c>
      <c r="K296" s="11">
        <v>1</v>
      </c>
      <c r="L296" s="11">
        <v>0</v>
      </c>
      <c r="M296" s="13">
        <f>K296-H296</f>
        <v>0</v>
      </c>
      <c r="N296" s="13">
        <f>K296-J296</f>
        <v>0</v>
      </c>
      <c r="O296" s="11" t="s">
        <v>254</v>
      </c>
      <c r="P296" s="11" t="s">
        <v>264</v>
      </c>
      <c r="Q296" s="14" t="s">
        <v>889</v>
      </c>
      <c r="R296" s="14"/>
    </row>
    <row r="297" spans="1:18" ht="13" customHeight="1">
      <c r="A297" s="14">
        <v>26</v>
      </c>
      <c r="B297" s="11" t="s">
        <v>550</v>
      </c>
      <c r="C297" s="11" t="s">
        <v>835</v>
      </c>
      <c r="D297" s="11" t="s">
        <v>835</v>
      </c>
      <c r="E297" s="11">
        <v>0</v>
      </c>
      <c r="F297" s="11">
        <v>0</v>
      </c>
      <c r="G297" s="11">
        <v>1</v>
      </c>
      <c r="H297" s="11">
        <v>1</v>
      </c>
      <c r="I297" s="14">
        <v>1</v>
      </c>
      <c r="J297" s="14">
        <v>1</v>
      </c>
      <c r="K297" s="11">
        <v>1</v>
      </c>
      <c r="L297" s="11">
        <v>0</v>
      </c>
      <c r="M297" s="13">
        <f>K297-H297</f>
        <v>0</v>
      </c>
      <c r="N297" s="13">
        <f>K297-J297</f>
        <v>0</v>
      </c>
      <c r="O297" s="11" t="s">
        <v>271</v>
      </c>
      <c r="P297" s="11" t="s">
        <v>1016</v>
      </c>
      <c r="Q297" s="14" t="s">
        <v>889</v>
      </c>
      <c r="R297" s="14"/>
    </row>
    <row r="298" spans="1:18" ht="13" customHeight="1">
      <c r="A298" s="14">
        <v>26</v>
      </c>
      <c r="B298" s="11" t="s">
        <v>550</v>
      </c>
      <c r="C298" s="11" t="s">
        <v>836</v>
      </c>
      <c r="D298" s="11" t="s">
        <v>836</v>
      </c>
      <c r="E298" s="11">
        <v>8</v>
      </c>
      <c r="F298" s="11">
        <v>53</v>
      </c>
      <c r="G298" s="11">
        <v>74</v>
      </c>
      <c r="H298" s="12">
        <v>73</v>
      </c>
      <c r="I298" s="14">
        <v>74</v>
      </c>
      <c r="J298" s="14">
        <v>74</v>
      </c>
      <c r="K298" s="11">
        <v>78</v>
      </c>
      <c r="L298" s="11">
        <v>0</v>
      </c>
      <c r="M298" s="13">
        <f>K298-H298</f>
        <v>5</v>
      </c>
      <c r="N298" s="13">
        <f>K298-J298</f>
        <v>4</v>
      </c>
      <c r="O298" s="11" t="s">
        <v>248</v>
      </c>
      <c r="P298" s="11" t="s">
        <v>1016</v>
      </c>
      <c r="Q298" s="14" t="s">
        <v>889</v>
      </c>
      <c r="R298" s="14" t="s">
        <v>1106</v>
      </c>
    </row>
    <row r="299" spans="1:18" ht="13" customHeight="1">
      <c r="A299" s="14">
        <v>26</v>
      </c>
      <c r="B299" s="11" t="s">
        <v>550</v>
      </c>
      <c r="C299" s="11" t="s">
        <v>991</v>
      </c>
      <c r="D299" s="11" t="s">
        <v>991</v>
      </c>
      <c r="E299" s="11">
        <v>0</v>
      </c>
      <c r="F299" s="11">
        <v>0</v>
      </c>
      <c r="G299" s="11">
        <v>3</v>
      </c>
      <c r="H299" s="11">
        <v>3</v>
      </c>
      <c r="I299" s="14">
        <v>5</v>
      </c>
      <c r="J299" s="14">
        <v>5</v>
      </c>
      <c r="K299" s="11">
        <v>6</v>
      </c>
      <c r="L299" s="11">
        <v>0</v>
      </c>
      <c r="M299" s="13">
        <f>K299-H299</f>
        <v>3</v>
      </c>
      <c r="N299" s="13">
        <f>K299-J299</f>
        <v>1</v>
      </c>
      <c r="O299" s="11" t="s">
        <v>248</v>
      </c>
      <c r="P299" s="11" t="s">
        <v>1015</v>
      </c>
      <c r="Q299" s="14" t="s">
        <v>889</v>
      </c>
      <c r="R299" s="14"/>
    </row>
    <row r="300" spans="1:18" ht="13" customHeight="1">
      <c r="A300" s="14">
        <v>26</v>
      </c>
      <c r="B300" s="11" t="s">
        <v>550</v>
      </c>
      <c r="C300" s="11" t="s">
        <v>689</v>
      </c>
      <c r="D300" s="11" t="s">
        <v>689</v>
      </c>
      <c r="E300" s="11">
        <v>0</v>
      </c>
      <c r="F300" s="11">
        <v>0</v>
      </c>
      <c r="G300" s="11">
        <v>5</v>
      </c>
      <c r="H300" s="11">
        <v>5</v>
      </c>
      <c r="I300" s="14">
        <v>9</v>
      </c>
      <c r="J300" s="14">
        <v>9</v>
      </c>
      <c r="K300" s="11">
        <v>10</v>
      </c>
      <c r="L300" s="11">
        <v>1</v>
      </c>
      <c r="M300" s="13">
        <f>K300-H300</f>
        <v>5</v>
      </c>
      <c r="N300" s="13">
        <f>K300-J300</f>
        <v>1</v>
      </c>
      <c r="O300" s="11" t="s">
        <v>26</v>
      </c>
      <c r="P300" s="11" t="s">
        <v>1132</v>
      </c>
      <c r="Q300" s="14" t="s">
        <v>889</v>
      </c>
      <c r="R300" s="14"/>
    </row>
    <row r="301" spans="1:18" ht="13" customHeight="1">
      <c r="A301" s="14">
        <v>26</v>
      </c>
      <c r="B301" s="11" t="s">
        <v>550</v>
      </c>
      <c r="C301" s="11" t="s">
        <v>68</v>
      </c>
      <c r="D301" s="11" t="s">
        <v>68</v>
      </c>
      <c r="E301" s="11">
        <v>1</v>
      </c>
      <c r="F301" s="11">
        <v>0</v>
      </c>
      <c r="G301" s="11">
        <v>3</v>
      </c>
      <c r="H301" s="11">
        <v>3</v>
      </c>
      <c r="I301" s="14">
        <v>3</v>
      </c>
      <c r="J301" s="14">
        <v>3</v>
      </c>
      <c r="K301" s="11">
        <v>3</v>
      </c>
      <c r="L301" s="11">
        <v>0</v>
      </c>
      <c r="M301" s="13">
        <f>K301-H301</f>
        <v>0</v>
      </c>
      <c r="N301" s="13">
        <f>K301-J301</f>
        <v>0</v>
      </c>
      <c r="O301" s="11" t="s">
        <v>248</v>
      </c>
      <c r="P301" s="11" t="s">
        <v>1131</v>
      </c>
      <c r="Q301" s="14" t="s">
        <v>889</v>
      </c>
      <c r="R301" s="14"/>
    </row>
    <row r="302" spans="1:18" ht="14">
      <c r="A302" s="14">
        <v>26</v>
      </c>
      <c r="B302" s="11" t="s">
        <v>550</v>
      </c>
      <c r="C302" s="11" t="s">
        <v>1081</v>
      </c>
      <c r="D302" s="11" t="s">
        <v>176</v>
      </c>
      <c r="E302" s="11">
        <v>4</v>
      </c>
      <c r="F302" s="11">
        <v>8</v>
      </c>
      <c r="G302" s="11">
        <v>10</v>
      </c>
      <c r="H302" s="11">
        <v>10</v>
      </c>
      <c r="I302" s="14">
        <v>10</v>
      </c>
      <c r="J302" s="14">
        <v>10</v>
      </c>
      <c r="K302" s="11">
        <v>10</v>
      </c>
      <c r="L302" s="11">
        <v>0</v>
      </c>
      <c r="M302" s="13">
        <f>K302-H302</f>
        <v>0</v>
      </c>
      <c r="N302" s="13">
        <f>K302-J302</f>
        <v>0</v>
      </c>
      <c r="O302" s="11" t="s">
        <v>248</v>
      </c>
      <c r="P302" s="11" t="s">
        <v>127</v>
      </c>
      <c r="Q302" s="14" t="s">
        <v>889</v>
      </c>
      <c r="R302" s="14"/>
    </row>
    <row r="303" spans="1:18" ht="14">
      <c r="A303" s="14">
        <v>26</v>
      </c>
      <c r="B303" s="11" t="s">
        <v>550</v>
      </c>
      <c r="C303" s="11" t="s">
        <v>1077</v>
      </c>
      <c r="D303" s="11" t="s">
        <v>933</v>
      </c>
      <c r="E303" s="11">
        <v>1</v>
      </c>
      <c r="F303" s="11">
        <v>7</v>
      </c>
      <c r="G303" s="11">
        <v>10</v>
      </c>
      <c r="H303" s="11">
        <v>10</v>
      </c>
      <c r="I303" s="14">
        <v>11</v>
      </c>
      <c r="J303" s="14">
        <v>11</v>
      </c>
      <c r="K303" s="11">
        <v>11</v>
      </c>
      <c r="L303" s="11">
        <v>0</v>
      </c>
      <c r="M303" s="13">
        <f>K303-H303</f>
        <v>1</v>
      </c>
      <c r="N303" s="13">
        <f>K303-J303</f>
        <v>0</v>
      </c>
      <c r="O303" s="11" t="s">
        <v>254</v>
      </c>
      <c r="P303" s="11" t="s">
        <v>32</v>
      </c>
      <c r="Q303" s="14" t="s">
        <v>889</v>
      </c>
      <c r="R303" s="14"/>
    </row>
    <row r="304" spans="1:18" ht="13" customHeight="1">
      <c r="A304" s="14">
        <v>27</v>
      </c>
      <c r="B304" s="11" t="s">
        <v>550</v>
      </c>
      <c r="C304" s="11" t="s">
        <v>840</v>
      </c>
      <c r="D304" s="11" t="s">
        <v>840</v>
      </c>
      <c r="E304" s="11">
        <v>1</v>
      </c>
      <c r="F304" s="11">
        <v>12</v>
      </c>
      <c r="G304" s="11">
        <v>13</v>
      </c>
      <c r="H304" s="11">
        <v>13</v>
      </c>
      <c r="I304" s="14">
        <v>16</v>
      </c>
      <c r="J304" s="14">
        <v>16</v>
      </c>
      <c r="K304" s="11">
        <v>16</v>
      </c>
      <c r="L304" s="11">
        <v>0</v>
      </c>
      <c r="M304" s="13">
        <f>K304-H304</f>
        <v>3</v>
      </c>
      <c r="N304" s="13">
        <f>K304-J304</f>
        <v>0</v>
      </c>
      <c r="O304" s="11" t="s">
        <v>249</v>
      </c>
      <c r="P304" s="11" t="s">
        <v>250</v>
      </c>
      <c r="Q304" s="14" t="s">
        <v>889</v>
      </c>
      <c r="R304" s="14"/>
    </row>
    <row r="305" spans="1:18" ht="13" customHeight="1">
      <c r="A305" s="14">
        <v>27</v>
      </c>
      <c r="B305" s="11" t="s">
        <v>550</v>
      </c>
      <c r="C305" s="11" t="s">
        <v>328</v>
      </c>
      <c r="D305" s="11" t="s">
        <v>251</v>
      </c>
      <c r="E305" s="11">
        <v>1</v>
      </c>
      <c r="F305" s="11">
        <v>70</v>
      </c>
      <c r="G305" s="11">
        <v>84</v>
      </c>
      <c r="H305" s="12">
        <v>82</v>
      </c>
      <c r="I305" s="14">
        <v>82</v>
      </c>
      <c r="J305" s="14">
        <v>82</v>
      </c>
      <c r="K305" s="11">
        <v>85</v>
      </c>
      <c r="L305" s="11">
        <v>0</v>
      </c>
      <c r="M305" s="13">
        <f>K305-H305</f>
        <v>3</v>
      </c>
      <c r="N305" s="13">
        <f>K305-J305</f>
        <v>3</v>
      </c>
      <c r="O305" s="11" t="s">
        <v>785</v>
      </c>
      <c r="P305" s="11" t="s">
        <v>716</v>
      </c>
      <c r="Q305" s="14" t="s">
        <v>889</v>
      </c>
      <c r="R305" s="14" t="s">
        <v>1106</v>
      </c>
    </row>
    <row r="306" spans="1:18" ht="13" customHeight="1">
      <c r="A306" s="14">
        <v>27</v>
      </c>
      <c r="B306" s="11" t="s">
        <v>550</v>
      </c>
      <c r="C306" s="11" t="s">
        <v>842</v>
      </c>
      <c r="D306" s="11" t="s">
        <v>981</v>
      </c>
      <c r="E306" s="11">
        <v>1</v>
      </c>
      <c r="F306" s="11">
        <v>3</v>
      </c>
      <c r="G306" s="12">
        <v>3</v>
      </c>
      <c r="H306" s="12">
        <v>2</v>
      </c>
      <c r="I306" s="14">
        <v>2</v>
      </c>
      <c r="J306" s="14">
        <v>2</v>
      </c>
      <c r="K306" s="11">
        <v>2</v>
      </c>
      <c r="L306" s="11">
        <v>0</v>
      </c>
      <c r="M306" s="13">
        <f>K306-H306</f>
        <v>0</v>
      </c>
      <c r="N306" s="13">
        <f>K306-J306</f>
        <v>0</v>
      </c>
      <c r="O306" s="11" t="s">
        <v>785</v>
      </c>
      <c r="P306" s="11" t="s">
        <v>716</v>
      </c>
      <c r="Q306" s="14" t="s">
        <v>889</v>
      </c>
      <c r="R306" s="14" t="s">
        <v>118</v>
      </c>
    </row>
    <row r="307" spans="1:18" ht="13" customHeight="1">
      <c r="A307" s="14">
        <v>27</v>
      </c>
      <c r="B307" s="11" t="s">
        <v>550</v>
      </c>
      <c r="C307" s="11" t="s">
        <v>993</v>
      </c>
      <c r="D307" s="11" t="s">
        <v>993</v>
      </c>
      <c r="E307" s="11">
        <v>52</v>
      </c>
      <c r="F307" s="11">
        <v>112</v>
      </c>
      <c r="G307" s="11">
        <v>122</v>
      </c>
      <c r="H307" s="11">
        <v>122</v>
      </c>
      <c r="I307" s="14">
        <v>127</v>
      </c>
      <c r="J307" s="14">
        <v>127</v>
      </c>
      <c r="K307" s="11">
        <v>131</v>
      </c>
      <c r="L307" s="11">
        <v>1</v>
      </c>
      <c r="M307" s="13">
        <f>K307-H307</f>
        <v>9</v>
      </c>
      <c r="N307" s="13">
        <f>K307-J307</f>
        <v>4</v>
      </c>
      <c r="O307" s="11" t="s">
        <v>134</v>
      </c>
      <c r="P307" s="11" t="s">
        <v>32</v>
      </c>
      <c r="Q307" s="14" t="s">
        <v>889</v>
      </c>
      <c r="R307" s="14"/>
    </row>
    <row r="308" spans="1:18" ht="13" customHeight="1">
      <c r="A308" s="14">
        <v>27</v>
      </c>
      <c r="B308" s="11" t="s">
        <v>550</v>
      </c>
      <c r="C308" s="11" t="s">
        <v>839</v>
      </c>
      <c r="D308" s="11" t="s">
        <v>157</v>
      </c>
      <c r="E308" s="11">
        <v>64</v>
      </c>
      <c r="F308" s="11">
        <v>261</v>
      </c>
      <c r="G308" s="12">
        <v>298</v>
      </c>
      <c r="H308" s="11">
        <v>298</v>
      </c>
      <c r="I308" s="14">
        <v>307</v>
      </c>
      <c r="J308" s="14">
        <v>307</v>
      </c>
      <c r="K308" s="11">
        <v>332</v>
      </c>
      <c r="L308" s="11">
        <v>0</v>
      </c>
      <c r="M308" s="13">
        <f>K308-H308</f>
        <v>34</v>
      </c>
      <c r="N308" s="13">
        <f>K308-J308</f>
        <v>25</v>
      </c>
      <c r="O308" s="11" t="s">
        <v>126</v>
      </c>
      <c r="P308" s="11" t="s">
        <v>265</v>
      </c>
      <c r="Q308" s="14" t="s">
        <v>889</v>
      </c>
      <c r="R308" s="19" t="s">
        <v>160</v>
      </c>
    </row>
    <row r="309" spans="1:18" ht="13" customHeight="1">
      <c r="A309" s="14">
        <v>27</v>
      </c>
      <c r="B309" s="11" t="s">
        <v>550</v>
      </c>
      <c r="C309" s="11" t="s">
        <v>866</v>
      </c>
      <c r="D309" s="11" t="s">
        <v>1175</v>
      </c>
      <c r="E309" s="11">
        <v>50</v>
      </c>
      <c r="F309" s="11">
        <v>381</v>
      </c>
      <c r="G309" s="12">
        <v>499</v>
      </c>
      <c r="H309" s="11">
        <v>499</v>
      </c>
      <c r="I309" s="14">
        <v>531</v>
      </c>
      <c r="J309" s="14">
        <v>531</v>
      </c>
      <c r="K309" s="11">
        <v>548</v>
      </c>
      <c r="L309" s="11">
        <v>1</v>
      </c>
      <c r="M309" s="13">
        <f>K309-H309</f>
        <v>49</v>
      </c>
      <c r="N309" s="13">
        <f>K309-J309</f>
        <v>17</v>
      </c>
      <c r="O309" s="11" t="s">
        <v>785</v>
      </c>
      <c r="P309" s="11" t="s">
        <v>716</v>
      </c>
      <c r="Q309" s="14" t="s">
        <v>889</v>
      </c>
      <c r="R309" s="14" t="s">
        <v>160</v>
      </c>
    </row>
    <row r="310" spans="1:18" ht="13" customHeight="1">
      <c r="A310" s="14">
        <v>27</v>
      </c>
      <c r="B310" s="11" t="s">
        <v>331</v>
      </c>
      <c r="C310" s="11" t="s">
        <v>1126</v>
      </c>
      <c r="D310" s="11" t="s">
        <v>1127</v>
      </c>
      <c r="E310" s="11">
        <v>1</v>
      </c>
      <c r="F310" s="11">
        <v>3</v>
      </c>
      <c r="G310" s="12">
        <v>3</v>
      </c>
      <c r="H310" s="11">
        <v>3</v>
      </c>
      <c r="I310" s="14">
        <v>4</v>
      </c>
      <c r="J310" s="14">
        <v>4</v>
      </c>
      <c r="K310" s="11">
        <v>4</v>
      </c>
      <c r="L310" s="11">
        <v>0</v>
      </c>
      <c r="M310" s="13">
        <f>K310-H310</f>
        <v>1</v>
      </c>
      <c r="N310" s="13">
        <f>K310-J310</f>
        <v>0</v>
      </c>
      <c r="O310" s="11" t="s">
        <v>40</v>
      </c>
      <c r="P310" s="11" t="s">
        <v>97</v>
      </c>
      <c r="Q310" s="14" t="s">
        <v>891</v>
      </c>
      <c r="R310" s="19" t="s">
        <v>160</v>
      </c>
    </row>
    <row r="311" spans="1:18" ht="13" customHeight="1">
      <c r="A311" s="14">
        <v>27</v>
      </c>
      <c r="B311" s="11" t="s">
        <v>1144</v>
      </c>
      <c r="C311" s="11" t="s">
        <v>1128</v>
      </c>
      <c r="D311" s="11" t="s">
        <v>1143</v>
      </c>
      <c r="E311" s="11">
        <v>1</v>
      </c>
      <c r="F311" s="11">
        <v>9</v>
      </c>
      <c r="G311" s="12">
        <v>11</v>
      </c>
      <c r="H311" s="11">
        <v>11</v>
      </c>
      <c r="I311" s="14">
        <v>11</v>
      </c>
      <c r="J311" s="14">
        <v>11</v>
      </c>
      <c r="K311" s="11">
        <v>12</v>
      </c>
      <c r="L311" s="11">
        <v>0</v>
      </c>
      <c r="M311" s="13">
        <f>K311-H311</f>
        <v>1</v>
      </c>
      <c r="N311" s="13">
        <f>K311-J311</f>
        <v>1</v>
      </c>
      <c r="O311" s="11" t="s">
        <v>40</v>
      </c>
      <c r="P311" s="11" t="s">
        <v>97</v>
      </c>
      <c r="Q311" s="14" t="s">
        <v>891</v>
      </c>
      <c r="R311" s="19" t="s">
        <v>160</v>
      </c>
    </row>
    <row r="312" spans="1:18" ht="13" customHeight="1">
      <c r="A312" s="14">
        <v>27</v>
      </c>
      <c r="B312" s="11" t="s">
        <v>550</v>
      </c>
      <c r="C312" s="11" t="s">
        <v>863</v>
      </c>
      <c r="D312" s="11" t="s">
        <v>863</v>
      </c>
      <c r="E312" s="11">
        <v>0</v>
      </c>
      <c r="F312" s="11">
        <v>0</v>
      </c>
      <c r="G312" s="11">
        <v>4</v>
      </c>
      <c r="H312" s="11">
        <v>4</v>
      </c>
      <c r="I312" s="14">
        <v>4</v>
      </c>
      <c r="J312" s="14">
        <v>4</v>
      </c>
      <c r="K312" s="11">
        <v>4</v>
      </c>
      <c r="L312" s="11">
        <v>0</v>
      </c>
      <c r="M312" s="13">
        <f>K312-H312</f>
        <v>0</v>
      </c>
      <c r="N312" s="13">
        <f>K312-J312</f>
        <v>0</v>
      </c>
      <c r="O312" s="11" t="s">
        <v>785</v>
      </c>
      <c r="P312" s="11" t="s">
        <v>716</v>
      </c>
      <c r="Q312" s="14" t="s">
        <v>889</v>
      </c>
      <c r="R312" s="14"/>
    </row>
    <row r="313" spans="1:18" ht="13" customHeight="1">
      <c r="A313" s="14">
        <v>27</v>
      </c>
      <c r="B313" s="11" t="s">
        <v>331</v>
      </c>
      <c r="C313" s="11" t="s">
        <v>1125</v>
      </c>
      <c r="D313" s="11" t="s">
        <v>982</v>
      </c>
      <c r="E313" s="11">
        <v>0</v>
      </c>
      <c r="F313" s="11">
        <v>3</v>
      </c>
      <c r="G313" s="12">
        <v>4</v>
      </c>
      <c r="H313" s="11">
        <v>4</v>
      </c>
      <c r="I313" s="14">
        <v>4</v>
      </c>
      <c r="J313" s="14">
        <v>4</v>
      </c>
      <c r="K313" s="11">
        <v>4</v>
      </c>
      <c r="L313" s="11">
        <v>0</v>
      </c>
      <c r="M313" s="13">
        <f>K313-H313</f>
        <v>0</v>
      </c>
      <c r="N313" s="13">
        <f>K313-J313</f>
        <v>0</v>
      </c>
      <c r="O313" s="11" t="s">
        <v>40</v>
      </c>
      <c r="P313" s="11" t="s">
        <v>97</v>
      </c>
      <c r="Q313" s="14" t="s">
        <v>891</v>
      </c>
      <c r="R313" s="19" t="s">
        <v>160</v>
      </c>
    </row>
    <row r="314" spans="1:18" ht="14">
      <c r="A314" s="14">
        <v>27</v>
      </c>
      <c r="B314" s="11" t="s">
        <v>550</v>
      </c>
      <c r="C314" s="11" t="s">
        <v>841</v>
      </c>
      <c r="D314" s="11" t="s">
        <v>841</v>
      </c>
      <c r="E314" s="11">
        <v>0</v>
      </c>
      <c r="F314" s="11">
        <v>2</v>
      </c>
      <c r="G314" s="11">
        <v>2</v>
      </c>
      <c r="H314" s="11">
        <v>2</v>
      </c>
      <c r="I314" s="14">
        <v>2</v>
      </c>
      <c r="J314" s="14">
        <v>2</v>
      </c>
      <c r="K314" s="11">
        <v>2</v>
      </c>
      <c r="L314" s="11">
        <v>0</v>
      </c>
      <c r="M314" s="13">
        <f>K314-H314</f>
        <v>0</v>
      </c>
      <c r="N314" s="13">
        <f>K314-J314</f>
        <v>0</v>
      </c>
      <c r="O314" s="11" t="s">
        <v>95</v>
      </c>
      <c r="P314" s="11" t="s">
        <v>96</v>
      </c>
      <c r="Q314" s="14" t="s">
        <v>889</v>
      </c>
      <c r="R314" s="14"/>
    </row>
    <row r="315" spans="1:18" ht="14">
      <c r="A315" s="14">
        <v>27</v>
      </c>
      <c r="B315" s="17" t="s">
        <v>550</v>
      </c>
      <c r="C315" s="11" t="s">
        <v>1082</v>
      </c>
      <c r="D315" s="11" t="s">
        <v>37</v>
      </c>
      <c r="E315" s="14">
        <v>1</v>
      </c>
      <c r="F315" s="14">
        <v>1</v>
      </c>
      <c r="G315" s="15">
        <v>1</v>
      </c>
      <c r="H315" s="14">
        <v>1</v>
      </c>
      <c r="I315" s="14">
        <v>1</v>
      </c>
      <c r="J315" s="14">
        <v>1</v>
      </c>
      <c r="K315" s="14">
        <v>1</v>
      </c>
      <c r="L315" s="11">
        <v>0</v>
      </c>
      <c r="M315" s="13">
        <f>K315-H315</f>
        <v>0</v>
      </c>
      <c r="N315" s="13">
        <f>K315-J315</f>
        <v>0</v>
      </c>
      <c r="O315" s="14" t="s">
        <v>785</v>
      </c>
      <c r="P315" s="14" t="s">
        <v>716</v>
      </c>
      <c r="Q315" s="14" t="s">
        <v>889</v>
      </c>
      <c r="R315" s="19" t="s">
        <v>160</v>
      </c>
    </row>
    <row r="316" spans="1:18" ht="14">
      <c r="A316" s="14">
        <v>27</v>
      </c>
      <c r="B316" s="17" t="s">
        <v>331</v>
      </c>
      <c r="C316" s="11" t="s">
        <v>1100</v>
      </c>
      <c r="D316" s="11" t="s">
        <v>1101</v>
      </c>
      <c r="E316" s="14">
        <v>4</v>
      </c>
      <c r="F316" s="14">
        <v>13</v>
      </c>
      <c r="G316" s="15">
        <v>13</v>
      </c>
      <c r="H316" s="14">
        <v>13</v>
      </c>
      <c r="I316" s="14">
        <v>14</v>
      </c>
      <c r="J316" s="14">
        <v>14</v>
      </c>
      <c r="K316" s="14">
        <v>14</v>
      </c>
      <c r="L316" s="11">
        <v>0</v>
      </c>
      <c r="M316" s="13">
        <f>K316-H316</f>
        <v>1</v>
      </c>
      <c r="N316" s="13">
        <f>K316-J316</f>
        <v>0</v>
      </c>
      <c r="O316" s="14" t="s">
        <v>40</v>
      </c>
      <c r="P316" s="14" t="s">
        <v>97</v>
      </c>
      <c r="Q316" s="14" t="s">
        <v>892</v>
      </c>
      <c r="R316" s="19" t="s">
        <v>160</v>
      </c>
    </row>
    <row r="317" spans="1:18" ht="13" customHeight="1">
      <c r="A317" s="14">
        <v>28</v>
      </c>
      <c r="B317" s="11" t="s">
        <v>679</v>
      </c>
      <c r="C317" s="11" t="s">
        <v>618</v>
      </c>
      <c r="D317" s="11" t="s">
        <v>618</v>
      </c>
      <c r="E317" s="11">
        <v>2</v>
      </c>
      <c r="F317" s="11">
        <v>20</v>
      </c>
      <c r="G317" s="11">
        <v>20</v>
      </c>
      <c r="H317" s="11">
        <v>20</v>
      </c>
      <c r="I317" s="11">
        <v>20</v>
      </c>
      <c r="J317" s="11">
        <v>20</v>
      </c>
      <c r="K317" s="11">
        <v>25</v>
      </c>
      <c r="L317" s="11">
        <v>0</v>
      </c>
      <c r="M317" s="13">
        <f>K317-H317</f>
        <v>5</v>
      </c>
      <c r="N317" s="13">
        <f>K317-J317</f>
        <v>5</v>
      </c>
      <c r="O317" s="11" t="s">
        <v>226</v>
      </c>
      <c r="P317" s="11" t="s">
        <v>309</v>
      </c>
      <c r="Q317" s="14" t="s">
        <v>889</v>
      </c>
      <c r="R317" s="14"/>
    </row>
    <row r="318" spans="1:18" ht="13" customHeight="1">
      <c r="A318" s="14">
        <v>28</v>
      </c>
      <c r="B318" s="11" t="s">
        <v>679</v>
      </c>
      <c r="C318" s="11" t="s">
        <v>1061</v>
      </c>
      <c r="D318" s="11" t="s">
        <v>1061</v>
      </c>
      <c r="E318" s="11">
        <v>0</v>
      </c>
      <c r="F318" s="11">
        <v>1</v>
      </c>
      <c r="G318" s="11">
        <v>1</v>
      </c>
      <c r="H318" s="11">
        <v>1</v>
      </c>
      <c r="I318" s="11">
        <v>1</v>
      </c>
      <c r="J318" s="11">
        <v>1</v>
      </c>
      <c r="K318" s="11">
        <v>1</v>
      </c>
      <c r="L318" s="11">
        <v>0</v>
      </c>
      <c r="M318" s="13">
        <f>K318-H318</f>
        <v>0</v>
      </c>
      <c r="N318" s="13">
        <f>K318-J318</f>
        <v>0</v>
      </c>
      <c r="O318" s="11" t="s">
        <v>59</v>
      </c>
      <c r="P318" s="11" t="s">
        <v>60</v>
      </c>
      <c r="Q318" s="14" t="s">
        <v>889</v>
      </c>
      <c r="R318" s="14"/>
    </row>
    <row r="319" spans="1:18" ht="13" customHeight="1">
      <c r="A319" s="14">
        <v>28</v>
      </c>
      <c r="B319" s="11" t="s">
        <v>679</v>
      </c>
      <c r="C319" s="11" t="s">
        <v>882</v>
      </c>
      <c r="D319" s="11" t="s">
        <v>882</v>
      </c>
      <c r="E319" s="11">
        <v>0</v>
      </c>
      <c r="F319" s="11">
        <v>8</v>
      </c>
      <c r="G319" s="11">
        <v>11</v>
      </c>
      <c r="H319" s="11">
        <v>11</v>
      </c>
      <c r="I319" s="11">
        <v>11</v>
      </c>
      <c r="J319" s="11">
        <v>11</v>
      </c>
      <c r="K319" s="11">
        <v>12</v>
      </c>
      <c r="L319" s="11">
        <v>0</v>
      </c>
      <c r="M319" s="13">
        <f>K319-H319</f>
        <v>1</v>
      </c>
      <c r="N319" s="13">
        <f>K319-J319</f>
        <v>1</v>
      </c>
      <c r="O319" s="11" t="s">
        <v>56</v>
      </c>
      <c r="P319" s="11" t="s">
        <v>57</v>
      </c>
      <c r="Q319" s="14" t="s">
        <v>889</v>
      </c>
      <c r="R319" s="14"/>
    </row>
    <row r="320" spans="1:18" ht="13" customHeight="1">
      <c r="A320" s="14">
        <v>28</v>
      </c>
      <c r="B320" s="11" t="s">
        <v>679</v>
      </c>
      <c r="C320" s="11" t="s">
        <v>619</v>
      </c>
      <c r="D320" s="11" t="s">
        <v>619</v>
      </c>
      <c r="E320" s="11">
        <v>7</v>
      </c>
      <c r="F320" s="11">
        <v>13</v>
      </c>
      <c r="G320" s="11">
        <v>21</v>
      </c>
      <c r="H320" s="12">
        <v>19</v>
      </c>
      <c r="I320" s="14">
        <v>19</v>
      </c>
      <c r="J320" s="14">
        <v>19</v>
      </c>
      <c r="K320" s="11">
        <v>20</v>
      </c>
      <c r="L320" s="11">
        <v>0</v>
      </c>
      <c r="M320" s="13">
        <f>K320-H320</f>
        <v>1</v>
      </c>
      <c r="N320" s="13">
        <f>K320-J320</f>
        <v>1</v>
      </c>
      <c r="O320" s="11" t="s">
        <v>135</v>
      </c>
      <c r="P320" s="11" t="s">
        <v>136</v>
      </c>
      <c r="Q320" s="14" t="s">
        <v>889</v>
      </c>
      <c r="R320" s="14" t="s">
        <v>1106</v>
      </c>
    </row>
    <row r="321" spans="1:18" ht="13" customHeight="1">
      <c r="A321" s="14">
        <v>28</v>
      </c>
      <c r="B321" s="11" t="s">
        <v>679</v>
      </c>
      <c r="C321" s="11" t="s">
        <v>621</v>
      </c>
      <c r="D321" s="11" t="s">
        <v>621</v>
      </c>
      <c r="E321" s="11">
        <v>2</v>
      </c>
      <c r="F321" s="11">
        <v>15</v>
      </c>
      <c r="G321" s="11">
        <v>18</v>
      </c>
      <c r="H321" s="12">
        <v>16</v>
      </c>
      <c r="I321" s="14">
        <v>13</v>
      </c>
      <c r="J321" s="21">
        <v>13</v>
      </c>
      <c r="K321" s="11">
        <v>18</v>
      </c>
      <c r="L321" s="11">
        <v>0</v>
      </c>
      <c r="M321" s="13">
        <f>K321-H321</f>
        <v>2</v>
      </c>
      <c r="N321" s="13">
        <f>K321-J321</f>
        <v>5</v>
      </c>
      <c r="O321" s="11" t="s">
        <v>135</v>
      </c>
      <c r="P321" s="11" t="s">
        <v>136</v>
      </c>
      <c r="Q321" s="14" t="s">
        <v>889</v>
      </c>
      <c r="R321" s="14" t="s">
        <v>1174</v>
      </c>
    </row>
    <row r="322" spans="1:18" ht="13" customHeight="1">
      <c r="A322" s="14">
        <v>28</v>
      </c>
      <c r="B322" s="11" t="s">
        <v>1048</v>
      </c>
      <c r="C322" s="11" t="s">
        <v>149</v>
      </c>
      <c r="D322" s="11" t="s">
        <v>150</v>
      </c>
      <c r="E322" s="11">
        <v>0</v>
      </c>
      <c r="F322" s="11">
        <v>1</v>
      </c>
      <c r="G322" s="12">
        <v>1</v>
      </c>
      <c r="H322" s="11">
        <v>1</v>
      </c>
      <c r="I322" s="14">
        <v>2</v>
      </c>
      <c r="J322" s="14">
        <v>2</v>
      </c>
      <c r="K322" s="11">
        <v>2</v>
      </c>
      <c r="L322" s="11">
        <v>0</v>
      </c>
      <c r="M322" s="13">
        <f>K322-H322</f>
        <v>1</v>
      </c>
      <c r="N322" s="13">
        <f>K322-J322</f>
        <v>0</v>
      </c>
      <c r="O322" s="11" t="s">
        <v>785</v>
      </c>
      <c r="P322" s="11" t="s">
        <v>1035</v>
      </c>
      <c r="Q322" s="14" t="s">
        <v>889</v>
      </c>
      <c r="R322" s="19" t="s">
        <v>160</v>
      </c>
    </row>
    <row r="323" spans="1:18" ht="13" customHeight="1">
      <c r="A323" s="14">
        <v>28</v>
      </c>
      <c r="B323" s="11" t="s">
        <v>679</v>
      </c>
      <c r="C323" s="11" t="s">
        <v>493</v>
      </c>
      <c r="D323" s="11" t="s">
        <v>493</v>
      </c>
      <c r="E323" s="11">
        <v>0</v>
      </c>
      <c r="F323" s="11">
        <v>1</v>
      </c>
      <c r="G323" s="11">
        <v>1</v>
      </c>
      <c r="H323" s="11">
        <v>1</v>
      </c>
      <c r="I323" s="11">
        <v>1</v>
      </c>
      <c r="J323" s="11">
        <v>1</v>
      </c>
      <c r="K323" s="11">
        <v>1</v>
      </c>
      <c r="L323" s="11">
        <v>0</v>
      </c>
      <c r="M323" s="13">
        <f>K323-H323</f>
        <v>0</v>
      </c>
      <c r="N323" s="13">
        <f>K323-J323</f>
        <v>0</v>
      </c>
      <c r="O323" s="11" t="s">
        <v>46</v>
      </c>
      <c r="P323" s="11" t="s">
        <v>405</v>
      </c>
      <c r="Q323" s="14" t="s">
        <v>889</v>
      </c>
      <c r="R323" s="14"/>
    </row>
    <row r="324" spans="1:18" ht="13" customHeight="1">
      <c r="A324" s="14">
        <v>28</v>
      </c>
      <c r="B324" s="11" t="s">
        <v>679</v>
      </c>
      <c r="C324" s="11" t="s">
        <v>881</v>
      </c>
      <c r="D324" s="11" t="s">
        <v>881</v>
      </c>
      <c r="E324" s="11">
        <v>7</v>
      </c>
      <c r="F324" s="11">
        <v>23</v>
      </c>
      <c r="G324" s="11">
        <v>28</v>
      </c>
      <c r="H324" s="11">
        <v>28</v>
      </c>
      <c r="I324" s="14">
        <v>32</v>
      </c>
      <c r="J324" s="14">
        <v>32</v>
      </c>
      <c r="K324" s="11">
        <v>35</v>
      </c>
      <c r="L324" s="11">
        <v>0</v>
      </c>
      <c r="M324" s="13">
        <f>K324-H324</f>
        <v>7</v>
      </c>
      <c r="N324" s="13">
        <f>K324-J324</f>
        <v>3</v>
      </c>
      <c r="O324" s="11" t="s">
        <v>93</v>
      </c>
      <c r="P324" s="11" t="s">
        <v>406</v>
      </c>
      <c r="Q324" s="14" t="s">
        <v>889</v>
      </c>
      <c r="R324" s="14"/>
    </row>
    <row r="325" spans="1:18" ht="13" customHeight="1">
      <c r="A325" s="14">
        <v>28</v>
      </c>
      <c r="B325" s="11" t="s">
        <v>679</v>
      </c>
      <c r="C325" s="11" t="s">
        <v>883</v>
      </c>
      <c r="D325" s="11" t="s">
        <v>883</v>
      </c>
      <c r="E325" s="11">
        <v>3</v>
      </c>
      <c r="F325" s="11">
        <v>7</v>
      </c>
      <c r="G325" s="11">
        <v>9</v>
      </c>
      <c r="H325" s="12">
        <v>8</v>
      </c>
      <c r="I325" s="14">
        <v>9</v>
      </c>
      <c r="J325" s="14">
        <v>9</v>
      </c>
      <c r="K325" s="11">
        <v>9</v>
      </c>
      <c r="L325" s="11">
        <v>0</v>
      </c>
      <c r="M325" s="13">
        <f>K325-H325</f>
        <v>1</v>
      </c>
      <c r="N325" s="13">
        <f>K325-J325</f>
        <v>0</v>
      </c>
      <c r="O325" s="11" t="s">
        <v>7</v>
      </c>
      <c r="P325" s="11" t="s">
        <v>313</v>
      </c>
      <c r="Q325" s="14" t="s">
        <v>889</v>
      </c>
      <c r="R325" s="14" t="s">
        <v>1106</v>
      </c>
    </row>
    <row r="326" spans="1:18" ht="13" customHeight="1">
      <c r="A326" s="14">
        <v>28</v>
      </c>
      <c r="B326" s="11" t="s">
        <v>679</v>
      </c>
      <c r="C326" s="11" t="s">
        <v>620</v>
      </c>
      <c r="D326" s="11" t="s">
        <v>151</v>
      </c>
      <c r="E326" s="11">
        <v>22</v>
      </c>
      <c r="F326" s="11">
        <v>368</v>
      </c>
      <c r="G326" s="12">
        <v>487</v>
      </c>
      <c r="H326" s="12">
        <v>476</v>
      </c>
      <c r="I326" s="14">
        <v>564</v>
      </c>
      <c r="J326" s="14">
        <v>564</v>
      </c>
      <c r="K326" s="11">
        <v>650</v>
      </c>
      <c r="L326" s="11">
        <v>4</v>
      </c>
      <c r="M326" s="13">
        <f>K326-H326</f>
        <v>174</v>
      </c>
      <c r="N326" s="13">
        <f>K326-J326</f>
        <v>86</v>
      </c>
      <c r="O326" s="11" t="s">
        <v>134</v>
      </c>
      <c r="P326" s="11" t="s">
        <v>654</v>
      </c>
      <c r="Q326" s="14" t="s">
        <v>889</v>
      </c>
      <c r="R326" s="14" t="s">
        <v>1163</v>
      </c>
    </row>
    <row r="327" spans="1:18" ht="13" customHeight="1">
      <c r="A327" s="14">
        <v>28</v>
      </c>
      <c r="B327" s="11" t="s">
        <v>679</v>
      </c>
      <c r="C327" s="11" t="s">
        <v>492</v>
      </c>
      <c r="D327" s="11" t="s">
        <v>492</v>
      </c>
      <c r="E327" s="11">
        <v>1</v>
      </c>
      <c r="F327" s="11">
        <v>3</v>
      </c>
      <c r="G327" s="11">
        <v>3</v>
      </c>
      <c r="H327" s="11">
        <v>3</v>
      </c>
      <c r="I327" s="11">
        <v>4</v>
      </c>
      <c r="J327" s="11">
        <v>4</v>
      </c>
      <c r="K327" s="11">
        <v>4</v>
      </c>
      <c r="L327" s="11">
        <v>0</v>
      </c>
      <c r="M327" s="13">
        <f>K327-H327</f>
        <v>1</v>
      </c>
      <c r="N327" s="13">
        <f>K327-J327</f>
        <v>0</v>
      </c>
      <c r="O327" s="11" t="s">
        <v>134</v>
      </c>
      <c r="P327" s="11" t="s">
        <v>32</v>
      </c>
      <c r="Q327" s="14" t="s">
        <v>889</v>
      </c>
      <c r="R327" s="14"/>
    </row>
    <row r="328" spans="1:18" ht="14">
      <c r="A328" s="14">
        <v>28</v>
      </c>
      <c r="B328" s="11" t="s">
        <v>679</v>
      </c>
      <c r="C328" s="11" t="s">
        <v>1060</v>
      </c>
      <c r="D328" s="11" t="s">
        <v>1060</v>
      </c>
      <c r="E328" s="11">
        <v>0</v>
      </c>
      <c r="F328" s="11">
        <v>2</v>
      </c>
      <c r="G328" s="11">
        <v>2</v>
      </c>
      <c r="H328" s="11">
        <v>2</v>
      </c>
      <c r="I328" s="11">
        <v>2</v>
      </c>
      <c r="J328" s="11">
        <v>2</v>
      </c>
      <c r="K328" s="11">
        <v>2</v>
      </c>
      <c r="L328" s="11">
        <v>0</v>
      </c>
      <c r="M328" s="13">
        <f>K328-H328</f>
        <v>0</v>
      </c>
      <c r="N328" s="13">
        <f>K328-J328</f>
        <v>0</v>
      </c>
      <c r="O328" s="11" t="s">
        <v>134</v>
      </c>
      <c r="P328" s="11" t="s">
        <v>654</v>
      </c>
      <c r="Q328" s="14" t="s">
        <v>889</v>
      </c>
      <c r="R328" s="14"/>
    </row>
    <row r="329" spans="1:18" ht="13" customHeight="1">
      <c r="A329" s="14">
        <v>29</v>
      </c>
      <c r="B329" s="11" t="s">
        <v>679</v>
      </c>
      <c r="C329" s="11" t="s">
        <v>557</v>
      </c>
      <c r="D329" s="11" t="s">
        <v>1047</v>
      </c>
      <c r="E329" s="11">
        <v>0</v>
      </c>
      <c r="F329" s="11">
        <v>6</v>
      </c>
      <c r="G329" s="12">
        <v>30</v>
      </c>
      <c r="H329" s="11">
        <v>30</v>
      </c>
      <c r="I329" s="11">
        <v>36</v>
      </c>
      <c r="J329" s="11">
        <v>36</v>
      </c>
      <c r="K329" s="11">
        <v>50</v>
      </c>
      <c r="L329" s="11">
        <v>0</v>
      </c>
      <c r="M329" s="13">
        <f>K329-H329</f>
        <v>20</v>
      </c>
      <c r="N329" s="13">
        <f>K329-J329</f>
        <v>14</v>
      </c>
      <c r="O329" s="11" t="s">
        <v>162</v>
      </c>
      <c r="P329" s="11" t="s">
        <v>250</v>
      </c>
      <c r="Q329" s="14" t="s">
        <v>889</v>
      </c>
      <c r="R329" s="19" t="s">
        <v>160</v>
      </c>
    </row>
    <row r="330" spans="1:18" ht="13" customHeight="1">
      <c r="A330" s="14">
        <v>29</v>
      </c>
      <c r="B330" s="11" t="s">
        <v>679</v>
      </c>
      <c r="C330" s="11" t="s">
        <v>661</v>
      </c>
      <c r="D330" s="11" t="s">
        <v>661</v>
      </c>
      <c r="E330" s="11">
        <v>0</v>
      </c>
      <c r="F330" s="11">
        <v>2</v>
      </c>
      <c r="G330" s="11">
        <v>2</v>
      </c>
      <c r="H330" s="11">
        <v>2</v>
      </c>
      <c r="I330" s="11">
        <v>2</v>
      </c>
      <c r="J330" s="11">
        <v>2</v>
      </c>
      <c r="K330" s="11">
        <v>3</v>
      </c>
      <c r="L330" s="11">
        <v>0</v>
      </c>
      <c r="M330" s="13">
        <f>K330-H330</f>
        <v>1</v>
      </c>
      <c r="N330" s="13">
        <f>K330-J330</f>
        <v>1</v>
      </c>
      <c r="O330" s="11" t="s">
        <v>86</v>
      </c>
      <c r="P330" s="11" t="s">
        <v>495</v>
      </c>
      <c r="Q330" s="14" t="s">
        <v>889</v>
      </c>
      <c r="R330" s="14"/>
    </row>
    <row r="331" spans="1:18" ht="13" customHeight="1">
      <c r="A331" s="14">
        <v>29</v>
      </c>
      <c r="B331" s="11" t="s">
        <v>1048</v>
      </c>
      <c r="C331" s="11" t="s">
        <v>901</v>
      </c>
      <c r="D331" s="11" t="s">
        <v>902</v>
      </c>
      <c r="E331" s="11">
        <v>0</v>
      </c>
      <c r="F331" s="11">
        <v>0</v>
      </c>
      <c r="G331" s="12">
        <v>1</v>
      </c>
      <c r="H331" s="11">
        <v>1</v>
      </c>
      <c r="I331" s="11">
        <v>1</v>
      </c>
      <c r="J331" s="11">
        <v>1</v>
      </c>
      <c r="K331" s="11">
        <v>1</v>
      </c>
      <c r="L331" s="11">
        <v>0</v>
      </c>
      <c r="M331" s="13">
        <f>K331-H331</f>
        <v>0</v>
      </c>
      <c r="N331" s="13">
        <f>K331-J331</f>
        <v>0</v>
      </c>
      <c r="O331" s="11" t="s">
        <v>903</v>
      </c>
      <c r="P331" s="11" t="s">
        <v>1024</v>
      </c>
      <c r="Q331" s="14" t="s">
        <v>889</v>
      </c>
      <c r="R331" s="19" t="s">
        <v>160</v>
      </c>
    </row>
    <row r="332" spans="1:18" ht="14">
      <c r="A332" s="14">
        <v>29</v>
      </c>
      <c r="B332" s="11" t="s">
        <v>679</v>
      </c>
      <c r="C332" s="11" t="s">
        <v>687</v>
      </c>
      <c r="D332" s="11" t="s">
        <v>687</v>
      </c>
      <c r="E332" s="11">
        <v>0</v>
      </c>
      <c r="F332" s="11">
        <v>18</v>
      </c>
      <c r="G332" s="11">
        <v>27</v>
      </c>
      <c r="H332" s="11">
        <v>27</v>
      </c>
      <c r="I332" s="11">
        <v>45</v>
      </c>
      <c r="J332" s="11">
        <v>45</v>
      </c>
      <c r="K332" s="11">
        <v>70</v>
      </c>
      <c r="L332" s="11">
        <v>0</v>
      </c>
      <c r="M332" s="13">
        <f>K332-H332</f>
        <v>43</v>
      </c>
      <c r="N332" s="13">
        <f>K332-J332</f>
        <v>25</v>
      </c>
      <c r="O332" s="11" t="s">
        <v>195</v>
      </c>
      <c r="P332" s="11" t="s">
        <v>57</v>
      </c>
      <c r="Q332" s="14" t="s">
        <v>889</v>
      </c>
      <c r="R332" s="14"/>
    </row>
    <row r="333" spans="1:18" ht="13" customHeight="1">
      <c r="A333" s="14">
        <v>29</v>
      </c>
      <c r="B333" s="11" t="s">
        <v>679</v>
      </c>
      <c r="C333" s="11" t="s">
        <v>384</v>
      </c>
      <c r="D333" s="11" t="s">
        <v>384</v>
      </c>
      <c r="E333" s="11">
        <v>1</v>
      </c>
      <c r="F333" s="11">
        <v>9</v>
      </c>
      <c r="G333" s="11">
        <v>16</v>
      </c>
      <c r="H333" s="11">
        <v>16</v>
      </c>
      <c r="I333" s="11">
        <v>18</v>
      </c>
      <c r="J333" s="11">
        <v>18</v>
      </c>
      <c r="K333" s="11">
        <v>20</v>
      </c>
      <c r="L333" s="11">
        <v>0</v>
      </c>
      <c r="M333" s="13">
        <f>K333-H333</f>
        <v>4</v>
      </c>
      <c r="N333" s="13">
        <f>K333-J333</f>
        <v>2</v>
      </c>
      <c r="O333" s="11" t="s">
        <v>7</v>
      </c>
      <c r="P333" s="11" t="s">
        <v>136</v>
      </c>
      <c r="Q333" s="14" t="s">
        <v>889</v>
      </c>
      <c r="R333" s="14"/>
    </row>
    <row r="334" spans="1:18" ht="13" customHeight="1">
      <c r="A334" s="14">
        <v>29</v>
      </c>
      <c r="B334" s="11" t="s">
        <v>679</v>
      </c>
      <c r="C334" s="11" t="s">
        <v>340</v>
      </c>
      <c r="D334" s="11" t="s">
        <v>340</v>
      </c>
      <c r="E334" s="11">
        <v>9</v>
      </c>
      <c r="F334" s="11">
        <v>63</v>
      </c>
      <c r="G334" s="11">
        <v>64</v>
      </c>
      <c r="H334" s="11">
        <v>64</v>
      </c>
      <c r="I334" s="11">
        <v>71</v>
      </c>
      <c r="J334" s="11">
        <v>71</v>
      </c>
      <c r="K334" s="11">
        <v>80</v>
      </c>
      <c r="L334" s="11">
        <v>0</v>
      </c>
      <c r="M334" s="13">
        <f>K334-H334</f>
        <v>16</v>
      </c>
      <c r="N334" s="13">
        <f>K334-J334</f>
        <v>9</v>
      </c>
      <c r="O334" s="11" t="s">
        <v>95</v>
      </c>
      <c r="P334" s="11" t="s">
        <v>96</v>
      </c>
      <c r="Q334" s="14" t="s">
        <v>889</v>
      </c>
      <c r="R334" s="14"/>
    </row>
    <row r="335" spans="1:18" ht="13" customHeight="1">
      <c r="A335" s="14">
        <v>29</v>
      </c>
      <c r="B335" s="11" t="s">
        <v>679</v>
      </c>
      <c r="C335" s="11" t="s">
        <v>253</v>
      </c>
      <c r="D335" s="11" t="s">
        <v>1043</v>
      </c>
      <c r="E335" s="11">
        <v>0</v>
      </c>
      <c r="F335" s="11">
        <v>118</v>
      </c>
      <c r="G335" s="12">
        <v>290</v>
      </c>
      <c r="H335" s="11">
        <v>290</v>
      </c>
      <c r="I335" s="11">
        <v>322</v>
      </c>
      <c r="J335" s="11">
        <v>322</v>
      </c>
      <c r="K335" s="11">
        <v>420</v>
      </c>
      <c r="L335" s="11">
        <v>0</v>
      </c>
      <c r="M335" s="13">
        <f>K335-H335</f>
        <v>130</v>
      </c>
      <c r="N335" s="13">
        <f>K335-J335</f>
        <v>98</v>
      </c>
      <c r="O335" s="11" t="s">
        <v>1</v>
      </c>
      <c r="P335" s="11" t="s">
        <v>2</v>
      </c>
      <c r="Q335" s="14" t="s">
        <v>889</v>
      </c>
      <c r="R335" s="19" t="s">
        <v>160</v>
      </c>
    </row>
    <row r="336" spans="1:18" ht="13" customHeight="1">
      <c r="A336" s="14">
        <v>29</v>
      </c>
      <c r="B336" s="11" t="s">
        <v>679</v>
      </c>
      <c r="C336" s="11" t="s">
        <v>556</v>
      </c>
      <c r="D336" s="11" t="s">
        <v>556</v>
      </c>
      <c r="E336" s="11">
        <v>1</v>
      </c>
      <c r="F336" s="11">
        <v>92</v>
      </c>
      <c r="G336" s="11">
        <v>170</v>
      </c>
      <c r="H336" s="11">
        <v>170</v>
      </c>
      <c r="I336" s="11">
        <v>194</v>
      </c>
      <c r="J336" s="11">
        <v>194</v>
      </c>
      <c r="K336" s="11">
        <v>250</v>
      </c>
      <c r="L336" s="11">
        <v>2</v>
      </c>
      <c r="M336" s="13">
        <f>K336-H336</f>
        <v>80</v>
      </c>
      <c r="N336" s="13">
        <f>K336-J336</f>
        <v>56</v>
      </c>
      <c r="O336" s="11" t="s">
        <v>240</v>
      </c>
      <c r="P336" s="11" t="s">
        <v>132</v>
      </c>
      <c r="Q336" s="14" t="s">
        <v>889</v>
      </c>
      <c r="R336" s="14"/>
    </row>
    <row r="337" spans="1:18" ht="13" customHeight="1">
      <c r="A337" s="14">
        <v>29</v>
      </c>
      <c r="B337" s="11" t="s">
        <v>1048</v>
      </c>
      <c r="C337" s="11" t="s">
        <v>904</v>
      </c>
      <c r="D337" s="11" t="s">
        <v>905</v>
      </c>
      <c r="E337" s="11">
        <v>0</v>
      </c>
      <c r="F337" s="11">
        <v>0</v>
      </c>
      <c r="G337" s="12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0</v>
      </c>
      <c r="M337" s="13">
        <f>K337-H337</f>
        <v>0</v>
      </c>
      <c r="N337" s="13">
        <f>K337-J337</f>
        <v>0</v>
      </c>
      <c r="O337" s="11" t="s">
        <v>903</v>
      </c>
      <c r="P337" s="11" t="s">
        <v>1024</v>
      </c>
      <c r="Q337" s="14" t="s">
        <v>889</v>
      </c>
      <c r="R337" s="19" t="s">
        <v>160</v>
      </c>
    </row>
    <row r="338" spans="1:18" ht="14">
      <c r="A338" s="14">
        <v>29</v>
      </c>
      <c r="B338" s="11" t="s">
        <v>679</v>
      </c>
      <c r="C338" s="11" t="s">
        <v>179</v>
      </c>
      <c r="D338" s="11" t="s">
        <v>179</v>
      </c>
      <c r="E338" s="11">
        <v>3</v>
      </c>
      <c r="F338" s="11">
        <v>190</v>
      </c>
      <c r="G338" s="11">
        <v>537</v>
      </c>
      <c r="H338" s="11">
        <v>537</v>
      </c>
      <c r="I338" s="11">
        <v>584</v>
      </c>
      <c r="J338" s="11">
        <v>584</v>
      </c>
      <c r="K338" s="11">
        <v>760</v>
      </c>
      <c r="L338" s="11">
        <v>14</v>
      </c>
      <c r="M338" s="13">
        <f>K338-H338</f>
        <v>223</v>
      </c>
      <c r="N338" s="13">
        <f>K338-J338</f>
        <v>176</v>
      </c>
      <c r="O338" s="11" t="s">
        <v>240</v>
      </c>
      <c r="P338" s="11" t="s">
        <v>132</v>
      </c>
      <c r="Q338" s="14" t="s">
        <v>889</v>
      </c>
      <c r="R338" s="14"/>
    </row>
    <row r="339" spans="1:18" ht="13" customHeight="1">
      <c r="A339" s="14">
        <v>29</v>
      </c>
      <c r="B339" s="11" t="s">
        <v>679</v>
      </c>
      <c r="C339" s="11" t="s">
        <v>390</v>
      </c>
      <c r="D339" s="11" t="s">
        <v>390</v>
      </c>
      <c r="E339" s="11">
        <v>0</v>
      </c>
      <c r="F339" s="11">
        <v>8</v>
      </c>
      <c r="G339" s="11">
        <v>16</v>
      </c>
      <c r="H339" s="11">
        <v>16</v>
      </c>
      <c r="I339" s="11">
        <v>24</v>
      </c>
      <c r="J339" s="11">
        <v>24</v>
      </c>
      <c r="K339" s="11">
        <v>30</v>
      </c>
      <c r="L339" s="11">
        <v>6</v>
      </c>
      <c r="M339" s="13">
        <f>K339-H339</f>
        <v>14</v>
      </c>
      <c r="N339" s="13">
        <f>K339-J339</f>
        <v>6</v>
      </c>
      <c r="O339" s="11" t="s">
        <v>240</v>
      </c>
      <c r="P339" s="11" t="s">
        <v>132</v>
      </c>
      <c r="Q339" s="14" t="s">
        <v>889</v>
      </c>
      <c r="R339" s="14"/>
    </row>
    <row r="340" spans="1:18" ht="13" customHeight="1">
      <c r="A340" s="14">
        <v>29</v>
      </c>
      <c r="B340" s="11" t="s">
        <v>679</v>
      </c>
      <c r="C340" s="11" t="s">
        <v>385</v>
      </c>
      <c r="D340" s="11" t="s">
        <v>385</v>
      </c>
      <c r="E340" s="11">
        <v>0</v>
      </c>
      <c r="F340" s="11">
        <v>56</v>
      </c>
      <c r="G340" s="11">
        <v>87</v>
      </c>
      <c r="H340" s="11">
        <v>87</v>
      </c>
      <c r="I340" s="11">
        <v>95</v>
      </c>
      <c r="J340" s="11">
        <v>95</v>
      </c>
      <c r="K340" s="11">
        <v>100</v>
      </c>
      <c r="L340" s="11">
        <v>0</v>
      </c>
      <c r="M340" s="13">
        <f>K340-H340</f>
        <v>13</v>
      </c>
      <c r="N340" s="13">
        <f>K340-J340</f>
        <v>5</v>
      </c>
      <c r="O340" s="11" t="s">
        <v>240</v>
      </c>
      <c r="P340" s="11" t="s">
        <v>132</v>
      </c>
      <c r="Q340" s="14" t="s">
        <v>889</v>
      </c>
      <c r="R340" s="14"/>
    </row>
    <row r="341" spans="1:18" ht="13" customHeight="1">
      <c r="A341" s="14">
        <v>29</v>
      </c>
      <c r="B341" s="11" t="s">
        <v>679</v>
      </c>
      <c r="C341" s="11" t="s">
        <v>660</v>
      </c>
      <c r="D341" s="11" t="s">
        <v>660</v>
      </c>
      <c r="E341" s="11">
        <v>0</v>
      </c>
      <c r="F341" s="11">
        <v>2</v>
      </c>
      <c r="G341" s="11">
        <v>2</v>
      </c>
      <c r="H341" s="11">
        <v>2</v>
      </c>
      <c r="I341" s="11">
        <v>2</v>
      </c>
      <c r="J341" s="11">
        <v>2</v>
      </c>
      <c r="K341" s="11">
        <v>3</v>
      </c>
      <c r="L341" s="11">
        <v>0</v>
      </c>
      <c r="M341" s="13">
        <f>K341-H341</f>
        <v>1</v>
      </c>
      <c r="N341" s="13">
        <f>K341-J341</f>
        <v>1</v>
      </c>
      <c r="O341" s="11" t="s">
        <v>39</v>
      </c>
      <c r="P341" s="11" t="s">
        <v>474</v>
      </c>
      <c r="Q341" s="14" t="s">
        <v>889</v>
      </c>
      <c r="R341" s="14"/>
    </row>
    <row r="342" spans="1:18" ht="13" customHeight="1">
      <c r="A342" s="14">
        <v>29</v>
      </c>
      <c r="B342" s="11" t="s">
        <v>679</v>
      </c>
      <c r="C342" s="11" t="s">
        <v>531</v>
      </c>
      <c r="D342" s="11" t="s">
        <v>531</v>
      </c>
      <c r="E342" s="11">
        <v>0</v>
      </c>
      <c r="F342" s="11">
        <f>29+7+8+23+49</f>
        <v>116</v>
      </c>
      <c r="G342" s="11">
        <v>168</v>
      </c>
      <c r="H342" s="11">
        <v>168</v>
      </c>
      <c r="I342" s="11">
        <v>193</v>
      </c>
      <c r="J342" s="11">
        <v>193</v>
      </c>
      <c r="K342" s="11">
        <v>336</v>
      </c>
      <c r="L342" s="11">
        <v>3</v>
      </c>
      <c r="M342" s="13">
        <f>K342-H342</f>
        <v>168</v>
      </c>
      <c r="N342" s="13">
        <f>K342-J342</f>
        <v>143</v>
      </c>
      <c r="O342" s="11" t="s">
        <v>475</v>
      </c>
      <c r="P342" s="11" t="s">
        <v>163</v>
      </c>
      <c r="Q342" s="14" t="s">
        <v>889</v>
      </c>
      <c r="R342" s="14"/>
    </row>
    <row r="343" spans="1:18" ht="13" customHeight="1">
      <c r="A343" s="14">
        <v>29</v>
      </c>
      <c r="B343" s="11" t="s">
        <v>679</v>
      </c>
      <c r="C343" s="11" t="s">
        <v>659</v>
      </c>
      <c r="D343" s="11" t="s">
        <v>659</v>
      </c>
      <c r="E343" s="11">
        <v>2</v>
      </c>
      <c r="F343" s="11">
        <v>8</v>
      </c>
      <c r="G343" s="11">
        <v>6</v>
      </c>
      <c r="H343" s="11">
        <v>6</v>
      </c>
      <c r="I343" s="11">
        <v>11</v>
      </c>
      <c r="J343" s="11">
        <v>11</v>
      </c>
      <c r="K343" s="11">
        <v>12</v>
      </c>
      <c r="L343" s="11">
        <v>0</v>
      </c>
      <c r="M343" s="13">
        <f>K343-H343</f>
        <v>6</v>
      </c>
      <c r="N343" s="13">
        <f>K343-J343</f>
        <v>1</v>
      </c>
      <c r="O343" s="11" t="s">
        <v>162</v>
      </c>
      <c r="P343" s="11" t="s">
        <v>250</v>
      </c>
      <c r="Q343" s="14" t="s">
        <v>889</v>
      </c>
      <c r="R343" s="14"/>
    </row>
    <row r="344" spans="1:18" ht="13" customHeight="1">
      <c r="A344" s="14">
        <v>29</v>
      </c>
      <c r="B344" s="11" t="s">
        <v>679</v>
      </c>
      <c r="C344" s="11" t="s">
        <v>380</v>
      </c>
      <c r="D344" s="11" t="s">
        <v>380</v>
      </c>
      <c r="E344" s="11">
        <v>0</v>
      </c>
      <c r="F344" s="11">
        <v>3</v>
      </c>
      <c r="G344" s="11">
        <v>4</v>
      </c>
      <c r="H344" s="11">
        <v>4</v>
      </c>
      <c r="I344" s="11">
        <v>4</v>
      </c>
      <c r="J344" s="11">
        <v>4</v>
      </c>
      <c r="K344" s="11">
        <v>5</v>
      </c>
      <c r="L344" s="11">
        <v>0</v>
      </c>
      <c r="M344" s="13">
        <f>K344-H344</f>
        <v>1</v>
      </c>
      <c r="N344" s="13">
        <f>K344-J344</f>
        <v>1</v>
      </c>
      <c r="O344" s="11" t="s">
        <v>164</v>
      </c>
      <c r="P344" s="11" t="s">
        <v>60</v>
      </c>
      <c r="Q344" s="14" t="s">
        <v>889</v>
      </c>
      <c r="R344" s="14"/>
    </row>
    <row r="345" spans="1:18" ht="13" customHeight="1">
      <c r="A345" s="14">
        <v>29</v>
      </c>
      <c r="B345" s="11" t="s">
        <v>679</v>
      </c>
      <c r="C345" s="11" t="s">
        <v>530</v>
      </c>
      <c r="D345" s="11" t="s">
        <v>530</v>
      </c>
      <c r="E345" s="11">
        <v>0</v>
      </c>
      <c r="F345" s="11">
        <v>1</v>
      </c>
      <c r="G345" s="11">
        <v>2</v>
      </c>
      <c r="H345" s="11">
        <v>2</v>
      </c>
      <c r="I345" s="11">
        <v>2</v>
      </c>
      <c r="J345" s="11">
        <v>2</v>
      </c>
      <c r="K345" s="11">
        <v>3</v>
      </c>
      <c r="L345" s="11">
        <v>0</v>
      </c>
      <c r="M345" s="13">
        <f>K345-H345</f>
        <v>1</v>
      </c>
      <c r="N345" s="13">
        <f>K345-J345</f>
        <v>1</v>
      </c>
      <c r="O345" s="11" t="s">
        <v>123</v>
      </c>
      <c r="P345" s="11" t="s">
        <v>133</v>
      </c>
      <c r="Q345" s="14" t="s">
        <v>889</v>
      </c>
      <c r="R345" s="14"/>
    </row>
    <row r="346" spans="1:18" ht="13" customHeight="1">
      <c r="A346" s="14">
        <v>29</v>
      </c>
      <c r="B346" s="11" t="s">
        <v>1048</v>
      </c>
      <c r="C346" s="11" t="s">
        <v>906</v>
      </c>
      <c r="D346" s="11" t="s">
        <v>907</v>
      </c>
      <c r="E346" s="11">
        <v>0</v>
      </c>
      <c r="F346" s="11">
        <v>4</v>
      </c>
      <c r="G346" s="12">
        <v>4</v>
      </c>
      <c r="H346" s="12">
        <v>5</v>
      </c>
      <c r="I346" s="11">
        <v>5</v>
      </c>
      <c r="J346" s="11">
        <v>5</v>
      </c>
      <c r="K346" s="11">
        <v>6</v>
      </c>
      <c r="L346" s="11">
        <v>0</v>
      </c>
      <c r="M346" s="13">
        <f>K346-H346</f>
        <v>1</v>
      </c>
      <c r="N346" s="13">
        <f>K346-J346</f>
        <v>1</v>
      </c>
      <c r="O346" s="11" t="s">
        <v>1103</v>
      </c>
      <c r="P346" s="11" t="s">
        <v>1078</v>
      </c>
      <c r="Q346" s="14" t="s">
        <v>889</v>
      </c>
      <c r="R346" s="19" t="s">
        <v>1163</v>
      </c>
    </row>
    <row r="347" spans="1:18" ht="13" customHeight="1">
      <c r="A347" s="14">
        <v>29</v>
      </c>
      <c r="B347" s="11" t="s">
        <v>679</v>
      </c>
      <c r="C347" s="11" t="s">
        <v>686</v>
      </c>
      <c r="D347" s="11" t="s">
        <v>686</v>
      </c>
      <c r="E347" s="11">
        <v>0</v>
      </c>
      <c r="F347" s="11">
        <v>46</v>
      </c>
      <c r="G347" s="11">
        <v>50</v>
      </c>
      <c r="H347" s="11">
        <v>50</v>
      </c>
      <c r="I347" s="11">
        <v>53</v>
      </c>
      <c r="J347" s="11">
        <v>53</v>
      </c>
      <c r="K347" s="11">
        <v>96</v>
      </c>
      <c r="L347" s="11">
        <v>0</v>
      </c>
      <c r="M347" s="13">
        <f>K347-H347</f>
        <v>46</v>
      </c>
      <c r="N347" s="13">
        <f>K347-J347</f>
        <v>43</v>
      </c>
      <c r="O347" s="11" t="s">
        <v>481</v>
      </c>
      <c r="P347" s="11" t="s">
        <v>136</v>
      </c>
      <c r="Q347" s="14" t="s">
        <v>889</v>
      </c>
      <c r="R347" s="14"/>
    </row>
    <row r="348" spans="1:18" ht="13" customHeight="1">
      <c r="A348" s="14">
        <v>29</v>
      </c>
      <c r="B348" s="11" t="s">
        <v>679</v>
      </c>
      <c r="C348" s="11" t="s">
        <v>383</v>
      </c>
      <c r="D348" s="11" t="s">
        <v>383</v>
      </c>
      <c r="E348" s="11">
        <v>1</v>
      </c>
      <c r="F348" s="11">
        <v>3</v>
      </c>
      <c r="G348" s="11">
        <v>34</v>
      </c>
      <c r="H348" s="11">
        <v>34</v>
      </c>
      <c r="I348" s="11">
        <v>43</v>
      </c>
      <c r="J348" s="11">
        <v>43</v>
      </c>
      <c r="K348" s="11">
        <v>65</v>
      </c>
      <c r="L348" s="11">
        <v>0</v>
      </c>
      <c r="M348" s="13">
        <f>K348-H348</f>
        <v>31</v>
      </c>
      <c r="N348" s="13">
        <f>K348-J348</f>
        <v>22</v>
      </c>
      <c r="O348" s="11" t="s">
        <v>1183</v>
      </c>
      <c r="P348" s="11" t="s">
        <v>140</v>
      </c>
      <c r="Q348" s="14" t="s">
        <v>889</v>
      </c>
      <c r="R348" s="14"/>
    </row>
    <row r="349" spans="1:18" ht="13" customHeight="1">
      <c r="A349" s="14">
        <v>29</v>
      </c>
      <c r="B349" s="11" t="s">
        <v>679</v>
      </c>
      <c r="C349" s="11" t="s">
        <v>382</v>
      </c>
      <c r="D349" s="11" t="s">
        <v>382</v>
      </c>
      <c r="E349" s="11">
        <v>0</v>
      </c>
      <c r="F349" s="11">
        <v>0</v>
      </c>
      <c r="G349" s="11">
        <v>1</v>
      </c>
      <c r="H349" s="11">
        <v>1</v>
      </c>
      <c r="I349" s="11">
        <v>1</v>
      </c>
      <c r="J349" s="22">
        <v>1</v>
      </c>
      <c r="K349" s="11">
        <v>3</v>
      </c>
      <c r="L349" s="11">
        <v>0</v>
      </c>
      <c r="M349" s="13">
        <f>K349-H349</f>
        <v>2</v>
      </c>
      <c r="N349" s="13">
        <f>K349-J349</f>
        <v>2</v>
      </c>
      <c r="O349" s="12"/>
      <c r="P349" s="12"/>
      <c r="Q349" s="14" t="s">
        <v>889</v>
      </c>
      <c r="R349" s="14" t="s">
        <v>1165</v>
      </c>
    </row>
    <row r="350" spans="1:18" ht="14">
      <c r="A350" s="14">
        <v>29</v>
      </c>
      <c r="B350" s="11" t="s">
        <v>679</v>
      </c>
      <c r="C350" s="11" t="s">
        <v>387</v>
      </c>
      <c r="D350" s="11" t="s">
        <v>387</v>
      </c>
      <c r="E350" s="11">
        <v>0</v>
      </c>
      <c r="F350" s="11">
        <v>2</v>
      </c>
      <c r="G350" s="11">
        <v>5</v>
      </c>
      <c r="H350" s="11">
        <v>5</v>
      </c>
      <c r="I350" s="11">
        <v>6</v>
      </c>
      <c r="J350" s="11">
        <v>6</v>
      </c>
      <c r="K350" s="11">
        <v>7</v>
      </c>
      <c r="L350" s="11">
        <v>0</v>
      </c>
      <c r="M350" s="13">
        <f>K350-H350</f>
        <v>2</v>
      </c>
      <c r="N350" s="13">
        <f>K350-J350</f>
        <v>1</v>
      </c>
      <c r="O350" s="11" t="s">
        <v>484</v>
      </c>
      <c r="P350" s="11" t="s">
        <v>140</v>
      </c>
      <c r="Q350" s="14" t="s">
        <v>889</v>
      </c>
      <c r="R350" s="14"/>
    </row>
    <row r="351" spans="1:18" ht="14">
      <c r="A351" s="14">
        <v>29</v>
      </c>
      <c r="B351" s="11" t="s">
        <v>679</v>
      </c>
      <c r="C351" s="11" t="s">
        <v>389</v>
      </c>
      <c r="D351" s="11" t="s">
        <v>389</v>
      </c>
      <c r="E351" s="11">
        <v>0</v>
      </c>
      <c r="F351" s="11">
        <v>5</v>
      </c>
      <c r="G351" s="11">
        <v>11</v>
      </c>
      <c r="H351" s="11">
        <v>11</v>
      </c>
      <c r="I351" s="11">
        <v>15</v>
      </c>
      <c r="J351" s="11">
        <v>15</v>
      </c>
      <c r="K351" s="11">
        <v>18</v>
      </c>
      <c r="L351" s="11">
        <v>0</v>
      </c>
      <c r="M351" s="13">
        <f>K351-H351</f>
        <v>7</v>
      </c>
      <c r="N351" s="13">
        <f>K351-J351</f>
        <v>3</v>
      </c>
      <c r="O351" s="11" t="s">
        <v>65</v>
      </c>
      <c r="P351" s="11" t="s">
        <v>406</v>
      </c>
      <c r="Q351" s="14" t="s">
        <v>889</v>
      </c>
      <c r="R351" s="14"/>
    </row>
    <row r="352" spans="1:18" ht="13" customHeight="1">
      <c r="A352" s="14">
        <v>29</v>
      </c>
      <c r="B352" s="11" t="s">
        <v>679</v>
      </c>
      <c r="C352" s="11" t="s">
        <v>381</v>
      </c>
      <c r="D352" s="11" t="s">
        <v>381</v>
      </c>
      <c r="E352" s="11">
        <v>0</v>
      </c>
      <c r="F352" s="11">
        <v>61</v>
      </c>
      <c r="G352" s="11">
        <v>103</v>
      </c>
      <c r="H352" s="12">
        <v>126</v>
      </c>
      <c r="I352" s="11">
        <v>231</v>
      </c>
      <c r="J352" s="11">
        <v>231</v>
      </c>
      <c r="K352" s="11">
        <v>270</v>
      </c>
      <c r="L352" s="11">
        <v>35</v>
      </c>
      <c r="M352" s="13">
        <f>K352-H352</f>
        <v>144</v>
      </c>
      <c r="N352" s="13">
        <f>K352-J352</f>
        <v>39</v>
      </c>
      <c r="O352" s="11" t="s">
        <v>46</v>
      </c>
      <c r="P352" s="11" t="s">
        <v>406</v>
      </c>
      <c r="Q352" s="14" t="s">
        <v>889</v>
      </c>
      <c r="R352" s="14" t="s">
        <v>1029</v>
      </c>
    </row>
    <row r="353" spans="1:18" ht="13" customHeight="1">
      <c r="A353" s="14">
        <v>29</v>
      </c>
      <c r="B353" s="11" t="s">
        <v>679</v>
      </c>
      <c r="C353" s="11" t="s">
        <v>428</v>
      </c>
      <c r="D353" s="11" t="s">
        <v>144</v>
      </c>
      <c r="E353" s="11">
        <v>1</v>
      </c>
      <c r="F353" s="11">
        <v>20</v>
      </c>
      <c r="G353" s="12">
        <v>48</v>
      </c>
      <c r="H353" s="11">
        <v>48</v>
      </c>
      <c r="I353" s="11">
        <v>49</v>
      </c>
      <c r="J353" s="11">
        <v>49</v>
      </c>
      <c r="K353" s="11">
        <v>50</v>
      </c>
      <c r="L353" s="11">
        <v>0</v>
      </c>
      <c r="M353" s="13">
        <f>K353-H353</f>
        <v>2</v>
      </c>
      <c r="N353" s="13">
        <f>K353-J353</f>
        <v>1</v>
      </c>
      <c r="O353" s="11" t="s">
        <v>232</v>
      </c>
      <c r="P353" s="11" t="s">
        <v>264</v>
      </c>
      <c r="Q353" s="14" t="s">
        <v>889</v>
      </c>
      <c r="R353" s="19" t="s">
        <v>160</v>
      </c>
    </row>
    <row r="354" spans="1:18" ht="13" customHeight="1">
      <c r="A354" s="14">
        <v>29</v>
      </c>
      <c r="B354" s="11" t="s">
        <v>679</v>
      </c>
      <c r="C354" s="11" t="s">
        <v>388</v>
      </c>
      <c r="D354" s="11" t="s">
        <v>388</v>
      </c>
      <c r="E354" s="11">
        <v>5</v>
      </c>
      <c r="F354" s="11">
        <f>13+9+29+1+36+150+15+2+20+6</f>
        <v>281</v>
      </c>
      <c r="G354" s="11">
        <v>678</v>
      </c>
      <c r="H354" s="11">
        <v>678</v>
      </c>
      <c r="I354" s="11">
        <v>692</v>
      </c>
      <c r="J354" s="11">
        <v>692</v>
      </c>
      <c r="K354" s="11">
        <v>850</v>
      </c>
      <c r="L354" s="11">
        <v>3</v>
      </c>
      <c r="M354" s="13">
        <f>K354-H354</f>
        <v>172</v>
      </c>
      <c r="N354" s="13">
        <f>K354-J354</f>
        <v>158</v>
      </c>
      <c r="O354" s="11" t="s">
        <v>1183</v>
      </c>
      <c r="P354" s="11" t="s">
        <v>136</v>
      </c>
      <c r="Q354" s="14" t="s">
        <v>889</v>
      </c>
      <c r="R354" s="14"/>
    </row>
    <row r="355" spans="1:18" ht="13" customHeight="1">
      <c r="A355" s="14">
        <v>29</v>
      </c>
      <c r="B355" s="11" t="s">
        <v>679</v>
      </c>
      <c r="C355" s="14" t="s">
        <v>233</v>
      </c>
      <c r="D355" s="11" t="s">
        <v>289</v>
      </c>
      <c r="E355" s="11">
        <v>0</v>
      </c>
      <c r="F355" s="11">
        <v>51</v>
      </c>
      <c r="G355" s="12">
        <v>71</v>
      </c>
      <c r="H355" s="12">
        <v>62</v>
      </c>
      <c r="I355" s="14">
        <v>71</v>
      </c>
      <c r="J355" s="14">
        <v>71</v>
      </c>
      <c r="K355" s="11">
        <v>120</v>
      </c>
      <c r="L355" s="11">
        <v>0</v>
      </c>
      <c r="M355" s="13">
        <f>K355-H355</f>
        <v>58</v>
      </c>
      <c r="N355" s="13">
        <f>K355-J355</f>
        <v>49</v>
      </c>
      <c r="O355" s="11" t="s">
        <v>893</v>
      </c>
      <c r="P355" s="11" t="s">
        <v>894</v>
      </c>
      <c r="Q355" s="14" t="s">
        <v>889</v>
      </c>
      <c r="R355" s="19" t="s">
        <v>1163</v>
      </c>
    </row>
    <row r="356" spans="1:18" ht="13" customHeight="1">
      <c r="A356" s="14">
        <v>29</v>
      </c>
      <c r="B356" s="11" t="s">
        <v>679</v>
      </c>
      <c r="C356" s="11" t="s">
        <v>177</v>
      </c>
      <c r="D356" s="11" t="s">
        <v>177</v>
      </c>
      <c r="E356" s="11">
        <v>0</v>
      </c>
      <c r="F356" s="11">
        <v>0</v>
      </c>
      <c r="G356" s="11">
        <v>2</v>
      </c>
      <c r="H356" s="11">
        <v>2</v>
      </c>
      <c r="I356" s="11">
        <v>2</v>
      </c>
      <c r="J356" s="11">
        <v>2</v>
      </c>
      <c r="K356" s="11">
        <v>3</v>
      </c>
      <c r="L356" s="11">
        <v>0</v>
      </c>
      <c r="M356" s="13">
        <f>K356-H356</f>
        <v>1</v>
      </c>
      <c r="N356" s="13">
        <f>K356-J356</f>
        <v>1</v>
      </c>
      <c r="O356" s="11" t="s">
        <v>165</v>
      </c>
      <c r="P356" s="11" t="s">
        <v>265</v>
      </c>
      <c r="Q356" s="14" t="s">
        <v>889</v>
      </c>
      <c r="R356" s="14"/>
    </row>
    <row r="357" spans="1:18" ht="13" customHeight="1">
      <c r="A357" s="14">
        <v>29</v>
      </c>
      <c r="B357" s="11" t="s">
        <v>1048</v>
      </c>
      <c r="C357" s="11" t="s">
        <v>153</v>
      </c>
      <c r="D357" s="11" t="s">
        <v>288</v>
      </c>
      <c r="E357" s="11">
        <v>0</v>
      </c>
      <c r="F357" s="11">
        <v>4</v>
      </c>
      <c r="G357" s="12">
        <v>3</v>
      </c>
      <c r="H357" s="11">
        <v>3</v>
      </c>
      <c r="I357" s="11">
        <v>3</v>
      </c>
      <c r="J357" s="11">
        <v>3</v>
      </c>
      <c r="K357" s="11">
        <v>3</v>
      </c>
      <c r="L357" s="11">
        <v>0</v>
      </c>
      <c r="M357" s="13">
        <f>K357-H357</f>
        <v>0</v>
      </c>
      <c r="N357" s="13">
        <f>K357-J357</f>
        <v>0</v>
      </c>
      <c r="O357" s="11" t="s">
        <v>1146</v>
      </c>
      <c r="P357" s="11" t="s">
        <v>290</v>
      </c>
      <c r="Q357" s="14" t="s">
        <v>889</v>
      </c>
      <c r="R357" s="19" t="s">
        <v>160</v>
      </c>
    </row>
    <row r="358" spans="1:18" ht="13" customHeight="1">
      <c r="A358" s="14">
        <v>29</v>
      </c>
      <c r="B358" s="11" t="s">
        <v>679</v>
      </c>
      <c r="C358" s="11" t="s">
        <v>178</v>
      </c>
      <c r="D358" s="11" t="s">
        <v>178</v>
      </c>
      <c r="E358" s="11">
        <v>0</v>
      </c>
      <c r="F358" s="11">
        <v>2</v>
      </c>
      <c r="G358" s="11">
        <v>9</v>
      </c>
      <c r="H358" s="11">
        <v>9</v>
      </c>
      <c r="I358" s="11">
        <v>11</v>
      </c>
      <c r="J358" s="11">
        <v>11</v>
      </c>
      <c r="K358" s="11">
        <v>13</v>
      </c>
      <c r="L358" s="11">
        <v>2</v>
      </c>
      <c r="M358" s="13">
        <f>K358-H358</f>
        <v>4</v>
      </c>
      <c r="N358" s="13">
        <f>K358-J358</f>
        <v>2</v>
      </c>
      <c r="O358" s="11" t="s">
        <v>306</v>
      </c>
      <c r="P358" s="11" t="s">
        <v>654</v>
      </c>
      <c r="Q358" s="14" t="s">
        <v>889</v>
      </c>
      <c r="R358" s="14"/>
    </row>
    <row r="359" spans="1:18" ht="13" customHeight="1">
      <c r="A359" s="14">
        <v>29</v>
      </c>
      <c r="B359" s="11" t="s">
        <v>679</v>
      </c>
      <c r="C359" s="11" t="s">
        <v>386</v>
      </c>
      <c r="D359" s="11" t="s">
        <v>386</v>
      </c>
      <c r="E359" s="11">
        <v>3</v>
      </c>
      <c r="F359" s="11">
        <f>54+9+2+4</f>
        <v>69</v>
      </c>
      <c r="G359" s="11">
        <v>112</v>
      </c>
      <c r="H359" s="11">
        <v>112</v>
      </c>
      <c r="I359" s="11">
        <v>118</v>
      </c>
      <c r="J359" s="11">
        <v>118</v>
      </c>
      <c r="K359" s="11">
        <v>125</v>
      </c>
      <c r="L359" s="11">
        <v>0</v>
      </c>
      <c r="M359" s="13">
        <f>K359-H359</f>
        <v>13</v>
      </c>
      <c r="N359" s="13">
        <f>K359-J359</f>
        <v>7</v>
      </c>
      <c r="O359" s="11" t="s">
        <v>7</v>
      </c>
      <c r="P359" s="11" t="s">
        <v>136</v>
      </c>
      <c r="Q359" s="14" t="s">
        <v>889</v>
      </c>
      <c r="R359" s="14"/>
    </row>
    <row r="360" spans="1:18" ht="13" customHeight="1">
      <c r="A360" s="14">
        <v>29</v>
      </c>
      <c r="B360" s="11" t="s">
        <v>679</v>
      </c>
      <c r="C360" s="11" t="s">
        <v>180</v>
      </c>
      <c r="D360" s="11" t="s">
        <v>180</v>
      </c>
      <c r="E360" s="11">
        <v>0</v>
      </c>
      <c r="F360" s="11">
        <v>3</v>
      </c>
      <c r="G360" s="11">
        <v>16</v>
      </c>
      <c r="H360" s="11">
        <v>16</v>
      </c>
      <c r="I360" s="11">
        <v>18</v>
      </c>
      <c r="J360" s="11">
        <v>18</v>
      </c>
      <c r="K360" s="11">
        <v>25</v>
      </c>
      <c r="L360" s="11">
        <v>0</v>
      </c>
      <c r="M360" s="13">
        <f>K360-H360</f>
        <v>9</v>
      </c>
      <c r="N360" s="13">
        <f>K360-J360</f>
        <v>7</v>
      </c>
      <c r="O360" s="11" t="s">
        <v>7</v>
      </c>
      <c r="P360" s="11" t="s">
        <v>136</v>
      </c>
      <c r="Q360" s="14" t="s">
        <v>889</v>
      </c>
      <c r="R360" s="14"/>
    </row>
    <row r="361" spans="1:18" ht="13" customHeight="1">
      <c r="A361" s="14">
        <v>29</v>
      </c>
      <c r="B361" s="11" t="s">
        <v>679</v>
      </c>
      <c r="C361" s="15" t="s">
        <v>52</v>
      </c>
      <c r="D361" s="11"/>
      <c r="E361" s="11">
        <v>0</v>
      </c>
      <c r="F361" s="11">
        <v>0</v>
      </c>
      <c r="G361" s="11">
        <v>0</v>
      </c>
      <c r="H361" s="11">
        <v>0</v>
      </c>
      <c r="I361" s="14">
        <v>0</v>
      </c>
      <c r="J361" s="14">
        <v>0</v>
      </c>
      <c r="K361" s="14">
        <v>1</v>
      </c>
      <c r="L361" s="14">
        <v>0</v>
      </c>
      <c r="M361" s="13">
        <f>K361-H361</f>
        <v>1</v>
      </c>
      <c r="N361" s="13">
        <f>K361-J361</f>
        <v>1</v>
      </c>
      <c r="O361" s="11" t="s">
        <v>232</v>
      </c>
      <c r="P361" s="11" t="s">
        <v>654</v>
      </c>
      <c r="Q361" s="14" t="s">
        <v>889</v>
      </c>
      <c r="R361" s="14" t="s">
        <v>53</v>
      </c>
    </row>
    <row r="362" spans="1:18" ht="13" customHeight="1">
      <c r="A362" s="14">
        <v>29</v>
      </c>
      <c r="B362" s="11" t="s">
        <v>679</v>
      </c>
      <c r="C362" s="11" t="s">
        <v>498</v>
      </c>
      <c r="D362" s="11" t="s">
        <v>143</v>
      </c>
      <c r="E362" s="11">
        <v>0</v>
      </c>
      <c r="F362" s="11">
        <v>0</v>
      </c>
      <c r="G362" s="12">
        <v>1</v>
      </c>
      <c r="H362" s="11">
        <v>1</v>
      </c>
      <c r="I362" s="11">
        <v>1</v>
      </c>
      <c r="J362" s="11">
        <v>1</v>
      </c>
      <c r="K362" s="11">
        <v>1</v>
      </c>
      <c r="L362" s="11">
        <v>0</v>
      </c>
      <c r="M362" s="13">
        <f>K362-H362</f>
        <v>0</v>
      </c>
      <c r="N362" s="13">
        <f>K362-J362</f>
        <v>0</v>
      </c>
      <c r="O362" s="11" t="s">
        <v>1</v>
      </c>
      <c r="P362" s="11" t="s">
        <v>313</v>
      </c>
      <c r="Q362" s="14" t="s">
        <v>889</v>
      </c>
      <c r="R362" s="19" t="s">
        <v>160</v>
      </c>
    </row>
    <row r="363" spans="1:18" ht="13" customHeight="1">
      <c r="A363" s="14">
        <v>30</v>
      </c>
      <c r="B363" s="11" t="s">
        <v>679</v>
      </c>
      <c r="C363" s="11" t="s">
        <v>448</v>
      </c>
      <c r="D363" s="11" t="s">
        <v>448</v>
      </c>
      <c r="E363" s="11">
        <v>1</v>
      </c>
      <c r="F363" s="11">
        <v>13</v>
      </c>
      <c r="G363" s="11">
        <v>23</v>
      </c>
      <c r="H363" s="11">
        <v>23</v>
      </c>
      <c r="I363" s="11">
        <v>25</v>
      </c>
      <c r="J363" s="11">
        <v>25</v>
      </c>
      <c r="K363" s="11">
        <v>45</v>
      </c>
      <c r="L363" s="11">
        <v>0</v>
      </c>
      <c r="M363" s="13">
        <f>K363-H363</f>
        <v>22</v>
      </c>
      <c r="N363" s="13">
        <f>K363-J363</f>
        <v>20</v>
      </c>
      <c r="O363" s="11" t="s">
        <v>306</v>
      </c>
      <c r="P363" s="11" t="s">
        <v>654</v>
      </c>
      <c r="Q363" s="14" t="s">
        <v>889</v>
      </c>
      <c r="R363" s="14"/>
    </row>
    <row r="364" spans="1:18" ht="13" customHeight="1">
      <c r="A364" s="14">
        <v>30</v>
      </c>
      <c r="B364" s="11" t="s">
        <v>679</v>
      </c>
      <c r="C364" s="11" t="s">
        <v>590</v>
      </c>
      <c r="D364" s="11" t="s">
        <v>590</v>
      </c>
      <c r="E364" s="11">
        <v>0</v>
      </c>
      <c r="F364" s="11">
        <v>140</v>
      </c>
      <c r="G364" s="11">
        <v>296</v>
      </c>
      <c r="H364" s="12">
        <v>249</v>
      </c>
      <c r="I364" s="11">
        <v>252</v>
      </c>
      <c r="J364" s="11">
        <v>252</v>
      </c>
      <c r="K364" s="11">
        <v>350</v>
      </c>
      <c r="L364" s="11">
        <v>2</v>
      </c>
      <c r="M364" s="13">
        <f>K364-H364</f>
        <v>101</v>
      </c>
      <c r="N364" s="13">
        <f>K364-J364</f>
        <v>98</v>
      </c>
      <c r="O364" s="11" t="s">
        <v>61</v>
      </c>
      <c r="P364" s="11" t="s">
        <v>30</v>
      </c>
      <c r="Q364" s="14" t="s">
        <v>889</v>
      </c>
      <c r="R364" s="14" t="s">
        <v>1029</v>
      </c>
    </row>
    <row r="365" spans="1:18" ht="14">
      <c r="A365" s="14">
        <v>30</v>
      </c>
      <c r="B365" s="11" t="s">
        <v>679</v>
      </c>
      <c r="C365" s="11" t="s">
        <v>443</v>
      </c>
      <c r="D365" s="11" t="s">
        <v>443</v>
      </c>
      <c r="E365" s="11">
        <v>0</v>
      </c>
      <c r="F365" s="11">
        <v>23</v>
      </c>
      <c r="G365" s="11">
        <v>112</v>
      </c>
      <c r="H365" s="11">
        <v>112</v>
      </c>
      <c r="I365" s="11">
        <v>114</v>
      </c>
      <c r="J365" s="11">
        <v>114</v>
      </c>
      <c r="K365" s="11">
        <v>140</v>
      </c>
      <c r="L365" s="11">
        <v>0</v>
      </c>
      <c r="M365" s="13">
        <f>K365-H365</f>
        <v>28</v>
      </c>
      <c r="N365" s="13">
        <f>K365-J365</f>
        <v>26</v>
      </c>
      <c r="O365" s="11" t="s">
        <v>240</v>
      </c>
      <c r="P365" s="11" t="s">
        <v>132</v>
      </c>
      <c r="Q365" s="14" t="s">
        <v>889</v>
      </c>
      <c r="R365" s="14"/>
    </row>
    <row r="366" spans="1:18" ht="13" customHeight="1">
      <c r="A366" s="14">
        <v>30</v>
      </c>
      <c r="B366" s="14" t="s">
        <v>679</v>
      </c>
      <c r="C366" s="11" t="s">
        <v>463</v>
      </c>
      <c r="D366" s="14" t="s">
        <v>947</v>
      </c>
      <c r="E366" s="14">
        <v>0</v>
      </c>
      <c r="F366" s="14">
        <v>21</v>
      </c>
      <c r="G366" s="15">
        <v>65</v>
      </c>
      <c r="H366" s="15">
        <v>60</v>
      </c>
      <c r="I366" s="14">
        <v>61</v>
      </c>
      <c r="J366" s="14">
        <v>61</v>
      </c>
      <c r="K366" s="14">
        <v>75</v>
      </c>
      <c r="L366" s="14">
        <v>1</v>
      </c>
      <c r="M366" s="13">
        <f>K366-H366</f>
        <v>15</v>
      </c>
      <c r="N366" s="13">
        <f>K366-J366</f>
        <v>14</v>
      </c>
      <c r="O366" s="14" t="s">
        <v>39</v>
      </c>
      <c r="P366" s="14" t="s">
        <v>965</v>
      </c>
      <c r="Q366" s="14" t="s">
        <v>889</v>
      </c>
      <c r="R366" s="14" t="s">
        <v>1163</v>
      </c>
    </row>
    <row r="367" spans="1:18" ht="13" customHeight="1">
      <c r="A367" s="14">
        <v>30</v>
      </c>
      <c r="B367" s="11" t="s">
        <v>679</v>
      </c>
      <c r="C367" s="11" t="s">
        <v>412</v>
      </c>
      <c r="D367" s="11" t="s">
        <v>412</v>
      </c>
      <c r="E367" s="11">
        <v>1</v>
      </c>
      <c r="F367" s="11">
        <v>79</v>
      </c>
      <c r="G367" s="11">
        <v>85</v>
      </c>
      <c r="H367" s="11">
        <v>85</v>
      </c>
      <c r="I367" s="11">
        <v>95</v>
      </c>
      <c r="J367" s="11">
        <v>95</v>
      </c>
      <c r="K367" s="11">
        <v>125</v>
      </c>
      <c r="L367" s="11">
        <v>0</v>
      </c>
      <c r="M367" s="13">
        <f>K367-H367</f>
        <v>40</v>
      </c>
      <c r="N367" s="13">
        <f>K367-J367</f>
        <v>30</v>
      </c>
      <c r="O367" s="11" t="s">
        <v>123</v>
      </c>
      <c r="P367" s="11" t="s">
        <v>124</v>
      </c>
      <c r="Q367" s="14" t="s">
        <v>889</v>
      </c>
      <c r="R367" s="14"/>
    </row>
    <row r="368" spans="1:18" ht="13" customHeight="1">
      <c r="A368" s="14">
        <v>30</v>
      </c>
      <c r="B368" s="11" t="s">
        <v>679</v>
      </c>
      <c r="C368" s="11" t="s">
        <v>252</v>
      </c>
      <c r="D368" s="11" t="s">
        <v>252</v>
      </c>
      <c r="E368" s="11">
        <v>0</v>
      </c>
      <c r="F368" s="11">
        <v>1</v>
      </c>
      <c r="G368" s="11">
        <v>1</v>
      </c>
      <c r="H368" s="11">
        <v>1</v>
      </c>
      <c r="I368" s="11">
        <v>1</v>
      </c>
      <c r="J368" s="11">
        <v>1</v>
      </c>
      <c r="K368" s="11">
        <v>2</v>
      </c>
      <c r="L368" s="11">
        <v>0</v>
      </c>
      <c r="M368" s="13">
        <f>K368-H368</f>
        <v>1</v>
      </c>
      <c r="N368" s="13">
        <f>K368-J368</f>
        <v>1</v>
      </c>
      <c r="O368" s="11" t="s">
        <v>123</v>
      </c>
      <c r="P368" s="11" t="s">
        <v>124</v>
      </c>
      <c r="Q368" s="14" t="s">
        <v>889</v>
      </c>
      <c r="R368" s="14"/>
    </row>
    <row r="369" spans="1:18" ht="13" customHeight="1">
      <c r="A369" s="14">
        <v>30</v>
      </c>
      <c r="B369" s="11" t="s">
        <v>679</v>
      </c>
      <c r="C369" s="14" t="s">
        <v>427</v>
      </c>
      <c r="D369" s="11" t="s">
        <v>427</v>
      </c>
      <c r="E369" s="11">
        <v>1</v>
      </c>
      <c r="F369" s="11">
        <v>1</v>
      </c>
      <c r="G369" s="11">
        <v>3</v>
      </c>
      <c r="H369" s="11">
        <v>3</v>
      </c>
      <c r="I369" s="11">
        <v>3</v>
      </c>
      <c r="J369" s="11">
        <v>3</v>
      </c>
      <c r="K369" s="11">
        <v>3</v>
      </c>
      <c r="L369" s="11">
        <v>0</v>
      </c>
      <c r="M369" s="13">
        <f>K369-H369</f>
        <v>0</v>
      </c>
      <c r="N369" s="13">
        <f>K369-J369</f>
        <v>0</v>
      </c>
      <c r="O369" s="11" t="s">
        <v>123</v>
      </c>
      <c r="P369" s="11" t="s">
        <v>133</v>
      </c>
      <c r="Q369" s="14" t="s">
        <v>889</v>
      </c>
      <c r="R369" s="14"/>
    </row>
    <row r="370" spans="1:18" ht="13" customHeight="1">
      <c r="A370" s="14">
        <v>30</v>
      </c>
      <c r="B370" s="14" t="s">
        <v>679</v>
      </c>
      <c r="C370" s="11" t="s">
        <v>464</v>
      </c>
      <c r="D370" s="14" t="s">
        <v>910</v>
      </c>
      <c r="E370" s="14">
        <v>0</v>
      </c>
      <c r="F370" s="14">
        <v>1</v>
      </c>
      <c r="G370" s="15">
        <v>2</v>
      </c>
      <c r="H370" s="14">
        <v>2</v>
      </c>
      <c r="I370" s="11">
        <v>2</v>
      </c>
      <c r="J370" s="11">
        <v>2</v>
      </c>
      <c r="K370" s="14">
        <v>2</v>
      </c>
      <c r="L370" s="14">
        <v>0</v>
      </c>
      <c r="M370" s="13">
        <f>K370-H370</f>
        <v>0</v>
      </c>
      <c r="N370" s="13">
        <f>K370-J370</f>
        <v>0</v>
      </c>
      <c r="O370" s="14" t="s">
        <v>123</v>
      </c>
      <c r="P370" s="14" t="s">
        <v>124</v>
      </c>
      <c r="Q370" s="14" t="s">
        <v>889</v>
      </c>
      <c r="R370" s="19" t="s">
        <v>160</v>
      </c>
    </row>
    <row r="371" spans="1:18" ht="13" customHeight="1">
      <c r="A371" s="14">
        <v>30</v>
      </c>
      <c r="B371" s="11" t="s">
        <v>679</v>
      </c>
      <c r="C371" s="11" t="s">
        <v>441</v>
      </c>
      <c r="D371" s="11" t="s">
        <v>148</v>
      </c>
      <c r="E371" s="11">
        <v>0</v>
      </c>
      <c r="F371" s="11">
        <v>54</v>
      </c>
      <c r="G371" s="11">
        <v>55</v>
      </c>
      <c r="H371" s="12">
        <v>46</v>
      </c>
      <c r="I371" s="11">
        <v>62</v>
      </c>
      <c r="J371" s="11">
        <v>62</v>
      </c>
      <c r="K371" s="11">
        <v>95</v>
      </c>
      <c r="L371" s="11">
        <v>2</v>
      </c>
      <c r="M371" s="13">
        <f>K371-H371</f>
        <v>49</v>
      </c>
      <c r="N371" s="13">
        <f>K371-J371</f>
        <v>33</v>
      </c>
      <c r="O371" s="11" t="s">
        <v>123</v>
      </c>
      <c r="P371" s="11" t="s">
        <v>124</v>
      </c>
      <c r="Q371" s="14" t="s">
        <v>889</v>
      </c>
      <c r="R371" s="14" t="s">
        <v>1029</v>
      </c>
    </row>
    <row r="372" spans="1:18" ht="13" customHeight="1">
      <c r="A372" s="14">
        <v>30</v>
      </c>
      <c r="B372" s="11" t="s">
        <v>679</v>
      </c>
      <c r="C372" s="11" t="s">
        <v>425</v>
      </c>
      <c r="D372" s="11" t="s">
        <v>425</v>
      </c>
      <c r="E372" s="11">
        <v>1</v>
      </c>
      <c r="F372" s="11">
        <f>2+3+8</f>
        <v>13</v>
      </c>
      <c r="G372" s="11">
        <v>19</v>
      </c>
      <c r="H372" s="11">
        <v>19</v>
      </c>
      <c r="I372" s="11">
        <v>24</v>
      </c>
      <c r="J372" s="11">
        <v>24</v>
      </c>
      <c r="K372" s="11">
        <v>39</v>
      </c>
      <c r="L372" s="11">
        <v>0</v>
      </c>
      <c r="M372" s="13">
        <f>K372-H372</f>
        <v>20</v>
      </c>
      <c r="N372" s="13">
        <f>K372-J372</f>
        <v>15</v>
      </c>
      <c r="O372" s="11" t="s">
        <v>123</v>
      </c>
      <c r="P372" s="11" t="s">
        <v>133</v>
      </c>
      <c r="Q372" s="14" t="s">
        <v>889</v>
      </c>
      <c r="R372" s="14"/>
    </row>
    <row r="373" spans="1:18" ht="14">
      <c r="A373" s="14">
        <v>30</v>
      </c>
      <c r="B373" s="11" t="s">
        <v>679</v>
      </c>
      <c r="C373" s="11" t="s">
        <v>445</v>
      </c>
      <c r="D373" s="11" t="s">
        <v>1044</v>
      </c>
      <c r="E373" s="11">
        <v>0</v>
      </c>
      <c r="F373" s="11">
        <v>87</v>
      </c>
      <c r="G373" s="11">
        <v>93</v>
      </c>
      <c r="H373" s="11">
        <v>93</v>
      </c>
      <c r="I373" s="11">
        <v>122</v>
      </c>
      <c r="J373" s="11">
        <v>122</v>
      </c>
      <c r="K373" s="11">
        <v>146</v>
      </c>
      <c r="L373" s="11">
        <v>8</v>
      </c>
      <c r="M373" s="13">
        <f>K373-H373</f>
        <v>53</v>
      </c>
      <c r="N373" s="13">
        <f>K373-J373</f>
        <v>24</v>
      </c>
      <c r="O373" s="11" t="s">
        <v>123</v>
      </c>
      <c r="P373" s="11" t="s">
        <v>124</v>
      </c>
      <c r="Q373" s="14" t="s">
        <v>815</v>
      </c>
      <c r="R373" s="14"/>
    </row>
    <row r="374" spans="1:18" ht="13" customHeight="1">
      <c r="A374" s="14">
        <v>30</v>
      </c>
      <c r="B374" s="14" t="s">
        <v>679</v>
      </c>
      <c r="C374" s="11" t="s">
        <v>465</v>
      </c>
      <c r="D374" s="14" t="s">
        <v>909</v>
      </c>
      <c r="E374" s="14">
        <v>0</v>
      </c>
      <c r="F374" s="14">
        <v>13</v>
      </c>
      <c r="G374" s="15">
        <v>11</v>
      </c>
      <c r="H374" s="14">
        <v>11</v>
      </c>
      <c r="I374" s="11">
        <v>12</v>
      </c>
      <c r="J374" s="11">
        <v>12</v>
      </c>
      <c r="K374" s="14">
        <v>13</v>
      </c>
      <c r="L374" s="14">
        <v>2</v>
      </c>
      <c r="M374" s="13">
        <f>K374-H374</f>
        <v>2</v>
      </c>
      <c r="N374" s="13">
        <f>K374-J374</f>
        <v>1</v>
      </c>
      <c r="O374" s="14" t="s">
        <v>123</v>
      </c>
      <c r="P374" s="14" t="s">
        <v>124</v>
      </c>
      <c r="Q374" s="14" t="s">
        <v>889</v>
      </c>
      <c r="R374" s="14" t="s">
        <v>160</v>
      </c>
    </row>
    <row r="375" spans="1:18" ht="13" customHeight="1">
      <c r="A375" s="14">
        <v>30</v>
      </c>
      <c r="B375" s="11" t="s">
        <v>679</v>
      </c>
      <c r="C375" s="11" t="s">
        <v>791</v>
      </c>
      <c r="D375" s="11" t="s">
        <v>791</v>
      </c>
      <c r="E375" s="11">
        <v>0</v>
      </c>
      <c r="F375" s="11">
        <v>1</v>
      </c>
      <c r="G375" s="11">
        <v>2</v>
      </c>
      <c r="H375" s="11">
        <v>2</v>
      </c>
      <c r="I375" s="11">
        <v>3</v>
      </c>
      <c r="J375" s="11">
        <v>3</v>
      </c>
      <c r="K375" s="11">
        <v>4</v>
      </c>
      <c r="L375" s="11">
        <v>0</v>
      </c>
      <c r="M375" s="13">
        <f>K375-H375</f>
        <v>2</v>
      </c>
      <c r="N375" s="13">
        <f>K375-J375</f>
        <v>1</v>
      </c>
      <c r="O375" s="11" t="s">
        <v>123</v>
      </c>
      <c r="P375" s="11" t="s">
        <v>124</v>
      </c>
      <c r="Q375" s="14" t="s">
        <v>889</v>
      </c>
      <c r="R375" s="14"/>
    </row>
    <row r="376" spans="1:18" ht="13" customHeight="1">
      <c r="A376" s="14">
        <v>30</v>
      </c>
      <c r="B376" s="11" t="s">
        <v>679</v>
      </c>
      <c r="C376" s="11" t="s">
        <v>444</v>
      </c>
      <c r="D376" s="11" t="s">
        <v>911</v>
      </c>
      <c r="E376" s="11">
        <v>1</v>
      </c>
      <c r="F376" s="11">
        <v>14</v>
      </c>
      <c r="G376" s="12">
        <v>22</v>
      </c>
      <c r="H376" s="12">
        <v>19</v>
      </c>
      <c r="I376" s="11">
        <v>19</v>
      </c>
      <c r="J376" s="11">
        <v>19</v>
      </c>
      <c r="K376" s="11">
        <v>25</v>
      </c>
      <c r="L376" s="11">
        <v>0</v>
      </c>
      <c r="M376" s="13">
        <f>K376-H376</f>
        <v>6</v>
      </c>
      <c r="N376" s="13">
        <f>K376-J376</f>
        <v>6</v>
      </c>
      <c r="O376" s="11" t="s">
        <v>123</v>
      </c>
      <c r="P376" s="11" t="s">
        <v>133</v>
      </c>
      <c r="Q376" s="14" t="s">
        <v>889</v>
      </c>
      <c r="R376" s="19" t="s">
        <v>1163</v>
      </c>
    </row>
    <row r="377" spans="1:18" ht="13" customHeight="1">
      <c r="A377" s="14">
        <v>30</v>
      </c>
      <c r="B377" s="11" t="s">
        <v>679</v>
      </c>
      <c r="C377" s="11" t="s">
        <v>446</v>
      </c>
      <c r="D377" s="11" t="s">
        <v>910</v>
      </c>
      <c r="E377" s="11">
        <v>1</v>
      </c>
      <c r="F377" s="11">
        <v>6</v>
      </c>
      <c r="G377" s="12">
        <v>7</v>
      </c>
      <c r="H377" s="12">
        <v>6</v>
      </c>
      <c r="I377" s="11">
        <v>6</v>
      </c>
      <c r="J377" s="11">
        <v>6</v>
      </c>
      <c r="K377" s="11">
        <v>6</v>
      </c>
      <c r="L377" s="11">
        <v>0</v>
      </c>
      <c r="M377" s="13">
        <f>K377-H377</f>
        <v>0</v>
      </c>
      <c r="N377" s="13">
        <f>K377-J377</f>
        <v>0</v>
      </c>
      <c r="O377" s="11" t="s">
        <v>123</v>
      </c>
      <c r="P377" s="11" t="s">
        <v>124</v>
      </c>
      <c r="Q377" s="14" t="s">
        <v>889</v>
      </c>
      <c r="R377" s="19" t="s">
        <v>1163</v>
      </c>
    </row>
    <row r="378" spans="1:18" ht="13" customHeight="1">
      <c r="A378" s="14">
        <v>30</v>
      </c>
      <c r="B378" s="14" t="s">
        <v>679</v>
      </c>
      <c r="C378" s="11" t="s">
        <v>948</v>
      </c>
      <c r="D378" s="14" t="s">
        <v>900</v>
      </c>
      <c r="E378" s="14">
        <v>0</v>
      </c>
      <c r="F378" s="14">
        <v>1</v>
      </c>
      <c r="G378" s="15">
        <v>1</v>
      </c>
      <c r="H378" s="14">
        <v>1</v>
      </c>
      <c r="I378" s="11">
        <v>1</v>
      </c>
      <c r="J378" s="11">
        <v>1</v>
      </c>
      <c r="K378" s="14">
        <v>5</v>
      </c>
      <c r="L378" s="14">
        <v>0</v>
      </c>
      <c r="M378" s="13">
        <f>K378-H378</f>
        <v>4</v>
      </c>
      <c r="N378" s="13">
        <f>K378-J378</f>
        <v>4</v>
      </c>
      <c r="O378" s="11" t="s">
        <v>7</v>
      </c>
      <c r="P378" s="11" t="s">
        <v>136</v>
      </c>
      <c r="Q378" s="14" t="s">
        <v>889</v>
      </c>
      <c r="R378" s="19" t="s">
        <v>160</v>
      </c>
    </row>
    <row r="379" spans="1:18" ht="13" customHeight="1">
      <c r="A379" s="14">
        <v>30</v>
      </c>
      <c r="B379" s="11" t="s">
        <v>679</v>
      </c>
      <c r="C379" s="11" t="s">
        <v>408</v>
      </c>
      <c r="D379" s="11" t="s">
        <v>408</v>
      </c>
      <c r="E379" s="11">
        <v>0</v>
      </c>
      <c r="F379" s="11">
        <v>7</v>
      </c>
      <c r="G379" s="11">
        <v>7</v>
      </c>
      <c r="H379" s="12">
        <v>6</v>
      </c>
      <c r="I379" s="11">
        <v>6</v>
      </c>
      <c r="J379" s="11">
        <v>6</v>
      </c>
      <c r="K379" s="11">
        <v>7</v>
      </c>
      <c r="L379" s="11">
        <v>0</v>
      </c>
      <c r="M379" s="13">
        <f>K379-H379</f>
        <v>1</v>
      </c>
      <c r="N379" s="13">
        <f>K379-J379</f>
        <v>1</v>
      </c>
      <c r="O379" s="11" t="s">
        <v>7</v>
      </c>
      <c r="P379" s="11" t="s">
        <v>136</v>
      </c>
      <c r="Q379" s="14" t="s">
        <v>889</v>
      </c>
      <c r="R379" s="19" t="s">
        <v>1029</v>
      </c>
    </row>
    <row r="380" spans="1:18" ht="13" customHeight="1">
      <c r="A380" s="14">
        <v>30</v>
      </c>
      <c r="B380" s="17" t="s">
        <v>679</v>
      </c>
      <c r="C380" s="11" t="s">
        <v>942</v>
      </c>
      <c r="D380" s="11" t="s">
        <v>900</v>
      </c>
      <c r="E380" s="11">
        <v>0</v>
      </c>
      <c r="F380" s="11">
        <v>0</v>
      </c>
      <c r="G380" s="12">
        <v>2</v>
      </c>
      <c r="H380" s="11">
        <v>2</v>
      </c>
      <c r="I380" s="11">
        <v>3</v>
      </c>
      <c r="J380" s="11">
        <v>3</v>
      </c>
      <c r="K380" s="11">
        <v>3</v>
      </c>
      <c r="L380" s="11">
        <v>0</v>
      </c>
      <c r="M380" s="13">
        <f>K380-H380</f>
        <v>1</v>
      </c>
      <c r="N380" s="13">
        <f>K380-J380</f>
        <v>0</v>
      </c>
      <c r="O380" s="11" t="s">
        <v>1146</v>
      </c>
      <c r="P380" s="11" t="s">
        <v>787</v>
      </c>
      <c r="Q380" s="14" t="s">
        <v>889</v>
      </c>
      <c r="R380" s="19" t="s">
        <v>160</v>
      </c>
    </row>
    <row r="381" spans="1:18" ht="13" customHeight="1">
      <c r="A381" s="14">
        <v>30</v>
      </c>
      <c r="B381" s="11" t="s">
        <v>679</v>
      </c>
      <c r="C381" s="11" t="s">
        <v>447</v>
      </c>
      <c r="D381" s="11" t="s">
        <v>447</v>
      </c>
      <c r="E381" s="11">
        <v>1</v>
      </c>
      <c r="F381" s="11">
        <v>7</v>
      </c>
      <c r="G381" s="11">
        <v>14</v>
      </c>
      <c r="H381" s="11">
        <v>14</v>
      </c>
      <c r="I381" s="11">
        <v>16</v>
      </c>
      <c r="J381" s="11">
        <v>16</v>
      </c>
      <c r="K381" s="11">
        <v>18</v>
      </c>
      <c r="L381" s="11">
        <v>0</v>
      </c>
      <c r="M381" s="13">
        <f>K381-H381</f>
        <v>4</v>
      </c>
      <c r="N381" s="13">
        <f>K381-J381</f>
        <v>2</v>
      </c>
      <c r="O381" s="11" t="s">
        <v>1146</v>
      </c>
      <c r="P381" s="11" t="s">
        <v>716</v>
      </c>
      <c r="Q381" s="14" t="s">
        <v>889</v>
      </c>
      <c r="R381" s="14"/>
    </row>
    <row r="382" spans="1:18" ht="13" customHeight="1">
      <c r="A382" s="14">
        <v>30</v>
      </c>
      <c r="B382" s="11" t="s">
        <v>679</v>
      </c>
      <c r="C382" s="11" t="s">
        <v>442</v>
      </c>
      <c r="D382" s="11" t="s">
        <v>72</v>
      </c>
      <c r="E382" s="11">
        <v>1</v>
      </c>
      <c r="F382" s="11">
        <v>84</v>
      </c>
      <c r="G382" s="11">
        <v>157</v>
      </c>
      <c r="H382" s="12">
        <v>136</v>
      </c>
      <c r="I382" s="14">
        <v>135</v>
      </c>
      <c r="J382" s="21">
        <v>136</v>
      </c>
      <c r="K382" s="11">
        <v>190</v>
      </c>
      <c r="L382" s="11">
        <v>0</v>
      </c>
      <c r="M382" s="13">
        <f>K382-H382</f>
        <v>54</v>
      </c>
      <c r="N382" s="13">
        <f>K382-J382</f>
        <v>54</v>
      </c>
      <c r="O382" s="11" t="s">
        <v>1146</v>
      </c>
      <c r="P382" s="11" t="s">
        <v>716</v>
      </c>
      <c r="Q382" s="14" t="s">
        <v>889</v>
      </c>
      <c r="R382" s="19" t="s">
        <v>1164</v>
      </c>
    </row>
    <row r="383" spans="1:18" ht="13" customHeight="1">
      <c r="A383" s="14">
        <v>30</v>
      </c>
      <c r="B383" s="14" t="s">
        <v>679</v>
      </c>
      <c r="C383" s="15" t="s">
        <v>1028</v>
      </c>
      <c r="D383" s="11"/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1</v>
      </c>
      <c r="L383" s="11">
        <v>0</v>
      </c>
      <c r="M383" s="13">
        <f>K383-H383</f>
        <v>1</v>
      </c>
      <c r="N383" s="13">
        <f>K383-J383</f>
        <v>1</v>
      </c>
      <c r="O383" s="14" t="s">
        <v>306</v>
      </c>
      <c r="P383" s="14" t="s">
        <v>654</v>
      </c>
      <c r="Q383" s="14" t="s">
        <v>889</v>
      </c>
      <c r="R383" s="14" t="s">
        <v>1156</v>
      </c>
    </row>
    <row r="384" spans="1:18" ht="13" customHeight="1">
      <c r="A384" s="14">
        <v>30</v>
      </c>
      <c r="B384" s="11" t="s">
        <v>679</v>
      </c>
      <c r="C384" s="11" t="s">
        <v>424</v>
      </c>
      <c r="D384" s="11" t="s">
        <v>424</v>
      </c>
      <c r="E384" s="11">
        <v>0</v>
      </c>
      <c r="F384" s="11">
        <v>1</v>
      </c>
      <c r="G384" s="11">
        <v>2</v>
      </c>
      <c r="H384" s="12">
        <v>1</v>
      </c>
      <c r="I384" s="11">
        <v>1</v>
      </c>
      <c r="J384" s="11">
        <v>1</v>
      </c>
      <c r="K384" s="11">
        <v>1</v>
      </c>
      <c r="L384" s="11">
        <v>0</v>
      </c>
      <c r="M384" s="13">
        <f>K384-H384</f>
        <v>0</v>
      </c>
      <c r="N384" s="13">
        <f>K384-J384</f>
        <v>0</v>
      </c>
      <c r="O384" s="11" t="s">
        <v>7</v>
      </c>
      <c r="P384" s="11" t="s">
        <v>136</v>
      </c>
      <c r="Q384" s="14" t="s">
        <v>889</v>
      </c>
      <c r="R384" s="19" t="s">
        <v>1029</v>
      </c>
    </row>
    <row r="385" spans="1:18" ht="13" customHeight="1">
      <c r="A385" s="14">
        <v>30</v>
      </c>
      <c r="B385" s="11" t="s">
        <v>679</v>
      </c>
      <c r="C385" s="11" t="s">
        <v>589</v>
      </c>
      <c r="D385" s="11" t="s">
        <v>589</v>
      </c>
      <c r="E385" s="11">
        <v>0</v>
      </c>
      <c r="F385" s="11">
        <v>60</v>
      </c>
      <c r="G385" s="11">
        <v>96</v>
      </c>
      <c r="H385" s="12">
        <v>85</v>
      </c>
      <c r="I385" s="11">
        <v>85</v>
      </c>
      <c r="J385" s="11">
        <v>85</v>
      </c>
      <c r="K385" s="11">
        <v>150</v>
      </c>
      <c r="L385" s="11">
        <v>0</v>
      </c>
      <c r="M385" s="13">
        <f>K385-H385</f>
        <v>65</v>
      </c>
      <c r="N385" s="13">
        <f>K385-J385</f>
        <v>65</v>
      </c>
      <c r="O385" s="11" t="s">
        <v>162</v>
      </c>
      <c r="P385" s="11" t="s">
        <v>250</v>
      </c>
      <c r="Q385" s="14" t="s">
        <v>814</v>
      </c>
      <c r="R385" s="19" t="s">
        <v>1029</v>
      </c>
    </row>
    <row r="386" spans="1:18" ht="13" customHeight="1">
      <c r="A386" s="14">
        <v>30</v>
      </c>
      <c r="B386" s="11" t="s">
        <v>679</v>
      </c>
      <c r="C386" s="11" t="s">
        <v>129</v>
      </c>
      <c r="D386" s="11" t="s">
        <v>129</v>
      </c>
      <c r="E386" s="11">
        <v>0</v>
      </c>
      <c r="F386" s="11">
        <v>0</v>
      </c>
      <c r="G386" s="11">
        <v>6</v>
      </c>
      <c r="H386" s="11">
        <v>6</v>
      </c>
      <c r="I386" s="11">
        <v>8</v>
      </c>
      <c r="J386" s="11">
        <v>8</v>
      </c>
      <c r="K386" s="11">
        <v>18</v>
      </c>
      <c r="L386" s="11">
        <v>0</v>
      </c>
      <c r="M386" s="13">
        <f>K386-H386</f>
        <v>12</v>
      </c>
      <c r="N386" s="13">
        <f>K386-J386</f>
        <v>10</v>
      </c>
      <c r="O386" s="11" t="s">
        <v>0</v>
      </c>
      <c r="P386" s="11" t="s">
        <v>309</v>
      </c>
      <c r="Q386" s="14" t="s">
        <v>889</v>
      </c>
      <c r="R386" s="14"/>
    </row>
    <row r="387" spans="1:18" ht="13" customHeight="1">
      <c r="A387" s="14">
        <v>30</v>
      </c>
      <c r="B387" s="14" t="s">
        <v>679</v>
      </c>
      <c r="C387" s="11" t="s">
        <v>521</v>
      </c>
      <c r="D387" s="14" t="s">
        <v>908</v>
      </c>
      <c r="E387" s="14">
        <v>0</v>
      </c>
      <c r="F387" s="14">
        <v>1</v>
      </c>
      <c r="G387" s="15">
        <v>4</v>
      </c>
      <c r="H387" s="14">
        <v>4</v>
      </c>
      <c r="I387" s="11">
        <v>4</v>
      </c>
      <c r="J387" s="11">
        <v>4</v>
      </c>
      <c r="K387" s="14">
        <v>5</v>
      </c>
      <c r="L387" s="14">
        <v>0</v>
      </c>
      <c r="M387" s="13">
        <f>K387-H387</f>
        <v>1</v>
      </c>
      <c r="N387" s="13">
        <f>K387-J387</f>
        <v>1</v>
      </c>
      <c r="O387" s="14" t="s">
        <v>0</v>
      </c>
      <c r="P387" s="14" t="s">
        <v>309</v>
      </c>
      <c r="Q387" s="14" t="s">
        <v>889</v>
      </c>
      <c r="R387" s="19" t="s">
        <v>160</v>
      </c>
    </row>
    <row r="388" spans="1:18" ht="14">
      <c r="A388" s="14">
        <v>30</v>
      </c>
      <c r="B388" s="13" t="s">
        <v>679</v>
      </c>
      <c r="C388" s="11" t="s">
        <v>1003</v>
      </c>
      <c r="D388" s="13" t="s">
        <v>908</v>
      </c>
      <c r="E388" s="14">
        <v>0</v>
      </c>
      <c r="F388" s="14">
        <v>2</v>
      </c>
      <c r="G388" s="15">
        <v>3</v>
      </c>
      <c r="H388" s="14">
        <v>3</v>
      </c>
      <c r="I388" s="11">
        <v>3</v>
      </c>
      <c r="J388" s="11">
        <v>3</v>
      </c>
      <c r="K388" s="14">
        <v>3</v>
      </c>
      <c r="L388" s="14">
        <v>0</v>
      </c>
      <c r="M388" s="13">
        <f>K388-H388</f>
        <v>0</v>
      </c>
      <c r="N388" s="13">
        <f>K388-J388</f>
        <v>0</v>
      </c>
      <c r="O388" s="14" t="s">
        <v>0</v>
      </c>
      <c r="P388" s="14" t="s">
        <v>309</v>
      </c>
      <c r="Q388" s="14" t="s">
        <v>889</v>
      </c>
      <c r="R388" s="19" t="s">
        <v>160</v>
      </c>
    </row>
    <row r="389" spans="1:18" ht="13" customHeight="1">
      <c r="A389" s="14">
        <v>30</v>
      </c>
      <c r="B389" s="13" t="s">
        <v>679</v>
      </c>
      <c r="C389" s="11" t="s">
        <v>719</v>
      </c>
      <c r="D389" s="13" t="s">
        <v>908</v>
      </c>
      <c r="E389" s="14">
        <v>0</v>
      </c>
      <c r="F389" s="14">
        <v>4</v>
      </c>
      <c r="G389" s="15">
        <v>4</v>
      </c>
      <c r="H389" s="14">
        <v>4</v>
      </c>
      <c r="I389" s="11">
        <v>6</v>
      </c>
      <c r="J389" s="11">
        <v>6</v>
      </c>
      <c r="K389" s="14">
        <v>9</v>
      </c>
      <c r="L389" s="14">
        <v>0</v>
      </c>
      <c r="M389" s="13">
        <f>K389-H389</f>
        <v>5</v>
      </c>
      <c r="N389" s="13">
        <f>K389-J389</f>
        <v>3</v>
      </c>
      <c r="O389" s="14" t="s">
        <v>0</v>
      </c>
      <c r="P389" s="14" t="s">
        <v>309</v>
      </c>
      <c r="Q389" s="14" t="s">
        <v>889</v>
      </c>
      <c r="R389" s="19" t="s">
        <v>160</v>
      </c>
    </row>
    <row r="390" spans="1:18" ht="13" customHeight="1">
      <c r="A390" s="14">
        <v>30</v>
      </c>
      <c r="B390" s="11" t="s">
        <v>679</v>
      </c>
      <c r="C390" s="11" t="s">
        <v>588</v>
      </c>
      <c r="D390" s="11" t="s">
        <v>731</v>
      </c>
      <c r="E390" s="11">
        <v>0</v>
      </c>
      <c r="F390" s="11">
        <v>38</v>
      </c>
      <c r="G390" s="12">
        <v>42</v>
      </c>
      <c r="H390" s="12">
        <v>38</v>
      </c>
      <c r="I390" s="11">
        <v>47</v>
      </c>
      <c r="J390" s="11">
        <v>47</v>
      </c>
      <c r="K390" s="11">
        <v>60</v>
      </c>
      <c r="L390" s="11">
        <v>0</v>
      </c>
      <c r="M390" s="13">
        <f>K390-H390</f>
        <v>22</v>
      </c>
      <c r="N390" s="13">
        <f>K390-J390</f>
        <v>13</v>
      </c>
      <c r="O390" s="11" t="s">
        <v>0</v>
      </c>
      <c r="P390" s="11" t="s">
        <v>309</v>
      </c>
      <c r="Q390" s="14" t="s">
        <v>889</v>
      </c>
      <c r="R390" s="19" t="s">
        <v>1163</v>
      </c>
    </row>
    <row r="391" spans="1:18" ht="13" customHeight="1">
      <c r="A391" s="14">
        <v>30</v>
      </c>
      <c r="B391" s="11" t="s">
        <v>679</v>
      </c>
      <c r="C391" s="11" t="s">
        <v>426</v>
      </c>
      <c r="D391" s="11" t="s">
        <v>426</v>
      </c>
      <c r="E391" s="11">
        <v>0</v>
      </c>
      <c r="F391" s="11">
        <v>19</v>
      </c>
      <c r="G391" s="11">
        <v>2</v>
      </c>
      <c r="H391" s="11">
        <v>2</v>
      </c>
      <c r="I391" s="11">
        <v>2</v>
      </c>
      <c r="J391" s="11">
        <v>2</v>
      </c>
      <c r="K391" s="11">
        <v>2</v>
      </c>
      <c r="L391" s="11">
        <v>0</v>
      </c>
      <c r="M391" s="13">
        <f>K391-H391</f>
        <v>0</v>
      </c>
      <c r="N391" s="13">
        <f>K391-J391</f>
        <v>0</v>
      </c>
      <c r="O391" s="11" t="s">
        <v>0</v>
      </c>
      <c r="P391" s="11" t="s">
        <v>309</v>
      </c>
      <c r="Q391" s="14" t="s">
        <v>889</v>
      </c>
      <c r="R391" s="14"/>
    </row>
    <row r="392" spans="1:18" ht="13" customHeight="1">
      <c r="A392" s="14">
        <v>30</v>
      </c>
      <c r="B392" s="11" t="s">
        <v>679</v>
      </c>
      <c r="C392" s="11" t="s">
        <v>539</v>
      </c>
      <c r="D392" s="11" t="s">
        <v>539</v>
      </c>
      <c r="E392" s="11">
        <v>0</v>
      </c>
      <c r="F392" s="11">
        <v>10</v>
      </c>
      <c r="G392" s="11">
        <v>8</v>
      </c>
      <c r="H392" s="11">
        <v>8</v>
      </c>
      <c r="I392" s="11">
        <v>11</v>
      </c>
      <c r="J392" s="11">
        <v>11</v>
      </c>
      <c r="K392" s="11">
        <v>15</v>
      </c>
      <c r="L392" s="11">
        <v>0</v>
      </c>
      <c r="M392" s="13">
        <f>K392-H392</f>
        <v>7</v>
      </c>
      <c r="N392" s="13">
        <f>K392-J392</f>
        <v>4</v>
      </c>
      <c r="O392" s="11" t="s">
        <v>123</v>
      </c>
      <c r="P392" s="11" t="s">
        <v>133</v>
      </c>
      <c r="Q392" s="14" t="s">
        <v>889</v>
      </c>
      <c r="R392" s="14"/>
    </row>
    <row r="393" spans="1:18" ht="13" customHeight="1">
      <c r="A393" s="14">
        <v>30</v>
      </c>
      <c r="B393" s="11" t="s">
        <v>679</v>
      </c>
      <c r="C393" s="11" t="s">
        <v>927</v>
      </c>
      <c r="D393" s="11" t="s">
        <v>927</v>
      </c>
      <c r="E393" s="11">
        <v>0</v>
      </c>
      <c r="F393" s="11">
        <v>21</v>
      </c>
      <c r="G393" s="11">
        <v>22</v>
      </c>
      <c r="H393" s="11">
        <v>22</v>
      </c>
      <c r="I393" s="11">
        <v>29</v>
      </c>
      <c r="J393" s="11">
        <v>29</v>
      </c>
      <c r="K393" s="11">
        <v>40</v>
      </c>
      <c r="L393" s="11">
        <v>0</v>
      </c>
      <c r="M393" s="13">
        <f>K393-H393</f>
        <v>18</v>
      </c>
      <c r="N393" s="13">
        <f>K393-J393</f>
        <v>11</v>
      </c>
      <c r="O393" s="11" t="s">
        <v>7</v>
      </c>
      <c r="P393" s="11" t="s">
        <v>136</v>
      </c>
      <c r="Q393" s="14" t="s">
        <v>889</v>
      </c>
      <c r="R393" s="14"/>
    </row>
    <row r="394" spans="1:18" ht="13" customHeight="1">
      <c r="A394" s="14">
        <v>30</v>
      </c>
      <c r="B394" s="11" t="s">
        <v>679</v>
      </c>
      <c r="C394" s="11" t="s">
        <v>346</v>
      </c>
      <c r="D394" s="11" t="s">
        <v>346</v>
      </c>
      <c r="E394" s="11">
        <v>0</v>
      </c>
      <c r="F394" s="11">
        <v>1</v>
      </c>
      <c r="G394" s="11">
        <v>1</v>
      </c>
      <c r="H394" s="11">
        <v>1</v>
      </c>
      <c r="I394" s="11">
        <v>1</v>
      </c>
      <c r="J394" s="11">
        <v>1</v>
      </c>
      <c r="K394" s="11">
        <v>1</v>
      </c>
      <c r="L394" s="11">
        <v>0</v>
      </c>
      <c r="M394" s="13">
        <f>K394-H394</f>
        <v>0</v>
      </c>
      <c r="N394" s="13">
        <f>K394-J394</f>
        <v>0</v>
      </c>
      <c r="O394" s="11" t="s">
        <v>1</v>
      </c>
      <c r="P394" s="11" t="s">
        <v>210</v>
      </c>
      <c r="Q394" s="14" t="s">
        <v>889</v>
      </c>
      <c r="R394" s="14"/>
    </row>
    <row r="395" spans="1:18" ht="13" customHeight="1">
      <c r="A395" s="14">
        <v>30</v>
      </c>
      <c r="B395" s="11" t="s">
        <v>679</v>
      </c>
      <c r="C395" s="11" t="s">
        <v>704</v>
      </c>
      <c r="D395" s="11" t="s">
        <v>704</v>
      </c>
      <c r="E395" s="11">
        <v>0</v>
      </c>
      <c r="F395" s="11">
        <v>0</v>
      </c>
      <c r="G395" s="11">
        <v>2</v>
      </c>
      <c r="H395" s="12">
        <v>1</v>
      </c>
      <c r="I395" s="11">
        <v>1</v>
      </c>
      <c r="J395" s="11">
        <v>1</v>
      </c>
      <c r="K395" s="11">
        <v>1</v>
      </c>
      <c r="L395" s="11">
        <v>0</v>
      </c>
      <c r="M395" s="13">
        <f>K395-H395</f>
        <v>0</v>
      </c>
      <c r="N395" s="13">
        <f>K395-J395</f>
        <v>0</v>
      </c>
      <c r="O395" s="11" t="s">
        <v>165</v>
      </c>
      <c r="P395" s="11" t="s">
        <v>265</v>
      </c>
      <c r="Q395" s="14" t="s">
        <v>889</v>
      </c>
      <c r="R395" s="19" t="s">
        <v>1029</v>
      </c>
    </row>
    <row r="396" spans="1:18" ht="14">
      <c r="A396" s="14">
        <v>30</v>
      </c>
      <c r="B396" s="11" t="s">
        <v>679</v>
      </c>
      <c r="C396" s="11" t="s">
        <v>888</v>
      </c>
      <c r="D396" s="11" t="s">
        <v>888</v>
      </c>
      <c r="E396" s="11">
        <v>1</v>
      </c>
      <c r="F396" s="11">
        <v>32</v>
      </c>
      <c r="G396" s="11">
        <v>40</v>
      </c>
      <c r="H396" s="11">
        <v>40</v>
      </c>
      <c r="I396" s="11">
        <v>42</v>
      </c>
      <c r="J396" s="11">
        <v>42</v>
      </c>
      <c r="K396" s="11">
        <v>45</v>
      </c>
      <c r="L396" s="11">
        <v>0</v>
      </c>
      <c r="M396" s="13">
        <f>K396-H396</f>
        <v>5</v>
      </c>
      <c r="N396" s="13">
        <f>K396-J396</f>
        <v>3</v>
      </c>
      <c r="O396" s="11" t="s">
        <v>165</v>
      </c>
      <c r="P396" s="11" t="s">
        <v>265</v>
      </c>
      <c r="Q396" s="14" t="s">
        <v>889</v>
      </c>
      <c r="R396" s="14"/>
    </row>
    <row r="397" spans="1:18" ht="13" customHeight="1">
      <c r="A397" s="14">
        <v>30</v>
      </c>
      <c r="B397" s="11" t="s">
        <v>679</v>
      </c>
      <c r="C397" s="11" t="s">
        <v>610</v>
      </c>
      <c r="D397" s="11" t="s">
        <v>610</v>
      </c>
      <c r="E397" s="11">
        <v>1</v>
      </c>
      <c r="F397" s="11">
        <v>123</v>
      </c>
      <c r="G397" s="11">
        <v>120</v>
      </c>
      <c r="H397" s="11">
        <v>120</v>
      </c>
      <c r="I397" s="11">
        <v>148</v>
      </c>
      <c r="J397" s="11">
        <v>148</v>
      </c>
      <c r="K397" s="11">
        <v>200</v>
      </c>
      <c r="L397" s="11">
        <v>0</v>
      </c>
      <c r="M397" s="13">
        <f>K397-H397</f>
        <v>80</v>
      </c>
      <c r="N397" s="13">
        <f>K397-J397</f>
        <v>52</v>
      </c>
      <c r="O397" s="11" t="s">
        <v>580</v>
      </c>
      <c r="P397" s="11" t="s">
        <v>96</v>
      </c>
      <c r="Q397" s="14" t="s">
        <v>889</v>
      </c>
      <c r="R397" s="14"/>
    </row>
    <row r="398" spans="1:18" ht="13" customHeight="1">
      <c r="A398" s="14">
        <v>30</v>
      </c>
      <c r="B398" s="17" t="s">
        <v>679</v>
      </c>
      <c r="C398" s="11" t="s">
        <v>800</v>
      </c>
      <c r="D398" s="20"/>
      <c r="E398" s="14">
        <v>0</v>
      </c>
      <c r="F398" s="14">
        <v>0</v>
      </c>
      <c r="G398" s="14">
        <v>0</v>
      </c>
      <c r="H398" s="14">
        <v>0</v>
      </c>
      <c r="I398" s="11">
        <v>1</v>
      </c>
      <c r="J398" s="11">
        <v>1</v>
      </c>
      <c r="K398" s="14">
        <v>1</v>
      </c>
      <c r="L398" s="11">
        <v>0</v>
      </c>
      <c r="M398" s="13">
        <f>K398-H398</f>
        <v>1</v>
      </c>
      <c r="N398" s="13">
        <f>K398-J398</f>
        <v>0</v>
      </c>
      <c r="O398" s="14" t="s">
        <v>481</v>
      </c>
      <c r="P398" s="14" t="s">
        <v>136</v>
      </c>
      <c r="Q398" s="14" t="s">
        <v>889</v>
      </c>
      <c r="R398" s="14"/>
    </row>
    <row r="399" spans="1:18" ht="14">
      <c r="A399" s="14">
        <v>30</v>
      </c>
      <c r="B399" s="11" t="s">
        <v>679</v>
      </c>
      <c r="C399" s="11" t="s">
        <v>792</v>
      </c>
      <c r="D399" s="11" t="s">
        <v>792</v>
      </c>
      <c r="E399" s="11">
        <v>3</v>
      </c>
      <c r="F399" s="11">
        <v>318</v>
      </c>
      <c r="G399" s="11">
        <v>286</v>
      </c>
      <c r="H399" s="11">
        <v>286</v>
      </c>
      <c r="I399" s="11">
        <v>304</v>
      </c>
      <c r="J399" s="11">
        <v>304</v>
      </c>
      <c r="K399" s="11">
        <v>400</v>
      </c>
      <c r="L399" s="11">
        <v>0</v>
      </c>
      <c r="M399" s="13">
        <f>K399-H399</f>
        <v>114</v>
      </c>
      <c r="N399" s="13">
        <f>K399-J399</f>
        <v>96</v>
      </c>
      <c r="O399" s="11" t="s">
        <v>7</v>
      </c>
      <c r="P399" s="11" t="s">
        <v>136</v>
      </c>
      <c r="Q399" s="14" t="s">
        <v>889</v>
      </c>
      <c r="R399" s="14"/>
    </row>
    <row r="400" spans="1:18" ht="14">
      <c r="A400" s="14">
        <v>30</v>
      </c>
      <c r="B400" s="11" t="s">
        <v>679</v>
      </c>
      <c r="C400" s="11" t="s">
        <v>928</v>
      </c>
      <c r="D400" s="11" t="s">
        <v>928</v>
      </c>
      <c r="E400" s="11">
        <v>0</v>
      </c>
      <c r="F400" s="11">
        <v>0</v>
      </c>
      <c r="G400" s="11">
        <v>2</v>
      </c>
      <c r="H400" s="11">
        <v>2</v>
      </c>
      <c r="I400" s="11">
        <v>2</v>
      </c>
      <c r="J400" s="11">
        <v>2</v>
      </c>
      <c r="K400" s="11">
        <v>3</v>
      </c>
      <c r="L400" s="11">
        <v>0</v>
      </c>
      <c r="M400" s="13">
        <f>K400-H400</f>
        <v>1</v>
      </c>
      <c r="N400" s="13">
        <f>K400-J400</f>
        <v>1</v>
      </c>
      <c r="O400" s="11" t="s">
        <v>7</v>
      </c>
      <c r="P400" s="11" t="s">
        <v>136</v>
      </c>
      <c r="Q400" s="14" t="s">
        <v>889</v>
      </c>
      <c r="R400" s="14"/>
    </row>
    <row r="401" spans="1:18" ht="14">
      <c r="A401" s="14">
        <v>30</v>
      </c>
      <c r="B401" s="11" t="s">
        <v>679</v>
      </c>
      <c r="C401" s="11" t="s">
        <v>604</v>
      </c>
      <c r="D401" s="11" t="s">
        <v>604</v>
      </c>
      <c r="E401" s="11">
        <v>0</v>
      </c>
      <c r="F401" s="11">
        <v>22</v>
      </c>
      <c r="G401" s="11">
        <v>22</v>
      </c>
      <c r="H401" s="11">
        <v>22</v>
      </c>
      <c r="I401" s="11">
        <v>23</v>
      </c>
      <c r="J401" s="11">
        <v>23</v>
      </c>
      <c r="K401" s="11">
        <v>32</v>
      </c>
      <c r="L401" s="11">
        <v>0</v>
      </c>
      <c r="M401" s="13">
        <f>K401-H401</f>
        <v>10</v>
      </c>
      <c r="N401" s="13">
        <f>K401-J401</f>
        <v>9</v>
      </c>
      <c r="O401" s="11" t="s">
        <v>7</v>
      </c>
      <c r="P401" s="11" t="s">
        <v>136</v>
      </c>
      <c r="Q401" s="14" t="s">
        <v>889</v>
      </c>
      <c r="R401" s="14"/>
    </row>
    <row r="402" spans="1:18" ht="13" customHeight="1">
      <c r="A402" s="14">
        <v>30</v>
      </c>
      <c r="B402" s="11" t="s">
        <v>679</v>
      </c>
      <c r="C402" s="11" t="s">
        <v>537</v>
      </c>
      <c r="D402" s="11" t="s">
        <v>537</v>
      </c>
      <c r="E402" s="11">
        <v>8</v>
      </c>
      <c r="F402" s="11">
        <v>460</v>
      </c>
      <c r="G402" s="11">
        <v>534</v>
      </c>
      <c r="H402" s="12">
        <v>530</v>
      </c>
      <c r="I402" s="11">
        <v>535</v>
      </c>
      <c r="J402" s="11">
        <v>535</v>
      </c>
      <c r="K402" s="11">
        <v>750</v>
      </c>
      <c r="L402" s="11">
        <v>1</v>
      </c>
      <c r="M402" s="13">
        <f>K402-H402</f>
        <v>220</v>
      </c>
      <c r="N402" s="13">
        <f>K402-J402</f>
        <v>215</v>
      </c>
      <c r="O402" s="11" t="s">
        <v>240</v>
      </c>
      <c r="P402" s="11" t="s">
        <v>132</v>
      </c>
      <c r="Q402" s="14" t="s">
        <v>889</v>
      </c>
      <c r="R402" s="14" t="s">
        <v>1029</v>
      </c>
    </row>
    <row r="403" spans="1:18" ht="13" customHeight="1">
      <c r="A403" s="14">
        <v>30</v>
      </c>
      <c r="B403" s="11" t="s">
        <v>679</v>
      </c>
      <c r="C403" s="11" t="s">
        <v>603</v>
      </c>
      <c r="D403" s="11" t="s">
        <v>603</v>
      </c>
      <c r="E403" s="11">
        <v>3</v>
      </c>
      <c r="F403" s="11">
        <f>334</f>
        <v>334</v>
      </c>
      <c r="G403" s="11">
        <v>402</v>
      </c>
      <c r="H403" s="11">
        <v>402</v>
      </c>
      <c r="I403" s="11">
        <v>474</v>
      </c>
      <c r="J403" s="11">
        <v>474</v>
      </c>
      <c r="K403" s="11">
        <v>650</v>
      </c>
      <c r="L403" s="11">
        <v>1</v>
      </c>
      <c r="M403" s="13">
        <f>K403-H403</f>
        <v>248</v>
      </c>
      <c r="N403" s="13">
        <f>K403-J403</f>
        <v>176</v>
      </c>
      <c r="O403" s="11" t="s">
        <v>7</v>
      </c>
      <c r="P403" s="11" t="s">
        <v>136</v>
      </c>
      <c r="Q403" s="14" t="s">
        <v>889</v>
      </c>
      <c r="R403" s="14"/>
    </row>
    <row r="404" spans="1:18" ht="13" customHeight="1">
      <c r="A404" s="14">
        <v>30</v>
      </c>
      <c r="B404" s="11" t="s">
        <v>679</v>
      </c>
      <c r="C404" s="11" t="s">
        <v>732</v>
      </c>
      <c r="D404" s="11" t="s">
        <v>732</v>
      </c>
      <c r="E404" s="11">
        <v>0</v>
      </c>
      <c r="F404" s="11">
        <v>3</v>
      </c>
      <c r="G404" s="11">
        <v>6</v>
      </c>
      <c r="H404" s="11">
        <v>6</v>
      </c>
      <c r="I404" s="11">
        <v>8</v>
      </c>
      <c r="J404" s="11">
        <v>8</v>
      </c>
      <c r="K404" s="11">
        <v>14</v>
      </c>
      <c r="L404" s="11">
        <v>0</v>
      </c>
      <c r="M404" s="13">
        <f>K404-H404</f>
        <v>8</v>
      </c>
      <c r="N404" s="13">
        <f>K404-J404</f>
        <v>6</v>
      </c>
      <c r="O404" s="11" t="s">
        <v>1</v>
      </c>
      <c r="P404" s="11" t="s">
        <v>482</v>
      </c>
      <c r="Q404" s="14" t="s">
        <v>889</v>
      </c>
      <c r="R404" s="14"/>
    </row>
    <row r="405" spans="1:18" ht="13" customHeight="1">
      <c r="A405" s="14">
        <v>30</v>
      </c>
      <c r="B405" s="11" t="s">
        <v>679</v>
      </c>
      <c r="C405" s="11" t="s">
        <v>602</v>
      </c>
      <c r="D405" s="11"/>
      <c r="E405" s="11">
        <v>0</v>
      </c>
      <c r="F405" s="11">
        <v>0</v>
      </c>
      <c r="G405" s="11">
        <v>0</v>
      </c>
      <c r="H405" s="11">
        <v>0</v>
      </c>
      <c r="I405" s="11">
        <v>1</v>
      </c>
      <c r="J405" s="11">
        <v>1</v>
      </c>
      <c r="K405" s="14">
        <v>1</v>
      </c>
      <c r="L405" s="14">
        <v>0</v>
      </c>
      <c r="M405" s="13">
        <f>K405-H405</f>
        <v>1</v>
      </c>
      <c r="N405" s="13">
        <f>K405-J405</f>
        <v>0</v>
      </c>
      <c r="O405" s="12"/>
      <c r="P405" s="12"/>
      <c r="Q405" s="14" t="s">
        <v>889</v>
      </c>
      <c r="R405" s="14" t="s">
        <v>1165</v>
      </c>
    </row>
    <row r="406" spans="1:18" ht="13" customHeight="1">
      <c r="A406" s="14">
        <v>30</v>
      </c>
      <c r="B406" s="11" t="s">
        <v>679</v>
      </c>
      <c r="C406" s="11" t="s">
        <v>579</v>
      </c>
      <c r="D406" s="11" t="s">
        <v>579</v>
      </c>
      <c r="E406" s="11">
        <v>0</v>
      </c>
      <c r="F406" s="11">
        <v>62</v>
      </c>
      <c r="G406" s="11">
        <v>50</v>
      </c>
      <c r="H406" s="11">
        <v>50</v>
      </c>
      <c r="I406" s="11">
        <v>79</v>
      </c>
      <c r="J406" s="11">
        <v>79</v>
      </c>
      <c r="K406" s="11">
        <v>90</v>
      </c>
      <c r="L406" s="11">
        <v>0</v>
      </c>
      <c r="M406" s="13">
        <f>K406-H406</f>
        <v>40</v>
      </c>
      <c r="N406" s="13">
        <f>K406-J406</f>
        <v>11</v>
      </c>
      <c r="O406" s="11" t="s">
        <v>481</v>
      </c>
      <c r="P406" s="11" t="s">
        <v>136</v>
      </c>
      <c r="Q406" s="14" t="s">
        <v>889</v>
      </c>
      <c r="R406" s="14"/>
    </row>
    <row r="407" spans="1:18" ht="13" customHeight="1">
      <c r="A407" s="14">
        <v>30</v>
      </c>
      <c r="B407" s="11" t="s">
        <v>679</v>
      </c>
      <c r="C407" s="11" t="s">
        <v>926</v>
      </c>
      <c r="D407" s="11" t="s">
        <v>926</v>
      </c>
      <c r="E407" s="11">
        <v>0</v>
      </c>
      <c r="F407" s="11">
        <v>3</v>
      </c>
      <c r="G407" s="11">
        <v>2</v>
      </c>
      <c r="H407" s="11">
        <v>2</v>
      </c>
      <c r="I407" s="11">
        <v>2</v>
      </c>
      <c r="J407" s="11">
        <v>2</v>
      </c>
      <c r="K407" s="11">
        <v>3</v>
      </c>
      <c r="L407" s="11">
        <v>0</v>
      </c>
      <c r="M407" s="13">
        <f>K407-H407</f>
        <v>1</v>
      </c>
      <c r="N407" s="13">
        <f>K407-J407</f>
        <v>1</v>
      </c>
      <c r="O407" s="11" t="s">
        <v>481</v>
      </c>
      <c r="P407" s="11" t="s">
        <v>136</v>
      </c>
      <c r="Q407" s="14" t="s">
        <v>889</v>
      </c>
      <c r="R407" s="14"/>
    </row>
    <row r="408" spans="1:18" ht="13" customHeight="1">
      <c r="A408" s="14">
        <v>30</v>
      </c>
      <c r="B408" s="17" t="s">
        <v>679</v>
      </c>
      <c r="C408" s="11" t="s">
        <v>611</v>
      </c>
      <c r="D408" s="11" t="s">
        <v>601</v>
      </c>
      <c r="E408" s="11">
        <v>0</v>
      </c>
      <c r="F408" s="11">
        <v>1</v>
      </c>
      <c r="G408" s="11">
        <v>2</v>
      </c>
      <c r="H408" s="11">
        <v>2</v>
      </c>
      <c r="I408" s="11">
        <v>3</v>
      </c>
      <c r="J408" s="11">
        <v>3</v>
      </c>
      <c r="K408" s="11">
        <v>3</v>
      </c>
      <c r="L408" s="11">
        <v>0</v>
      </c>
      <c r="M408" s="13">
        <f>K408-H408</f>
        <v>1</v>
      </c>
      <c r="N408" s="13">
        <f>K408-J408</f>
        <v>0</v>
      </c>
      <c r="O408" s="11" t="s">
        <v>1</v>
      </c>
      <c r="P408" s="11" t="s">
        <v>482</v>
      </c>
      <c r="Q408" s="14" t="s">
        <v>889</v>
      </c>
      <c r="R408" s="14"/>
    </row>
    <row r="409" spans="1:18" ht="13" customHeight="1">
      <c r="A409" s="14">
        <v>30</v>
      </c>
      <c r="B409" s="11" t="s">
        <v>679</v>
      </c>
      <c r="C409" s="11" t="s">
        <v>538</v>
      </c>
      <c r="D409" s="11" t="s">
        <v>538</v>
      </c>
      <c r="E409" s="11">
        <v>21</v>
      </c>
      <c r="F409" s="11">
        <f>413</f>
        <v>413</v>
      </c>
      <c r="G409" s="11">
        <v>473</v>
      </c>
      <c r="H409" s="12">
        <v>447</v>
      </c>
      <c r="I409" s="11">
        <v>532</v>
      </c>
      <c r="J409" s="11">
        <v>532</v>
      </c>
      <c r="K409" s="11">
        <v>655</v>
      </c>
      <c r="L409" s="11">
        <v>7</v>
      </c>
      <c r="M409" s="13">
        <f>K409-H409</f>
        <v>208</v>
      </c>
      <c r="N409" s="13">
        <f>K409-J409</f>
        <v>123</v>
      </c>
      <c r="O409" s="11" t="s">
        <v>7</v>
      </c>
      <c r="P409" s="11" t="s">
        <v>136</v>
      </c>
      <c r="Q409" s="14" t="s">
        <v>889</v>
      </c>
      <c r="R409" s="14" t="s">
        <v>1029</v>
      </c>
    </row>
    <row r="410" spans="1:18" ht="14">
      <c r="A410" s="14">
        <v>30</v>
      </c>
      <c r="B410" s="11" t="s">
        <v>679</v>
      </c>
      <c r="C410" s="11" t="s">
        <v>931</v>
      </c>
      <c r="D410" s="11" t="s">
        <v>931</v>
      </c>
      <c r="E410" s="11">
        <v>0</v>
      </c>
      <c r="F410" s="11">
        <v>1</v>
      </c>
      <c r="G410" s="11">
        <v>1</v>
      </c>
      <c r="H410" s="11">
        <v>1</v>
      </c>
      <c r="I410" s="11">
        <v>1</v>
      </c>
      <c r="J410" s="11">
        <v>1</v>
      </c>
      <c r="K410" s="11">
        <v>1</v>
      </c>
      <c r="L410" s="11">
        <v>0</v>
      </c>
      <c r="M410" s="13">
        <f>K410-H410</f>
        <v>0</v>
      </c>
      <c r="N410" s="13">
        <f>K410-J410</f>
        <v>0</v>
      </c>
      <c r="O410" s="11" t="s">
        <v>7</v>
      </c>
      <c r="P410" s="11" t="s">
        <v>136</v>
      </c>
      <c r="Q410" s="14" t="s">
        <v>889</v>
      </c>
      <c r="R410" s="14"/>
    </row>
    <row r="411" spans="1:18" ht="13" customHeight="1">
      <c r="A411" s="14">
        <v>30</v>
      </c>
      <c r="B411" s="11" t="s">
        <v>679</v>
      </c>
      <c r="C411" s="11" t="s">
        <v>886</v>
      </c>
      <c r="D411" s="11" t="s">
        <v>886</v>
      </c>
      <c r="E411" s="11">
        <v>0</v>
      </c>
      <c r="F411" s="11">
        <v>63</v>
      </c>
      <c r="G411" s="11">
        <v>67</v>
      </c>
      <c r="H411" s="11">
        <v>67</v>
      </c>
      <c r="I411" s="11">
        <v>102</v>
      </c>
      <c r="J411" s="11">
        <v>102</v>
      </c>
      <c r="K411" s="11">
        <v>150</v>
      </c>
      <c r="L411" s="11">
        <v>0</v>
      </c>
      <c r="M411" s="13">
        <f>K411-H411</f>
        <v>83</v>
      </c>
      <c r="N411" s="13">
        <f>K411-J411</f>
        <v>48</v>
      </c>
      <c r="O411" s="11" t="s">
        <v>481</v>
      </c>
      <c r="P411" s="11" t="s">
        <v>136</v>
      </c>
      <c r="Q411" s="14" t="s">
        <v>889</v>
      </c>
      <c r="R411" s="14"/>
    </row>
    <row r="412" spans="1:18" ht="13" customHeight="1">
      <c r="A412" s="14">
        <v>30</v>
      </c>
      <c r="B412" s="11" t="s">
        <v>679</v>
      </c>
      <c r="C412" s="11" t="s">
        <v>887</v>
      </c>
      <c r="D412" s="11" t="s">
        <v>887</v>
      </c>
      <c r="E412" s="11">
        <v>0</v>
      </c>
      <c r="F412" s="11">
        <f>7+68+1+9</f>
        <v>85</v>
      </c>
      <c r="G412" s="11">
        <v>76</v>
      </c>
      <c r="H412" s="12">
        <v>75</v>
      </c>
      <c r="I412" s="11">
        <v>75</v>
      </c>
      <c r="J412" s="11">
        <v>75</v>
      </c>
      <c r="K412" s="11">
        <v>110</v>
      </c>
      <c r="L412" s="11">
        <v>0</v>
      </c>
      <c r="M412" s="13">
        <f>K412-H412</f>
        <v>35</v>
      </c>
      <c r="N412" s="13">
        <f>K412-J412</f>
        <v>35</v>
      </c>
      <c r="O412" s="11" t="s">
        <v>7</v>
      </c>
      <c r="P412" s="11" t="s">
        <v>136</v>
      </c>
      <c r="Q412" s="14" t="s">
        <v>889</v>
      </c>
      <c r="R412" s="14"/>
    </row>
    <row r="413" spans="1:18" ht="13" customHeight="1">
      <c r="A413" s="14">
        <v>30</v>
      </c>
      <c r="B413" s="11" t="s">
        <v>679</v>
      </c>
      <c r="C413" s="11" t="s">
        <v>608</v>
      </c>
      <c r="D413" s="11" t="s">
        <v>608</v>
      </c>
      <c r="E413" s="11">
        <v>0</v>
      </c>
      <c r="F413" s="11">
        <v>0</v>
      </c>
      <c r="G413" s="11">
        <v>3</v>
      </c>
      <c r="H413" s="11">
        <v>3</v>
      </c>
      <c r="I413" s="11">
        <v>3</v>
      </c>
      <c r="J413" s="11">
        <v>3</v>
      </c>
      <c r="K413" s="11">
        <v>5</v>
      </c>
      <c r="L413" s="11">
        <v>0</v>
      </c>
      <c r="M413" s="13">
        <f>K413-H413</f>
        <v>2</v>
      </c>
      <c r="N413" s="13">
        <f>K413-J413</f>
        <v>2</v>
      </c>
      <c r="O413" s="11" t="s">
        <v>1</v>
      </c>
      <c r="P413" s="11" t="s">
        <v>210</v>
      </c>
      <c r="Q413" s="14" t="s">
        <v>889</v>
      </c>
      <c r="R413" s="14"/>
    </row>
    <row r="414" spans="1:18" ht="13" customHeight="1">
      <c r="A414" s="14">
        <v>30</v>
      </c>
      <c r="B414" s="11" t="s">
        <v>679</v>
      </c>
      <c r="C414" s="11" t="s">
        <v>595</v>
      </c>
      <c r="D414" s="11" t="s">
        <v>595</v>
      </c>
      <c r="E414" s="11">
        <v>2</v>
      </c>
      <c r="F414" s="11">
        <v>14</v>
      </c>
      <c r="G414" s="11">
        <v>16</v>
      </c>
      <c r="H414" s="11">
        <v>16</v>
      </c>
      <c r="I414" s="11">
        <v>24</v>
      </c>
      <c r="J414" s="11">
        <v>24</v>
      </c>
      <c r="K414" s="11">
        <v>35</v>
      </c>
      <c r="L414" s="11">
        <v>1</v>
      </c>
      <c r="M414" s="13">
        <f>K414-H414</f>
        <v>19</v>
      </c>
      <c r="N414" s="13">
        <f>K414-J414</f>
        <v>11</v>
      </c>
      <c r="O414" s="11" t="s">
        <v>7</v>
      </c>
      <c r="P414" s="11" t="s">
        <v>136</v>
      </c>
      <c r="Q414" s="14" t="s">
        <v>889</v>
      </c>
      <c r="R414" s="14"/>
    </row>
    <row r="415" spans="1:18" ht="13" customHeight="1">
      <c r="A415" s="14">
        <v>30</v>
      </c>
      <c r="B415" s="11" t="s">
        <v>679</v>
      </c>
      <c r="C415" s="11" t="s">
        <v>582</v>
      </c>
      <c r="D415" s="11" t="s">
        <v>582</v>
      </c>
      <c r="E415" s="11">
        <v>0</v>
      </c>
      <c r="F415" s="11">
        <f>124</f>
        <v>124</v>
      </c>
      <c r="G415" s="11">
        <v>119</v>
      </c>
      <c r="H415" s="11">
        <v>119</v>
      </c>
      <c r="I415" s="11">
        <v>152</v>
      </c>
      <c r="J415" s="11">
        <v>152</v>
      </c>
      <c r="K415" s="11">
        <v>250</v>
      </c>
      <c r="L415" s="11">
        <v>0</v>
      </c>
      <c r="M415" s="13">
        <f>K415-H415</f>
        <v>131</v>
      </c>
      <c r="N415" s="13">
        <f>K415-J415</f>
        <v>98</v>
      </c>
      <c r="O415" s="11" t="s">
        <v>1</v>
      </c>
      <c r="P415" s="11" t="s">
        <v>483</v>
      </c>
      <c r="Q415" s="14" t="s">
        <v>889</v>
      </c>
      <c r="R415" s="14"/>
    </row>
    <row r="416" spans="1:18" ht="13" customHeight="1">
      <c r="A416" s="14">
        <v>30</v>
      </c>
      <c r="B416" s="11" t="s">
        <v>679</v>
      </c>
      <c r="C416" s="11" t="s">
        <v>609</v>
      </c>
      <c r="D416" s="11" t="s">
        <v>609</v>
      </c>
      <c r="E416" s="11">
        <v>0</v>
      </c>
      <c r="F416" s="11">
        <v>0</v>
      </c>
      <c r="G416" s="11">
        <v>2</v>
      </c>
      <c r="H416" s="11">
        <v>2</v>
      </c>
      <c r="I416" s="11">
        <v>2</v>
      </c>
      <c r="J416" s="11">
        <v>2</v>
      </c>
      <c r="K416" s="11">
        <v>2</v>
      </c>
      <c r="L416" s="11">
        <v>0</v>
      </c>
      <c r="M416" s="13">
        <f>K416-H416</f>
        <v>0</v>
      </c>
      <c r="N416" s="13">
        <f>K416-J416</f>
        <v>0</v>
      </c>
      <c r="O416" s="11" t="s">
        <v>7</v>
      </c>
      <c r="P416" s="11" t="s">
        <v>136</v>
      </c>
      <c r="Q416" s="14" t="s">
        <v>889</v>
      </c>
      <c r="R416" s="14"/>
    </row>
    <row r="417" spans="1:18" ht="13" customHeight="1">
      <c r="A417" s="14">
        <v>30</v>
      </c>
      <c r="B417" s="11" t="s">
        <v>679</v>
      </c>
      <c r="C417" s="11" t="s">
        <v>598</v>
      </c>
      <c r="D417" s="11" t="s">
        <v>598</v>
      </c>
      <c r="E417" s="11">
        <v>0</v>
      </c>
      <c r="F417" s="11">
        <v>2</v>
      </c>
      <c r="G417" s="11">
        <v>2</v>
      </c>
      <c r="H417" s="11">
        <v>2</v>
      </c>
      <c r="I417" s="11">
        <v>2</v>
      </c>
      <c r="J417" s="11">
        <v>2</v>
      </c>
      <c r="K417" s="11">
        <v>2</v>
      </c>
      <c r="L417" s="11">
        <v>0</v>
      </c>
      <c r="M417" s="13">
        <f>K417-H417</f>
        <v>0</v>
      </c>
      <c r="N417" s="13">
        <f>K417-J417</f>
        <v>0</v>
      </c>
      <c r="O417" s="12"/>
      <c r="P417" s="12"/>
      <c r="Q417" s="14" t="s">
        <v>889</v>
      </c>
      <c r="R417" s="14" t="s">
        <v>1165</v>
      </c>
    </row>
    <row r="418" spans="1:18" ht="13" customHeight="1">
      <c r="A418" s="14">
        <v>30</v>
      </c>
      <c r="B418" s="11" t="s">
        <v>679</v>
      </c>
      <c r="C418" s="11" t="s">
        <v>1056</v>
      </c>
      <c r="D418" s="11" t="s">
        <v>1056</v>
      </c>
      <c r="E418" s="11">
        <v>4</v>
      </c>
      <c r="F418" s="11">
        <v>85</v>
      </c>
      <c r="G418" s="11">
        <v>127</v>
      </c>
      <c r="H418" s="11">
        <v>127</v>
      </c>
      <c r="I418" s="11">
        <v>144</v>
      </c>
      <c r="J418" s="11">
        <v>144</v>
      </c>
      <c r="K418" s="11">
        <v>150</v>
      </c>
      <c r="L418" s="11">
        <v>2</v>
      </c>
      <c r="M418" s="13">
        <f>K418-H418</f>
        <v>23</v>
      </c>
      <c r="N418" s="13">
        <f>K418-J418</f>
        <v>6</v>
      </c>
      <c r="O418" s="11" t="s">
        <v>484</v>
      </c>
      <c r="P418" s="11" t="s">
        <v>312</v>
      </c>
      <c r="Q418" s="14" t="s">
        <v>889</v>
      </c>
      <c r="R418" s="14"/>
    </row>
    <row r="419" spans="1:18" ht="14">
      <c r="A419" s="14">
        <v>30</v>
      </c>
      <c r="B419" s="11" t="s">
        <v>679</v>
      </c>
      <c r="C419" s="11" t="s">
        <v>925</v>
      </c>
      <c r="D419" s="11" t="s">
        <v>925</v>
      </c>
      <c r="E419" s="11">
        <v>0</v>
      </c>
      <c r="F419" s="11">
        <v>0</v>
      </c>
      <c r="G419" s="11">
        <v>11</v>
      </c>
      <c r="H419" s="11">
        <v>11</v>
      </c>
      <c r="I419" s="11">
        <v>11</v>
      </c>
      <c r="J419" s="11">
        <v>11</v>
      </c>
      <c r="K419" s="11">
        <v>13</v>
      </c>
      <c r="L419" s="11">
        <v>0</v>
      </c>
      <c r="M419" s="13">
        <f>K419-H419</f>
        <v>2</v>
      </c>
      <c r="N419" s="13">
        <f>K419-J419</f>
        <v>2</v>
      </c>
      <c r="O419" s="11" t="s">
        <v>7</v>
      </c>
      <c r="P419" s="11" t="s">
        <v>313</v>
      </c>
      <c r="Q419" s="14" t="s">
        <v>889</v>
      </c>
      <c r="R419" s="14"/>
    </row>
    <row r="420" spans="1:18" ht="13" customHeight="1">
      <c r="A420" s="14">
        <v>30</v>
      </c>
      <c r="B420" s="11" t="s">
        <v>679</v>
      </c>
      <c r="C420" s="11" t="s">
        <v>1057</v>
      </c>
      <c r="D420" s="11" t="s">
        <v>1057</v>
      </c>
      <c r="E420" s="11">
        <v>1</v>
      </c>
      <c r="F420" s="11">
        <v>6</v>
      </c>
      <c r="G420" s="11">
        <v>6</v>
      </c>
      <c r="H420" s="11">
        <v>6</v>
      </c>
      <c r="I420" s="11">
        <v>7</v>
      </c>
      <c r="J420" s="11">
        <v>7</v>
      </c>
      <c r="K420" s="11">
        <v>7</v>
      </c>
      <c r="L420" s="11">
        <v>0</v>
      </c>
      <c r="M420" s="13">
        <f>K420-H420</f>
        <v>1</v>
      </c>
      <c r="N420" s="13">
        <f>K420-J420</f>
        <v>0</v>
      </c>
      <c r="O420" s="11" t="s">
        <v>240</v>
      </c>
      <c r="P420" s="11" t="s">
        <v>473</v>
      </c>
      <c r="Q420" s="14" t="s">
        <v>889</v>
      </c>
      <c r="R420" s="14"/>
    </row>
    <row r="421" spans="1:18" ht="13" customHeight="1">
      <c r="A421" s="14">
        <v>30</v>
      </c>
      <c r="B421" s="11" t="s">
        <v>679</v>
      </c>
      <c r="C421" s="11" t="s">
        <v>932</v>
      </c>
      <c r="D421" s="11" t="s">
        <v>932</v>
      </c>
      <c r="E421" s="11">
        <v>0</v>
      </c>
      <c r="F421" s="11">
        <v>0</v>
      </c>
      <c r="G421" s="11">
        <v>3</v>
      </c>
      <c r="H421" s="11">
        <v>3</v>
      </c>
      <c r="I421" s="11">
        <v>4</v>
      </c>
      <c r="J421" s="11">
        <v>4</v>
      </c>
      <c r="K421" s="11">
        <v>6</v>
      </c>
      <c r="L421" s="11">
        <v>0</v>
      </c>
      <c r="M421" s="13">
        <f>K421-H421</f>
        <v>3</v>
      </c>
      <c r="N421" s="13">
        <f>K421-J421</f>
        <v>2</v>
      </c>
      <c r="O421" s="11" t="s">
        <v>7</v>
      </c>
      <c r="P421" s="11" t="s">
        <v>136</v>
      </c>
      <c r="Q421" s="14" t="s">
        <v>889</v>
      </c>
      <c r="R421" s="14"/>
    </row>
    <row r="422" spans="1:18" ht="13" customHeight="1">
      <c r="A422" s="14">
        <v>30</v>
      </c>
      <c r="B422" s="11" t="s">
        <v>679</v>
      </c>
      <c r="C422" s="11" t="s">
        <v>803</v>
      </c>
      <c r="D422" s="11" t="s">
        <v>890</v>
      </c>
      <c r="E422" s="11">
        <v>0</v>
      </c>
      <c r="F422" s="11">
        <v>50</v>
      </c>
      <c r="G422" s="11">
        <v>78</v>
      </c>
      <c r="H422" s="12">
        <v>72</v>
      </c>
      <c r="I422" s="14">
        <v>75</v>
      </c>
      <c r="J422" s="14">
        <v>75</v>
      </c>
      <c r="K422" s="11">
        <v>140</v>
      </c>
      <c r="L422" s="11">
        <v>0</v>
      </c>
      <c r="M422" s="13">
        <f>K422-H422</f>
        <v>68</v>
      </c>
      <c r="N422" s="13">
        <f>K422-J422</f>
        <v>65</v>
      </c>
      <c r="O422" s="11" t="s">
        <v>7</v>
      </c>
      <c r="P422" s="11" t="s">
        <v>136</v>
      </c>
      <c r="Q422" s="14" t="s">
        <v>889</v>
      </c>
      <c r="R422" s="19" t="s">
        <v>1029</v>
      </c>
    </row>
    <row r="423" spans="1:18" ht="13" customHeight="1">
      <c r="A423" s="14">
        <v>30</v>
      </c>
      <c r="B423" s="11" t="s">
        <v>679</v>
      </c>
      <c r="C423" s="11" t="s">
        <v>188</v>
      </c>
      <c r="D423" s="11" t="s">
        <v>188</v>
      </c>
      <c r="E423" s="11">
        <v>1</v>
      </c>
      <c r="F423" s="11">
        <f>66+137+9+1+11</f>
        <v>224</v>
      </c>
      <c r="G423" s="11">
        <v>182</v>
      </c>
      <c r="H423" s="11">
        <v>182</v>
      </c>
      <c r="I423" s="11">
        <v>193</v>
      </c>
      <c r="J423" s="11">
        <v>193</v>
      </c>
      <c r="K423" s="11">
        <v>266</v>
      </c>
      <c r="L423" s="11">
        <v>2</v>
      </c>
      <c r="M423" s="13">
        <f>K423-H423</f>
        <v>84</v>
      </c>
      <c r="N423" s="13">
        <f>K423-J423</f>
        <v>73</v>
      </c>
      <c r="O423" s="11" t="s">
        <v>7</v>
      </c>
      <c r="P423" s="11" t="s">
        <v>136</v>
      </c>
      <c r="Q423" s="14" t="s">
        <v>889</v>
      </c>
      <c r="R423" s="14"/>
    </row>
    <row r="424" spans="1:18" ht="13" customHeight="1">
      <c r="A424" s="14">
        <v>30</v>
      </c>
      <c r="B424" s="11" t="s">
        <v>679</v>
      </c>
      <c r="C424" s="11" t="s">
        <v>189</v>
      </c>
      <c r="D424" s="11" t="s">
        <v>189</v>
      </c>
      <c r="E424" s="11">
        <v>0</v>
      </c>
      <c r="F424" s="11">
        <v>28</v>
      </c>
      <c r="G424" s="11">
        <v>22</v>
      </c>
      <c r="H424" s="11">
        <v>22</v>
      </c>
      <c r="I424" s="11">
        <v>24</v>
      </c>
      <c r="J424" s="11">
        <v>24</v>
      </c>
      <c r="K424" s="11">
        <v>28</v>
      </c>
      <c r="L424" s="11">
        <v>0</v>
      </c>
      <c r="M424" s="13">
        <f>K424-H424</f>
        <v>6</v>
      </c>
      <c r="N424" s="13">
        <f>K424-J424</f>
        <v>4</v>
      </c>
      <c r="O424" s="11" t="s">
        <v>7</v>
      </c>
      <c r="P424" s="11" t="s">
        <v>313</v>
      </c>
      <c r="Q424" s="14" t="s">
        <v>889</v>
      </c>
      <c r="R424" s="14"/>
    </row>
    <row r="425" spans="1:18" ht="13" customHeight="1">
      <c r="A425" s="14">
        <v>31</v>
      </c>
      <c r="B425" s="14" t="s">
        <v>679</v>
      </c>
      <c r="C425" s="11" t="s">
        <v>499</v>
      </c>
      <c r="D425" s="14" t="s">
        <v>499</v>
      </c>
      <c r="E425" s="14">
        <v>0</v>
      </c>
      <c r="F425" s="14">
        <v>1</v>
      </c>
      <c r="G425" s="14">
        <v>1</v>
      </c>
      <c r="H425" s="14">
        <v>1</v>
      </c>
      <c r="I425" s="14">
        <v>1</v>
      </c>
      <c r="J425" s="14">
        <v>1</v>
      </c>
      <c r="K425" s="14">
        <v>2</v>
      </c>
      <c r="L425" s="14">
        <v>0</v>
      </c>
      <c r="M425" s="13">
        <f>K425-H425</f>
        <v>1</v>
      </c>
      <c r="N425" s="13">
        <f>K425-J425</f>
        <v>1</v>
      </c>
      <c r="O425" s="14" t="s">
        <v>254</v>
      </c>
      <c r="P425" s="14" t="s">
        <v>264</v>
      </c>
      <c r="Q425" s="14" t="s">
        <v>889</v>
      </c>
      <c r="R425" s="14"/>
    </row>
    <row r="426" spans="1:18" ht="13" customHeight="1">
      <c r="A426" s="14">
        <v>31</v>
      </c>
      <c r="B426" s="11" t="s">
        <v>679</v>
      </c>
      <c r="C426" s="11" t="s">
        <v>736</v>
      </c>
      <c r="D426" s="11" t="s">
        <v>736</v>
      </c>
      <c r="E426" s="11">
        <v>2</v>
      </c>
      <c r="F426" s="11">
        <v>43</v>
      </c>
      <c r="G426" s="11">
        <v>62</v>
      </c>
      <c r="H426" s="11">
        <v>62</v>
      </c>
      <c r="I426" s="11">
        <v>64</v>
      </c>
      <c r="J426" s="11">
        <v>64</v>
      </c>
      <c r="K426" s="11">
        <v>69</v>
      </c>
      <c r="L426" s="11">
        <v>0</v>
      </c>
      <c r="M426" s="13">
        <f>K426-H426</f>
        <v>7</v>
      </c>
      <c r="N426" s="13">
        <f>K426-J426</f>
        <v>5</v>
      </c>
      <c r="O426" s="11" t="s">
        <v>249</v>
      </c>
      <c r="P426" s="11" t="s">
        <v>250</v>
      </c>
      <c r="Q426" s="14" t="s">
        <v>889</v>
      </c>
      <c r="R426" s="14"/>
    </row>
    <row r="427" spans="1:18" ht="13" customHeight="1">
      <c r="A427" s="14">
        <v>31</v>
      </c>
      <c r="B427" s="11" t="s">
        <v>679</v>
      </c>
      <c r="C427" s="11" t="s">
        <v>695</v>
      </c>
      <c r="D427" s="11" t="s">
        <v>899</v>
      </c>
      <c r="E427" s="11">
        <v>15</v>
      </c>
      <c r="F427" s="11">
        <v>64</v>
      </c>
      <c r="G427" s="11">
        <v>87</v>
      </c>
      <c r="H427" s="11">
        <v>87</v>
      </c>
      <c r="I427" s="11">
        <v>92</v>
      </c>
      <c r="J427" s="11">
        <v>92</v>
      </c>
      <c r="K427" s="11">
        <v>96</v>
      </c>
      <c r="L427" s="11">
        <v>0</v>
      </c>
      <c r="M427" s="13">
        <f>K427-H427</f>
        <v>9</v>
      </c>
      <c r="N427" s="13">
        <f>K427-J427</f>
        <v>4</v>
      </c>
      <c r="O427" s="11" t="s">
        <v>249</v>
      </c>
      <c r="P427" s="11" t="s">
        <v>250</v>
      </c>
      <c r="Q427" s="14" t="s">
        <v>889</v>
      </c>
      <c r="R427" s="14"/>
    </row>
    <row r="428" spans="1:18" ht="13" customHeight="1">
      <c r="A428" s="14">
        <v>31</v>
      </c>
      <c r="B428" s="11" t="s">
        <v>679</v>
      </c>
      <c r="C428" s="11" t="s">
        <v>722</v>
      </c>
      <c r="D428" s="11" t="s">
        <v>722</v>
      </c>
      <c r="E428" s="11">
        <v>0</v>
      </c>
      <c r="F428" s="11">
        <v>5</v>
      </c>
      <c r="G428" s="11">
        <v>14</v>
      </c>
      <c r="H428" s="11">
        <v>14</v>
      </c>
      <c r="I428" s="11">
        <v>19</v>
      </c>
      <c r="J428" s="11">
        <v>19</v>
      </c>
      <c r="K428" s="11">
        <v>25</v>
      </c>
      <c r="L428" s="11">
        <v>2</v>
      </c>
      <c r="M428" s="13">
        <f>K428-H428</f>
        <v>11</v>
      </c>
      <c r="N428" s="13">
        <f>K428-J428</f>
        <v>6</v>
      </c>
      <c r="O428" s="11" t="s">
        <v>58</v>
      </c>
      <c r="P428" s="11" t="s">
        <v>87</v>
      </c>
      <c r="Q428" s="14" t="s">
        <v>889</v>
      </c>
      <c r="R428" s="14"/>
    </row>
    <row r="429" spans="1:18" ht="14">
      <c r="A429" s="14">
        <v>31</v>
      </c>
      <c r="B429" s="11" t="s">
        <v>679</v>
      </c>
      <c r="C429" s="11" t="s">
        <v>723</v>
      </c>
      <c r="D429" s="11" t="s">
        <v>723</v>
      </c>
      <c r="E429" s="11">
        <v>7</v>
      </c>
      <c r="F429" s="11">
        <v>30</v>
      </c>
      <c r="G429" s="11">
        <v>45</v>
      </c>
      <c r="H429" s="11">
        <v>45</v>
      </c>
      <c r="I429" s="11">
        <v>54</v>
      </c>
      <c r="J429" s="11">
        <v>54</v>
      </c>
      <c r="K429" s="11">
        <v>65</v>
      </c>
      <c r="L429" s="11">
        <v>1</v>
      </c>
      <c r="M429" s="13">
        <f>K429-H429</f>
        <v>20</v>
      </c>
      <c r="N429" s="13">
        <f>K429-J429</f>
        <v>11</v>
      </c>
      <c r="O429" s="11" t="s">
        <v>7</v>
      </c>
      <c r="P429" s="11" t="s">
        <v>136</v>
      </c>
      <c r="Q429" s="14" t="s">
        <v>889</v>
      </c>
      <c r="R429" s="14"/>
    </row>
    <row r="430" spans="1:18" ht="13" customHeight="1">
      <c r="A430" s="14">
        <v>31</v>
      </c>
      <c r="B430" s="11" t="s">
        <v>679</v>
      </c>
      <c r="C430" s="11" t="s">
        <v>734</v>
      </c>
      <c r="D430" s="11" t="s">
        <v>734</v>
      </c>
      <c r="E430" s="11">
        <v>3</v>
      </c>
      <c r="F430" s="11">
        <v>19</v>
      </c>
      <c r="G430" s="11">
        <v>24</v>
      </c>
      <c r="H430" s="11">
        <v>24</v>
      </c>
      <c r="I430" s="11">
        <v>24</v>
      </c>
      <c r="J430" s="11">
        <v>24</v>
      </c>
      <c r="K430" s="11">
        <v>27</v>
      </c>
      <c r="L430" s="11">
        <v>0</v>
      </c>
      <c r="M430" s="13">
        <f>K430-H430</f>
        <v>3</v>
      </c>
      <c r="N430" s="13">
        <f>K430-J430</f>
        <v>3</v>
      </c>
      <c r="O430" s="11" t="s">
        <v>135</v>
      </c>
      <c r="P430" s="11" t="s">
        <v>136</v>
      </c>
      <c r="Q430" s="14" t="s">
        <v>889</v>
      </c>
      <c r="R430" s="14"/>
    </row>
    <row r="431" spans="1:18" ht="13" customHeight="1">
      <c r="A431" s="14">
        <v>31</v>
      </c>
      <c r="B431" s="14" t="s">
        <v>679</v>
      </c>
      <c r="C431" s="11" t="s">
        <v>500</v>
      </c>
      <c r="D431" s="14" t="s">
        <v>500</v>
      </c>
      <c r="E431" s="14">
        <v>10</v>
      </c>
      <c r="F431" s="14">
        <v>109</v>
      </c>
      <c r="G431" s="14">
        <v>150</v>
      </c>
      <c r="H431" s="14">
        <v>150</v>
      </c>
      <c r="I431" s="11">
        <v>160</v>
      </c>
      <c r="J431" s="11">
        <v>160</v>
      </c>
      <c r="K431" s="14">
        <v>182</v>
      </c>
      <c r="L431" s="14">
        <v>0</v>
      </c>
      <c r="M431" s="13">
        <f>K431-H431</f>
        <v>32</v>
      </c>
      <c r="N431" s="13">
        <f>K431-J431</f>
        <v>22</v>
      </c>
      <c r="O431" s="14" t="s">
        <v>254</v>
      </c>
      <c r="P431" s="14" t="s">
        <v>884</v>
      </c>
      <c r="Q431" s="14" t="s">
        <v>889</v>
      </c>
      <c r="R431" s="14"/>
    </row>
    <row r="432" spans="1:18" ht="13" customHeight="1">
      <c r="A432" s="14">
        <v>31</v>
      </c>
      <c r="B432" s="11" t="s">
        <v>679</v>
      </c>
      <c r="C432" s="11" t="s">
        <v>721</v>
      </c>
      <c r="D432" s="11" t="s">
        <v>721</v>
      </c>
      <c r="E432" s="11">
        <v>0</v>
      </c>
      <c r="F432" s="11">
        <v>15</v>
      </c>
      <c r="G432" s="11">
        <v>32</v>
      </c>
      <c r="H432" s="11">
        <v>32</v>
      </c>
      <c r="I432" s="11">
        <v>35</v>
      </c>
      <c r="J432" s="11">
        <v>35</v>
      </c>
      <c r="K432" s="11">
        <v>45</v>
      </c>
      <c r="L432" s="11">
        <v>1</v>
      </c>
      <c r="M432" s="13">
        <f>K432-H432</f>
        <v>13</v>
      </c>
      <c r="N432" s="13">
        <f>K432-J432</f>
        <v>10</v>
      </c>
      <c r="O432" s="11" t="s">
        <v>240</v>
      </c>
      <c r="P432" s="11" t="s">
        <v>132</v>
      </c>
      <c r="Q432" s="14" t="s">
        <v>889</v>
      </c>
      <c r="R432" s="14"/>
    </row>
    <row r="433" spans="1:18" ht="13" customHeight="1">
      <c r="A433" s="14">
        <v>31</v>
      </c>
      <c r="B433" s="11" t="s">
        <v>679</v>
      </c>
      <c r="C433" s="11" t="s">
        <v>720</v>
      </c>
      <c r="D433" s="11" t="s">
        <v>720</v>
      </c>
      <c r="E433" s="11">
        <v>0</v>
      </c>
      <c r="F433" s="11">
        <v>0</v>
      </c>
      <c r="G433" s="11">
        <v>1</v>
      </c>
      <c r="H433" s="11">
        <v>1</v>
      </c>
      <c r="I433" s="11">
        <v>1</v>
      </c>
      <c r="J433" s="11">
        <v>1</v>
      </c>
      <c r="K433" s="11">
        <v>2</v>
      </c>
      <c r="L433" s="11">
        <v>0</v>
      </c>
      <c r="M433" s="13">
        <f>K433-H433</f>
        <v>1</v>
      </c>
      <c r="N433" s="13">
        <f>K433-J433</f>
        <v>1</v>
      </c>
      <c r="O433" s="11" t="s">
        <v>61</v>
      </c>
      <c r="P433" s="11" t="s">
        <v>473</v>
      </c>
      <c r="Q433" s="14" t="s">
        <v>889</v>
      </c>
      <c r="R433" s="14"/>
    </row>
    <row r="434" spans="1:18" ht="14">
      <c r="A434" s="14">
        <v>31</v>
      </c>
      <c r="B434" s="11" t="s">
        <v>679</v>
      </c>
      <c r="C434" s="11" t="s">
        <v>730</v>
      </c>
      <c r="D434" s="11" t="s">
        <v>730</v>
      </c>
      <c r="E434" s="11">
        <v>6</v>
      </c>
      <c r="F434" s="11">
        <v>24</v>
      </c>
      <c r="G434" s="11">
        <v>82</v>
      </c>
      <c r="H434" s="11">
        <v>82</v>
      </c>
      <c r="I434" s="11">
        <v>86</v>
      </c>
      <c r="J434" s="11">
        <v>86</v>
      </c>
      <c r="K434" s="11">
        <v>112</v>
      </c>
      <c r="L434" s="11">
        <v>1</v>
      </c>
      <c r="M434" s="13">
        <f>K434-H434</f>
        <v>30</v>
      </c>
      <c r="N434" s="13">
        <f>K434-J434</f>
        <v>26</v>
      </c>
      <c r="O434" s="11" t="s">
        <v>27</v>
      </c>
      <c r="P434" s="11" t="s">
        <v>1132</v>
      </c>
      <c r="Q434" s="14" t="s">
        <v>889</v>
      </c>
      <c r="R434" s="14"/>
    </row>
    <row r="435" spans="1:18" ht="13" customHeight="1">
      <c r="A435" s="14">
        <v>31</v>
      </c>
      <c r="B435" s="11" t="s">
        <v>679</v>
      </c>
      <c r="C435" s="11" t="s">
        <v>735</v>
      </c>
      <c r="D435" s="11" t="s">
        <v>735</v>
      </c>
      <c r="E435" s="11">
        <v>3</v>
      </c>
      <c r="F435" s="11">
        <f>1+2+2+21+8</f>
        <v>34</v>
      </c>
      <c r="G435" s="11">
        <v>51</v>
      </c>
      <c r="H435" s="11">
        <v>51</v>
      </c>
      <c r="I435" s="11">
        <v>58</v>
      </c>
      <c r="J435" s="11">
        <v>58</v>
      </c>
      <c r="K435" s="11">
        <v>61</v>
      </c>
      <c r="L435" s="11">
        <v>0</v>
      </c>
      <c r="M435" s="13">
        <f>K435-H435</f>
        <v>10</v>
      </c>
      <c r="N435" s="13">
        <f>K435-J435</f>
        <v>3</v>
      </c>
      <c r="O435" s="11" t="s">
        <v>249</v>
      </c>
      <c r="P435" s="11" t="s">
        <v>250</v>
      </c>
      <c r="Q435" s="14" t="s">
        <v>889</v>
      </c>
      <c r="R435" s="14"/>
    </row>
    <row r="436" spans="1:18" ht="14">
      <c r="A436" s="14">
        <v>31</v>
      </c>
      <c r="B436" s="11" t="s">
        <v>679</v>
      </c>
      <c r="C436" s="11" t="s">
        <v>694</v>
      </c>
      <c r="D436" s="11" t="s">
        <v>694</v>
      </c>
      <c r="E436" s="11">
        <v>11</v>
      </c>
      <c r="F436" s="11">
        <f>9+17+4+1+2+4+1+1</f>
        <v>39</v>
      </c>
      <c r="G436" s="11">
        <v>52</v>
      </c>
      <c r="H436" s="11">
        <v>52</v>
      </c>
      <c r="I436" s="11">
        <v>53</v>
      </c>
      <c r="J436" s="11">
        <v>53</v>
      </c>
      <c r="K436" s="11">
        <v>60</v>
      </c>
      <c r="L436" s="11">
        <v>0</v>
      </c>
      <c r="M436" s="13">
        <f>K436-H436</f>
        <v>8</v>
      </c>
      <c r="N436" s="13">
        <f>K436-J436</f>
        <v>7</v>
      </c>
      <c r="O436" s="11" t="s">
        <v>135</v>
      </c>
      <c r="P436" s="11" t="s">
        <v>136</v>
      </c>
      <c r="Q436" s="14" t="s">
        <v>889</v>
      </c>
      <c r="R436" s="14"/>
    </row>
    <row r="437" spans="1:18" ht="13" customHeight="1">
      <c r="A437" s="14">
        <v>31</v>
      </c>
      <c r="B437" s="11" t="s">
        <v>679</v>
      </c>
      <c r="C437" s="11" t="s">
        <v>693</v>
      </c>
      <c r="D437" s="11" t="s">
        <v>693</v>
      </c>
      <c r="E437" s="11">
        <v>0</v>
      </c>
      <c r="F437" s="11">
        <v>7</v>
      </c>
      <c r="G437" s="11">
        <v>8</v>
      </c>
      <c r="H437" s="11">
        <v>8</v>
      </c>
      <c r="I437" s="11">
        <v>8</v>
      </c>
      <c r="J437" s="11">
        <v>8</v>
      </c>
      <c r="K437" s="11">
        <v>9</v>
      </c>
      <c r="L437" s="11">
        <v>0</v>
      </c>
      <c r="M437" s="13">
        <f>K437-H437</f>
        <v>1</v>
      </c>
      <c r="N437" s="13">
        <f>K437-J437</f>
        <v>1</v>
      </c>
      <c r="O437" s="11" t="s">
        <v>135</v>
      </c>
      <c r="P437" s="11" t="s">
        <v>136</v>
      </c>
      <c r="Q437" s="14" t="s">
        <v>889</v>
      </c>
      <c r="R437" s="14"/>
    </row>
    <row r="438" spans="1:18" ht="13" customHeight="1">
      <c r="A438" s="14">
        <v>31</v>
      </c>
      <c r="B438" s="11" t="s">
        <v>679</v>
      </c>
      <c r="C438" s="11" t="s">
        <v>726</v>
      </c>
      <c r="D438" s="11" t="s">
        <v>776</v>
      </c>
      <c r="E438" s="11">
        <v>1</v>
      </c>
      <c r="F438" s="11">
        <v>2</v>
      </c>
      <c r="G438" s="12">
        <v>2</v>
      </c>
      <c r="H438" s="11">
        <v>2</v>
      </c>
      <c r="I438" s="11">
        <v>2</v>
      </c>
      <c r="J438" s="11">
        <v>2</v>
      </c>
      <c r="K438" s="11">
        <v>2</v>
      </c>
      <c r="L438" s="11">
        <v>0</v>
      </c>
      <c r="M438" s="13">
        <f>K438-H438</f>
        <v>0</v>
      </c>
      <c r="N438" s="13">
        <f>K438-J438</f>
        <v>0</v>
      </c>
      <c r="O438" s="11" t="s">
        <v>1146</v>
      </c>
      <c r="P438" s="11" t="s">
        <v>894</v>
      </c>
      <c r="Q438" s="14" t="s">
        <v>889</v>
      </c>
      <c r="R438" s="19" t="s">
        <v>160</v>
      </c>
    </row>
    <row r="439" spans="1:18" ht="13" customHeight="1">
      <c r="A439" s="14">
        <v>31</v>
      </c>
      <c r="B439" s="17" t="s">
        <v>679</v>
      </c>
      <c r="C439" s="11" t="s">
        <v>1083</v>
      </c>
      <c r="D439" s="11" t="s">
        <v>82</v>
      </c>
      <c r="E439" s="14">
        <v>0</v>
      </c>
      <c r="F439" s="14">
        <v>2</v>
      </c>
      <c r="G439" s="15">
        <v>1</v>
      </c>
      <c r="H439" s="14">
        <v>1</v>
      </c>
      <c r="I439" s="14">
        <v>1</v>
      </c>
      <c r="J439" s="14">
        <v>1</v>
      </c>
      <c r="K439" s="14">
        <v>1</v>
      </c>
      <c r="L439" s="11">
        <v>0</v>
      </c>
      <c r="M439" s="13">
        <f>K439-H439</f>
        <v>0</v>
      </c>
      <c r="N439" s="13">
        <f>K439-J439</f>
        <v>0</v>
      </c>
      <c r="O439" s="14" t="s">
        <v>1146</v>
      </c>
      <c r="P439" s="14" t="s">
        <v>894</v>
      </c>
      <c r="Q439" s="14" t="s">
        <v>889</v>
      </c>
      <c r="R439" s="19" t="s">
        <v>160</v>
      </c>
    </row>
    <row r="440" spans="1:18" ht="13" customHeight="1">
      <c r="A440" s="14">
        <v>31</v>
      </c>
      <c r="B440" s="11" t="s">
        <v>679</v>
      </c>
      <c r="C440" s="11" t="s">
        <v>725</v>
      </c>
      <c r="D440" s="11" t="s">
        <v>725</v>
      </c>
      <c r="E440" s="11">
        <v>9</v>
      </c>
      <c r="F440" s="11">
        <v>52</v>
      </c>
      <c r="G440" s="11">
        <v>61</v>
      </c>
      <c r="H440" s="11">
        <v>61</v>
      </c>
      <c r="I440" s="11">
        <v>64</v>
      </c>
      <c r="J440" s="11">
        <v>64</v>
      </c>
      <c r="K440" s="11">
        <v>82</v>
      </c>
      <c r="L440" s="11">
        <v>1</v>
      </c>
      <c r="M440" s="13">
        <f>K440-H440</f>
        <v>21</v>
      </c>
      <c r="N440" s="13">
        <f>K440-J440</f>
        <v>18</v>
      </c>
      <c r="O440" s="11" t="s">
        <v>254</v>
      </c>
      <c r="P440" s="11" t="s">
        <v>264</v>
      </c>
      <c r="Q440" s="14" t="s">
        <v>889</v>
      </c>
      <c r="R440" s="14"/>
    </row>
    <row r="441" spans="1:18" ht="14">
      <c r="A441" s="14">
        <v>31</v>
      </c>
      <c r="B441" s="11" t="s">
        <v>679</v>
      </c>
      <c r="C441" s="11" t="s">
        <v>724</v>
      </c>
      <c r="D441" s="11" t="s">
        <v>724</v>
      </c>
      <c r="E441" s="11">
        <v>1</v>
      </c>
      <c r="F441" s="11">
        <v>3</v>
      </c>
      <c r="G441" s="11">
        <v>3</v>
      </c>
      <c r="H441" s="11">
        <v>3</v>
      </c>
      <c r="I441" s="11">
        <v>3</v>
      </c>
      <c r="J441" s="11">
        <v>3</v>
      </c>
      <c r="K441" s="11">
        <v>3</v>
      </c>
      <c r="L441" s="11">
        <v>0</v>
      </c>
      <c r="M441" s="13">
        <f>K441-H441</f>
        <v>0</v>
      </c>
      <c r="N441" s="13">
        <f>K441-J441</f>
        <v>0</v>
      </c>
      <c r="O441" s="11" t="s">
        <v>951</v>
      </c>
      <c r="P441" s="11" t="s">
        <v>654</v>
      </c>
      <c r="Q441" s="14" t="s">
        <v>889</v>
      </c>
      <c r="R441" s="14"/>
    </row>
    <row r="442" spans="1:18" ht="13" customHeight="1">
      <c r="A442" s="14">
        <v>31</v>
      </c>
      <c r="B442" s="11" t="s">
        <v>679</v>
      </c>
      <c r="C442" s="11" t="s">
        <v>728</v>
      </c>
      <c r="D442" s="11" t="s">
        <v>728</v>
      </c>
      <c r="E442" s="11">
        <v>0</v>
      </c>
      <c r="F442" s="11">
        <v>1</v>
      </c>
      <c r="G442" s="11">
        <v>1</v>
      </c>
      <c r="H442" s="11">
        <v>1</v>
      </c>
      <c r="I442" s="11">
        <v>1</v>
      </c>
      <c r="J442" s="11">
        <v>1</v>
      </c>
      <c r="K442" s="11">
        <v>1</v>
      </c>
      <c r="L442" s="11">
        <v>0</v>
      </c>
      <c r="M442" s="13">
        <f>K442-H442</f>
        <v>0</v>
      </c>
      <c r="N442" s="13">
        <f>K442-J442</f>
        <v>0</v>
      </c>
      <c r="O442" s="11" t="s">
        <v>169</v>
      </c>
      <c r="P442" s="11" t="s">
        <v>4</v>
      </c>
      <c r="Q442" s="14" t="s">
        <v>889</v>
      </c>
      <c r="R442" s="14"/>
    </row>
    <row r="443" spans="1:18" ht="14">
      <c r="A443" s="14">
        <v>31</v>
      </c>
      <c r="B443" s="11" t="s">
        <v>679</v>
      </c>
      <c r="C443" s="11" t="s">
        <v>733</v>
      </c>
      <c r="D443" s="11" t="s">
        <v>733</v>
      </c>
      <c r="E443" s="11">
        <v>1</v>
      </c>
      <c r="F443" s="11">
        <v>5</v>
      </c>
      <c r="G443" s="11">
        <v>6</v>
      </c>
      <c r="H443" s="11">
        <v>6</v>
      </c>
      <c r="I443" s="11">
        <v>7</v>
      </c>
      <c r="J443" s="11">
        <v>7</v>
      </c>
      <c r="K443" s="11">
        <v>7</v>
      </c>
      <c r="L443" s="11">
        <v>0</v>
      </c>
      <c r="M443" s="13">
        <f>K443-H443</f>
        <v>1</v>
      </c>
      <c r="N443" s="13">
        <f>K443-J443</f>
        <v>0</v>
      </c>
      <c r="O443" s="11" t="s">
        <v>254</v>
      </c>
      <c r="P443" s="11" t="s">
        <v>885</v>
      </c>
      <c r="Q443" s="14" t="s">
        <v>889</v>
      </c>
      <c r="R443" s="14"/>
    </row>
    <row r="444" spans="1:18" ht="13" customHeight="1">
      <c r="A444" s="14">
        <v>31</v>
      </c>
      <c r="B444" s="17" t="s">
        <v>679</v>
      </c>
      <c r="C444" s="11" t="s">
        <v>152</v>
      </c>
      <c r="D444" s="11" t="s">
        <v>81</v>
      </c>
      <c r="E444" s="14">
        <v>0</v>
      </c>
      <c r="F444" s="14">
        <v>1</v>
      </c>
      <c r="G444" s="15">
        <v>1</v>
      </c>
      <c r="H444" s="14">
        <v>1</v>
      </c>
      <c r="I444" s="14">
        <v>1</v>
      </c>
      <c r="J444" s="14">
        <v>1</v>
      </c>
      <c r="K444" s="14">
        <v>1</v>
      </c>
      <c r="L444" s="11">
        <v>0</v>
      </c>
      <c r="M444" s="13">
        <f>K444-H444</f>
        <v>0</v>
      </c>
      <c r="N444" s="13">
        <f>K444-J444</f>
        <v>0</v>
      </c>
      <c r="O444" s="14" t="s">
        <v>893</v>
      </c>
      <c r="P444" s="14" t="s">
        <v>894</v>
      </c>
      <c r="Q444" s="14" t="s">
        <v>889</v>
      </c>
      <c r="R444" s="19" t="s">
        <v>160</v>
      </c>
    </row>
    <row r="445" spans="1:18" ht="13" customHeight="1">
      <c r="A445" s="14">
        <v>31</v>
      </c>
      <c r="B445" s="11" t="s">
        <v>679</v>
      </c>
      <c r="C445" s="11" t="s">
        <v>727</v>
      </c>
      <c r="D445" s="11" t="s">
        <v>234</v>
      </c>
      <c r="E445" s="11">
        <v>0</v>
      </c>
      <c r="F445" s="11">
        <v>2</v>
      </c>
      <c r="G445" s="12">
        <v>3</v>
      </c>
      <c r="H445" s="11">
        <v>3</v>
      </c>
      <c r="I445" s="11">
        <v>3</v>
      </c>
      <c r="J445" s="11">
        <v>3</v>
      </c>
      <c r="K445" s="11">
        <v>4</v>
      </c>
      <c r="L445" s="11">
        <v>0</v>
      </c>
      <c r="M445" s="13">
        <f>K445-H445</f>
        <v>1</v>
      </c>
      <c r="N445" s="13">
        <f>K445-J445</f>
        <v>1</v>
      </c>
      <c r="O445" s="11" t="s">
        <v>895</v>
      </c>
      <c r="P445" s="11" t="s">
        <v>894</v>
      </c>
      <c r="Q445" s="14" t="s">
        <v>889</v>
      </c>
      <c r="R445" s="19" t="s">
        <v>160</v>
      </c>
    </row>
    <row r="446" spans="1:18" ht="13" customHeight="1">
      <c r="A446" s="14">
        <v>31</v>
      </c>
      <c r="B446" s="11" t="s">
        <v>679</v>
      </c>
      <c r="C446" s="11" t="s">
        <v>729</v>
      </c>
      <c r="D446" s="11" t="s">
        <v>729</v>
      </c>
      <c r="E446" s="11">
        <v>10</v>
      </c>
      <c r="F446" s="11">
        <v>41</v>
      </c>
      <c r="G446" s="11">
        <v>51</v>
      </c>
      <c r="H446" s="12">
        <v>50</v>
      </c>
      <c r="I446" s="14">
        <v>50</v>
      </c>
      <c r="J446" s="14">
        <v>50</v>
      </c>
      <c r="K446" s="11">
        <v>54</v>
      </c>
      <c r="L446" s="11">
        <v>0</v>
      </c>
      <c r="M446" s="13">
        <f>K446-H446</f>
        <v>4</v>
      </c>
      <c r="N446" s="13">
        <f>K446-J446</f>
        <v>4</v>
      </c>
      <c r="O446" s="11" t="s">
        <v>254</v>
      </c>
      <c r="P446" s="11" t="s">
        <v>884</v>
      </c>
      <c r="Q446" s="14" t="s">
        <v>889</v>
      </c>
      <c r="R446" s="19" t="s">
        <v>1029</v>
      </c>
    </row>
    <row r="447" spans="1:18" ht="13" customHeight="1">
      <c r="A447" s="14">
        <v>32</v>
      </c>
      <c r="B447" s="11" t="s">
        <v>302</v>
      </c>
      <c r="C447" s="11" t="s">
        <v>303</v>
      </c>
      <c r="D447" s="11" t="s">
        <v>29</v>
      </c>
      <c r="E447" s="11">
        <v>0</v>
      </c>
      <c r="F447" s="11">
        <v>4</v>
      </c>
      <c r="G447" s="12">
        <v>9</v>
      </c>
      <c r="H447" s="11">
        <v>9</v>
      </c>
      <c r="I447" s="14">
        <v>9</v>
      </c>
      <c r="J447" s="14">
        <v>9</v>
      </c>
      <c r="K447" s="11">
        <v>9</v>
      </c>
      <c r="L447" s="14">
        <v>0</v>
      </c>
      <c r="M447" s="13">
        <f>K447-H447</f>
        <v>0</v>
      </c>
      <c r="N447" s="13">
        <f>K447-J447</f>
        <v>0</v>
      </c>
      <c r="O447" s="11" t="s">
        <v>372</v>
      </c>
      <c r="P447" s="11" t="s">
        <v>898</v>
      </c>
      <c r="Q447" s="14" t="s">
        <v>1102</v>
      </c>
      <c r="R447" s="19" t="s">
        <v>160</v>
      </c>
    </row>
    <row r="448" spans="1:18" ht="13" customHeight="1">
      <c r="A448" s="14">
        <v>32</v>
      </c>
      <c r="B448" s="11" t="s">
        <v>501</v>
      </c>
      <c r="C448" s="11" t="s">
        <v>434</v>
      </c>
      <c r="D448" s="11" t="s">
        <v>434</v>
      </c>
      <c r="E448" s="11">
        <v>1</v>
      </c>
      <c r="F448" s="11">
        <v>0</v>
      </c>
      <c r="G448" s="11">
        <v>4</v>
      </c>
      <c r="H448" s="11">
        <v>4</v>
      </c>
      <c r="I448" s="14">
        <v>4</v>
      </c>
      <c r="J448" s="14">
        <v>4</v>
      </c>
      <c r="K448" s="11">
        <v>4</v>
      </c>
      <c r="L448" s="14">
        <v>0</v>
      </c>
      <c r="M448" s="13">
        <f>K448-H448</f>
        <v>0</v>
      </c>
      <c r="N448" s="13">
        <f>K448-J448</f>
        <v>0</v>
      </c>
      <c r="O448" s="11" t="s">
        <v>27</v>
      </c>
      <c r="P448" s="11" t="s">
        <v>1130</v>
      </c>
      <c r="Q448" s="14" t="s">
        <v>1102</v>
      </c>
      <c r="R448" s="14"/>
    </row>
    <row r="449" spans="1:18" ht="13" customHeight="1">
      <c r="A449" s="14">
        <v>32</v>
      </c>
      <c r="B449" s="11" t="s">
        <v>501</v>
      </c>
      <c r="C449" s="11" t="s">
        <v>741</v>
      </c>
      <c r="D449" s="11" t="s">
        <v>741</v>
      </c>
      <c r="E449" s="11">
        <v>0</v>
      </c>
      <c r="F449" s="11">
        <v>0</v>
      </c>
      <c r="G449" s="11">
        <v>3</v>
      </c>
      <c r="H449" s="11">
        <v>3</v>
      </c>
      <c r="I449" s="14">
        <v>3</v>
      </c>
      <c r="J449" s="14">
        <v>3</v>
      </c>
      <c r="K449" s="11">
        <v>3</v>
      </c>
      <c r="L449" s="14">
        <v>0</v>
      </c>
      <c r="M449" s="13">
        <f>K449-H449</f>
        <v>0</v>
      </c>
      <c r="N449" s="13">
        <f>K449-J449</f>
        <v>0</v>
      </c>
      <c r="O449" s="11" t="s">
        <v>838</v>
      </c>
      <c r="P449" s="11" t="s">
        <v>1130</v>
      </c>
      <c r="Q449" s="14" t="s">
        <v>1102</v>
      </c>
      <c r="R449" s="14"/>
    </row>
    <row r="450" spans="1:18" ht="13" customHeight="1">
      <c r="A450" s="14">
        <v>32</v>
      </c>
      <c r="B450" s="11" t="s">
        <v>501</v>
      </c>
      <c r="C450" s="11" t="s">
        <v>502</v>
      </c>
      <c r="D450" s="11" t="s">
        <v>502</v>
      </c>
      <c r="E450" s="11">
        <v>0</v>
      </c>
      <c r="F450" s="11">
        <v>0</v>
      </c>
      <c r="G450" s="11">
        <v>1</v>
      </c>
      <c r="H450" s="11">
        <v>1</v>
      </c>
      <c r="I450" s="14">
        <v>1</v>
      </c>
      <c r="J450" s="14">
        <v>1</v>
      </c>
      <c r="K450" s="11">
        <v>1</v>
      </c>
      <c r="L450" s="14">
        <v>0</v>
      </c>
      <c r="M450" s="13">
        <f>K450-H450</f>
        <v>0</v>
      </c>
      <c r="N450" s="13">
        <f>K450-J450</f>
        <v>0</v>
      </c>
      <c r="O450" s="11" t="s">
        <v>26</v>
      </c>
      <c r="P450" s="11" t="s">
        <v>1130</v>
      </c>
      <c r="Q450" s="14" t="s">
        <v>1102</v>
      </c>
      <c r="R450" s="14"/>
    </row>
    <row r="451" spans="1:18" ht="14">
      <c r="A451" s="14">
        <v>32</v>
      </c>
      <c r="B451" s="11" t="s">
        <v>501</v>
      </c>
      <c r="C451" s="11" t="s">
        <v>702</v>
      </c>
      <c r="D451" s="11" t="s">
        <v>702</v>
      </c>
      <c r="E451" s="11">
        <v>0</v>
      </c>
      <c r="F451" s="11">
        <v>0</v>
      </c>
      <c r="G451" s="11">
        <v>4</v>
      </c>
      <c r="H451" s="11">
        <v>4</v>
      </c>
      <c r="I451" s="14">
        <v>4</v>
      </c>
      <c r="J451" s="14">
        <v>4</v>
      </c>
      <c r="K451" s="11">
        <v>4</v>
      </c>
      <c r="L451" s="14">
        <v>0</v>
      </c>
      <c r="M451" s="13">
        <f>K451-H451</f>
        <v>0</v>
      </c>
      <c r="N451" s="13">
        <f>K451-J451</f>
        <v>0</v>
      </c>
      <c r="O451" s="11" t="s">
        <v>838</v>
      </c>
      <c r="P451" s="11" t="s">
        <v>1130</v>
      </c>
      <c r="Q451" s="14" t="s">
        <v>1102</v>
      </c>
      <c r="R451" s="14"/>
    </row>
    <row r="452" spans="1:18" ht="13" customHeight="1">
      <c r="A452" s="14">
        <v>32</v>
      </c>
      <c r="B452" s="11" t="s">
        <v>501</v>
      </c>
      <c r="C452" s="11" t="s">
        <v>511</v>
      </c>
      <c r="D452" s="11" t="s">
        <v>511</v>
      </c>
      <c r="E452" s="11">
        <v>0</v>
      </c>
      <c r="F452" s="11">
        <v>0</v>
      </c>
      <c r="G452" s="11">
        <v>2</v>
      </c>
      <c r="H452" s="11">
        <v>2</v>
      </c>
      <c r="I452" s="14">
        <v>2</v>
      </c>
      <c r="J452" s="14">
        <v>2</v>
      </c>
      <c r="K452" s="11">
        <v>2</v>
      </c>
      <c r="L452" s="14">
        <v>0</v>
      </c>
      <c r="M452" s="13">
        <f>K452-H452</f>
        <v>0</v>
      </c>
      <c r="N452" s="13">
        <f>K452-J452</f>
        <v>0</v>
      </c>
      <c r="O452" s="11" t="s">
        <v>271</v>
      </c>
      <c r="P452" s="11" t="s">
        <v>1130</v>
      </c>
      <c r="Q452" s="14" t="s">
        <v>1102</v>
      </c>
      <c r="R452" s="14"/>
    </row>
    <row r="453" spans="1:18" ht="13" customHeight="1">
      <c r="A453" s="14">
        <v>32</v>
      </c>
      <c r="B453" s="11" t="s">
        <v>501</v>
      </c>
      <c r="C453" s="11" t="s">
        <v>503</v>
      </c>
      <c r="D453" s="11" t="s">
        <v>522</v>
      </c>
      <c r="E453" s="11">
        <v>0</v>
      </c>
      <c r="F453" s="11">
        <v>8</v>
      </c>
      <c r="G453" s="11">
        <v>9</v>
      </c>
      <c r="H453" s="11">
        <v>9</v>
      </c>
      <c r="I453" s="14">
        <v>9</v>
      </c>
      <c r="J453" s="14">
        <v>9</v>
      </c>
      <c r="K453" s="11">
        <v>9</v>
      </c>
      <c r="L453" s="14">
        <v>0</v>
      </c>
      <c r="M453" s="13">
        <f>K453-H453</f>
        <v>0</v>
      </c>
      <c r="N453" s="13">
        <f>K453-J453</f>
        <v>0</v>
      </c>
      <c r="O453" s="11" t="s">
        <v>838</v>
      </c>
      <c r="P453" s="11" t="s">
        <v>1130</v>
      </c>
      <c r="Q453" s="14" t="s">
        <v>1102</v>
      </c>
      <c r="R453" s="14"/>
    </row>
    <row r="454" spans="1:18" ht="14">
      <c r="A454" s="14">
        <v>32</v>
      </c>
      <c r="B454" s="11" t="s">
        <v>501</v>
      </c>
      <c r="C454" s="11" t="s">
        <v>703</v>
      </c>
      <c r="D454" s="11" t="s">
        <v>703</v>
      </c>
      <c r="E454" s="11">
        <v>0</v>
      </c>
      <c r="F454" s="11">
        <v>7</v>
      </c>
      <c r="G454" s="11">
        <v>30</v>
      </c>
      <c r="H454" s="11">
        <v>30</v>
      </c>
      <c r="I454" s="14">
        <v>32</v>
      </c>
      <c r="J454" s="14">
        <v>32</v>
      </c>
      <c r="K454" s="11">
        <v>36</v>
      </c>
      <c r="L454" s="14">
        <v>0</v>
      </c>
      <c r="M454" s="13">
        <f>K454-H454</f>
        <v>6</v>
      </c>
      <c r="N454" s="13">
        <f>K454-J454</f>
        <v>4</v>
      </c>
      <c r="O454" s="11" t="s">
        <v>838</v>
      </c>
      <c r="P454" s="11" t="s">
        <v>1130</v>
      </c>
      <c r="Q454" s="14" t="s">
        <v>1102</v>
      </c>
      <c r="R454" s="14"/>
    </row>
    <row r="455" spans="1:18" ht="13" customHeight="1">
      <c r="A455" s="14">
        <v>32</v>
      </c>
      <c r="B455" s="13" t="s">
        <v>391</v>
      </c>
      <c r="C455" s="11" t="s">
        <v>742</v>
      </c>
      <c r="D455" s="11" t="s">
        <v>742</v>
      </c>
      <c r="E455" s="13">
        <v>0</v>
      </c>
      <c r="F455" s="13">
        <v>0</v>
      </c>
      <c r="G455" s="13">
        <v>2</v>
      </c>
      <c r="H455" s="13">
        <v>2</v>
      </c>
      <c r="I455" s="14">
        <v>2</v>
      </c>
      <c r="J455" s="14">
        <v>2</v>
      </c>
      <c r="K455" s="13">
        <v>2</v>
      </c>
      <c r="L455" s="14">
        <v>0</v>
      </c>
      <c r="M455" s="13">
        <f>K455-H455</f>
        <v>0</v>
      </c>
      <c r="N455" s="13">
        <f>K455-J455</f>
        <v>0</v>
      </c>
      <c r="O455" s="11" t="s">
        <v>838</v>
      </c>
      <c r="P455" s="14" t="s">
        <v>392</v>
      </c>
      <c r="Q455" s="14" t="s">
        <v>1102</v>
      </c>
      <c r="R455" s="14"/>
    </row>
    <row r="456" spans="1:18" ht="13" customHeight="1">
      <c r="A456" s="14">
        <v>32</v>
      </c>
      <c r="B456" s="11" t="s">
        <v>501</v>
      </c>
      <c r="C456" s="11" t="s">
        <v>1059</v>
      </c>
      <c r="D456" s="11" t="s">
        <v>1059</v>
      </c>
      <c r="E456" s="11">
        <v>5</v>
      </c>
      <c r="F456" s="11">
        <v>26</v>
      </c>
      <c r="G456" s="11">
        <v>30</v>
      </c>
      <c r="H456" s="11">
        <v>30</v>
      </c>
      <c r="I456" s="14">
        <v>30</v>
      </c>
      <c r="J456" s="14">
        <v>30</v>
      </c>
      <c r="K456" s="11">
        <v>30</v>
      </c>
      <c r="L456" s="14">
        <v>0</v>
      </c>
      <c r="M456" s="13">
        <f>K456-H456</f>
        <v>0</v>
      </c>
      <c r="N456" s="13">
        <f>K456-J456</f>
        <v>0</v>
      </c>
      <c r="O456" s="11" t="s">
        <v>838</v>
      </c>
      <c r="P456" s="11" t="s">
        <v>1130</v>
      </c>
      <c r="Q456" s="14" t="s">
        <v>1102</v>
      </c>
      <c r="R456" s="14"/>
    </row>
    <row r="457" spans="1:18" ht="13" customHeight="1">
      <c r="A457" s="14">
        <v>32</v>
      </c>
      <c r="B457" s="11" t="s">
        <v>501</v>
      </c>
      <c r="C457" s="11" t="s">
        <v>512</v>
      </c>
      <c r="D457" s="11" t="s">
        <v>29</v>
      </c>
      <c r="E457" s="11">
        <v>2</v>
      </c>
      <c r="F457" s="11">
        <v>67</v>
      </c>
      <c r="G457" s="12">
        <v>78</v>
      </c>
      <c r="H457" s="11">
        <v>78</v>
      </c>
      <c r="I457" s="14">
        <v>79</v>
      </c>
      <c r="J457" s="14">
        <v>79</v>
      </c>
      <c r="K457" s="11">
        <v>88</v>
      </c>
      <c r="L457" s="14">
        <v>0</v>
      </c>
      <c r="M457" s="13">
        <f>K457-H457</f>
        <v>10</v>
      </c>
      <c r="N457" s="13">
        <f>K457-J457</f>
        <v>9</v>
      </c>
      <c r="O457" s="11" t="s">
        <v>838</v>
      </c>
      <c r="P457" s="11" t="s">
        <v>1130</v>
      </c>
      <c r="Q457" s="14" t="s">
        <v>1102</v>
      </c>
      <c r="R457" s="19" t="s">
        <v>160</v>
      </c>
    </row>
    <row r="458" spans="1:18" ht="13" customHeight="1">
      <c r="A458" s="14">
        <v>32</v>
      </c>
      <c r="B458" s="11" t="s">
        <v>501</v>
      </c>
      <c r="C458" s="11" t="s">
        <v>433</v>
      </c>
      <c r="D458" s="11" t="s">
        <v>433</v>
      </c>
      <c r="E458" s="11">
        <v>0</v>
      </c>
      <c r="F458" s="11">
        <v>10</v>
      </c>
      <c r="G458" s="11">
        <v>5</v>
      </c>
      <c r="H458" s="11">
        <v>5</v>
      </c>
      <c r="I458" s="14">
        <v>5</v>
      </c>
      <c r="J458" s="14">
        <v>5</v>
      </c>
      <c r="K458" s="11">
        <v>5</v>
      </c>
      <c r="L458" s="14">
        <v>0</v>
      </c>
      <c r="M458" s="13">
        <f>K458-H458</f>
        <v>0</v>
      </c>
      <c r="N458" s="13">
        <f>K458-J458</f>
        <v>0</v>
      </c>
      <c r="O458" s="11" t="s">
        <v>838</v>
      </c>
      <c r="P458" s="11" t="s">
        <v>1130</v>
      </c>
      <c r="Q458" s="14" t="s">
        <v>1102</v>
      </c>
      <c r="R458" s="14"/>
    </row>
    <row r="459" spans="1:18" ht="13" customHeight="1">
      <c r="A459" s="14">
        <v>32</v>
      </c>
      <c r="B459" s="11" t="s">
        <v>501</v>
      </c>
      <c r="C459" s="11" t="s">
        <v>615</v>
      </c>
      <c r="D459" s="11" t="s">
        <v>615</v>
      </c>
      <c r="E459" s="11">
        <v>0</v>
      </c>
      <c r="F459" s="11">
        <v>0</v>
      </c>
      <c r="G459" s="11">
        <v>1</v>
      </c>
      <c r="H459" s="11">
        <v>1</v>
      </c>
      <c r="I459" s="14">
        <v>1</v>
      </c>
      <c r="J459" s="14">
        <v>1</v>
      </c>
      <c r="K459" s="11">
        <v>1</v>
      </c>
      <c r="L459" s="14">
        <v>0</v>
      </c>
      <c r="M459" s="13">
        <f>K459-H459</f>
        <v>0</v>
      </c>
      <c r="N459" s="13">
        <f>K459-J459</f>
        <v>0</v>
      </c>
      <c r="O459" s="11" t="s">
        <v>838</v>
      </c>
      <c r="P459" s="11" t="s">
        <v>1130</v>
      </c>
      <c r="Q459" s="14" t="s">
        <v>1102</v>
      </c>
      <c r="R459" s="14"/>
    </row>
    <row r="460" spans="1:18" ht="13" customHeight="1">
      <c r="A460" s="14">
        <v>32</v>
      </c>
      <c r="B460" s="11" t="s">
        <v>501</v>
      </c>
      <c r="C460" s="13" t="s">
        <v>701</v>
      </c>
      <c r="D460" s="11" t="s">
        <v>701</v>
      </c>
      <c r="E460" s="11">
        <v>0</v>
      </c>
      <c r="F460" s="11">
        <v>4</v>
      </c>
      <c r="G460" s="11">
        <v>4</v>
      </c>
      <c r="H460" s="11">
        <v>4</v>
      </c>
      <c r="I460" s="14">
        <v>4</v>
      </c>
      <c r="J460" s="14">
        <v>4</v>
      </c>
      <c r="K460" s="11">
        <v>4</v>
      </c>
      <c r="L460" s="14">
        <v>0</v>
      </c>
      <c r="M460" s="13">
        <f>K460-H460</f>
        <v>0</v>
      </c>
      <c r="N460" s="13">
        <f>K460-J460</f>
        <v>0</v>
      </c>
      <c r="O460" s="11" t="s">
        <v>838</v>
      </c>
      <c r="P460" s="11" t="s">
        <v>1130</v>
      </c>
      <c r="Q460" s="14" t="s">
        <v>1102</v>
      </c>
      <c r="R460" s="14"/>
    </row>
    <row r="461" spans="1:18" ht="13" customHeight="1">
      <c r="A461" s="14">
        <v>32</v>
      </c>
      <c r="B461" s="11" t="s">
        <v>501</v>
      </c>
      <c r="C461" s="11" t="s">
        <v>1058</v>
      </c>
      <c r="D461" s="11" t="s">
        <v>1058</v>
      </c>
      <c r="E461" s="11">
        <v>4</v>
      </c>
      <c r="F461" s="11">
        <v>15</v>
      </c>
      <c r="G461" s="11">
        <v>17</v>
      </c>
      <c r="H461" s="11">
        <v>17</v>
      </c>
      <c r="I461" s="14">
        <v>17</v>
      </c>
      <c r="J461" s="14">
        <v>17</v>
      </c>
      <c r="K461" s="11">
        <v>17</v>
      </c>
      <c r="L461" s="14">
        <v>0</v>
      </c>
      <c r="M461" s="13">
        <f>K461-H461</f>
        <v>0</v>
      </c>
      <c r="N461" s="13">
        <f>K461-J461</f>
        <v>0</v>
      </c>
      <c r="O461" s="11" t="s">
        <v>838</v>
      </c>
      <c r="P461" s="11" t="s">
        <v>1130</v>
      </c>
      <c r="Q461" s="14" t="s">
        <v>1102</v>
      </c>
      <c r="R461" s="14"/>
    </row>
    <row r="462" spans="1:18" ht="14">
      <c r="A462" s="14">
        <v>32</v>
      </c>
      <c r="B462" s="11" t="s">
        <v>501</v>
      </c>
      <c r="C462" s="11" t="s">
        <v>699</v>
      </c>
      <c r="D462" s="11" t="s">
        <v>699</v>
      </c>
      <c r="E462" s="11">
        <v>1</v>
      </c>
      <c r="F462" s="11">
        <v>10</v>
      </c>
      <c r="G462" s="11">
        <v>13</v>
      </c>
      <c r="H462" s="11">
        <v>13</v>
      </c>
      <c r="I462" s="14">
        <v>13</v>
      </c>
      <c r="J462" s="14">
        <v>13</v>
      </c>
      <c r="K462" s="11">
        <v>13</v>
      </c>
      <c r="L462" s="14">
        <v>0</v>
      </c>
      <c r="M462" s="13">
        <f>K462-H462</f>
        <v>0</v>
      </c>
      <c r="N462" s="13">
        <f>K462-J462</f>
        <v>0</v>
      </c>
      <c r="O462" s="11" t="s">
        <v>838</v>
      </c>
      <c r="P462" s="11" t="s">
        <v>1130</v>
      </c>
      <c r="Q462" s="14" t="s">
        <v>1102</v>
      </c>
      <c r="R462" s="14"/>
    </row>
    <row r="463" spans="1:18" ht="13" customHeight="1">
      <c r="A463" s="14">
        <v>32</v>
      </c>
      <c r="B463" s="11" t="s">
        <v>501</v>
      </c>
      <c r="C463" s="11" t="s">
        <v>700</v>
      </c>
      <c r="D463" s="11" t="s">
        <v>700</v>
      </c>
      <c r="E463" s="11">
        <v>1</v>
      </c>
      <c r="F463" s="11">
        <v>4</v>
      </c>
      <c r="G463" s="11">
        <v>5</v>
      </c>
      <c r="H463" s="11">
        <v>5</v>
      </c>
      <c r="I463" s="14">
        <v>5</v>
      </c>
      <c r="J463" s="14">
        <v>5</v>
      </c>
      <c r="K463" s="11">
        <v>5</v>
      </c>
      <c r="L463" s="14">
        <v>0</v>
      </c>
      <c r="M463" s="13">
        <f>K463-H463</f>
        <v>0</v>
      </c>
      <c r="N463" s="13">
        <f>K463-J463</f>
        <v>0</v>
      </c>
      <c r="O463" s="11" t="s">
        <v>838</v>
      </c>
      <c r="P463" s="11" t="s">
        <v>1130</v>
      </c>
      <c r="Q463" s="14" t="s">
        <v>1102</v>
      </c>
      <c r="R463" s="14"/>
    </row>
    <row r="464" spans="1:18" ht="13" customHeight="1">
      <c r="A464" s="14">
        <v>32</v>
      </c>
      <c r="B464" s="11" t="s">
        <v>501</v>
      </c>
      <c r="C464" s="11" t="s">
        <v>510</v>
      </c>
      <c r="D464" s="11" t="s">
        <v>510</v>
      </c>
      <c r="E464" s="11">
        <v>0</v>
      </c>
      <c r="F464" s="11">
        <v>3</v>
      </c>
      <c r="G464" s="11">
        <v>3</v>
      </c>
      <c r="H464" s="11">
        <v>3</v>
      </c>
      <c r="I464" s="14">
        <v>3</v>
      </c>
      <c r="J464" s="14">
        <v>3</v>
      </c>
      <c r="K464" s="11">
        <v>3</v>
      </c>
      <c r="L464" s="14">
        <v>0</v>
      </c>
      <c r="M464" s="13">
        <f>K464-H464</f>
        <v>0</v>
      </c>
      <c r="N464" s="13">
        <f>K464-J464</f>
        <v>0</v>
      </c>
      <c r="O464" s="11" t="s">
        <v>254</v>
      </c>
      <c r="P464" s="11" t="s">
        <v>307</v>
      </c>
      <c r="Q464" s="14" t="s">
        <v>1102</v>
      </c>
      <c r="R464" s="14"/>
    </row>
    <row r="465" spans="1:18" ht="14">
      <c r="A465" s="14">
        <v>32</v>
      </c>
      <c r="B465" s="11" t="s">
        <v>501</v>
      </c>
      <c r="C465" s="11" t="s">
        <v>614</v>
      </c>
      <c r="D465" s="11" t="s">
        <v>614</v>
      </c>
      <c r="E465" s="11">
        <v>1</v>
      </c>
      <c r="F465" s="11">
        <v>8</v>
      </c>
      <c r="G465" s="11">
        <v>2</v>
      </c>
      <c r="H465" s="11">
        <v>2</v>
      </c>
      <c r="I465" s="14">
        <v>2</v>
      </c>
      <c r="J465" s="14">
        <v>2</v>
      </c>
      <c r="K465" s="11">
        <v>2</v>
      </c>
      <c r="L465" s="14">
        <v>0</v>
      </c>
      <c r="M465" s="13">
        <f>K465-H465</f>
        <v>0</v>
      </c>
      <c r="N465" s="13">
        <f>K465-J465</f>
        <v>0</v>
      </c>
      <c r="O465" s="11" t="s">
        <v>271</v>
      </c>
      <c r="P465" s="11" t="s">
        <v>1130</v>
      </c>
      <c r="Q465" s="14" t="s">
        <v>1102</v>
      </c>
      <c r="R465" s="14"/>
    </row>
    <row r="466" spans="1:18" ht="13" customHeight="1">
      <c r="A466" s="14">
        <v>33</v>
      </c>
      <c r="B466" s="11" t="s">
        <v>616</v>
      </c>
      <c r="C466" s="11" t="s">
        <v>943</v>
      </c>
      <c r="D466" s="11" t="s">
        <v>943</v>
      </c>
      <c r="E466" s="11">
        <v>4</v>
      </c>
      <c r="F466" s="11">
        <v>9</v>
      </c>
      <c r="G466" s="11">
        <v>20</v>
      </c>
      <c r="H466" s="11">
        <v>20</v>
      </c>
      <c r="I466" s="11">
        <v>21</v>
      </c>
      <c r="J466" s="11">
        <v>21</v>
      </c>
      <c r="K466" s="11">
        <v>24</v>
      </c>
      <c r="L466" s="14">
        <v>0</v>
      </c>
      <c r="M466" s="13">
        <f>K466-H466</f>
        <v>4</v>
      </c>
      <c r="N466" s="13">
        <f>K466-J466</f>
        <v>3</v>
      </c>
      <c r="O466" s="11" t="s">
        <v>271</v>
      </c>
      <c r="P466" s="11" t="s">
        <v>264</v>
      </c>
      <c r="Q466" s="14" t="s">
        <v>1151</v>
      </c>
      <c r="R466" s="14"/>
    </row>
    <row r="467" spans="1:18" ht="13" customHeight="1">
      <c r="A467" s="14">
        <v>33</v>
      </c>
      <c r="B467" s="11" t="s">
        <v>616</v>
      </c>
      <c r="C467" s="11" t="s">
        <v>541</v>
      </c>
      <c r="D467" s="11" t="s">
        <v>541</v>
      </c>
      <c r="E467" s="11">
        <v>1</v>
      </c>
      <c r="F467" s="11">
        <v>2</v>
      </c>
      <c r="G467" s="11">
        <v>3</v>
      </c>
      <c r="H467" s="11">
        <v>3</v>
      </c>
      <c r="I467" s="11">
        <v>3</v>
      </c>
      <c r="J467" s="11">
        <v>3</v>
      </c>
      <c r="K467" s="11">
        <v>3</v>
      </c>
      <c r="L467" s="14">
        <v>0</v>
      </c>
      <c r="M467" s="13">
        <f>K467-H467</f>
        <v>0</v>
      </c>
      <c r="N467" s="13">
        <f>K467-J467</f>
        <v>0</v>
      </c>
      <c r="O467" s="11" t="s">
        <v>135</v>
      </c>
      <c r="P467" s="11" t="s">
        <v>136</v>
      </c>
      <c r="Q467" s="14" t="s">
        <v>1151</v>
      </c>
      <c r="R467" s="14"/>
    </row>
    <row r="468" spans="1:18" ht="13" customHeight="1">
      <c r="A468" s="14">
        <v>33</v>
      </c>
      <c r="B468" s="11" t="s">
        <v>23</v>
      </c>
      <c r="C468" s="11" t="s">
        <v>1117</v>
      </c>
      <c r="D468" s="11" t="s">
        <v>1120</v>
      </c>
      <c r="E468" s="11">
        <v>4</v>
      </c>
      <c r="F468" s="11">
        <v>15</v>
      </c>
      <c r="G468" s="12">
        <v>27</v>
      </c>
      <c r="H468" s="11">
        <v>27</v>
      </c>
      <c r="I468" s="14">
        <v>27</v>
      </c>
      <c r="J468" s="14">
        <v>27</v>
      </c>
      <c r="K468" s="11">
        <v>28</v>
      </c>
      <c r="L468" s="14">
        <v>1</v>
      </c>
      <c r="M468" s="13">
        <f>K468-H468</f>
        <v>1</v>
      </c>
      <c r="N468" s="13">
        <f>K468-J468</f>
        <v>1</v>
      </c>
      <c r="O468" s="11" t="s">
        <v>40</v>
      </c>
      <c r="P468" s="11" t="s">
        <v>97</v>
      </c>
      <c r="Q468" s="14" t="s">
        <v>1151</v>
      </c>
      <c r="R468" s="14" t="s">
        <v>160</v>
      </c>
    </row>
    <row r="469" spans="1:18" ht="13" customHeight="1">
      <c r="A469" s="14">
        <v>33</v>
      </c>
      <c r="B469" s="11" t="s">
        <v>23</v>
      </c>
      <c r="C469" s="11" t="s">
        <v>109</v>
      </c>
      <c r="D469" s="11" t="s">
        <v>110</v>
      </c>
      <c r="E469" s="11">
        <v>0</v>
      </c>
      <c r="F469" s="11">
        <v>0</v>
      </c>
      <c r="G469" s="11">
        <v>1</v>
      </c>
      <c r="H469" s="11">
        <v>1</v>
      </c>
      <c r="I469" s="11">
        <v>3</v>
      </c>
      <c r="J469" s="11">
        <v>3</v>
      </c>
      <c r="K469" s="11">
        <v>3</v>
      </c>
      <c r="L469" s="14">
        <v>0</v>
      </c>
      <c r="M469" s="13">
        <f>K469-H469</f>
        <v>2</v>
      </c>
      <c r="N469" s="13">
        <f>K469-J469</f>
        <v>0</v>
      </c>
      <c r="O469" s="11" t="s">
        <v>21</v>
      </c>
      <c r="P469" s="11" t="s">
        <v>1087</v>
      </c>
      <c r="Q469" s="14" t="s">
        <v>1151</v>
      </c>
      <c r="R469" s="14"/>
    </row>
    <row r="470" spans="1:18" ht="13" customHeight="1">
      <c r="A470" s="14">
        <v>33</v>
      </c>
      <c r="B470" s="11" t="s">
        <v>616</v>
      </c>
      <c r="C470" s="11" t="s">
        <v>514</v>
      </c>
      <c r="D470" s="11" t="s">
        <v>514</v>
      </c>
      <c r="E470" s="11">
        <v>0</v>
      </c>
      <c r="F470" s="11">
        <v>0</v>
      </c>
      <c r="G470" s="11">
        <v>2</v>
      </c>
      <c r="H470" s="11">
        <v>2</v>
      </c>
      <c r="I470" s="14">
        <v>2</v>
      </c>
      <c r="J470" s="14">
        <v>2</v>
      </c>
      <c r="K470" s="11">
        <v>2</v>
      </c>
      <c r="L470" s="14">
        <v>0</v>
      </c>
      <c r="M470" s="13">
        <f>K470-H470</f>
        <v>0</v>
      </c>
      <c r="N470" s="13">
        <f>K470-J470</f>
        <v>0</v>
      </c>
      <c r="O470" s="11" t="s">
        <v>135</v>
      </c>
      <c r="P470" s="11" t="s">
        <v>136</v>
      </c>
      <c r="Q470" s="14" t="s">
        <v>1151</v>
      </c>
      <c r="R470" s="14"/>
    </row>
    <row r="471" spans="1:18" ht="13" customHeight="1">
      <c r="A471" s="14">
        <v>33</v>
      </c>
      <c r="B471" s="11" t="s">
        <v>616</v>
      </c>
      <c r="C471" s="11" t="s">
        <v>708</v>
      </c>
      <c r="D471" s="11" t="s">
        <v>31</v>
      </c>
      <c r="E471" s="11">
        <v>0</v>
      </c>
      <c r="F471" s="11">
        <v>0</v>
      </c>
      <c r="G471" s="12">
        <v>1</v>
      </c>
      <c r="H471" s="11">
        <v>1</v>
      </c>
      <c r="I471" s="14">
        <v>1</v>
      </c>
      <c r="J471" s="14">
        <v>1</v>
      </c>
      <c r="K471" s="11">
        <v>1</v>
      </c>
      <c r="L471" s="14">
        <v>0</v>
      </c>
      <c r="M471" s="13">
        <f>K471-H471</f>
        <v>0</v>
      </c>
      <c r="N471" s="13">
        <f>K471-J471</f>
        <v>0</v>
      </c>
      <c r="O471" s="11" t="s">
        <v>785</v>
      </c>
      <c r="P471" s="11" t="s">
        <v>716</v>
      </c>
      <c r="Q471" s="14" t="s">
        <v>1151</v>
      </c>
      <c r="R471" s="19" t="s">
        <v>160</v>
      </c>
    </row>
    <row r="472" spans="1:18" ht="13" customHeight="1">
      <c r="A472" s="14">
        <v>33</v>
      </c>
      <c r="B472" s="11" t="s">
        <v>616</v>
      </c>
      <c r="C472" s="11" t="s">
        <v>517</v>
      </c>
      <c r="D472" s="11" t="s">
        <v>517</v>
      </c>
      <c r="E472" s="11">
        <v>0</v>
      </c>
      <c r="F472" s="11">
        <v>2</v>
      </c>
      <c r="G472" s="11">
        <v>4</v>
      </c>
      <c r="H472" s="11">
        <v>4</v>
      </c>
      <c r="I472" s="14">
        <v>4</v>
      </c>
      <c r="J472" s="14">
        <v>4</v>
      </c>
      <c r="K472" s="11">
        <v>4</v>
      </c>
      <c r="L472" s="14">
        <v>0</v>
      </c>
      <c r="M472" s="13">
        <f>K472-H472</f>
        <v>0</v>
      </c>
      <c r="N472" s="13">
        <f>K472-J472</f>
        <v>0</v>
      </c>
      <c r="O472" s="11" t="s">
        <v>27</v>
      </c>
      <c r="P472" s="11" t="s">
        <v>482</v>
      </c>
      <c r="Q472" s="14" t="s">
        <v>1151</v>
      </c>
      <c r="R472" s="14"/>
    </row>
    <row r="473" spans="1:18" ht="13" customHeight="1">
      <c r="A473" s="14">
        <v>33</v>
      </c>
      <c r="B473" s="11" t="s">
        <v>616</v>
      </c>
      <c r="C473" s="11" t="s">
        <v>692</v>
      </c>
      <c r="D473" s="11" t="s">
        <v>692</v>
      </c>
      <c r="E473" s="11">
        <v>0</v>
      </c>
      <c r="F473" s="11">
        <v>12</v>
      </c>
      <c r="G473" s="11">
        <v>16</v>
      </c>
      <c r="H473" s="11">
        <v>16</v>
      </c>
      <c r="I473" s="14">
        <v>17</v>
      </c>
      <c r="J473" s="14">
        <v>17</v>
      </c>
      <c r="K473" s="11">
        <v>19</v>
      </c>
      <c r="L473" s="14">
        <v>0</v>
      </c>
      <c r="M473" s="13">
        <f>K473-H473</f>
        <v>3</v>
      </c>
      <c r="N473" s="13">
        <f>K473-J473</f>
        <v>2</v>
      </c>
      <c r="O473" s="11" t="s">
        <v>135</v>
      </c>
      <c r="P473" s="11" t="s">
        <v>136</v>
      </c>
      <c r="Q473" s="14" t="s">
        <v>1151</v>
      </c>
      <c r="R473" s="14"/>
    </row>
    <row r="474" spans="1:18" ht="13" customHeight="1">
      <c r="A474" s="14">
        <v>33</v>
      </c>
      <c r="B474" s="11" t="s">
        <v>616</v>
      </c>
      <c r="C474" s="11" t="s">
        <v>507</v>
      </c>
      <c r="D474" s="11" t="s">
        <v>73</v>
      </c>
      <c r="E474" s="11">
        <v>0</v>
      </c>
      <c r="F474" s="11">
        <v>3</v>
      </c>
      <c r="G474" s="12">
        <v>3</v>
      </c>
      <c r="H474" s="11">
        <v>3</v>
      </c>
      <c r="I474" s="14">
        <v>3</v>
      </c>
      <c r="J474" s="14">
        <v>3</v>
      </c>
      <c r="K474" s="11">
        <v>3</v>
      </c>
      <c r="L474" s="14">
        <v>0</v>
      </c>
      <c r="M474" s="13">
        <f>K474-H474</f>
        <v>0</v>
      </c>
      <c r="N474" s="13">
        <f>K474-J474</f>
        <v>0</v>
      </c>
      <c r="O474" s="11" t="s">
        <v>135</v>
      </c>
      <c r="P474" s="11" t="s">
        <v>136</v>
      </c>
      <c r="Q474" s="14" t="s">
        <v>1151</v>
      </c>
      <c r="R474" s="19" t="s">
        <v>160</v>
      </c>
    </row>
    <row r="475" spans="1:18" ht="13" customHeight="1">
      <c r="A475" s="14">
        <v>33</v>
      </c>
      <c r="B475" s="11" t="s">
        <v>616</v>
      </c>
      <c r="C475" s="11" t="s">
        <v>1070</v>
      </c>
      <c r="D475" s="11" t="s">
        <v>1070</v>
      </c>
      <c r="E475" s="11">
        <v>1</v>
      </c>
      <c r="F475" s="11">
        <v>5</v>
      </c>
      <c r="G475" s="11">
        <v>7</v>
      </c>
      <c r="H475" s="11">
        <v>7</v>
      </c>
      <c r="I475" s="14">
        <v>7</v>
      </c>
      <c r="J475" s="14">
        <v>7</v>
      </c>
      <c r="K475" s="11">
        <v>8</v>
      </c>
      <c r="L475" s="14">
        <v>0</v>
      </c>
      <c r="M475" s="13">
        <f>K475-H475</f>
        <v>1</v>
      </c>
      <c r="N475" s="13">
        <f>K475-J475</f>
        <v>1</v>
      </c>
      <c r="O475" s="11" t="s">
        <v>135</v>
      </c>
      <c r="P475" s="11" t="s">
        <v>136</v>
      </c>
      <c r="Q475" s="14" t="s">
        <v>1151</v>
      </c>
      <c r="R475" s="14"/>
    </row>
    <row r="476" spans="1:18" ht="13" customHeight="1">
      <c r="A476" s="14">
        <v>33</v>
      </c>
      <c r="B476" s="11" t="s">
        <v>616</v>
      </c>
      <c r="C476" s="11" t="s">
        <v>334</v>
      </c>
      <c r="D476" s="11" t="s">
        <v>334</v>
      </c>
      <c r="E476" s="11">
        <v>3</v>
      </c>
      <c r="F476" s="11">
        <v>30</v>
      </c>
      <c r="G476" s="11">
        <v>134</v>
      </c>
      <c r="H476" s="11">
        <v>134</v>
      </c>
      <c r="I476" s="14">
        <v>135</v>
      </c>
      <c r="J476" s="14">
        <v>135</v>
      </c>
      <c r="K476" s="11">
        <v>142</v>
      </c>
      <c r="L476" s="11">
        <v>2</v>
      </c>
      <c r="M476" s="13">
        <f>K476-H476</f>
        <v>8</v>
      </c>
      <c r="N476" s="13">
        <f>K476-J476</f>
        <v>7</v>
      </c>
      <c r="O476" s="11" t="s">
        <v>135</v>
      </c>
      <c r="P476" s="11" t="s">
        <v>136</v>
      </c>
      <c r="Q476" s="14" t="s">
        <v>1151</v>
      </c>
      <c r="R476" s="14"/>
    </row>
    <row r="477" spans="1:18" ht="13" customHeight="1">
      <c r="A477" s="14">
        <v>33</v>
      </c>
      <c r="B477" s="11" t="s">
        <v>616</v>
      </c>
      <c r="C477" s="11" t="s">
        <v>335</v>
      </c>
      <c r="D477" s="11" t="s">
        <v>335</v>
      </c>
      <c r="E477" s="11">
        <v>1</v>
      </c>
      <c r="F477" s="11">
        <v>5</v>
      </c>
      <c r="G477" s="11">
        <v>12</v>
      </c>
      <c r="H477" s="11">
        <v>12</v>
      </c>
      <c r="I477" s="14">
        <v>13</v>
      </c>
      <c r="J477" s="14">
        <v>13</v>
      </c>
      <c r="K477" s="11">
        <v>12</v>
      </c>
      <c r="L477" s="11">
        <v>0</v>
      </c>
      <c r="M477" s="13">
        <f>K477-H477</f>
        <v>0</v>
      </c>
      <c r="N477" s="13">
        <f>K477-J477</f>
        <v>-1</v>
      </c>
      <c r="O477" s="11" t="s">
        <v>135</v>
      </c>
      <c r="P477" s="11" t="s">
        <v>136</v>
      </c>
      <c r="Q477" s="14" t="s">
        <v>1151</v>
      </c>
      <c r="R477" s="14"/>
    </row>
    <row r="478" spans="1:18" ht="13" customHeight="1">
      <c r="A478" s="14">
        <v>33</v>
      </c>
      <c r="B478" s="11" t="s">
        <v>616</v>
      </c>
      <c r="C478" s="11" t="s">
        <v>339</v>
      </c>
      <c r="D478" s="11" t="s">
        <v>339</v>
      </c>
      <c r="E478" s="11">
        <v>2</v>
      </c>
      <c r="F478" s="11">
        <v>2</v>
      </c>
      <c r="G478" s="11">
        <v>4</v>
      </c>
      <c r="H478" s="11">
        <v>4</v>
      </c>
      <c r="I478" s="14">
        <v>4</v>
      </c>
      <c r="J478" s="14">
        <v>4</v>
      </c>
      <c r="K478" s="11">
        <v>4</v>
      </c>
      <c r="L478" s="11">
        <v>0</v>
      </c>
      <c r="M478" s="13">
        <f>K478-H478</f>
        <v>0</v>
      </c>
      <c r="N478" s="13">
        <f>K478-J478</f>
        <v>0</v>
      </c>
      <c r="O478" s="11" t="s">
        <v>224</v>
      </c>
      <c r="P478" s="11" t="s">
        <v>128</v>
      </c>
      <c r="Q478" s="14" t="s">
        <v>1151</v>
      </c>
      <c r="R478" s="14"/>
    </row>
    <row r="479" spans="1:18" ht="13" customHeight="1">
      <c r="A479" s="14">
        <v>33</v>
      </c>
      <c r="B479" s="14" t="s">
        <v>23</v>
      </c>
      <c r="C479" s="11" t="s">
        <v>24</v>
      </c>
      <c r="D479" s="14" t="s">
        <v>1032</v>
      </c>
      <c r="E479" s="14">
        <v>11</v>
      </c>
      <c r="F479" s="14">
        <v>108</v>
      </c>
      <c r="G479" s="15">
        <v>129</v>
      </c>
      <c r="H479" s="14">
        <v>129</v>
      </c>
      <c r="I479" s="14">
        <v>133</v>
      </c>
      <c r="J479" s="14">
        <v>133</v>
      </c>
      <c r="K479" s="14">
        <v>138</v>
      </c>
      <c r="L479" s="11">
        <v>0</v>
      </c>
      <c r="M479" s="13">
        <f>K479-H479</f>
        <v>9</v>
      </c>
      <c r="N479" s="13">
        <f>K479-J479</f>
        <v>5</v>
      </c>
      <c r="O479" s="14" t="s">
        <v>808</v>
      </c>
      <c r="P479" s="14" t="s">
        <v>1080</v>
      </c>
      <c r="Q479" s="14" t="s">
        <v>1151</v>
      </c>
      <c r="R479" s="19" t="s">
        <v>160</v>
      </c>
    </row>
    <row r="480" spans="1:18" ht="14">
      <c r="A480" s="14">
        <v>33</v>
      </c>
      <c r="B480" s="11" t="s">
        <v>616</v>
      </c>
      <c r="C480" s="11" t="s">
        <v>1084</v>
      </c>
      <c r="D480" s="11" t="s">
        <v>73</v>
      </c>
      <c r="E480" s="11">
        <v>2</v>
      </c>
      <c r="F480" s="11">
        <v>33</v>
      </c>
      <c r="G480" s="12">
        <v>60</v>
      </c>
      <c r="H480" s="11">
        <v>60</v>
      </c>
      <c r="I480" s="14">
        <v>57</v>
      </c>
      <c r="J480" s="21">
        <v>60</v>
      </c>
      <c r="K480" s="11">
        <v>70</v>
      </c>
      <c r="L480" s="11">
        <v>0</v>
      </c>
      <c r="M480" s="13">
        <f>K480-H480</f>
        <v>10</v>
      </c>
      <c r="N480" s="13">
        <f>K480-J480</f>
        <v>10</v>
      </c>
      <c r="O480" s="11" t="s">
        <v>785</v>
      </c>
      <c r="P480" s="11" t="s">
        <v>716</v>
      </c>
      <c r="Q480" s="14" t="s">
        <v>1151</v>
      </c>
      <c r="R480" s="19" t="s">
        <v>1166</v>
      </c>
    </row>
    <row r="481" spans="1:18" ht="13" customHeight="1">
      <c r="A481" s="14">
        <v>33</v>
      </c>
      <c r="B481" s="11" t="s">
        <v>616</v>
      </c>
      <c r="C481" s="11" t="s">
        <v>478</v>
      </c>
      <c r="D481" s="11" t="s">
        <v>478</v>
      </c>
      <c r="E481" s="11">
        <v>0</v>
      </c>
      <c r="F481" s="11">
        <v>2</v>
      </c>
      <c r="G481" s="11">
        <v>5</v>
      </c>
      <c r="H481" s="11">
        <v>5</v>
      </c>
      <c r="I481" s="14">
        <v>5</v>
      </c>
      <c r="J481" s="14">
        <v>5</v>
      </c>
      <c r="K481" s="11">
        <v>5</v>
      </c>
      <c r="L481" s="11">
        <v>0</v>
      </c>
      <c r="M481" s="13">
        <f>K481-H481</f>
        <v>0</v>
      </c>
      <c r="N481" s="13">
        <f>K481-J481</f>
        <v>0</v>
      </c>
      <c r="O481" s="11" t="s">
        <v>135</v>
      </c>
      <c r="P481" s="11" t="s">
        <v>136</v>
      </c>
      <c r="Q481" s="14" t="s">
        <v>1151</v>
      </c>
      <c r="R481" s="14"/>
    </row>
    <row r="482" spans="1:18" ht="13" customHeight="1">
      <c r="A482" s="14">
        <v>33</v>
      </c>
      <c r="B482" s="11" t="s">
        <v>23</v>
      </c>
      <c r="C482" s="11" t="s">
        <v>301</v>
      </c>
      <c r="D482" s="12" t="s">
        <v>12</v>
      </c>
      <c r="E482" s="11">
        <v>0</v>
      </c>
      <c r="F482" s="11">
        <v>0</v>
      </c>
      <c r="G482" s="11">
        <v>0</v>
      </c>
      <c r="H482" s="11">
        <v>0</v>
      </c>
      <c r="I482" s="11">
        <v>1</v>
      </c>
      <c r="J482" s="11">
        <v>1</v>
      </c>
      <c r="K482" s="11">
        <v>1</v>
      </c>
      <c r="L482" s="11">
        <v>0</v>
      </c>
      <c r="M482" s="13">
        <f>K482-H482</f>
        <v>1</v>
      </c>
      <c r="N482" s="13">
        <f>K482-J482</f>
        <v>0</v>
      </c>
      <c r="O482" s="11" t="s">
        <v>785</v>
      </c>
      <c r="P482" s="11" t="s">
        <v>20</v>
      </c>
      <c r="Q482" s="14" t="s">
        <v>1151</v>
      </c>
      <c r="R482" s="14" t="s">
        <v>51</v>
      </c>
    </row>
    <row r="483" spans="1:18" ht="13" customHeight="1">
      <c r="A483" s="14">
        <v>33</v>
      </c>
      <c r="B483" s="11" t="s">
        <v>616</v>
      </c>
      <c r="C483" s="11" t="s">
        <v>333</v>
      </c>
      <c r="D483" s="11" t="s">
        <v>298</v>
      </c>
      <c r="E483" s="11">
        <v>1</v>
      </c>
      <c r="F483" s="11">
        <v>33</v>
      </c>
      <c r="G483" s="11">
        <v>73</v>
      </c>
      <c r="H483" s="11">
        <v>73</v>
      </c>
      <c r="I483" s="14">
        <v>75</v>
      </c>
      <c r="J483" s="14">
        <v>75</v>
      </c>
      <c r="K483" s="11">
        <v>82</v>
      </c>
      <c r="L483" s="11">
        <v>1</v>
      </c>
      <c r="M483" s="13">
        <f>K483-H483</f>
        <v>9</v>
      </c>
      <c r="N483" s="13">
        <f>K483-J483</f>
        <v>7</v>
      </c>
      <c r="O483" s="11" t="s">
        <v>135</v>
      </c>
      <c r="P483" s="11" t="s">
        <v>136</v>
      </c>
      <c r="Q483" s="14" t="s">
        <v>1151</v>
      </c>
      <c r="R483" s="14"/>
    </row>
    <row r="484" spans="1:18" ht="13" customHeight="1">
      <c r="A484" s="14">
        <v>33</v>
      </c>
      <c r="B484" s="11" t="s">
        <v>616</v>
      </c>
      <c r="C484" s="11" t="s">
        <v>362</v>
      </c>
      <c r="D484" s="11" t="s">
        <v>362</v>
      </c>
      <c r="E484" s="11">
        <v>0</v>
      </c>
      <c r="F484" s="11">
        <v>4</v>
      </c>
      <c r="G484" s="11">
        <v>7</v>
      </c>
      <c r="H484" s="11">
        <v>7</v>
      </c>
      <c r="I484" s="14">
        <v>7</v>
      </c>
      <c r="J484" s="14">
        <v>7</v>
      </c>
      <c r="K484" s="11">
        <v>7</v>
      </c>
      <c r="L484" s="11">
        <v>0</v>
      </c>
      <c r="M484" s="13">
        <f>K484-H484</f>
        <v>0</v>
      </c>
      <c r="N484" s="13">
        <f>K484-J484</f>
        <v>0</v>
      </c>
      <c r="O484" s="11" t="s">
        <v>135</v>
      </c>
      <c r="P484" s="11" t="s">
        <v>136</v>
      </c>
      <c r="Q484" s="14" t="s">
        <v>1151</v>
      </c>
      <c r="R484" s="14"/>
    </row>
    <row r="485" spans="1:18" ht="13" customHeight="1">
      <c r="A485" s="14">
        <v>33</v>
      </c>
      <c r="B485" s="11" t="s">
        <v>616</v>
      </c>
      <c r="C485" s="11" t="s">
        <v>617</v>
      </c>
      <c r="D485" s="11" t="s">
        <v>617</v>
      </c>
      <c r="E485" s="11">
        <v>0</v>
      </c>
      <c r="F485" s="11">
        <v>4</v>
      </c>
      <c r="G485" s="11">
        <v>8</v>
      </c>
      <c r="H485" s="11">
        <v>8</v>
      </c>
      <c r="I485" s="14">
        <v>8</v>
      </c>
      <c r="J485" s="14">
        <v>8</v>
      </c>
      <c r="K485" s="11">
        <v>10</v>
      </c>
      <c r="L485" s="11">
        <v>0</v>
      </c>
      <c r="M485" s="13">
        <f>K485-H485</f>
        <v>2</v>
      </c>
      <c r="N485" s="13">
        <f>K485-J485</f>
        <v>2</v>
      </c>
      <c r="O485" s="11" t="s">
        <v>135</v>
      </c>
      <c r="P485" s="11" t="s">
        <v>136</v>
      </c>
      <c r="Q485" s="14" t="s">
        <v>1151</v>
      </c>
      <c r="R485" s="14"/>
    </row>
    <row r="486" spans="1:18" ht="13" customHeight="1">
      <c r="A486" s="14">
        <v>33</v>
      </c>
      <c r="B486" s="11" t="s">
        <v>616</v>
      </c>
      <c r="C486" s="11" t="s">
        <v>338</v>
      </c>
      <c r="D486" s="11" t="s">
        <v>338</v>
      </c>
      <c r="E486" s="11">
        <v>13</v>
      </c>
      <c r="F486" s="11">
        <v>77</v>
      </c>
      <c r="G486" s="11">
        <v>200</v>
      </c>
      <c r="H486" s="11">
        <v>200</v>
      </c>
      <c r="I486" s="14">
        <v>203</v>
      </c>
      <c r="J486" s="14">
        <v>203</v>
      </c>
      <c r="K486" s="11">
        <v>208</v>
      </c>
      <c r="L486" s="11">
        <v>0</v>
      </c>
      <c r="M486" s="13">
        <f>K486-H486</f>
        <v>8</v>
      </c>
      <c r="N486" s="13">
        <f>K486-J486</f>
        <v>5</v>
      </c>
      <c r="O486" s="11" t="s">
        <v>135</v>
      </c>
      <c r="P486" s="11" t="s">
        <v>136</v>
      </c>
      <c r="Q486" s="14" t="s">
        <v>1151</v>
      </c>
      <c r="R486" s="14"/>
    </row>
    <row r="487" spans="1:18" ht="13" customHeight="1">
      <c r="A487" s="14">
        <v>33</v>
      </c>
      <c r="B487" s="11" t="s">
        <v>616</v>
      </c>
      <c r="C487" s="11" t="s">
        <v>85</v>
      </c>
      <c r="D487" s="11" t="s">
        <v>85</v>
      </c>
      <c r="E487" s="11">
        <v>0</v>
      </c>
      <c r="F487" s="11">
        <v>9</v>
      </c>
      <c r="G487" s="11">
        <v>13</v>
      </c>
      <c r="H487" s="11">
        <v>13</v>
      </c>
      <c r="I487" s="14">
        <v>14</v>
      </c>
      <c r="J487" s="14">
        <v>14</v>
      </c>
      <c r="K487" s="11">
        <v>20</v>
      </c>
      <c r="L487" s="11">
        <v>0</v>
      </c>
      <c r="M487" s="13">
        <f>K487-H487</f>
        <v>7</v>
      </c>
      <c r="N487" s="13">
        <f>K487-J487</f>
        <v>6</v>
      </c>
      <c r="O487" s="11" t="s">
        <v>135</v>
      </c>
      <c r="P487" s="11" t="s">
        <v>136</v>
      </c>
      <c r="Q487" s="14" t="s">
        <v>1151</v>
      </c>
      <c r="R487" s="14"/>
    </row>
    <row r="488" spans="1:18" ht="13" customHeight="1">
      <c r="A488" s="14">
        <v>33</v>
      </c>
      <c r="B488" s="11" t="s">
        <v>616</v>
      </c>
      <c r="C488" s="11" t="s">
        <v>871</v>
      </c>
      <c r="D488" s="11" t="s">
        <v>871</v>
      </c>
      <c r="E488" s="11">
        <v>2</v>
      </c>
      <c r="F488" s="11">
        <v>64</v>
      </c>
      <c r="G488" s="11">
        <v>90</v>
      </c>
      <c r="H488" s="11">
        <v>90</v>
      </c>
      <c r="I488" s="14">
        <v>92</v>
      </c>
      <c r="J488" s="14">
        <v>92</v>
      </c>
      <c r="K488" s="11">
        <v>98</v>
      </c>
      <c r="L488" s="11">
        <v>1</v>
      </c>
      <c r="M488" s="13">
        <f>K488-H488</f>
        <v>8</v>
      </c>
      <c r="N488" s="13">
        <f>K488-J488</f>
        <v>6</v>
      </c>
      <c r="O488" s="11" t="s">
        <v>135</v>
      </c>
      <c r="P488" s="11" t="s">
        <v>136</v>
      </c>
      <c r="Q488" s="14" t="s">
        <v>1151</v>
      </c>
      <c r="R488" s="14"/>
    </row>
    <row r="489" spans="1:18" ht="13" customHeight="1">
      <c r="A489" s="14">
        <v>33</v>
      </c>
      <c r="B489" s="11" t="s">
        <v>616</v>
      </c>
      <c r="C489" s="11" t="s">
        <v>321</v>
      </c>
      <c r="D489" s="11" t="s">
        <v>321</v>
      </c>
      <c r="E489" s="11">
        <v>1</v>
      </c>
      <c r="F489" s="11">
        <v>2</v>
      </c>
      <c r="G489" s="11">
        <v>1</v>
      </c>
      <c r="H489" s="11">
        <v>1</v>
      </c>
      <c r="I489" s="14">
        <v>1</v>
      </c>
      <c r="J489" s="14">
        <v>1</v>
      </c>
      <c r="K489" s="11">
        <v>1</v>
      </c>
      <c r="L489" s="11">
        <v>0</v>
      </c>
      <c r="M489" s="13">
        <f>K489-H489</f>
        <v>0</v>
      </c>
      <c r="N489" s="13">
        <f>K489-J489</f>
        <v>0</v>
      </c>
      <c r="O489" s="11" t="s">
        <v>135</v>
      </c>
      <c r="P489" s="11" t="s">
        <v>136</v>
      </c>
      <c r="Q489" s="14" t="s">
        <v>1151</v>
      </c>
      <c r="R489" s="14"/>
    </row>
    <row r="490" spans="1:18" ht="13" customHeight="1">
      <c r="A490" s="14">
        <v>33</v>
      </c>
      <c r="B490" s="11" t="s">
        <v>616</v>
      </c>
      <c r="C490" s="11" t="s">
        <v>597</v>
      </c>
      <c r="D490" s="11" t="s">
        <v>597</v>
      </c>
      <c r="E490" s="11">
        <v>0</v>
      </c>
      <c r="F490" s="11">
        <v>4</v>
      </c>
      <c r="G490" s="11">
        <v>4</v>
      </c>
      <c r="H490" s="11">
        <v>4</v>
      </c>
      <c r="I490" s="14">
        <v>5</v>
      </c>
      <c r="J490" s="14">
        <v>5</v>
      </c>
      <c r="K490" s="11">
        <v>5</v>
      </c>
      <c r="L490" s="11">
        <v>0</v>
      </c>
      <c r="M490" s="13">
        <f>K490-H490</f>
        <v>1</v>
      </c>
      <c r="N490" s="13">
        <f>K490-J490</f>
        <v>0</v>
      </c>
      <c r="O490" s="11" t="s">
        <v>135</v>
      </c>
      <c r="P490" s="11" t="s">
        <v>136</v>
      </c>
      <c r="Q490" s="14" t="s">
        <v>1151</v>
      </c>
      <c r="R490" s="14"/>
    </row>
    <row r="491" spans="1:18" ht="13" customHeight="1">
      <c r="A491" s="14">
        <v>33</v>
      </c>
      <c r="B491" s="11" t="s">
        <v>616</v>
      </c>
      <c r="C491" s="11" t="s">
        <v>347</v>
      </c>
      <c r="D491" s="11" t="s">
        <v>347</v>
      </c>
      <c r="E491" s="11">
        <v>4</v>
      </c>
      <c r="F491" s="11">
        <v>6</v>
      </c>
      <c r="G491" s="11">
        <v>7</v>
      </c>
      <c r="H491" s="11">
        <v>7</v>
      </c>
      <c r="I491" s="14">
        <v>7</v>
      </c>
      <c r="J491" s="14">
        <v>7</v>
      </c>
      <c r="K491" s="11">
        <v>7</v>
      </c>
      <c r="L491" s="11">
        <v>0</v>
      </c>
      <c r="M491" s="13">
        <f>K491-H491</f>
        <v>0</v>
      </c>
      <c r="N491" s="13">
        <f>K491-J491</f>
        <v>0</v>
      </c>
      <c r="O491" s="11" t="s">
        <v>135</v>
      </c>
      <c r="P491" s="11" t="s">
        <v>482</v>
      </c>
      <c r="Q491" s="14" t="s">
        <v>1151</v>
      </c>
      <c r="R491" s="14"/>
    </row>
    <row r="492" spans="1:18" ht="14">
      <c r="A492" s="14">
        <v>33</v>
      </c>
      <c r="B492" s="11" t="s">
        <v>616</v>
      </c>
      <c r="C492" s="11" t="s">
        <v>944</v>
      </c>
      <c r="D492" s="11" t="s">
        <v>944</v>
      </c>
      <c r="E492" s="11">
        <v>0</v>
      </c>
      <c r="F492" s="11">
        <v>17</v>
      </c>
      <c r="G492" s="11">
        <v>9</v>
      </c>
      <c r="H492" s="11">
        <v>9</v>
      </c>
      <c r="I492" s="14">
        <v>9</v>
      </c>
      <c r="J492" s="14">
        <v>9</v>
      </c>
      <c r="K492" s="11">
        <v>9</v>
      </c>
      <c r="L492" s="11">
        <v>0</v>
      </c>
      <c r="M492" s="13">
        <f>K492-H492</f>
        <v>0</v>
      </c>
      <c r="N492" s="13">
        <f>K492-J492</f>
        <v>0</v>
      </c>
      <c r="O492" s="11" t="s">
        <v>27</v>
      </c>
      <c r="P492" s="11" t="s">
        <v>482</v>
      </c>
      <c r="Q492" s="14" t="s">
        <v>1151</v>
      </c>
      <c r="R492" s="14"/>
    </row>
    <row r="493" spans="1:18" ht="13" customHeight="1">
      <c r="A493" s="14">
        <v>33</v>
      </c>
      <c r="B493" s="11" t="s">
        <v>616</v>
      </c>
      <c r="C493" s="11" t="s">
        <v>1068</v>
      </c>
      <c r="D493" s="11" t="s">
        <v>1068</v>
      </c>
      <c r="E493" s="11">
        <v>0</v>
      </c>
      <c r="F493" s="11">
        <v>2</v>
      </c>
      <c r="G493" s="11">
        <v>3</v>
      </c>
      <c r="H493" s="11">
        <v>3</v>
      </c>
      <c r="I493" s="14">
        <v>4</v>
      </c>
      <c r="J493" s="14">
        <v>4</v>
      </c>
      <c r="K493" s="11">
        <v>4</v>
      </c>
      <c r="L493" s="11">
        <v>0</v>
      </c>
      <c r="M493" s="13">
        <f>K493-H493</f>
        <v>1</v>
      </c>
      <c r="N493" s="13">
        <f>K493-J493</f>
        <v>0</v>
      </c>
      <c r="O493" s="11" t="s">
        <v>135</v>
      </c>
      <c r="P493" s="11" t="s">
        <v>136</v>
      </c>
      <c r="Q493" s="14" t="s">
        <v>1151</v>
      </c>
      <c r="R493" s="14"/>
    </row>
    <row r="494" spans="1:18" ht="13" customHeight="1">
      <c r="A494" s="14">
        <v>33</v>
      </c>
      <c r="B494" s="11" t="s">
        <v>616</v>
      </c>
      <c r="C494" s="13" t="s">
        <v>84</v>
      </c>
      <c r="D494" s="11" t="s">
        <v>31</v>
      </c>
      <c r="E494" s="11">
        <v>1</v>
      </c>
      <c r="F494" s="11">
        <v>7</v>
      </c>
      <c r="G494" s="12">
        <v>10</v>
      </c>
      <c r="H494" s="11">
        <v>10</v>
      </c>
      <c r="I494" s="14">
        <v>11</v>
      </c>
      <c r="J494" s="14">
        <v>11</v>
      </c>
      <c r="K494" s="11">
        <v>12</v>
      </c>
      <c r="L494" s="11">
        <v>0</v>
      </c>
      <c r="M494" s="13">
        <f>K494-H494</f>
        <v>2</v>
      </c>
      <c r="N494" s="13">
        <f>K494-J494</f>
        <v>1</v>
      </c>
      <c r="O494" s="11" t="s">
        <v>135</v>
      </c>
      <c r="P494" s="11" t="s">
        <v>136</v>
      </c>
      <c r="Q494" s="14" t="s">
        <v>1151</v>
      </c>
      <c r="R494" s="19" t="s">
        <v>160</v>
      </c>
    </row>
    <row r="495" spans="1:18" ht="13" customHeight="1">
      <c r="A495" s="14">
        <v>33</v>
      </c>
      <c r="B495" s="11" t="s">
        <v>616</v>
      </c>
      <c r="C495" s="11" t="s">
        <v>634</v>
      </c>
      <c r="D495" s="11" t="s">
        <v>98</v>
      </c>
      <c r="E495" s="14">
        <v>0</v>
      </c>
      <c r="F495" s="14">
        <v>2</v>
      </c>
      <c r="G495" s="15">
        <v>5</v>
      </c>
      <c r="H495" s="14">
        <v>5</v>
      </c>
      <c r="I495" s="14">
        <v>6</v>
      </c>
      <c r="J495" s="14">
        <v>6</v>
      </c>
      <c r="K495" s="14">
        <v>7</v>
      </c>
      <c r="L495" s="11">
        <v>0</v>
      </c>
      <c r="M495" s="13">
        <f>K495-H495</f>
        <v>2</v>
      </c>
      <c r="N495" s="13">
        <f>K495-J495</f>
        <v>1</v>
      </c>
      <c r="O495" s="11" t="s">
        <v>56</v>
      </c>
      <c r="P495" s="14" t="s">
        <v>57</v>
      </c>
      <c r="Q495" s="14" t="s">
        <v>1151</v>
      </c>
      <c r="R495" s="19" t="s">
        <v>160</v>
      </c>
    </row>
    <row r="496" spans="1:18" ht="13" customHeight="1">
      <c r="A496" s="14">
        <v>33</v>
      </c>
      <c r="B496" s="11" t="s">
        <v>616</v>
      </c>
      <c r="C496" s="11" t="s">
        <v>13</v>
      </c>
      <c r="D496" s="11" t="s">
        <v>14</v>
      </c>
      <c r="E496" s="14">
        <v>0</v>
      </c>
      <c r="F496" s="14">
        <v>0</v>
      </c>
      <c r="G496" s="15">
        <v>6</v>
      </c>
      <c r="H496" s="14">
        <v>6</v>
      </c>
      <c r="I496" s="14">
        <v>7</v>
      </c>
      <c r="J496" s="14">
        <v>7</v>
      </c>
      <c r="K496" s="14">
        <v>7</v>
      </c>
      <c r="L496" s="11">
        <v>0</v>
      </c>
      <c r="M496" s="13">
        <f>K496-H496</f>
        <v>1</v>
      </c>
      <c r="N496" s="13">
        <f>K496-J496</f>
        <v>0</v>
      </c>
      <c r="O496" s="11" t="s">
        <v>21</v>
      </c>
      <c r="P496" s="14" t="s">
        <v>22</v>
      </c>
      <c r="Q496" s="14" t="s">
        <v>1151</v>
      </c>
      <c r="R496" s="19" t="s">
        <v>160</v>
      </c>
    </row>
    <row r="497" spans="1:18" ht="13" customHeight="1">
      <c r="A497" s="14">
        <v>33</v>
      </c>
      <c r="B497" s="11" t="s">
        <v>616</v>
      </c>
      <c r="C497" s="11" t="s">
        <v>435</v>
      </c>
      <c r="D497" s="11" t="s">
        <v>435</v>
      </c>
      <c r="E497" s="11">
        <v>1</v>
      </c>
      <c r="F497" s="11">
        <v>4</v>
      </c>
      <c r="G497" s="11">
        <v>5</v>
      </c>
      <c r="H497" s="11">
        <v>5</v>
      </c>
      <c r="I497" s="14">
        <v>5</v>
      </c>
      <c r="J497" s="14">
        <v>5</v>
      </c>
      <c r="K497" s="11">
        <v>5</v>
      </c>
      <c r="L497" s="11">
        <v>0</v>
      </c>
      <c r="M497" s="13">
        <f>K497-H497</f>
        <v>0</v>
      </c>
      <c r="N497" s="13">
        <f>K497-J497</f>
        <v>0</v>
      </c>
      <c r="O497" s="11" t="s">
        <v>27</v>
      </c>
      <c r="P497" s="11" t="s">
        <v>482</v>
      </c>
      <c r="Q497" s="14" t="s">
        <v>1151</v>
      </c>
      <c r="R497" s="14"/>
    </row>
    <row r="498" spans="1:18" ht="14">
      <c r="A498" s="14">
        <v>33</v>
      </c>
      <c r="B498" s="11" t="s">
        <v>616</v>
      </c>
      <c r="C498" s="11" t="s">
        <v>515</v>
      </c>
      <c r="D498" s="11" t="s">
        <v>515</v>
      </c>
      <c r="E498" s="11">
        <v>0</v>
      </c>
      <c r="F498" s="11">
        <v>13</v>
      </c>
      <c r="G498" s="11">
        <v>15</v>
      </c>
      <c r="H498" s="11">
        <v>15</v>
      </c>
      <c r="I498" s="14">
        <v>15</v>
      </c>
      <c r="J498" s="14">
        <v>15</v>
      </c>
      <c r="K498" s="11">
        <v>15</v>
      </c>
      <c r="L498" s="11">
        <v>0</v>
      </c>
      <c r="M498" s="13">
        <f>K498-H498</f>
        <v>0</v>
      </c>
      <c r="N498" s="13">
        <f>K498-J498</f>
        <v>0</v>
      </c>
      <c r="O498" s="11" t="s">
        <v>139</v>
      </c>
      <c r="P498" s="11" t="s">
        <v>140</v>
      </c>
      <c r="Q498" s="14" t="s">
        <v>1151</v>
      </c>
      <c r="R498" s="14"/>
    </row>
    <row r="499" spans="1:18" ht="13" customHeight="1">
      <c r="A499" s="14">
        <v>33</v>
      </c>
      <c r="B499" s="11" t="s">
        <v>616</v>
      </c>
      <c r="C499" s="11" t="s">
        <v>596</v>
      </c>
      <c r="D499" s="11" t="s">
        <v>596</v>
      </c>
      <c r="E499" s="11">
        <v>0</v>
      </c>
      <c r="F499" s="11">
        <v>30</v>
      </c>
      <c r="G499" s="11">
        <v>89</v>
      </c>
      <c r="H499" s="11">
        <v>89</v>
      </c>
      <c r="I499" s="14">
        <v>89</v>
      </c>
      <c r="J499" s="14">
        <v>89</v>
      </c>
      <c r="K499" s="11">
        <v>95</v>
      </c>
      <c r="L499" s="11">
        <v>0</v>
      </c>
      <c r="M499" s="13">
        <f>K499-H499</f>
        <v>6</v>
      </c>
      <c r="N499" s="13">
        <f>K499-J499</f>
        <v>6</v>
      </c>
      <c r="O499" s="11" t="s">
        <v>135</v>
      </c>
      <c r="P499" s="11" t="s">
        <v>136</v>
      </c>
      <c r="Q499" s="14" t="s">
        <v>1151</v>
      </c>
      <c r="R499" s="14"/>
    </row>
    <row r="500" spans="1:18" ht="13" customHeight="1">
      <c r="A500" s="14">
        <v>33</v>
      </c>
      <c r="B500" s="11" t="s">
        <v>616</v>
      </c>
      <c r="C500" s="11" t="s">
        <v>322</v>
      </c>
      <c r="D500" s="11" t="s">
        <v>73</v>
      </c>
      <c r="E500" s="11">
        <v>5</v>
      </c>
      <c r="F500" s="11">
        <v>21</v>
      </c>
      <c r="G500" s="12">
        <v>29</v>
      </c>
      <c r="H500" s="11">
        <v>29</v>
      </c>
      <c r="I500" s="14">
        <v>31</v>
      </c>
      <c r="J500" s="14">
        <v>31</v>
      </c>
      <c r="K500" s="11">
        <v>34</v>
      </c>
      <c r="L500" s="11">
        <v>0</v>
      </c>
      <c r="M500" s="13">
        <f>K500-H500</f>
        <v>5</v>
      </c>
      <c r="N500" s="13">
        <f>K500-J500</f>
        <v>3</v>
      </c>
      <c r="O500" s="11" t="s">
        <v>135</v>
      </c>
      <c r="P500" s="11" t="s">
        <v>313</v>
      </c>
      <c r="Q500" s="14" t="s">
        <v>1151</v>
      </c>
      <c r="R500" s="19" t="s">
        <v>160</v>
      </c>
    </row>
    <row r="501" spans="1:18" ht="13" customHeight="1">
      <c r="A501" s="14">
        <v>33</v>
      </c>
      <c r="B501" s="11" t="s">
        <v>616</v>
      </c>
      <c r="C501" s="11" t="s">
        <v>348</v>
      </c>
      <c r="D501" s="11" t="s">
        <v>348</v>
      </c>
      <c r="E501" s="11">
        <v>0</v>
      </c>
      <c r="F501" s="11">
        <v>3</v>
      </c>
      <c r="G501" s="11">
        <v>3</v>
      </c>
      <c r="H501" s="11">
        <v>3</v>
      </c>
      <c r="I501" s="14">
        <v>3</v>
      </c>
      <c r="J501" s="14">
        <v>3</v>
      </c>
      <c r="K501" s="11">
        <v>3</v>
      </c>
      <c r="L501" s="11">
        <v>0</v>
      </c>
      <c r="M501" s="13">
        <f>K501-H501</f>
        <v>0</v>
      </c>
      <c r="N501" s="13">
        <f>K501-J501</f>
        <v>0</v>
      </c>
      <c r="O501" s="11" t="s">
        <v>135</v>
      </c>
      <c r="P501" s="11" t="s">
        <v>136</v>
      </c>
      <c r="Q501" s="14" t="s">
        <v>1151</v>
      </c>
      <c r="R501" s="14"/>
    </row>
    <row r="502" spans="1:18" ht="13" customHeight="1">
      <c r="A502" s="14">
        <v>33</v>
      </c>
      <c r="B502" s="11" t="s">
        <v>616</v>
      </c>
      <c r="C502" s="11" t="s">
        <v>299</v>
      </c>
      <c r="D502" s="11" t="s">
        <v>513</v>
      </c>
      <c r="E502" s="11">
        <v>1</v>
      </c>
      <c r="F502" s="11">
        <v>0</v>
      </c>
      <c r="G502" s="11">
        <v>9</v>
      </c>
      <c r="H502" s="12">
        <v>8</v>
      </c>
      <c r="I502" s="14">
        <v>8</v>
      </c>
      <c r="J502" s="14">
        <v>8</v>
      </c>
      <c r="K502" s="11">
        <v>10</v>
      </c>
      <c r="L502" s="11">
        <v>0</v>
      </c>
      <c r="M502" s="13">
        <f>K502-H502</f>
        <v>2</v>
      </c>
      <c r="N502" s="13">
        <f>K502-J502</f>
        <v>2</v>
      </c>
      <c r="O502" s="11" t="s">
        <v>135</v>
      </c>
      <c r="P502" s="11" t="s">
        <v>136</v>
      </c>
      <c r="Q502" s="14" t="s">
        <v>1151</v>
      </c>
      <c r="R502" s="19" t="s">
        <v>1029</v>
      </c>
    </row>
    <row r="503" spans="1:18" ht="13" customHeight="1">
      <c r="A503" s="14">
        <v>33</v>
      </c>
      <c r="B503" s="11" t="s">
        <v>616</v>
      </c>
      <c r="C503" s="11" t="s">
        <v>17</v>
      </c>
      <c r="D503" s="11" t="s">
        <v>98</v>
      </c>
      <c r="E503" s="11">
        <v>0</v>
      </c>
      <c r="F503" s="11">
        <v>1</v>
      </c>
      <c r="G503" s="12">
        <v>1</v>
      </c>
      <c r="H503" s="11">
        <v>1</v>
      </c>
      <c r="I503" s="11">
        <v>1</v>
      </c>
      <c r="J503" s="11">
        <v>1</v>
      </c>
      <c r="K503" s="11">
        <v>1</v>
      </c>
      <c r="L503" s="11">
        <v>0</v>
      </c>
      <c r="M503" s="13">
        <f>K503-H503</f>
        <v>0</v>
      </c>
      <c r="N503" s="13">
        <f>K503-J503</f>
        <v>0</v>
      </c>
      <c r="O503" s="11" t="s">
        <v>785</v>
      </c>
      <c r="P503" s="11" t="s">
        <v>1080</v>
      </c>
      <c r="Q503" s="14" t="s">
        <v>1151</v>
      </c>
      <c r="R503" s="19" t="s">
        <v>160</v>
      </c>
    </row>
    <row r="504" spans="1:18" ht="13" customHeight="1">
      <c r="A504" s="14">
        <v>33</v>
      </c>
      <c r="B504" s="11" t="s">
        <v>616</v>
      </c>
      <c r="C504" s="11" t="s">
        <v>83</v>
      </c>
      <c r="D504" s="11" t="s">
        <v>99</v>
      </c>
      <c r="E504" s="14">
        <v>2</v>
      </c>
      <c r="F504" s="14">
        <v>0</v>
      </c>
      <c r="G504" s="12">
        <v>10</v>
      </c>
      <c r="H504" s="11">
        <v>10</v>
      </c>
      <c r="I504" s="14">
        <v>10</v>
      </c>
      <c r="J504" s="14">
        <v>10</v>
      </c>
      <c r="K504" s="14">
        <v>10</v>
      </c>
      <c r="L504" s="11">
        <v>0</v>
      </c>
      <c r="M504" s="13">
        <f>K504-H504</f>
        <v>0</v>
      </c>
      <c r="N504" s="13">
        <f>K504-J504</f>
        <v>0</v>
      </c>
      <c r="O504" s="11" t="s">
        <v>135</v>
      </c>
      <c r="P504" s="14" t="s">
        <v>136</v>
      </c>
      <c r="Q504" s="14" t="s">
        <v>1151</v>
      </c>
      <c r="R504" s="19" t="s">
        <v>160</v>
      </c>
    </row>
    <row r="505" spans="1:18" ht="13" customHeight="1">
      <c r="A505" s="14">
        <v>33</v>
      </c>
      <c r="B505" s="11" t="s">
        <v>616</v>
      </c>
      <c r="C505" s="11" t="s">
        <v>1116</v>
      </c>
      <c r="D505" s="11" t="s">
        <v>99</v>
      </c>
      <c r="E505" s="14">
        <v>0</v>
      </c>
      <c r="F505" s="14">
        <v>2</v>
      </c>
      <c r="G505" s="12">
        <v>3</v>
      </c>
      <c r="H505" s="11">
        <v>3</v>
      </c>
      <c r="I505" s="14">
        <v>3</v>
      </c>
      <c r="J505" s="14">
        <v>3</v>
      </c>
      <c r="K505" s="14">
        <v>3</v>
      </c>
      <c r="L505" s="11">
        <v>0</v>
      </c>
      <c r="M505" s="13">
        <f>K505-H505</f>
        <v>0</v>
      </c>
      <c r="N505" s="13">
        <f>K505-J505</f>
        <v>0</v>
      </c>
      <c r="O505" s="11" t="s">
        <v>40</v>
      </c>
      <c r="P505" s="14" t="s">
        <v>97</v>
      </c>
      <c r="Q505" s="14" t="s">
        <v>1151</v>
      </c>
      <c r="R505" s="19" t="s">
        <v>160</v>
      </c>
    </row>
    <row r="506" spans="1:18" ht="13" customHeight="1">
      <c r="A506" s="14">
        <v>33</v>
      </c>
      <c r="B506" s="11" t="s">
        <v>616</v>
      </c>
      <c r="C506" s="11" t="s">
        <v>945</v>
      </c>
      <c r="D506" s="11" t="s">
        <v>945</v>
      </c>
      <c r="E506" s="11">
        <v>2</v>
      </c>
      <c r="F506" s="11">
        <v>0</v>
      </c>
      <c r="G506" s="11">
        <v>9</v>
      </c>
      <c r="H506" s="11">
        <v>9</v>
      </c>
      <c r="I506" s="14">
        <v>10</v>
      </c>
      <c r="J506" s="14">
        <v>10</v>
      </c>
      <c r="K506" s="11">
        <v>10</v>
      </c>
      <c r="L506" s="11">
        <v>0</v>
      </c>
      <c r="M506" s="13">
        <f>K506-H506</f>
        <v>1</v>
      </c>
      <c r="N506" s="13">
        <f>K506-J506</f>
        <v>0</v>
      </c>
      <c r="O506" s="11" t="s">
        <v>135</v>
      </c>
      <c r="P506" s="11" t="s">
        <v>136</v>
      </c>
      <c r="Q506" s="14" t="s">
        <v>1151</v>
      </c>
      <c r="R506" s="14"/>
    </row>
    <row r="507" spans="1:18" ht="13" customHeight="1">
      <c r="A507" s="14">
        <v>33</v>
      </c>
      <c r="B507" s="11" t="s">
        <v>616</v>
      </c>
      <c r="C507" s="11" t="s">
        <v>934</v>
      </c>
      <c r="D507" s="11" t="s">
        <v>934</v>
      </c>
      <c r="E507" s="11">
        <v>3</v>
      </c>
      <c r="F507" s="11">
        <v>12</v>
      </c>
      <c r="G507" s="11">
        <v>24</v>
      </c>
      <c r="H507" s="12">
        <v>23</v>
      </c>
      <c r="I507" s="14">
        <v>24</v>
      </c>
      <c r="J507" s="14">
        <v>24</v>
      </c>
      <c r="K507" s="11">
        <v>24</v>
      </c>
      <c r="L507" s="11">
        <v>0</v>
      </c>
      <c r="M507" s="13">
        <f>K507-H507</f>
        <v>1</v>
      </c>
      <c r="N507" s="13">
        <f>K507-J507</f>
        <v>0</v>
      </c>
      <c r="O507" s="11" t="s">
        <v>243</v>
      </c>
      <c r="P507" s="11" t="s">
        <v>89</v>
      </c>
      <c r="Q507" s="14" t="s">
        <v>1151</v>
      </c>
      <c r="R507" s="19" t="s">
        <v>1163</v>
      </c>
    </row>
    <row r="508" spans="1:18" ht="13" customHeight="1">
      <c r="A508" s="14">
        <v>33</v>
      </c>
      <c r="B508" s="11" t="s">
        <v>616</v>
      </c>
      <c r="C508" s="11" t="s">
        <v>542</v>
      </c>
      <c r="D508" s="11" t="s">
        <v>542</v>
      </c>
      <c r="E508" s="11">
        <v>6</v>
      </c>
      <c r="F508" s="11">
        <v>29</v>
      </c>
      <c r="G508" s="11">
        <v>41</v>
      </c>
      <c r="H508" s="11">
        <v>41</v>
      </c>
      <c r="I508" s="14">
        <v>43</v>
      </c>
      <c r="J508" s="14">
        <v>43</v>
      </c>
      <c r="K508" s="11">
        <v>46</v>
      </c>
      <c r="L508" s="11">
        <v>0</v>
      </c>
      <c r="M508" s="13">
        <f>K508-H508</f>
        <v>5</v>
      </c>
      <c r="N508" s="13">
        <f>K508-J508</f>
        <v>3</v>
      </c>
      <c r="O508" s="11" t="s">
        <v>135</v>
      </c>
      <c r="P508" s="11" t="s">
        <v>136</v>
      </c>
      <c r="Q508" s="14" t="s">
        <v>1151</v>
      </c>
      <c r="R508" s="14"/>
    </row>
    <row r="509" spans="1:18" ht="13" customHeight="1">
      <c r="A509" s="14">
        <v>33</v>
      </c>
      <c r="B509" s="11" t="s">
        <v>616</v>
      </c>
      <c r="C509" s="11" t="s">
        <v>543</v>
      </c>
      <c r="D509" s="11" t="s">
        <v>1033</v>
      </c>
      <c r="E509" s="11">
        <v>5</v>
      </c>
      <c r="F509" s="11">
        <v>54</v>
      </c>
      <c r="G509" s="12">
        <v>82</v>
      </c>
      <c r="H509" s="11">
        <v>82</v>
      </c>
      <c r="I509" s="14">
        <v>86</v>
      </c>
      <c r="J509" s="14">
        <v>86</v>
      </c>
      <c r="K509" s="11">
        <v>90</v>
      </c>
      <c r="L509" s="11">
        <v>0</v>
      </c>
      <c r="M509" s="13">
        <f>K509-H509</f>
        <v>8</v>
      </c>
      <c r="N509" s="13">
        <f>K509-J509</f>
        <v>4</v>
      </c>
      <c r="O509" s="11" t="s">
        <v>785</v>
      </c>
      <c r="P509" s="11" t="s">
        <v>716</v>
      </c>
      <c r="Q509" s="14" t="s">
        <v>1151</v>
      </c>
      <c r="R509" s="14"/>
    </row>
    <row r="510" spans="1:18" ht="13" customHeight="1">
      <c r="A510" s="14">
        <v>33</v>
      </c>
      <c r="B510" s="11" t="s">
        <v>616</v>
      </c>
      <c r="C510" s="11" t="s">
        <v>872</v>
      </c>
      <c r="D510" s="11" t="s">
        <v>872</v>
      </c>
      <c r="E510" s="11">
        <v>0</v>
      </c>
      <c r="F510" s="11">
        <v>3</v>
      </c>
      <c r="G510" s="11">
        <v>1</v>
      </c>
      <c r="H510" s="11">
        <v>1</v>
      </c>
      <c r="I510" s="14">
        <v>1</v>
      </c>
      <c r="J510" s="14">
        <v>1</v>
      </c>
      <c r="K510" s="11">
        <v>1</v>
      </c>
      <c r="L510" s="11">
        <v>0</v>
      </c>
      <c r="M510" s="13">
        <f>K510-H510</f>
        <v>0</v>
      </c>
      <c r="N510" s="13">
        <f>K510-J510</f>
        <v>0</v>
      </c>
      <c r="O510" s="11" t="s">
        <v>135</v>
      </c>
      <c r="P510" s="11" t="s">
        <v>136</v>
      </c>
      <c r="Q510" s="14" t="s">
        <v>1151</v>
      </c>
      <c r="R510" s="14"/>
    </row>
    <row r="511" spans="1:18" ht="13" customHeight="1">
      <c r="A511" s="14">
        <v>33</v>
      </c>
      <c r="B511" s="11" t="s">
        <v>616</v>
      </c>
      <c r="C511" s="11" t="s">
        <v>1072</v>
      </c>
      <c r="D511" s="11" t="s">
        <v>1072</v>
      </c>
      <c r="E511" s="11">
        <v>0</v>
      </c>
      <c r="F511" s="11">
        <v>4</v>
      </c>
      <c r="G511" s="11">
        <v>1</v>
      </c>
      <c r="H511" s="11">
        <v>1</v>
      </c>
      <c r="I511" s="14">
        <v>1</v>
      </c>
      <c r="J511" s="14">
        <v>1</v>
      </c>
      <c r="K511" s="11">
        <v>1</v>
      </c>
      <c r="L511" s="11">
        <v>0</v>
      </c>
      <c r="M511" s="13">
        <f>K511-H511</f>
        <v>0</v>
      </c>
      <c r="N511" s="13">
        <f>K511-J511</f>
        <v>0</v>
      </c>
      <c r="O511" s="11" t="s">
        <v>135</v>
      </c>
      <c r="P511" s="11" t="s">
        <v>136</v>
      </c>
      <c r="Q511" s="14" t="s">
        <v>1151</v>
      </c>
      <c r="R511" s="14"/>
    </row>
    <row r="512" spans="1:18" ht="13" customHeight="1">
      <c r="A512" s="14">
        <v>33</v>
      </c>
      <c r="B512" s="11" t="s">
        <v>616</v>
      </c>
      <c r="C512" s="11" t="s">
        <v>336</v>
      </c>
      <c r="D512" s="11" t="s">
        <v>336</v>
      </c>
      <c r="E512" s="11">
        <v>0</v>
      </c>
      <c r="F512" s="11">
        <v>0</v>
      </c>
      <c r="G512" s="11">
        <v>15</v>
      </c>
      <c r="H512" s="11">
        <v>15</v>
      </c>
      <c r="I512" s="14">
        <v>15</v>
      </c>
      <c r="J512" s="14">
        <v>15</v>
      </c>
      <c r="K512" s="11">
        <v>15</v>
      </c>
      <c r="L512" s="11">
        <v>0</v>
      </c>
      <c r="M512" s="13">
        <f>K512-H512</f>
        <v>0</v>
      </c>
      <c r="N512" s="13">
        <f>K512-J512</f>
        <v>0</v>
      </c>
      <c r="O512" s="11" t="s">
        <v>135</v>
      </c>
      <c r="P512" s="11" t="s">
        <v>136</v>
      </c>
      <c r="Q512" s="14" t="s">
        <v>1151</v>
      </c>
      <c r="R512" s="14"/>
    </row>
    <row r="513" spans="1:18" ht="13" customHeight="1">
      <c r="A513" s="14">
        <v>33</v>
      </c>
      <c r="B513" s="11" t="s">
        <v>616</v>
      </c>
      <c r="C513" s="11" t="s">
        <v>15</v>
      </c>
      <c r="D513" s="11" t="s">
        <v>16</v>
      </c>
      <c r="E513" s="11">
        <v>0</v>
      </c>
      <c r="F513" s="11">
        <v>1</v>
      </c>
      <c r="G513" s="12">
        <v>1</v>
      </c>
      <c r="H513" s="11">
        <v>1</v>
      </c>
      <c r="I513" s="11">
        <v>1</v>
      </c>
      <c r="J513" s="11">
        <v>1</v>
      </c>
      <c r="K513" s="11">
        <v>1</v>
      </c>
      <c r="L513" s="11">
        <v>0</v>
      </c>
      <c r="M513" s="13">
        <f>K513-H513</f>
        <v>0</v>
      </c>
      <c r="N513" s="13">
        <f>K513-J513</f>
        <v>0</v>
      </c>
      <c r="O513" s="11" t="s">
        <v>785</v>
      </c>
      <c r="P513" s="11" t="s">
        <v>1035</v>
      </c>
      <c r="Q513" s="14" t="s">
        <v>1151</v>
      </c>
      <c r="R513" s="19" t="s">
        <v>160</v>
      </c>
    </row>
    <row r="514" spans="1:18" ht="13" customHeight="1">
      <c r="A514" s="14">
        <v>33</v>
      </c>
      <c r="B514" s="11" t="s">
        <v>616</v>
      </c>
      <c r="C514" s="11" t="s">
        <v>1071</v>
      </c>
      <c r="D514" s="11" t="s">
        <v>1071</v>
      </c>
      <c r="E514" s="11">
        <v>4</v>
      </c>
      <c r="F514" s="11">
        <v>13</v>
      </c>
      <c r="G514" s="11">
        <v>17</v>
      </c>
      <c r="H514" s="11">
        <v>17</v>
      </c>
      <c r="I514" s="14">
        <v>18</v>
      </c>
      <c r="J514" s="14">
        <v>18</v>
      </c>
      <c r="K514" s="11">
        <v>18</v>
      </c>
      <c r="L514" s="11">
        <v>0</v>
      </c>
      <c r="M514" s="13">
        <f>K514-H514</f>
        <v>1</v>
      </c>
      <c r="N514" s="13">
        <f>K514-J514</f>
        <v>0</v>
      </c>
      <c r="O514" s="11" t="s">
        <v>224</v>
      </c>
      <c r="P514" s="11" t="s">
        <v>128</v>
      </c>
      <c r="Q514" s="14" t="s">
        <v>1151</v>
      </c>
      <c r="R514" s="14"/>
    </row>
    <row r="515" spans="1:18" ht="13" customHeight="1">
      <c r="A515" s="14">
        <v>33</v>
      </c>
      <c r="B515" s="11" t="s">
        <v>616</v>
      </c>
      <c r="C515" s="11" t="s">
        <v>18</v>
      </c>
      <c r="D515" s="11" t="s">
        <v>19</v>
      </c>
      <c r="E515" s="11">
        <v>1</v>
      </c>
      <c r="F515" s="11">
        <v>1</v>
      </c>
      <c r="G515" s="12">
        <v>1</v>
      </c>
      <c r="H515" s="11">
        <v>1</v>
      </c>
      <c r="I515" s="11">
        <v>1</v>
      </c>
      <c r="J515" s="11">
        <v>1</v>
      </c>
      <c r="K515" s="11">
        <v>1</v>
      </c>
      <c r="L515" s="11">
        <v>0</v>
      </c>
      <c r="M515" s="13">
        <f>K515-H515</f>
        <v>0</v>
      </c>
      <c r="N515" s="13">
        <f>K515-J515</f>
        <v>0</v>
      </c>
      <c r="O515" s="11" t="s">
        <v>785</v>
      </c>
      <c r="P515" s="11" t="s">
        <v>1035</v>
      </c>
      <c r="Q515" s="14" t="s">
        <v>1151</v>
      </c>
      <c r="R515" s="19" t="s">
        <v>160</v>
      </c>
    </row>
    <row r="516" spans="1:18" ht="13" customHeight="1">
      <c r="A516" s="14">
        <v>33</v>
      </c>
      <c r="B516" s="11" t="s">
        <v>616</v>
      </c>
      <c r="C516" s="11" t="s">
        <v>870</v>
      </c>
      <c r="D516" s="11" t="s">
        <v>300</v>
      </c>
      <c r="E516" s="11">
        <v>9</v>
      </c>
      <c r="F516" s="11">
        <v>20</v>
      </c>
      <c r="G516" s="12">
        <v>54</v>
      </c>
      <c r="H516" s="11">
        <v>54</v>
      </c>
      <c r="I516" s="14">
        <v>51</v>
      </c>
      <c r="J516" s="21">
        <v>54</v>
      </c>
      <c r="K516" s="11">
        <v>58</v>
      </c>
      <c r="L516" s="11">
        <v>0</v>
      </c>
      <c r="M516" s="13">
        <f>K516-H516</f>
        <v>4</v>
      </c>
      <c r="N516" s="13">
        <f>K516-J516</f>
        <v>4</v>
      </c>
      <c r="O516" s="11" t="s">
        <v>26</v>
      </c>
      <c r="P516" s="11" t="s">
        <v>1131</v>
      </c>
      <c r="Q516" s="14" t="s">
        <v>1151</v>
      </c>
      <c r="R516" s="19" t="s">
        <v>1167</v>
      </c>
    </row>
    <row r="517" spans="1:18" ht="13" customHeight="1">
      <c r="A517" s="14">
        <v>33</v>
      </c>
      <c r="B517" s="11" t="s">
        <v>616</v>
      </c>
      <c r="C517" s="11" t="s">
        <v>946</v>
      </c>
      <c r="D517" s="11" t="s">
        <v>946</v>
      </c>
      <c r="E517" s="11">
        <v>0</v>
      </c>
      <c r="F517" s="11">
        <v>2</v>
      </c>
      <c r="G517" s="11">
        <v>6</v>
      </c>
      <c r="H517" s="11">
        <v>6</v>
      </c>
      <c r="I517" s="14">
        <v>6</v>
      </c>
      <c r="J517" s="14">
        <v>6</v>
      </c>
      <c r="K517" s="11">
        <v>6</v>
      </c>
      <c r="L517" s="11">
        <v>0</v>
      </c>
      <c r="M517" s="13">
        <f>K517-H517</f>
        <v>0</v>
      </c>
      <c r="N517" s="13">
        <f>K517-J517</f>
        <v>0</v>
      </c>
      <c r="O517" s="11" t="s">
        <v>135</v>
      </c>
      <c r="P517" s="11" t="s">
        <v>136</v>
      </c>
      <c r="Q517" s="14" t="s">
        <v>1151</v>
      </c>
      <c r="R517" s="14"/>
    </row>
    <row r="518" spans="1:18" ht="13" customHeight="1">
      <c r="A518" s="14">
        <v>33</v>
      </c>
      <c r="B518" s="11" t="s">
        <v>616</v>
      </c>
      <c r="C518" s="11" t="s">
        <v>1069</v>
      </c>
      <c r="D518" s="11" t="s">
        <v>1069</v>
      </c>
      <c r="E518" s="11">
        <v>52</v>
      </c>
      <c r="F518" s="11">
        <f>65+28+175</f>
        <v>268</v>
      </c>
      <c r="G518" s="11">
        <v>425</v>
      </c>
      <c r="H518" s="11">
        <v>425</v>
      </c>
      <c r="I518" s="14">
        <v>442</v>
      </c>
      <c r="J518" s="14">
        <v>442</v>
      </c>
      <c r="K518" s="11">
        <v>450</v>
      </c>
      <c r="L518" s="11">
        <v>0</v>
      </c>
      <c r="M518" s="13">
        <f>K518-H518</f>
        <v>25</v>
      </c>
      <c r="N518" s="13">
        <f>K518-J518</f>
        <v>8</v>
      </c>
      <c r="O518" s="11" t="s">
        <v>135</v>
      </c>
      <c r="P518" s="11" t="s">
        <v>136</v>
      </c>
      <c r="Q518" s="14" t="s">
        <v>1151</v>
      </c>
      <c r="R518" s="14"/>
    </row>
    <row r="519" spans="1:18" ht="13" customHeight="1">
      <c r="A519" s="14">
        <v>33</v>
      </c>
      <c r="B519" s="11" t="s">
        <v>616</v>
      </c>
      <c r="C519" s="11" t="s">
        <v>540</v>
      </c>
      <c r="D519" s="11" t="s">
        <v>193</v>
      </c>
      <c r="E519" s="11">
        <v>0</v>
      </c>
      <c r="F519" s="11">
        <v>0</v>
      </c>
      <c r="G519" s="11">
        <v>1</v>
      </c>
      <c r="H519" s="11">
        <v>1</v>
      </c>
      <c r="I519" s="14">
        <v>1</v>
      </c>
      <c r="J519" s="14">
        <v>1</v>
      </c>
      <c r="K519" s="11">
        <v>1</v>
      </c>
      <c r="L519" s="11">
        <v>0</v>
      </c>
      <c r="M519" s="13">
        <f>K519-H519</f>
        <v>0</v>
      </c>
      <c r="N519" s="13">
        <f>K519-J519</f>
        <v>0</v>
      </c>
      <c r="O519" s="11" t="s">
        <v>126</v>
      </c>
      <c r="P519" s="11" t="s">
        <v>265</v>
      </c>
      <c r="Q519" s="14" t="s">
        <v>1151</v>
      </c>
      <c r="R519" s="14"/>
    </row>
    <row r="520" spans="1:18" ht="13" customHeight="1">
      <c r="A520" s="14">
        <v>33</v>
      </c>
      <c r="B520" s="11" t="s">
        <v>616</v>
      </c>
      <c r="C520" s="11" t="s">
        <v>479</v>
      </c>
      <c r="D520" s="11" t="s">
        <v>194</v>
      </c>
      <c r="E520" s="11">
        <v>2</v>
      </c>
      <c r="F520" s="11">
        <v>14</v>
      </c>
      <c r="G520" s="12">
        <v>25</v>
      </c>
      <c r="H520" s="11">
        <v>25</v>
      </c>
      <c r="I520" s="14">
        <v>27</v>
      </c>
      <c r="J520" s="14">
        <v>27</v>
      </c>
      <c r="K520" s="11">
        <v>27</v>
      </c>
      <c r="L520" s="11">
        <v>0</v>
      </c>
      <c r="M520" s="13">
        <f>K520-H520</f>
        <v>2</v>
      </c>
      <c r="N520" s="13">
        <f>K520-J520</f>
        <v>0</v>
      </c>
      <c r="O520" s="11" t="s">
        <v>135</v>
      </c>
      <c r="P520" s="11" t="s">
        <v>136</v>
      </c>
      <c r="Q520" s="14" t="s">
        <v>1151</v>
      </c>
      <c r="R520" s="19" t="s">
        <v>160</v>
      </c>
    </row>
    <row r="521" spans="1:18" ht="13" customHeight="1">
      <c r="A521" s="14">
        <v>33</v>
      </c>
      <c r="B521" s="11" t="s">
        <v>616</v>
      </c>
      <c r="C521" s="11" t="s">
        <v>480</v>
      </c>
      <c r="D521" s="11" t="s">
        <v>480</v>
      </c>
      <c r="E521" s="14">
        <v>7</v>
      </c>
      <c r="F521" s="14">
        <v>7</v>
      </c>
      <c r="G521" s="11">
        <v>17</v>
      </c>
      <c r="H521" s="11">
        <v>17</v>
      </c>
      <c r="I521" s="14">
        <v>18</v>
      </c>
      <c r="J521" s="14">
        <v>18</v>
      </c>
      <c r="K521" s="14">
        <v>19</v>
      </c>
      <c r="L521" s="11">
        <v>0</v>
      </c>
      <c r="M521" s="13">
        <f>K521-H521</f>
        <v>2</v>
      </c>
      <c r="N521" s="13">
        <f>K521-J521</f>
        <v>1</v>
      </c>
      <c r="O521" s="11" t="s">
        <v>135</v>
      </c>
      <c r="P521" s="14" t="s">
        <v>136</v>
      </c>
      <c r="Q521" s="14" t="s">
        <v>1151</v>
      </c>
      <c r="R521" s="14"/>
    </row>
    <row r="522" spans="1:18" ht="14">
      <c r="A522" s="14">
        <v>35</v>
      </c>
      <c r="B522" s="11" t="s">
        <v>616</v>
      </c>
      <c r="C522" s="11" t="s">
        <v>949</v>
      </c>
      <c r="D522" s="11" t="s">
        <v>1011</v>
      </c>
      <c r="E522" s="11">
        <v>1</v>
      </c>
      <c r="F522" s="11">
        <v>1</v>
      </c>
      <c r="G522" s="11">
        <v>1</v>
      </c>
      <c r="H522" s="11">
        <v>1</v>
      </c>
      <c r="I522" s="14">
        <v>1</v>
      </c>
      <c r="J522" s="14">
        <v>1</v>
      </c>
      <c r="K522" s="11">
        <v>1</v>
      </c>
      <c r="L522" s="11">
        <v>0</v>
      </c>
      <c r="M522" s="13">
        <f>K522-H522</f>
        <v>0</v>
      </c>
      <c r="N522" s="13">
        <f>K522-J522</f>
        <v>0</v>
      </c>
      <c r="O522" s="11" t="s">
        <v>785</v>
      </c>
      <c r="P522" s="11" t="s">
        <v>716</v>
      </c>
      <c r="Q522" s="14" t="s">
        <v>1151</v>
      </c>
      <c r="R522" s="14"/>
    </row>
    <row r="523" spans="1:18" ht="14">
      <c r="A523" s="14">
        <v>35</v>
      </c>
      <c r="B523" s="11" t="s">
        <v>616</v>
      </c>
      <c r="C523" s="11" t="s">
        <v>361</v>
      </c>
      <c r="D523" s="11" t="s">
        <v>361</v>
      </c>
      <c r="E523" s="11">
        <v>5</v>
      </c>
      <c r="F523" s="11">
        <v>12</v>
      </c>
      <c r="G523" s="11">
        <v>16</v>
      </c>
      <c r="H523" s="11">
        <v>16</v>
      </c>
      <c r="I523" s="14">
        <v>16</v>
      </c>
      <c r="J523" s="14">
        <v>16</v>
      </c>
      <c r="K523" s="11">
        <v>16</v>
      </c>
      <c r="L523" s="11">
        <v>0</v>
      </c>
      <c r="M523" s="13">
        <f>K523-H523</f>
        <v>0</v>
      </c>
      <c r="N523" s="13">
        <f>K523-J523</f>
        <v>0</v>
      </c>
      <c r="O523" s="11" t="s">
        <v>135</v>
      </c>
      <c r="P523" s="11" t="s">
        <v>136</v>
      </c>
      <c r="Q523" s="14" t="s">
        <v>1151</v>
      </c>
      <c r="R523" s="14"/>
    </row>
    <row r="524" spans="1:18" ht="13" customHeight="1">
      <c r="A524" s="14">
        <v>35</v>
      </c>
      <c r="B524" s="11" t="s">
        <v>616</v>
      </c>
      <c r="C524" s="11" t="s">
        <v>780</v>
      </c>
      <c r="D524" s="11" t="s">
        <v>780</v>
      </c>
      <c r="E524" s="11">
        <v>1</v>
      </c>
      <c r="F524" s="11">
        <v>1</v>
      </c>
      <c r="G524" s="11">
        <v>1</v>
      </c>
      <c r="H524" s="11">
        <v>1</v>
      </c>
      <c r="I524" s="14">
        <v>1</v>
      </c>
      <c r="J524" s="14">
        <v>1</v>
      </c>
      <c r="K524" s="11">
        <v>1</v>
      </c>
      <c r="L524" s="11">
        <v>0</v>
      </c>
      <c r="M524" s="13">
        <f>K524-H524</f>
        <v>0</v>
      </c>
      <c r="N524" s="13">
        <f>K524-J524</f>
        <v>0</v>
      </c>
      <c r="O524" s="11" t="s">
        <v>135</v>
      </c>
      <c r="P524" s="11" t="s">
        <v>136</v>
      </c>
      <c r="Q524" s="14" t="s">
        <v>1151</v>
      </c>
      <c r="R524" s="14"/>
    </row>
    <row r="525" spans="1:18" ht="13" customHeight="1">
      <c r="A525" s="14">
        <v>35</v>
      </c>
      <c r="B525" s="11" t="s">
        <v>23</v>
      </c>
      <c r="C525" s="11" t="s">
        <v>960</v>
      </c>
      <c r="D525" s="11" t="s">
        <v>790</v>
      </c>
      <c r="E525" s="11">
        <v>37</v>
      </c>
      <c r="F525" s="11">
        <v>69</v>
      </c>
      <c r="G525" s="12">
        <v>93</v>
      </c>
      <c r="H525" s="11">
        <v>93</v>
      </c>
      <c r="I525" s="14">
        <v>94</v>
      </c>
      <c r="J525" s="14">
        <v>94</v>
      </c>
      <c r="K525" s="11">
        <v>95</v>
      </c>
      <c r="L525" s="11">
        <v>0</v>
      </c>
      <c r="M525" s="13">
        <f>K525-H525</f>
        <v>2</v>
      </c>
      <c r="N525" s="13">
        <f>K525-J525</f>
        <v>1</v>
      </c>
      <c r="O525" s="11" t="s">
        <v>40</v>
      </c>
      <c r="P525" s="11" t="s">
        <v>97</v>
      </c>
      <c r="Q525" s="14" t="s">
        <v>1151</v>
      </c>
      <c r="R525" s="19" t="s">
        <v>160</v>
      </c>
    </row>
    <row r="526" spans="1:18" ht="13" customHeight="1">
      <c r="A526" s="14">
        <v>35</v>
      </c>
      <c r="B526" s="11" t="s">
        <v>616</v>
      </c>
      <c r="C526" s="11" t="s">
        <v>587</v>
      </c>
      <c r="D526" s="11" t="s">
        <v>587</v>
      </c>
      <c r="E526" s="11">
        <v>73</v>
      </c>
      <c r="F526" s="11">
        <f>1+3+9+30+154+69+4</f>
        <v>270</v>
      </c>
      <c r="G526" s="11">
        <v>327</v>
      </c>
      <c r="H526" s="11">
        <v>327</v>
      </c>
      <c r="I526" s="14">
        <v>334</v>
      </c>
      <c r="J526" s="14">
        <v>334</v>
      </c>
      <c r="K526" s="11">
        <v>336</v>
      </c>
      <c r="L526" s="11">
        <v>1</v>
      </c>
      <c r="M526" s="13">
        <f>K526-H526</f>
        <v>9</v>
      </c>
      <c r="N526" s="13">
        <f>K526-J526</f>
        <v>2</v>
      </c>
      <c r="O526" s="11" t="s">
        <v>135</v>
      </c>
      <c r="P526" s="11" t="s">
        <v>136</v>
      </c>
      <c r="Q526" s="14" t="s">
        <v>1151</v>
      </c>
      <c r="R526" s="14"/>
    </row>
    <row r="527" spans="1:18" ht="13" customHeight="1">
      <c r="A527" s="14">
        <v>35</v>
      </c>
      <c r="B527" s="11" t="s">
        <v>616</v>
      </c>
      <c r="C527" s="11" t="s">
        <v>545</v>
      </c>
      <c r="D527" s="11" t="s">
        <v>545</v>
      </c>
      <c r="E527" s="11">
        <v>3</v>
      </c>
      <c r="F527" s="11">
        <v>10</v>
      </c>
      <c r="G527" s="11">
        <v>12</v>
      </c>
      <c r="H527" s="11">
        <v>12</v>
      </c>
      <c r="I527" s="14">
        <v>13</v>
      </c>
      <c r="J527" s="14">
        <v>13</v>
      </c>
      <c r="K527" s="11">
        <v>13</v>
      </c>
      <c r="L527" s="11">
        <v>0</v>
      </c>
      <c r="M527" s="13">
        <f>K527-H527</f>
        <v>1</v>
      </c>
      <c r="N527" s="13">
        <f>K527-J527</f>
        <v>0</v>
      </c>
      <c r="O527" s="11" t="s">
        <v>135</v>
      </c>
      <c r="P527" s="11" t="s">
        <v>136</v>
      </c>
      <c r="Q527" s="14" t="s">
        <v>1151</v>
      </c>
      <c r="R527" s="14"/>
    </row>
    <row r="528" spans="1:18" ht="13" customHeight="1">
      <c r="A528" s="14">
        <v>35</v>
      </c>
      <c r="B528" s="11" t="s">
        <v>616</v>
      </c>
      <c r="C528" s="11" t="s">
        <v>779</v>
      </c>
      <c r="D528" s="11" t="s">
        <v>779</v>
      </c>
      <c r="E528" s="11">
        <v>11</v>
      </c>
      <c r="F528" s="11">
        <v>13</v>
      </c>
      <c r="G528" s="11">
        <v>14</v>
      </c>
      <c r="H528" s="11">
        <v>14</v>
      </c>
      <c r="I528" s="14">
        <v>14</v>
      </c>
      <c r="J528" s="14">
        <v>14</v>
      </c>
      <c r="K528" s="11">
        <v>15</v>
      </c>
      <c r="L528" s="11">
        <v>0</v>
      </c>
      <c r="M528" s="13">
        <f>K528-H528</f>
        <v>1</v>
      </c>
      <c r="N528" s="13">
        <f>K528-J528</f>
        <v>1</v>
      </c>
      <c r="O528" s="11" t="s">
        <v>135</v>
      </c>
      <c r="P528" s="11" t="s">
        <v>136</v>
      </c>
      <c r="Q528" s="14" t="s">
        <v>1151</v>
      </c>
      <c r="R528" s="14"/>
    </row>
    <row r="529" spans="1:18" ht="13" customHeight="1">
      <c r="A529" s="14">
        <v>35</v>
      </c>
      <c r="B529" s="11" t="s">
        <v>616</v>
      </c>
      <c r="C529" s="11" t="s">
        <v>360</v>
      </c>
      <c r="D529" s="11" t="s">
        <v>957</v>
      </c>
      <c r="E529" s="11">
        <v>12</v>
      </c>
      <c r="F529" s="11">
        <v>30</v>
      </c>
      <c r="G529" s="12">
        <v>33</v>
      </c>
      <c r="H529" s="11">
        <v>33</v>
      </c>
      <c r="I529" s="14">
        <v>33</v>
      </c>
      <c r="J529" s="14">
        <v>33</v>
      </c>
      <c r="K529" s="11">
        <v>34</v>
      </c>
      <c r="L529" s="11">
        <v>0</v>
      </c>
      <c r="M529" s="13">
        <f>K529-H529</f>
        <v>1</v>
      </c>
      <c r="N529" s="13">
        <f>K529-J529</f>
        <v>1</v>
      </c>
      <c r="O529" s="11" t="s">
        <v>135</v>
      </c>
      <c r="P529" s="11" t="s">
        <v>136</v>
      </c>
      <c r="Q529" s="14" t="s">
        <v>1151</v>
      </c>
      <c r="R529" s="19" t="s">
        <v>160</v>
      </c>
    </row>
    <row r="530" spans="1:18" ht="13" customHeight="1">
      <c r="A530" s="14">
        <v>35</v>
      </c>
      <c r="B530" s="11" t="s">
        <v>616</v>
      </c>
      <c r="C530" s="11" t="s">
        <v>820</v>
      </c>
      <c r="D530" s="11" t="s">
        <v>1115</v>
      </c>
      <c r="E530" s="11">
        <v>63</v>
      </c>
      <c r="F530" s="11">
        <v>310</v>
      </c>
      <c r="G530" s="12">
        <v>384</v>
      </c>
      <c r="H530" s="11">
        <v>384</v>
      </c>
      <c r="I530" s="14">
        <v>404</v>
      </c>
      <c r="J530" s="14">
        <v>404</v>
      </c>
      <c r="K530" s="11">
        <v>432</v>
      </c>
      <c r="L530" s="11">
        <v>0</v>
      </c>
      <c r="M530" s="13">
        <f>K530-H530</f>
        <v>48</v>
      </c>
      <c r="N530" s="13">
        <f>K530-J530</f>
        <v>28</v>
      </c>
      <c r="O530" s="11" t="s">
        <v>785</v>
      </c>
      <c r="P530" s="11" t="s">
        <v>716</v>
      </c>
      <c r="Q530" s="14" t="s">
        <v>1151</v>
      </c>
      <c r="R530" s="19" t="s">
        <v>160</v>
      </c>
    </row>
    <row r="531" spans="1:18" ht="13" customHeight="1">
      <c r="A531" s="14">
        <v>35</v>
      </c>
      <c r="B531" s="11" t="s">
        <v>616</v>
      </c>
      <c r="C531" s="11" t="s">
        <v>819</v>
      </c>
      <c r="D531" s="11" t="s">
        <v>1079</v>
      </c>
      <c r="E531" s="13">
        <v>0</v>
      </c>
      <c r="F531" s="13">
        <v>4</v>
      </c>
      <c r="G531" s="12">
        <v>14</v>
      </c>
      <c r="H531" s="11">
        <v>14</v>
      </c>
      <c r="I531" s="14">
        <v>14</v>
      </c>
      <c r="J531" s="14">
        <v>14</v>
      </c>
      <c r="K531" s="13">
        <v>14</v>
      </c>
      <c r="L531" s="11">
        <v>0</v>
      </c>
      <c r="M531" s="13">
        <f>K531-H531</f>
        <v>0</v>
      </c>
      <c r="N531" s="13">
        <f>K531-J531</f>
        <v>0</v>
      </c>
      <c r="O531" s="11" t="s">
        <v>59</v>
      </c>
      <c r="P531" s="14" t="s">
        <v>60</v>
      </c>
      <c r="Q531" s="14" t="s">
        <v>1151</v>
      </c>
      <c r="R531" s="19" t="s">
        <v>160</v>
      </c>
    </row>
    <row r="532" spans="1:18" ht="14">
      <c r="A532" s="14">
        <v>35</v>
      </c>
      <c r="B532" s="11" t="s">
        <v>616</v>
      </c>
      <c r="C532" s="11" t="s">
        <v>1026</v>
      </c>
      <c r="D532" s="11" t="s">
        <v>1026</v>
      </c>
      <c r="E532" s="11">
        <v>11</v>
      </c>
      <c r="F532" s="11">
        <v>24</v>
      </c>
      <c r="G532" s="11">
        <v>29</v>
      </c>
      <c r="H532" s="11">
        <v>29</v>
      </c>
      <c r="I532" s="14">
        <v>30</v>
      </c>
      <c r="J532" s="14">
        <v>30</v>
      </c>
      <c r="K532" s="11">
        <v>32</v>
      </c>
      <c r="L532" s="11">
        <v>0</v>
      </c>
      <c r="M532" s="13">
        <f>K532-H532</f>
        <v>3</v>
      </c>
      <c r="N532" s="13">
        <f>K532-J532</f>
        <v>2</v>
      </c>
      <c r="O532" s="11" t="s">
        <v>135</v>
      </c>
      <c r="P532" s="11" t="s">
        <v>136</v>
      </c>
      <c r="Q532" s="14" t="s">
        <v>1151</v>
      </c>
      <c r="R532" s="14"/>
    </row>
    <row r="533" spans="1:18" ht="13" customHeight="1">
      <c r="A533" s="14">
        <v>35</v>
      </c>
      <c r="B533" s="11" t="s">
        <v>616</v>
      </c>
      <c r="C533" s="11" t="s">
        <v>359</v>
      </c>
      <c r="D533" s="11" t="s">
        <v>359</v>
      </c>
      <c r="E533" s="11">
        <v>25</v>
      </c>
      <c r="F533" s="11">
        <f>29+18</f>
        <v>47</v>
      </c>
      <c r="G533" s="11">
        <v>60</v>
      </c>
      <c r="H533" s="11">
        <v>60</v>
      </c>
      <c r="I533" s="14">
        <v>64</v>
      </c>
      <c r="J533" s="14">
        <v>64</v>
      </c>
      <c r="K533" s="11">
        <v>64</v>
      </c>
      <c r="L533" s="11">
        <v>0</v>
      </c>
      <c r="M533" s="13">
        <f>K533-H533</f>
        <v>4</v>
      </c>
      <c r="N533" s="13">
        <f>K533-J533</f>
        <v>0</v>
      </c>
      <c r="O533" s="11" t="s">
        <v>135</v>
      </c>
      <c r="P533" s="11" t="s">
        <v>136</v>
      </c>
      <c r="Q533" s="14" t="s">
        <v>1151</v>
      </c>
      <c r="R533" s="14"/>
    </row>
    <row r="534" spans="1:18" ht="13" customHeight="1">
      <c r="A534" s="14">
        <v>35</v>
      </c>
      <c r="B534" s="11" t="s">
        <v>616</v>
      </c>
      <c r="C534" s="11" t="s">
        <v>546</v>
      </c>
      <c r="D534" s="11" t="s">
        <v>546</v>
      </c>
      <c r="E534" s="11">
        <v>3</v>
      </c>
      <c r="F534" s="11">
        <v>4</v>
      </c>
      <c r="G534" s="11">
        <v>4</v>
      </c>
      <c r="H534" s="11">
        <v>4</v>
      </c>
      <c r="I534" s="14">
        <v>4</v>
      </c>
      <c r="J534" s="14">
        <v>4</v>
      </c>
      <c r="K534" s="11">
        <v>4</v>
      </c>
      <c r="L534" s="11">
        <v>0</v>
      </c>
      <c r="M534" s="13">
        <f>K534-H534</f>
        <v>0</v>
      </c>
      <c r="N534" s="13">
        <f>K534-J534</f>
        <v>0</v>
      </c>
      <c r="O534" s="11" t="s">
        <v>135</v>
      </c>
      <c r="P534" s="11" t="s">
        <v>136</v>
      </c>
      <c r="Q534" s="14" t="s">
        <v>1151</v>
      </c>
      <c r="R534" s="14"/>
    </row>
    <row r="535" spans="1:18" ht="13" customHeight="1">
      <c r="A535" s="14">
        <v>35</v>
      </c>
      <c r="B535" s="11" t="s">
        <v>616</v>
      </c>
      <c r="C535" s="11" t="s">
        <v>358</v>
      </c>
      <c r="D535" s="11" t="s">
        <v>358</v>
      </c>
      <c r="E535" s="11">
        <v>9</v>
      </c>
      <c r="F535" s="11">
        <v>13</v>
      </c>
      <c r="G535" s="11">
        <v>14</v>
      </c>
      <c r="H535" s="11">
        <v>14</v>
      </c>
      <c r="I535" s="14">
        <v>14</v>
      </c>
      <c r="J535" s="14">
        <v>14</v>
      </c>
      <c r="K535" s="11">
        <v>14</v>
      </c>
      <c r="L535" s="11">
        <v>0</v>
      </c>
      <c r="M535" s="13">
        <f>K535-H535</f>
        <v>0</v>
      </c>
      <c r="N535" s="13">
        <f>K535-J535</f>
        <v>0</v>
      </c>
      <c r="O535" s="11" t="s">
        <v>134</v>
      </c>
      <c r="P535" s="11" t="s">
        <v>654</v>
      </c>
      <c r="Q535" s="14" t="s">
        <v>1151</v>
      </c>
      <c r="R535" s="14"/>
    </row>
    <row r="536" spans="1:18" ht="13" customHeight="1">
      <c r="A536" s="14">
        <v>35</v>
      </c>
      <c r="B536" s="11" t="s">
        <v>23</v>
      </c>
      <c r="C536" s="11" t="s">
        <v>958</v>
      </c>
      <c r="D536" s="11" t="s">
        <v>959</v>
      </c>
      <c r="E536" s="11">
        <v>1</v>
      </c>
      <c r="F536" s="11">
        <v>1</v>
      </c>
      <c r="G536" s="12">
        <v>1</v>
      </c>
      <c r="H536" s="11">
        <v>1</v>
      </c>
      <c r="I536" s="14">
        <v>1</v>
      </c>
      <c r="J536" s="14">
        <v>1</v>
      </c>
      <c r="K536" s="11">
        <v>1</v>
      </c>
      <c r="L536" s="11">
        <v>0</v>
      </c>
      <c r="M536" s="13">
        <f>K536-H536</f>
        <v>0</v>
      </c>
      <c r="N536" s="13">
        <f>K536-J536</f>
        <v>0</v>
      </c>
      <c r="O536" s="11" t="s">
        <v>40</v>
      </c>
      <c r="P536" s="11" t="s">
        <v>97</v>
      </c>
      <c r="Q536" s="14" t="s">
        <v>1151</v>
      </c>
      <c r="R536" s="19" t="s">
        <v>160</v>
      </c>
    </row>
    <row r="537" spans="1:18" ht="13" customHeight="1">
      <c r="A537" s="14">
        <v>35</v>
      </c>
      <c r="B537" s="11" t="s">
        <v>616</v>
      </c>
      <c r="C537" s="11" t="s">
        <v>1012</v>
      </c>
      <c r="D537" s="11" t="s">
        <v>1012</v>
      </c>
      <c r="E537" s="11">
        <v>2</v>
      </c>
      <c r="F537" s="11">
        <v>2</v>
      </c>
      <c r="G537" s="11">
        <v>3</v>
      </c>
      <c r="H537" s="11">
        <v>3</v>
      </c>
      <c r="I537" s="14">
        <v>4</v>
      </c>
      <c r="J537" s="14">
        <v>4</v>
      </c>
      <c r="K537" s="11">
        <v>4</v>
      </c>
      <c r="L537" s="11">
        <v>0</v>
      </c>
      <c r="M537" s="13">
        <f>K537-H537</f>
        <v>1</v>
      </c>
      <c r="N537" s="13">
        <f>K537-J537</f>
        <v>0</v>
      </c>
      <c r="O537" s="11" t="s">
        <v>135</v>
      </c>
      <c r="P537" s="11" t="s">
        <v>136</v>
      </c>
      <c r="Q537" s="14" t="s">
        <v>1151</v>
      </c>
      <c r="R537" s="14"/>
    </row>
    <row r="538" spans="1:18" ht="14">
      <c r="A538" s="14">
        <v>35</v>
      </c>
      <c r="B538" s="11" t="s">
        <v>616</v>
      </c>
      <c r="C538" s="11" t="s">
        <v>1013</v>
      </c>
      <c r="D538" s="11" t="s">
        <v>1013</v>
      </c>
      <c r="E538" s="11">
        <v>11</v>
      </c>
      <c r="F538" s="11">
        <v>11</v>
      </c>
      <c r="G538" s="11">
        <v>16</v>
      </c>
      <c r="H538" s="11">
        <v>16</v>
      </c>
      <c r="I538" s="14">
        <v>17</v>
      </c>
      <c r="J538" s="14">
        <v>17</v>
      </c>
      <c r="K538" s="11">
        <v>17</v>
      </c>
      <c r="L538" s="11">
        <v>0</v>
      </c>
      <c r="M538" s="13">
        <f>K538-H538</f>
        <v>1</v>
      </c>
      <c r="N538" s="13">
        <f>K538-J538</f>
        <v>0</v>
      </c>
      <c r="O538" s="11" t="s">
        <v>135</v>
      </c>
      <c r="P538" s="11" t="s">
        <v>136</v>
      </c>
      <c r="Q538" s="14" t="s">
        <v>1151</v>
      </c>
      <c r="R538" s="14"/>
    </row>
    <row r="539" spans="1:18" ht="13" customHeight="1">
      <c r="A539" s="14">
        <v>35</v>
      </c>
      <c r="B539" s="11" t="s">
        <v>616</v>
      </c>
      <c r="C539" s="14" t="s">
        <v>544</v>
      </c>
      <c r="D539" s="11" t="s">
        <v>544</v>
      </c>
      <c r="E539" s="11">
        <v>2</v>
      </c>
      <c r="F539" s="11">
        <v>10</v>
      </c>
      <c r="G539" s="11">
        <v>7</v>
      </c>
      <c r="H539" s="11">
        <v>7</v>
      </c>
      <c r="I539" s="14">
        <v>7</v>
      </c>
      <c r="J539" s="14">
        <v>7</v>
      </c>
      <c r="K539" s="11">
        <v>7</v>
      </c>
      <c r="L539" s="11">
        <v>0</v>
      </c>
      <c r="M539" s="13">
        <f>K539-H539</f>
        <v>0</v>
      </c>
      <c r="N539" s="13">
        <f>K539-J539</f>
        <v>0</v>
      </c>
      <c r="O539" s="11" t="s">
        <v>135</v>
      </c>
      <c r="P539" s="11" t="s">
        <v>136</v>
      </c>
      <c r="Q539" s="14" t="s">
        <v>1151</v>
      </c>
      <c r="R539" s="14"/>
    </row>
    <row r="540" spans="1:18" ht="13" customHeight="1">
      <c r="A540" s="14">
        <v>37</v>
      </c>
      <c r="B540" s="11" t="s">
        <v>263</v>
      </c>
      <c r="C540" s="11" t="s">
        <v>437</v>
      </c>
      <c r="D540" s="11" t="s">
        <v>437</v>
      </c>
      <c r="E540" s="11">
        <v>0</v>
      </c>
      <c r="F540" s="11">
        <v>11</v>
      </c>
      <c r="G540" s="11">
        <v>31</v>
      </c>
      <c r="H540" s="11">
        <v>31</v>
      </c>
      <c r="I540" s="14">
        <v>30</v>
      </c>
      <c r="J540" s="21">
        <v>31</v>
      </c>
      <c r="K540" s="11">
        <v>43</v>
      </c>
      <c r="L540" s="11">
        <v>0</v>
      </c>
      <c r="M540" s="13">
        <f>K540-H540</f>
        <v>12</v>
      </c>
      <c r="N540" s="13">
        <f>K540-J540</f>
        <v>12</v>
      </c>
      <c r="O540" s="11" t="s">
        <v>271</v>
      </c>
      <c r="P540" s="11" t="s">
        <v>807</v>
      </c>
      <c r="Q540" s="14" t="s">
        <v>1159</v>
      </c>
      <c r="R540" s="14" t="s">
        <v>1172</v>
      </c>
    </row>
    <row r="541" spans="1:18" ht="13" customHeight="1">
      <c r="A541" s="14">
        <v>37</v>
      </c>
      <c r="B541" s="14" t="s">
        <v>263</v>
      </c>
      <c r="C541" s="11" t="s">
        <v>471</v>
      </c>
      <c r="D541" s="14" t="s">
        <v>438</v>
      </c>
      <c r="E541" s="14">
        <v>0</v>
      </c>
      <c r="F541" s="14">
        <v>3</v>
      </c>
      <c r="G541" s="14">
        <v>12</v>
      </c>
      <c r="H541" s="14">
        <v>12</v>
      </c>
      <c r="I541" s="14">
        <v>10</v>
      </c>
      <c r="J541" s="21">
        <v>12</v>
      </c>
      <c r="K541" s="14">
        <v>17</v>
      </c>
      <c r="L541" s="11">
        <v>0</v>
      </c>
      <c r="M541" s="13">
        <f>K541-H541</f>
        <v>5</v>
      </c>
      <c r="N541" s="13">
        <f>K541-J541</f>
        <v>5</v>
      </c>
      <c r="O541" s="11" t="s">
        <v>222</v>
      </c>
      <c r="P541" s="11" t="s">
        <v>807</v>
      </c>
      <c r="Q541" s="14" t="s">
        <v>1159</v>
      </c>
      <c r="R541" s="14" t="s">
        <v>1172</v>
      </c>
    </row>
    <row r="542" spans="1:18" ht="13" customHeight="1">
      <c r="A542" s="14">
        <v>37</v>
      </c>
      <c r="B542" s="11" t="s">
        <v>263</v>
      </c>
      <c r="C542" s="11" t="s">
        <v>262</v>
      </c>
      <c r="D542" s="11" t="s">
        <v>262</v>
      </c>
      <c r="E542" s="11">
        <v>0</v>
      </c>
      <c r="F542" s="11">
        <v>1</v>
      </c>
      <c r="G542" s="11">
        <v>1</v>
      </c>
      <c r="H542" s="11">
        <v>1</v>
      </c>
      <c r="I542" s="14">
        <v>3</v>
      </c>
      <c r="J542" s="14">
        <v>3</v>
      </c>
      <c r="K542" s="11">
        <v>3</v>
      </c>
      <c r="L542" s="11">
        <v>0</v>
      </c>
      <c r="M542" s="13">
        <f>K542-H542</f>
        <v>2</v>
      </c>
      <c r="N542" s="13">
        <f>K542-J542</f>
        <v>0</v>
      </c>
      <c r="O542" s="11" t="s">
        <v>222</v>
      </c>
      <c r="P542" s="11" t="s">
        <v>807</v>
      </c>
      <c r="Q542" s="14" t="s">
        <v>1159</v>
      </c>
      <c r="R542" s="14"/>
    </row>
    <row r="543" spans="1:18" ht="13" customHeight="1">
      <c r="A543" s="14">
        <v>37</v>
      </c>
      <c r="B543" s="11" t="s">
        <v>263</v>
      </c>
      <c r="C543" s="14" t="s">
        <v>436</v>
      </c>
      <c r="D543" s="11" t="s">
        <v>436</v>
      </c>
      <c r="E543" s="11">
        <v>0</v>
      </c>
      <c r="F543" s="11">
        <v>2</v>
      </c>
      <c r="G543" s="11">
        <v>5</v>
      </c>
      <c r="H543" s="11">
        <v>5</v>
      </c>
      <c r="I543" s="14">
        <v>9</v>
      </c>
      <c r="J543" s="14">
        <v>9</v>
      </c>
      <c r="K543" s="11">
        <v>13</v>
      </c>
      <c r="L543" s="11">
        <v>0</v>
      </c>
      <c r="M543" s="13">
        <f>K543-H543</f>
        <v>8</v>
      </c>
      <c r="N543" s="13">
        <f>K543-J543</f>
        <v>4</v>
      </c>
      <c r="O543" s="11" t="s">
        <v>222</v>
      </c>
      <c r="P543" s="11" t="s">
        <v>807</v>
      </c>
      <c r="Q543" s="14" t="s">
        <v>1159</v>
      </c>
      <c r="R543" s="14"/>
    </row>
    <row r="544" spans="1:18" ht="14">
      <c r="A544" s="14">
        <v>37</v>
      </c>
      <c r="B544" s="11" t="s">
        <v>263</v>
      </c>
      <c r="C544" s="11" t="s">
        <v>286</v>
      </c>
      <c r="D544" s="11" t="s">
        <v>286</v>
      </c>
      <c r="E544" s="11">
        <v>1</v>
      </c>
      <c r="F544" s="11">
        <v>5</v>
      </c>
      <c r="G544" s="11">
        <v>5</v>
      </c>
      <c r="H544" s="11">
        <v>5</v>
      </c>
      <c r="I544" s="14">
        <v>6</v>
      </c>
      <c r="J544" s="14">
        <v>6</v>
      </c>
      <c r="K544" s="11">
        <v>6</v>
      </c>
      <c r="L544" s="11">
        <v>0</v>
      </c>
      <c r="M544" s="13">
        <f>K544-H544</f>
        <v>1</v>
      </c>
      <c r="N544" s="13">
        <f>K544-J544</f>
        <v>0</v>
      </c>
      <c r="O544" s="11" t="s">
        <v>94</v>
      </c>
      <c r="P544" s="11" t="s">
        <v>807</v>
      </c>
      <c r="Q544" s="14" t="s">
        <v>1159</v>
      </c>
      <c r="R544" s="14"/>
    </row>
    <row r="545" spans="1:18" ht="13" customHeight="1">
      <c r="A545" s="14">
        <v>37</v>
      </c>
      <c r="B545" s="11" t="s">
        <v>263</v>
      </c>
      <c r="C545" s="11" t="s">
        <v>287</v>
      </c>
      <c r="D545" s="11" t="s">
        <v>287</v>
      </c>
      <c r="E545" s="11">
        <v>0</v>
      </c>
      <c r="F545" s="11">
        <v>1</v>
      </c>
      <c r="G545" s="11">
        <v>2</v>
      </c>
      <c r="H545" s="11">
        <v>2</v>
      </c>
      <c r="I545" s="14">
        <v>2</v>
      </c>
      <c r="J545" s="14">
        <v>2</v>
      </c>
      <c r="K545" s="11">
        <v>3</v>
      </c>
      <c r="L545" s="11">
        <v>0</v>
      </c>
      <c r="M545" s="13">
        <f>K545-H545</f>
        <v>1</v>
      </c>
      <c r="N545" s="13">
        <f>K545-J545</f>
        <v>1</v>
      </c>
      <c r="O545" s="11" t="s">
        <v>222</v>
      </c>
      <c r="P545" s="11" t="s">
        <v>807</v>
      </c>
      <c r="Q545" s="14" t="s">
        <v>1159</v>
      </c>
      <c r="R545" s="14"/>
    </row>
    <row r="546" spans="1:18" ht="14">
      <c r="A546" s="14">
        <v>38</v>
      </c>
      <c r="B546" s="11" t="s">
        <v>439</v>
      </c>
      <c r="C546" s="11" t="s">
        <v>1067</v>
      </c>
      <c r="D546" s="11" t="s">
        <v>624</v>
      </c>
      <c r="E546" s="11">
        <v>0</v>
      </c>
      <c r="F546" s="11">
        <v>2</v>
      </c>
      <c r="G546" s="11">
        <v>2</v>
      </c>
      <c r="H546" s="11">
        <v>2</v>
      </c>
      <c r="I546" s="14">
        <v>2</v>
      </c>
      <c r="J546" s="14">
        <v>2</v>
      </c>
      <c r="K546" s="11">
        <v>2</v>
      </c>
      <c r="L546" s="11">
        <v>0</v>
      </c>
      <c r="M546" s="13">
        <f>K546-H546</f>
        <v>0</v>
      </c>
      <c r="N546" s="13">
        <f>K546-J546</f>
        <v>0</v>
      </c>
      <c r="O546" s="11" t="s">
        <v>27</v>
      </c>
      <c r="P546" s="11" t="s">
        <v>1132</v>
      </c>
      <c r="Q546" s="14" t="s">
        <v>964</v>
      </c>
      <c r="R546" s="14"/>
    </row>
    <row r="547" spans="1:18" ht="14">
      <c r="A547" s="14">
        <v>38</v>
      </c>
      <c r="B547" s="11" t="s">
        <v>439</v>
      </c>
      <c r="C547" s="11" t="s">
        <v>1129</v>
      </c>
      <c r="D547" s="11" t="s">
        <v>440</v>
      </c>
      <c r="E547" s="11">
        <v>1</v>
      </c>
      <c r="F547" s="11">
        <v>3</v>
      </c>
      <c r="G547" s="11">
        <v>3</v>
      </c>
      <c r="H547" s="11">
        <v>3</v>
      </c>
      <c r="I547" s="14">
        <v>4</v>
      </c>
      <c r="J547" s="14">
        <v>4</v>
      </c>
      <c r="K547" s="11">
        <v>5</v>
      </c>
      <c r="L547" s="11">
        <v>0</v>
      </c>
      <c r="M547" s="13">
        <f>K547-H547</f>
        <v>2</v>
      </c>
      <c r="N547" s="13">
        <f>K547-J547</f>
        <v>1</v>
      </c>
      <c r="O547" s="11" t="s">
        <v>304</v>
      </c>
      <c r="P547" s="11" t="s">
        <v>1132</v>
      </c>
      <c r="Q547" s="14" t="s">
        <v>964</v>
      </c>
      <c r="R547" s="14"/>
    </row>
    <row r="548" spans="1:18" ht="13" customHeight="1">
      <c r="A548" s="14">
        <v>39</v>
      </c>
      <c r="B548" s="11" t="s">
        <v>625</v>
      </c>
      <c r="C548" s="11" t="s">
        <v>343</v>
      </c>
      <c r="D548" s="11" t="s">
        <v>343</v>
      </c>
      <c r="E548" s="11">
        <v>0</v>
      </c>
      <c r="F548" s="11">
        <v>3</v>
      </c>
      <c r="G548" s="11">
        <v>6</v>
      </c>
      <c r="H548" s="11">
        <v>6</v>
      </c>
      <c r="I548" s="14">
        <v>7</v>
      </c>
      <c r="J548" s="14">
        <v>7</v>
      </c>
      <c r="K548" s="11">
        <v>7</v>
      </c>
      <c r="L548" s="11">
        <v>0</v>
      </c>
      <c r="M548" s="13">
        <f>K548-H548</f>
        <v>1</v>
      </c>
      <c r="N548" s="13">
        <f>K548-J548</f>
        <v>0</v>
      </c>
      <c r="O548" s="11" t="s">
        <v>228</v>
      </c>
      <c r="P548" s="11" t="s">
        <v>229</v>
      </c>
      <c r="Q548" s="14" t="s">
        <v>1097</v>
      </c>
      <c r="R548" s="14" t="s">
        <v>1168</v>
      </c>
    </row>
    <row r="549" spans="1:18" ht="13" customHeight="1">
      <c r="A549" s="14">
        <v>39</v>
      </c>
      <c r="B549" s="11" t="s">
        <v>625</v>
      </c>
      <c r="C549" s="11" t="s">
        <v>801</v>
      </c>
      <c r="D549" s="11" t="s">
        <v>801</v>
      </c>
      <c r="E549" s="11">
        <v>4</v>
      </c>
      <c r="F549" s="11">
        <v>17</v>
      </c>
      <c r="G549" s="11">
        <v>23</v>
      </c>
      <c r="H549" s="12">
        <v>20</v>
      </c>
      <c r="I549" s="14">
        <v>24</v>
      </c>
      <c r="J549" s="14">
        <v>24</v>
      </c>
      <c r="K549" s="11">
        <v>25</v>
      </c>
      <c r="L549" s="11">
        <v>0</v>
      </c>
      <c r="M549" s="13">
        <f>K549-H549</f>
        <v>5</v>
      </c>
      <c r="N549" s="13">
        <f>K549-J549</f>
        <v>1</v>
      </c>
      <c r="O549" s="11" t="s">
        <v>228</v>
      </c>
      <c r="P549" s="11" t="s">
        <v>1132</v>
      </c>
      <c r="Q549" s="14" t="s">
        <v>1097</v>
      </c>
      <c r="R549" s="14" t="s">
        <v>1168</v>
      </c>
    </row>
    <row r="550" spans="1:18" ht="13" customHeight="1">
      <c r="A550" s="14">
        <v>39</v>
      </c>
      <c r="B550" s="11" t="s">
        <v>625</v>
      </c>
      <c r="C550" s="11" t="s">
        <v>1110</v>
      </c>
      <c r="D550" s="11" t="s">
        <v>1110</v>
      </c>
      <c r="E550" s="11">
        <v>0</v>
      </c>
      <c r="F550" s="11">
        <v>4</v>
      </c>
      <c r="G550" s="11">
        <v>23</v>
      </c>
      <c r="H550" s="12">
        <v>15</v>
      </c>
      <c r="I550" s="14">
        <v>27</v>
      </c>
      <c r="J550" s="14">
        <v>27</v>
      </c>
      <c r="K550" s="11">
        <v>38</v>
      </c>
      <c r="L550" s="11">
        <v>0</v>
      </c>
      <c r="M550" s="13">
        <f>K550-H550</f>
        <v>23</v>
      </c>
      <c r="N550" s="13">
        <f>K550-J550</f>
        <v>11</v>
      </c>
      <c r="O550" s="11" t="s">
        <v>228</v>
      </c>
      <c r="P550" s="11" t="s">
        <v>398</v>
      </c>
      <c r="Q550" s="14" t="s">
        <v>1096</v>
      </c>
      <c r="R550" s="14"/>
    </row>
    <row r="551" spans="1:18" ht="14">
      <c r="A551" s="14">
        <v>39</v>
      </c>
      <c r="B551" s="11" t="s">
        <v>625</v>
      </c>
      <c r="C551" s="11" t="s">
        <v>705</v>
      </c>
      <c r="D551" s="11" t="s">
        <v>63</v>
      </c>
      <c r="E551" s="11">
        <v>0</v>
      </c>
      <c r="F551" s="11">
        <v>0</v>
      </c>
      <c r="G551" s="11">
        <v>2</v>
      </c>
      <c r="H551" s="11">
        <v>2</v>
      </c>
      <c r="I551" s="14">
        <v>2</v>
      </c>
      <c r="J551" s="14">
        <v>2</v>
      </c>
      <c r="K551" s="11">
        <v>3</v>
      </c>
      <c r="L551" s="11">
        <v>0</v>
      </c>
      <c r="M551" s="13">
        <f>K551-H551</f>
        <v>1</v>
      </c>
      <c r="N551" s="13">
        <f>K551-J551</f>
        <v>1</v>
      </c>
      <c r="O551" s="11" t="s">
        <v>952</v>
      </c>
      <c r="P551" s="11" t="s">
        <v>787</v>
      </c>
      <c r="Q551" s="14" t="s">
        <v>1097</v>
      </c>
      <c r="R551" s="14"/>
    </row>
    <row r="552" spans="1:18" ht="13" customHeight="1">
      <c r="A552" s="14">
        <v>39</v>
      </c>
      <c r="B552" s="11" t="s">
        <v>625</v>
      </c>
      <c r="C552" s="11" t="s">
        <v>698</v>
      </c>
      <c r="D552" s="11" t="s">
        <v>698</v>
      </c>
      <c r="E552" s="11">
        <v>1</v>
      </c>
      <c r="F552" s="11">
        <v>125</v>
      </c>
      <c r="G552" s="11">
        <v>425</v>
      </c>
      <c r="H552" s="12">
        <v>420</v>
      </c>
      <c r="I552" s="14">
        <v>684</v>
      </c>
      <c r="J552" s="14">
        <v>684</v>
      </c>
      <c r="K552" s="11">
        <v>1250</v>
      </c>
      <c r="L552" s="11">
        <v>47</v>
      </c>
      <c r="M552" s="13">
        <f>K552-H552</f>
        <v>830</v>
      </c>
      <c r="N552" s="13">
        <f>K552-J552</f>
        <v>566</v>
      </c>
      <c r="O552" s="11" t="s">
        <v>56</v>
      </c>
      <c r="P552" s="11" t="s">
        <v>57</v>
      </c>
      <c r="Q552" s="14" t="s">
        <v>813</v>
      </c>
      <c r="R552" s="14" t="s">
        <v>1029</v>
      </c>
    </row>
    <row r="553" spans="1:18" ht="13" customHeight="1">
      <c r="A553" s="14">
        <v>39</v>
      </c>
      <c r="B553" s="11" t="s">
        <v>625</v>
      </c>
      <c r="C553" s="11" t="s">
        <v>518</v>
      </c>
      <c r="D553" s="11" t="s">
        <v>518</v>
      </c>
      <c r="E553" s="11">
        <v>1</v>
      </c>
      <c r="F553" s="11">
        <v>19</v>
      </c>
      <c r="G553" s="11">
        <v>80</v>
      </c>
      <c r="H553" s="11">
        <v>80</v>
      </c>
      <c r="I553" s="14">
        <v>165</v>
      </c>
      <c r="J553" s="14">
        <v>165</v>
      </c>
      <c r="K553" s="11">
        <v>185</v>
      </c>
      <c r="L553" s="11">
        <v>3</v>
      </c>
      <c r="M553" s="13">
        <f>K553-H553</f>
        <v>105</v>
      </c>
      <c r="N553" s="13">
        <f>K553-J553</f>
        <v>20</v>
      </c>
      <c r="O553" s="11" t="s">
        <v>228</v>
      </c>
      <c r="P553" s="11" t="s">
        <v>1130</v>
      </c>
      <c r="Q553" s="14" t="s">
        <v>971</v>
      </c>
      <c r="R553" s="14"/>
    </row>
    <row r="554" spans="1:18" ht="13" customHeight="1">
      <c r="A554" s="14">
        <v>39</v>
      </c>
      <c r="B554" s="11" t="s">
        <v>625</v>
      </c>
      <c r="C554" s="11" t="s">
        <v>714</v>
      </c>
      <c r="D554" s="11" t="s">
        <v>714</v>
      </c>
      <c r="E554" s="11">
        <v>0</v>
      </c>
      <c r="F554" s="11">
        <v>0</v>
      </c>
      <c r="G554" s="11">
        <v>7</v>
      </c>
      <c r="H554" s="11">
        <v>7</v>
      </c>
      <c r="I554" s="14">
        <v>8</v>
      </c>
      <c r="J554" s="14">
        <v>8</v>
      </c>
      <c r="K554" s="11">
        <v>8</v>
      </c>
      <c r="L554" s="11">
        <v>0</v>
      </c>
      <c r="M554" s="13">
        <f>K554-H554</f>
        <v>1</v>
      </c>
      <c r="N554" s="13">
        <f>K554-J554</f>
        <v>0</v>
      </c>
      <c r="O554" s="11" t="s">
        <v>254</v>
      </c>
      <c r="P554" s="11" t="s">
        <v>307</v>
      </c>
      <c r="Q554" s="14" t="s">
        <v>1097</v>
      </c>
      <c r="R554" s="14"/>
    </row>
    <row r="555" spans="1:18" ht="14">
      <c r="A555" s="14">
        <v>39</v>
      </c>
      <c r="B555" s="11" t="s">
        <v>625</v>
      </c>
      <c r="C555" s="11" t="s">
        <v>875</v>
      </c>
      <c r="D555" s="11" t="s">
        <v>875</v>
      </c>
      <c r="E555" s="11">
        <v>5</v>
      </c>
      <c r="F555" s="11">
        <f>3+121+36</f>
        <v>160</v>
      </c>
      <c r="G555" s="11">
        <v>512</v>
      </c>
      <c r="H555" s="11">
        <v>512</v>
      </c>
      <c r="I555" s="14">
        <v>635</v>
      </c>
      <c r="J555" s="14">
        <v>635</v>
      </c>
      <c r="K555" s="11">
        <v>680</v>
      </c>
      <c r="L555" s="11">
        <v>6</v>
      </c>
      <c r="M555" s="13">
        <f>K555-H555</f>
        <v>168</v>
      </c>
      <c r="N555" s="13">
        <f>K555-J555</f>
        <v>45</v>
      </c>
      <c r="O555" s="11" t="s">
        <v>228</v>
      </c>
      <c r="P555" s="11" t="s">
        <v>1130</v>
      </c>
      <c r="Q555" s="14" t="s">
        <v>1137</v>
      </c>
      <c r="R555" s="14"/>
    </row>
    <row r="556" spans="1:18" ht="13" customHeight="1">
      <c r="A556" s="14">
        <v>39</v>
      </c>
      <c r="B556" s="11" t="s">
        <v>625</v>
      </c>
      <c r="C556" s="11" t="s">
        <v>1030</v>
      </c>
      <c r="D556" s="11" t="s">
        <v>1030</v>
      </c>
      <c r="E556" s="11">
        <v>2</v>
      </c>
      <c r="F556" s="11">
        <f>3+19+7</f>
        <v>29</v>
      </c>
      <c r="G556" s="11">
        <v>47</v>
      </c>
      <c r="H556" s="11">
        <v>47</v>
      </c>
      <c r="I556" s="14">
        <v>50</v>
      </c>
      <c r="J556" s="14">
        <v>50</v>
      </c>
      <c r="K556" s="11">
        <v>50</v>
      </c>
      <c r="L556" s="11">
        <v>0</v>
      </c>
      <c r="M556" s="13">
        <f>K556-H556</f>
        <v>3</v>
      </c>
      <c r="N556" s="13">
        <f>K556-J556</f>
        <v>0</v>
      </c>
      <c r="O556" s="11" t="s">
        <v>94</v>
      </c>
      <c r="P556" s="11" t="s">
        <v>1130</v>
      </c>
      <c r="Q556" s="14" t="s">
        <v>1097</v>
      </c>
      <c r="R556" s="14"/>
    </row>
    <row r="557" spans="1:18" ht="13" customHeight="1">
      <c r="A557" s="14">
        <v>39</v>
      </c>
      <c r="B557" s="11" t="s">
        <v>625</v>
      </c>
      <c r="C557" s="11" t="s">
        <v>627</v>
      </c>
      <c r="D557" s="11" t="s">
        <v>627</v>
      </c>
      <c r="E557" s="11">
        <v>1</v>
      </c>
      <c r="F557" s="11">
        <v>4</v>
      </c>
      <c r="G557" s="11">
        <v>5</v>
      </c>
      <c r="H557" s="11">
        <v>5</v>
      </c>
      <c r="I557" s="14">
        <v>5</v>
      </c>
      <c r="J557" s="14">
        <v>5</v>
      </c>
      <c r="K557" s="11">
        <v>5</v>
      </c>
      <c r="L557" s="11">
        <v>0</v>
      </c>
      <c r="M557" s="13">
        <f>K557-H557</f>
        <v>0</v>
      </c>
      <c r="N557" s="13">
        <f>K557-J557</f>
        <v>0</v>
      </c>
      <c r="O557" s="11" t="s">
        <v>228</v>
      </c>
      <c r="P557" s="11" t="s">
        <v>1132</v>
      </c>
      <c r="Q557" s="14" t="s">
        <v>1097</v>
      </c>
      <c r="R557" s="14"/>
    </row>
    <row r="558" spans="1:18" ht="13" customHeight="1">
      <c r="A558" s="14">
        <v>39</v>
      </c>
      <c r="B558" s="11" t="s">
        <v>625</v>
      </c>
      <c r="C558" s="11" t="s">
        <v>1111</v>
      </c>
      <c r="D558" s="11" t="s">
        <v>1111</v>
      </c>
      <c r="E558" s="11">
        <v>0</v>
      </c>
      <c r="F558" s="11">
        <v>1</v>
      </c>
      <c r="G558" s="11">
        <v>2</v>
      </c>
      <c r="H558" s="11">
        <v>2</v>
      </c>
      <c r="I558" s="14">
        <v>4</v>
      </c>
      <c r="J558" s="21">
        <v>4</v>
      </c>
      <c r="K558" s="11">
        <v>9</v>
      </c>
      <c r="L558" s="11">
        <v>2</v>
      </c>
      <c r="M558" s="13">
        <f>K558-H558</f>
        <v>7</v>
      </c>
      <c r="N558" s="13">
        <f>K558-J558</f>
        <v>5</v>
      </c>
      <c r="O558" s="11" t="s">
        <v>228</v>
      </c>
      <c r="P558" s="11" t="s">
        <v>398</v>
      </c>
      <c r="Q558" s="14" t="s">
        <v>1096</v>
      </c>
      <c r="R558" s="14" t="s">
        <v>1169</v>
      </c>
    </row>
    <row r="559" spans="1:18" ht="13" customHeight="1">
      <c r="A559" s="14">
        <v>39</v>
      </c>
      <c r="B559" s="11" t="s">
        <v>625</v>
      </c>
      <c r="C559" s="11" t="s">
        <v>1112</v>
      </c>
      <c r="D559" s="11" t="s">
        <v>1112</v>
      </c>
      <c r="E559" s="11">
        <v>0</v>
      </c>
      <c r="F559" s="11">
        <v>2</v>
      </c>
      <c r="G559" s="11">
        <v>2</v>
      </c>
      <c r="H559" s="11">
        <v>2</v>
      </c>
      <c r="I559" s="14">
        <v>3</v>
      </c>
      <c r="J559" s="14">
        <v>3</v>
      </c>
      <c r="K559" s="11">
        <v>3</v>
      </c>
      <c r="L559" s="11">
        <v>0</v>
      </c>
      <c r="M559" s="13">
        <f>K559-H559</f>
        <v>1</v>
      </c>
      <c r="N559" s="13">
        <f>K559-J559</f>
        <v>0</v>
      </c>
      <c r="O559" s="11" t="s">
        <v>228</v>
      </c>
      <c r="P559" s="11" t="s">
        <v>581</v>
      </c>
      <c r="Q559" s="14" t="s">
        <v>1096</v>
      </c>
      <c r="R559" s="14"/>
    </row>
    <row r="560" spans="1:18" ht="14">
      <c r="A560" s="14">
        <v>39</v>
      </c>
      <c r="B560" s="11" t="s">
        <v>625</v>
      </c>
      <c r="C560" s="11" t="s">
        <v>707</v>
      </c>
      <c r="D560" s="11" t="s">
        <v>707</v>
      </c>
      <c r="E560" s="11">
        <v>0</v>
      </c>
      <c r="F560" s="11">
        <v>4</v>
      </c>
      <c r="G560" s="11">
        <v>12</v>
      </c>
      <c r="H560" s="12">
        <v>11</v>
      </c>
      <c r="I560" s="14">
        <v>14</v>
      </c>
      <c r="J560" s="14">
        <v>14</v>
      </c>
      <c r="K560" s="11">
        <v>17</v>
      </c>
      <c r="L560" s="11">
        <v>0</v>
      </c>
      <c r="M560" s="13">
        <f>K560-H560</f>
        <v>6</v>
      </c>
      <c r="N560" s="13">
        <f>K560-J560</f>
        <v>3</v>
      </c>
      <c r="O560" s="11" t="s">
        <v>74</v>
      </c>
      <c r="P560" s="11" t="s">
        <v>75</v>
      </c>
      <c r="Q560" s="14" t="s">
        <v>1097</v>
      </c>
      <c r="R560" s="19" t="s">
        <v>1029</v>
      </c>
    </row>
    <row r="561" spans="1:18" ht="13" customHeight="1">
      <c r="A561" s="14">
        <v>39</v>
      </c>
      <c r="B561" s="11" t="s">
        <v>625</v>
      </c>
      <c r="C561" s="11" t="s">
        <v>777</v>
      </c>
      <c r="D561" s="11" t="s">
        <v>777</v>
      </c>
      <c r="E561" s="11">
        <v>0</v>
      </c>
      <c r="F561" s="11">
        <v>25</v>
      </c>
      <c r="G561" s="11">
        <v>24</v>
      </c>
      <c r="H561" s="12">
        <v>33</v>
      </c>
      <c r="I561" s="14">
        <v>45</v>
      </c>
      <c r="J561" s="14">
        <v>45</v>
      </c>
      <c r="K561" s="11">
        <v>60</v>
      </c>
      <c r="L561" s="11">
        <v>1</v>
      </c>
      <c r="M561" s="13">
        <f>K561-H561</f>
        <v>27</v>
      </c>
      <c r="N561" s="13">
        <f>K561-J561</f>
        <v>15</v>
      </c>
      <c r="O561" s="11" t="s">
        <v>228</v>
      </c>
      <c r="P561" s="11" t="s">
        <v>398</v>
      </c>
      <c r="Q561" s="14" t="s">
        <v>1096</v>
      </c>
      <c r="R561" s="14" t="s">
        <v>1029</v>
      </c>
    </row>
    <row r="562" spans="1:18" ht="13" customHeight="1">
      <c r="A562" s="14">
        <v>39</v>
      </c>
      <c r="B562" s="11" t="s">
        <v>625</v>
      </c>
      <c r="C562" s="11" t="s">
        <v>712</v>
      </c>
      <c r="D562" s="11" t="s">
        <v>712</v>
      </c>
      <c r="E562" s="11">
        <v>5</v>
      </c>
      <c r="F562" s="11">
        <f>23+5+37+40+1</f>
        <v>106</v>
      </c>
      <c r="G562" s="11">
        <v>202</v>
      </c>
      <c r="H562" s="11">
        <v>202</v>
      </c>
      <c r="I562" s="14">
        <v>199</v>
      </c>
      <c r="J562" s="14">
        <v>199</v>
      </c>
      <c r="K562" s="11">
        <v>240</v>
      </c>
      <c r="L562" s="11">
        <v>0</v>
      </c>
      <c r="M562" s="13">
        <f>K562-H562</f>
        <v>38</v>
      </c>
      <c r="N562" s="13">
        <f>K562-J562</f>
        <v>41</v>
      </c>
      <c r="O562" s="11" t="s">
        <v>228</v>
      </c>
      <c r="P562" s="11" t="s">
        <v>1132</v>
      </c>
      <c r="Q562" s="14" t="s">
        <v>1097</v>
      </c>
      <c r="R562" s="14"/>
    </row>
    <row r="563" spans="1:18" ht="13" customHeight="1">
      <c r="A563" s="14">
        <v>39</v>
      </c>
      <c r="B563" s="11" t="s">
        <v>625</v>
      </c>
      <c r="C563" s="11" t="s">
        <v>344</v>
      </c>
      <c r="D563" s="11" t="s">
        <v>344</v>
      </c>
      <c r="E563" s="11">
        <v>0</v>
      </c>
      <c r="F563" s="11">
        <v>1</v>
      </c>
      <c r="G563" s="11">
        <v>2</v>
      </c>
      <c r="H563" s="11">
        <v>2</v>
      </c>
      <c r="I563" s="14">
        <v>2</v>
      </c>
      <c r="J563" s="14">
        <v>2</v>
      </c>
      <c r="K563" s="11">
        <v>3</v>
      </c>
      <c r="L563" s="11">
        <v>0</v>
      </c>
      <c r="M563" s="13">
        <f>K563-H563</f>
        <v>1</v>
      </c>
      <c r="N563" s="13">
        <f>K563-J563</f>
        <v>1</v>
      </c>
      <c r="O563" s="11" t="s">
        <v>228</v>
      </c>
      <c r="P563" s="11" t="s">
        <v>398</v>
      </c>
      <c r="Q563" s="14" t="s">
        <v>1096</v>
      </c>
      <c r="R563" s="14"/>
    </row>
    <row r="564" spans="1:18" ht="14">
      <c r="A564" s="14">
        <v>39</v>
      </c>
      <c r="B564" s="11" t="s">
        <v>625</v>
      </c>
      <c r="C564" s="11" t="s">
        <v>778</v>
      </c>
      <c r="D564" s="11" t="s">
        <v>778</v>
      </c>
      <c r="E564" s="11">
        <v>0</v>
      </c>
      <c r="F564" s="11">
        <v>101</v>
      </c>
      <c r="G564" s="11">
        <v>494</v>
      </c>
      <c r="H564" s="12">
        <v>422</v>
      </c>
      <c r="I564" s="14">
        <v>670</v>
      </c>
      <c r="J564" s="14">
        <v>670</v>
      </c>
      <c r="K564" s="11">
        <v>890</v>
      </c>
      <c r="L564" s="11">
        <v>22</v>
      </c>
      <c r="M564" s="13">
        <f>K564-H564</f>
        <v>468</v>
      </c>
      <c r="N564" s="13">
        <f>K564-J564</f>
        <v>220</v>
      </c>
      <c r="O564" s="11" t="s">
        <v>228</v>
      </c>
      <c r="P564" s="11" t="s">
        <v>1015</v>
      </c>
      <c r="Q564" s="14" t="s">
        <v>1096</v>
      </c>
      <c r="R564" s="14"/>
    </row>
    <row r="565" spans="1:18" ht="13" customHeight="1">
      <c r="A565" s="14">
        <v>39</v>
      </c>
      <c r="B565" s="11" t="s">
        <v>625</v>
      </c>
      <c r="C565" s="11" t="s">
        <v>1109</v>
      </c>
      <c r="D565" s="11" t="s">
        <v>1109</v>
      </c>
      <c r="E565" s="11">
        <v>0</v>
      </c>
      <c r="F565" s="11">
        <v>1</v>
      </c>
      <c r="G565" s="11">
        <v>1</v>
      </c>
      <c r="H565" s="11">
        <v>1</v>
      </c>
      <c r="I565" s="14">
        <v>1</v>
      </c>
      <c r="J565" s="14">
        <v>1</v>
      </c>
      <c r="K565" s="11">
        <v>1</v>
      </c>
      <c r="L565" s="11">
        <v>0</v>
      </c>
      <c r="M565" s="13">
        <f>K565-H565</f>
        <v>0</v>
      </c>
      <c r="N565" s="13">
        <f>K565-J565</f>
        <v>0</v>
      </c>
      <c r="O565" s="11" t="s">
        <v>228</v>
      </c>
      <c r="P565" s="11" t="s">
        <v>398</v>
      </c>
      <c r="Q565" s="14" t="s">
        <v>1097</v>
      </c>
      <c r="R565" s="14"/>
    </row>
    <row r="566" spans="1:18" ht="14">
      <c r="A566" s="14">
        <v>39</v>
      </c>
      <c r="B566" s="11" t="s">
        <v>625</v>
      </c>
      <c r="C566" s="11" t="s">
        <v>713</v>
      </c>
      <c r="D566" s="11" t="s">
        <v>713</v>
      </c>
      <c r="E566" s="11">
        <v>1</v>
      </c>
      <c r="F566" s="11">
        <v>8</v>
      </c>
      <c r="G566" s="11">
        <v>17</v>
      </c>
      <c r="H566" s="11">
        <v>17</v>
      </c>
      <c r="I566" s="14">
        <v>17</v>
      </c>
      <c r="J566" s="14">
        <v>17</v>
      </c>
      <c r="K566" s="11">
        <v>21</v>
      </c>
      <c r="L566" s="11">
        <v>0</v>
      </c>
      <c r="M566" s="13">
        <f>K566-H566</f>
        <v>4</v>
      </c>
      <c r="N566" s="13">
        <f>K566-J566</f>
        <v>4</v>
      </c>
      <c r="O566" s="11" t="s">
        <v>228</v>
      </c>
      <c r="P566" s="11" t="s">
        <v>1132</v>
      </c>
      <c r="Q566" s="14" t="s">
        <v>1097</v>
      </c>
      <c r="R566" s="14"/>
    </row>
    <row r="567" spans="1:18" ht="13" customHeight="1">
      <c r="A567" s="14">
        <v>39</v>
      </c>
      <c r="B567" s="11" t="s">
        <v>625</v>
      </c>
      <c r="C567" s="11" t="s">
        <v>342</v>
      </c>
      <c r="D567" s="11" t="s">
        <v>342</v>
      </c>
      <c r="E567" s="11">
        <v>2</v>
      </c>
      <c r="F567" s="11">
        <v>15</v>
      </c>
      <c r="G567" s="11">
        <v>45</v>
      </c>
      <c r="H567" s="11">
        <v>45</v>
      </c>
      <c r="I567" s="14">
        <v>63</v>
      </c>
      <c r="J567" s="14">
        <v>63</v>
      </c>
      <c r="K567" s="11">
        <v>75</v>
      </c>
      <c r="L567" s="11">
        <v>1</v>
      </c>
      <c r="M567" s="13">
        <f>K567-H567</f>
        <v>30</v>
      </c>
      <c r="N567" s="13">
        <f>K567-J567</f>
        <v>12</v>
      </c>
      <c r="O567" s="11" t="s">
        <v>228</v>
      </c>
      <c r="P567" s="11" t="s">
        <v>1131</v>
      </c>
      <c r="Q567" s="14" t="s">
        <v>156</v>
      </c>
      <c r="R567" s="14"/>
    </row>
    <row r="568" spans="1:18" ht="13" customHeight="1">
      <c r="A568" s="14">
        <v>39</v>
      </c>
      <c r="B568" s="11" t="s">
        <v>625</v>
      </c>
      <c r="C568" s="11" t="s">
        <v>706</v>
      </c>
      <c r="D568" s="11" t="s">
        <v>706</v>
      </c>
      <c r="E568" s="11">
        <v>1</v>
      </c>
      <c r="F568" s="11">
        <v>5</v>
      </c>
      <c r="G568" s="11">
        <v>8</v>
      </c>
      <c r="H568" s="11">
        <v>8</v>
      </c>
      <c r="I568" s="14">
        <v>8</v>
      </c>
      <c r="J568" s="14">
        <v>8</v>
      </c>
      <c r="K568" s="11">
        <v>9</v>
      </c>
      <c r="L568" s="11">
        <v>0</v>
      </c>
      <c r="M568" s="13">
        <f>K568-H568</f>
        <v>1</v>
      </c>
      <c r="N568" s="13">
        <f>K568-J568</f>
        <v>1</v>
      </c>
      <c r="O568" s="11" t="s">
        <v>228</v>
      </c>
      <c r="P568" s="11" t="s">
        <v>120</v>
      </c>
      <c r="Q568" s="14" t="s">
        <v>1097</v>
      </c>
      <c r="R568" s="14"/>
    </row>
    <row r="569" spans="1:18" ht="14">
      <c r="A569" s="14">
        <v>39</v>
      </c>
      <c r="B569" s="11" t="s">
        <v>625</v>
      </c>
      <c r="C569" s="11" t="s">
        <v>345</v>
      </c>
      <c r="D569" s="11" t="s">
        <v>345</v>
      </c>
      <c r="E569" s="11">
        <v>1</v>
      </c>
      <c r="F569" s="11">
        <v>11</v>
      </c>
      <c r="G569" s="11">
        <v>39</v>
      </c>
      <c r="H569" s="11">
        <v>39</v>
      </c>
      <c r="I569" s="14">
        <v>38</v>
      </c>
      <c r="J569" s="21">
        <v>39</v>
      </c>
      <c r="K569" s="11">
        <v>50</v>
      </c>
      <c r="L569" s="11">
        <v>0</v>
      </c>
      <c r="M569" s="13">
        <f>K569-H569</f>
        <v>11</v>
      </c>
      <c r="N569" s="13">
        <f>K569-J569</f>
        <v>11</v>
      </c>
      <c r="O569" s="11" t="s">
        <v>228</v>
      </c>
      <c r="P569" s="11" t="s">
        <v>1131</v>
      </c>
      <c r="Q569" s="14" t="s">
        <v>1097</v>
      </c>
      <c r="R569" s="14" t="s">
        <v>1170</v>
      </c>
    </row>
    <row r="570" spans="1:18" ht="14">
      <c r="A570" s="14">
        <v>39</v>
      </c>
      <c r="B570" s="11" t="s">
        <v>625</v>
      </c>
      <c r="C570" s="11" t="s">
        <v>1145</v>
      </c>
      <c r="D570" s="11" t="s">
        <v>1145</v>
      </c>
      <c r="E570" s="11">
        <v>0</v>
      </c>
      <c r="F570" s="11">
        <v>42</v>
      </c>
      <c r="G570" s="11">
        <v>71</v>
      </c>
      <c r="H570" s="11">
        <v>71</v>
      </c>
      <c r="I570" s="14">
        <v>302</v>
      </c>
      <c r="J570" s="14">
        <v>302</v>
      </c>
      <c r="K570" s="11">
        <v>470</v>
      </c>
      <c r="L570" s="11">
        <v>28</v>
      </c>
      <c r="M570" s="13">
        <f>K570-H570</f>
        <v>399</v>
      </c>
      <c r="N570" s="13">
        <f>K570-J570</f>
        <v>168</v>
      </c>
      <c r="O570" s="11" t="s">
        <v>222</v>
      </c>
      <c r="P570" s="11" t="s">
        <v>241</v>
      </c>
      <c r="Q570" s="14" t="s">
        <v>812</v>
      </c>
      <c r="R570" s="14"/>
    </row>
    <row r="571" spans="1:18" ht="14">
      <c r="A571" s="14">
        <v>39</v>
      </c>
      <c r="B571" s="11" t="s">
        <v>625</v>
      </c>
      <c r="C571" s="11" t="s">
        <v>709</v>
      </c>
      <c r="D571" s="11" t="s">
        <v>709</v>
      </c>
      <c r="E571" s="11">
        <v>2</v>
      </c>
      <c r="F571" s="11">
        <v>9</v>
      </c>
      <c r="G571" s="11">
        <v>61</v>
      </c>
      <c r="H571" s="11">
        <v>61</v>
      </c>
      <c r="I571" s="14">
        <v>69</v>
      </c>
      <c r="J571" s="14">
        <v>69</v>
      </c>
      <c r="K571" s="11">
        <v>90</v>
      </c>
      <c r="L571" s="11">
        <v>0</v>
      </c>
      <c r="M571" s="13">
        <f>K571-H571</f>
        <v>29</v>
      </c>
      <c r="N571" s="13">
        <f>K571-J571</f>
        <v>21</v>
      </c>
      <c r="O571" s="11" t="s">
        <v>228</v>
      </c>
      <c r="P571" s="11" t="s">
        <v>1130</v>
      </c>
      <c r="Q571" s="14" t="s">
        <v>1097</v>
      </c>
      <c r="R571" s="14"/>
    </row>
    <row r="572" spans="1:18" ht="13" customHeight="1">
      <c r="A572" s="14">
        <v>39</v>
      </c>
      <c r="B572" s="11" t="s">
        <v>625</v>
      </c>
      <c r="C572" s="11" t="s">
        <v>1031</v>
      </c>
      <c r="D572" s="11" t="s">
        <v>1031</v>
      </c>
      <c r="E572" s="11">
        <v>0</v>
      </c>
      <c r="F572" s="11">
        <v>0</v>
      </c>
      <c r="G572" s="11">
        <v>2</v>
      </c>
      <c r="H572" s="11">
        <v>2</v>
      </c>
      <c r="I572" s="14">
        <v>2</v>
      </c>
      <c r="J572" s="14">
        <v>2</v>
      </c>
      <c r="K572" s="11">
        <v>2</v>
      </c>
      <c r="L572" s="11">
        <v>0</v>
      </c>
      <c r="M572" s="13">
        <f>K572-H572</f>
        <v>0</v>
      </c>
      <c r="N572" s="13">
        <f>K572-J572</f>
        <v>0</v>
      </c>
      <c r="O572" s="11" t="s">
        <v>228</v>
      </c>
      <c r="P572" s="11" t="s">
        <v>120</v>
      </c>
      <c r="Q572" s="14" t="s">
        <v>1097</v>
      </c>
      <c r="R572" s="14"/>
    </row>
    <row r="573" spans="1:18" ht="13" customHeight="1">
      <c r="A573" s="14">
        <v>39</v>
      </c>
      <c r="B573" s="11" t="s">
        <v>625</v>
      </c>
      <c r="C573" s="11" t="s">
        <v>626</v>
      </c>
      <c r="D573" s="11" t="s">
        <v>626</v>
      </c>
      <c r="E573" s="11">
        <v>12</v>
      </c>
      <c r="F573" s="11">
        <f>1+7+53</f>
        <v>61</v>
      </c>
      <c r="G573" s="11">
        <v>126</v>
      </c>
      <c r="H573" s="11">
        <v>126</v>
      </c>
      <c r="I573" s="14">
        <v>129</v>
      </c>
      <c r="J573" s="14">
        <v>129</v>
      </c>
      <c r="K573" s="11">
        <v>135</v>
      </c>
      <c r="L573" s="11">
        <v>0</v>
      </c>
      <c r="M573" s="13">
        <f>K573-H573</f>
        <v>9</v>
      </c>
      <c r="N573" s="13">
        <f>K573-J573</f>
        <v>6</v>
      </c>
      <c r="O573" s="11" t="s">
        <v>228</v>
      </c>
      <c r="P573" s="11" t="s">
        <v>1132</v>
      </c>
      <c r="Q573" s="14" t="s">
        <v>1097</v>
      </c>
      <c r="R573" s="14"/>
    </row>
    <row r="574" spans="1:18" ht="13" customHeight="1">
      <c r="A574" s="14">
        <v>39</v>
      </c>
      <c r="B574" s="11" t="s">
        <v>625</v>
      </c>
      <c r="C574" s="11" t="s">
        <v>524</v>
      </c>
      <c r="D574" s="11" t="s">
        <v>524</v>
      </c>
      <c r="E574" s="11">
        <v>1</v>
      </c>
      <c r="F574" s="11">
        <v>0</v>
      </c>
      <c r="G574" s="11">
        <v>18</v>
      </c>
      <c r="H574" s="11">
        <v>18</v>
      </c>
      <c r="I574" s="14">
        <v>27</v>
      </c>
      <c r="J574" s="14">
        <v>27</v>
      </c>
      <c r="K574" s="11">
        <v>30</v>
      </c>
      <c r="L574" s="11">
        <v>2</v>
      </c>
      <c r="M574" s="13">
        <f>K574-H574</f>
        <v>12</v>
      </c>
      <c r="N574" s="13">
        <f>K574-J574</f>
        <v>3</v>
      </c>
      <c r="O574" s="11" t="s">
        <v>228</v>
      </c>
      <c r="P574" s="11" t="s">
        <v>231</v>
      </c>
      <c r="Q574" s="14" t="s">
        <v>1097</v>
      </c>
      <c r="R574" s="14"/>
    </row>
    <row r="575" spans="1:18" ht="13" customHeight="1">
      <c r="A575" s="14">
        <v>40</v>
      </c>
      <c r="B575" s="11" t="s">
        <v>625</v>
      </c>
      <c r="C575" s="11" t="s">
        <v>953</v>
      </c>
      <c r="D575" s="11" t="s">
        <v>738</v>
      </c>
      <c r="E575" s="11">
        <v>0</v>
      </c>
      <c r="F575" s="11">
        <v>0</v>
      </c>
      <c r="G575" s="11">
        <v>3</v>
      </c>
      <c r="H575" s="12">
        <v>1</v>
      </c>
      <c r="I575" s="14">
        <v>3</v>
      </c>
      <c r="J575" s="14">
        <v>3</v>
      </c>
      <c r="K575" s="11">
        <v>3</v>
      </c>
      <c r="L575" s="11">
        <v>0</v>
      </c>
      <c r="M575" s="13">
        <f>K575-H575</f>
        <v>2</v>
      </c>
      <c r="N575" s="13">
        <f>K575-J575</f>
        <v>0</v>
      </c>
      <c r="O575" s="11" t="s">
        <v>228</v>
      </c>
      <c r="P575" s="11" t="s">
        <v>229</v>
      </c>
      <c r="Q575" s="14" t="s">
        <v>1180</v>
      </c>
      <c r="R575" s="19" t="s">
        <v>1029</v>
      </c>
    </row>
    <row r="576" spans="1:18" ht="13" customHeight="1">
      <c r="A576" s="14">
        <v>40</v>
      </c>
      <c r="B576" s="11" t="s">
        <v>625</v>
      </c>
      <c r="C576" s="11" t="s">
        <v>954</v>
      </c>
      <c r="D576" s="11" t="s">
        <v>238</v>
      </c>
      <c r="E576" s="11">
        <v>1</v>
      </c>
      <c r="F576" s="11">
        <v>4</v>
      </c>
      <c r="G576" s="11">
        <v>5</v>
      </c>
      <c r="H576" s="12">
        <v>4</v>
      </c>
      <c r="I576" s="14">
        <v>4</v>
      </c>
      <c r="J576" s="14">
        <v>4</v>
      </c>
      <c r="K576" s="11">
        <v>4</v>
      </c>
      <c r="L576" s="11">
        <v>0</v>
      </c>
      <c r="M576" s="13">
        <f>K576-H576</f>
        <v>0</v>
      </c>
      <c r="N576" s="13">
        <f>K576-J576</f>
        <v>0</v>
      </c>
      <c r="O576" s="11" t="s">
        <v>230</v>
      </c>
      <c r="P576" s="11" t="s">
        <v>231</v>
      </c>
      <c r="Q576" s="14" t="s">
        <v>1180</v>
      </c>
      <c r="R576" s="19" t="s">
        <v>1029</v>
      </c>
    </row>
    <row r="577" spans="1:18" ht="13" customHeight="1">
      <c r="A577" s="14">
        <v>40</v>
      </c>
      <c r="B577" s="11" t="s">
        <v>625</v>
      </c>
      <c r="C577" s="11" t="s">
        <v>935</v>
      </c>
      <c r="D577" s="11" t="s">
        <v>740</v>
      </c>
      <c r="E577" s="11">
        <v>0</v>
      </c>
      <c r="F577" s="11">
        <f>59+32+1</f>
        <v>92</v>
      </c>
      <c r="G577" s="11">
        <v>307</v>
      </c>
      <c r="H577" s="11">
        <v>307</v>
      </c>
      <c r="I577" s="14">
        <v>318</v>
      </c>
      <c r="J577" s="14">
        <v>318</v>
      </c>
      <c r="K577" s="11">
        <v>340</v>
      </c>
      <c r="L577" s="11">
        <v>0</v>
      </c>
      <c r="M577" s="13">
        <f>K577-H577</f>
        <v>33</v>
      </c>
      <c r="N577" s="13">
        <f>K577-J577</f>
        <v>22</v>
      </c>
      <c r="O577" s="11" t="s">
        <v>56</v>
      </c>
      <c r="P577" s="11" t="s">
        <v>57</v>
      </c>
      <c r="Q577" s="14" t="s">
        <v>1180</v>
      </c>
      <c r="R577" s="14"/>
    </row>
    <row r="578" spans="1:18" ht="14">
      <c r="A578" s="14">
        <v>40</v>
      </c>
      <c r="B578" s="11" t="s">
        <v>625</v>
      </c>
      <c r="C578" s="11" t="s">
        <v>326</v>
      </c>
      <c r="D578" s="11" t="s">
        <v>912</v>
      </c>
      <c r="E578" s="11">
        <v>0</v>
      </c>
      <c r="F578" s="11">
        <v>7</v>
      </c>
      <c r="G578" s="11">
        <v>18</v>
      </c>
      <c r="H578" s="11">
        <v>18</v>
      </c>
      <c r="I578" s="14">
        <v>19</v>
      </c>
      <c r="J578" s="14">
        <v>19</v>
      </c>
      <c r="K578" s="11">
        <v>22</v>
      </c>
      <c r="L578" s="11">
        <v>0</v>
      </c>
      <c r="M578" s="13">
        <f>K578-H578</f>
        <v>4</v>
      </c>
      <c r="N578" s="13">
        <f>K578-J578</f>
        <v>3</v>
      </c>
      <c r="O578" s="11" t="s">
        <v>1181</v>
      </c>
      <c r="P578" s="11" t="s">
        <v>57</v>
      </c>
      <c r="Q578" s="14" t="s">
        <v>1180</v>
      </c>
      <c r="R578" s="14"/>
    </row>
    <row r="579" spans="1:18" ht="13" customHeight="1">
      <c r="A579" s="14">
        <v>40</v>
      </c>
      <c r="B579" s="11" t="s">
        <v>625</v>
      </c>
      <c r="C579" s="11" t="s">
        <v>504</v>
      </c>
      <c r="D579" s="11" t="s">
        <v>1063</v>
      </c>
      <c r="E579" s="11">
        <v>8</v>
      </c>
      <c r="F579" s="11">
        <v>38</v>
      </c>
      <c r="G579" s="11">
        <v>39</v>
      </c>
      <c r="H579" s="11">
        <v>39</v>
      </c>
      <c r="I579" s="14">
        <v>39</v>
      </c>
      <c r="J579" s="14">
        <v>39</v>
      </c>
      <c r="K579" s="11">
        <v>41</v>
      </c>
      <c r="L579" s="11">
        <v>0</v>
      </c>
      <c r="M579" s="13">
        <f>K579-H579</f>
        <v>2</v>
      </c>
      <c r="N579" s="13">
        <f>K579-J579</f>
        <v>2</v>
      </c>
      <c r="O579" s="11" t="s">
        <v>254</v>
      </c>
      <c r="P579" s="11" t="s">
        <v>264</v>
      </c>
      <c r="Q579" s="14" t="s">
        <v>1180</v>
      </c>
      <c r="R579" s="14"/>
    </row>
    <row r="580" spans="1:18" ht="13" customHeight="1">
      <c r="A580" s="14">
        <v>40</v>
      </c>
      <c r="B580" s="11" t="s">
        <v>625</v>
      </c>
      <c r="C580" s="11" t="s">
        <v>505</v>
      </c>
      <c r="D580" s="11" t="s">
        <v>1052</v>
      </c>
      <c r="E580" s="11">
        <v>0</v>
      </c>
      <c r="F580" s="11">
        <v>5</v>
      </c>
      <c r="G580" s="11">
        <v>8</v>
      </c>
      <c r="H580" s="11">
        <v>8</v>
      </c>
      <c r="I580" s="14">
        <v>8</v>
      </c>
      <c r="J580" s="14">
        <v>8</v>
      </c>
      <c r="K580" s="11">
        <v>8</v>
      </c>
      <c r="L580" s="11">
        <v>0</v>
      </c>
      <c r="M580" s="13">
        <f>K580-H580</f>
        <v>0</v>
      </c>
      <c r="N580" s="13">
        <f>K580-J580</f>
        <v>0</v>
      </c>
      <c r="O580" s="11" t="s">
        <v>838</v>
      </c>
      <c r="P580" s="11" t="s">
        <v>1025</v>
      </c>
      <c r="Q580" s="14" t="s">
        <v>1180</v>
      </c>
      <c r="R580" s="14"/>
    </row>
    <row r="581" spans="1:18" ht="14">
      <c r="A581" s="14">
        <v>40</v>
      </c>
      <c r="B581" s="11" t="s">
        <v>625</v>
      </c>
      <c r="C581" s="11" t="s">
        <v>506</v>
      </c>
      <c r="D581" s="11" t="s">
        <v>929</v>
      </c>
      <c r="E581" s="11">
        <v>0</v>
      </c>
      <c r="F581" s="11">
        <v>0</v>
      </c>
      <c r="G581" s="11">
        <v>1</v>
      </c>
      <c r="H581" s="11">
        <v>1</v>
      </c>
      <c r="I581" s="14">
        <v>1</v>
      </c>
      <c r="J581" s="14">
        <v>1</v>
      </c>
      <c r="K581" s="11">
        <v>1</v>
      </c>
      <c r="L581" s="11">
        <v>0</v>
      </c>
      <c r="M581" s="13">
        <f>K581-H581</f>
        <v>0</v>
      </c>
      <c r="N581" s="13">
        <f>K581-J581</f>
        <v>0</v>
      </c>
      <c r="O581" s="12"/>
      <c r="P581" s="12"/>
      <c r="Q581" s="14" t="s">
        <v>1180</v>
      </c>
      <c r="R581" s="14" t="s">
        <v>1165</v>
      </c>
    </row>
    <row r="582" spans="1:18" ht="14">
      <c r="A582" s="14">
        <v>40</v>
      </c>
      <c r="B582" s="11" t="s">
        <v>625</v>
      </c>
      <c r="C582" s="11" t="s">
        <v>516</v>
      </c>
      <c r="D582" s="11" t="s">
        <v>681</v>
      </c>
      <c r="E582" s="11">
        <v>0</v>
      </c>
      <c r="F582" s="11">
        <v>0</v>
      </c>
      <c r="G582" s="11">
        <v>2</v>
      </c>
      <c r="H582" s="11">
        <v>2</v>
      </c>
      <c r="I582" s="14">
        <v>2</v>
      </c>
      <c r="J582" s="14">
        <v>2</v>
      </c>
      <c r="K582" s="11">
        <v>2</v>
      </c>
      <c r="L582" s="11">
        <v>0</v>
      </c>
      <c r="M582" s="13">
        <f>K582-H582</f>
        <v>0</v>
      </c>
      <c r="N582" s="13">
        <f>K582-J582</f>
        <v>0</v>
      </c>
      <c r="O582" s="11" t="s">
        <v>254</v>
      </c>
      <c r="P582" s="11" t="s">
        <v>307</v>
      </c>
      <c r="Q582" s="14" t="s">
        <v>1180</v>
      </c>
      <c r="R582" s="14"/>
    </row>
    <row r="583" spans="1:18" ht="13" customHeight="1">
      <c r="A583" s="14">
        <v>40</v>
      </c>
      <c r="B583" s="11" t="s">
        <v>625</v>
      </c>
      <c r="C583" s="11" t="s">
        <v>145</v>
      </c>
      <c r="D583" s="11" t="s">
        <v>913</v>
      </c>
      <c r="E583" s="11">
        <v>0</v>
      </c>
      <c r="F583" s="11">
        <v>0</v>
      </c>
      <c r="G583" s="11">
        <v>1</v>
      </c>
      <c r="H583" s="11">
        <v>1</v>
      </c>
      <c r="I583" s="14">
        <v>2</v>
      </c>
      <c r="J583" s="14">
        <v>2</v>
      </c>
      <c r="K583" s="11">
        <v>2</v>
      </c>
      <c r="L583" s="11">
        <v>0</v>
      </c>
      <c r="M583" s="13">
        <f>K583-H583</f>
        <v>1</v>
      </c>
      <c r="N583" s="13">
        <f>K583-J583</f>
        <v>0</v>
      </c>
      <c r="O583" s="11" t="s">
        <v>228</v>
      </c>
      <c r="P583" s="11" t="s">
        <v>1131</v>
      </c>
      <c r="Q583" s="14" t="s">
        <v>1180</v>
      </c>
      <c r="R583" s="14"/>
    </row>
    <row r="584" spans="1:18" ht="13" customHeight="1">
      <c r="A584" s="14">
        <v>40</v>
      </c>
      <c r="B584" s="11" t="s">
        <v>625</v>
      </c>
      <c r="C584" s="11" t="s">
        <v>337</v>
      </c>
      <c r="D584" s="11" t="s">
        <v>399</v>
      </c>
      <c r="E584" s="11">
        <v>6</v>
      </c>
      <c r="F584" s="11">
        <v>18</v>
      </c>
      <c r="G584" s="12">
        <v>21</v>
      </c>
      <c r="H584" s="11">
        <v>21</v>
      </c>
      <c r="I584" s="14">
        <v>21</v>
      </c>
      <c r="J584" s="14">
        <v>21</v>
      </c>
      <c r="K584" s="11">
        <v>22</v>
      </c>
      <c r="L584" s="11">
        <v>0</v>
      </c>
      <c r="M584" s="13">
        <f>K584-H584</f>
        <v>1</v>
      </c>
      <c r="N584" s="13">
        <f>K584-J584</f>
        <v>1</v>
      </c>
      <c r="O584" s="11" t="s">
        <v>195</v>
      </c>
      <c r="P584" s="11" t="s">
        <v>57</v>
      </c>
      <c r="Q584" s="14" t="s">
        <v>1180</v>
      </c>
      <c r="R584" s="19" t="s">
        <v>160</v>
      </c>
    </row>
    <row r="585" spans="1:18" ht="14">
      <c r="A585" s="14">
        <v>40</v>
      </c>
      <c r="B585" s="11" t="s">
        <v>196</v>
      </c>
      <c r="C585" s="11" t="s">
        <v>1155</v>
      </c>
      <c r="D585" s="12" t="s">
        <v>1037</v>
      </c>
      <c r="E585" s="11">
        <v>0</v>
      </c>
      <c r="F585" s="11">
        <v>0</v>
      </c>
      <c r="G585" s="11">
        <v>0</v>
      </c>
      <c r="H585" s="11">
        <v>0</v>
      </c>
      <c r="I585" s="14">
        <v>1</v>
      </c>
      <c r="J585" s="14">
        <v>1</v>
      </c>
      <c r="K585" s="11">
        <v>1</v>
      </c>
      <c r="L585" s="11">
        <v>0</v>
      </c>
      <c r="M585" s="13">
        <f>K585-H585</f>
        <v>1</v>
      </c>
      <c r="N585" s="13">
        <f>K585-J585</f>
        <v>0</v>
      </c>
      <c r="O585" s="11" t="s">
        <v>28</v>
      </c>
      <c r="P585" s="11" t="s">
        <v>1087</v>
      </c>
      <c r="Q585" s="14" t="s">
        <v>1180</v>
      </c>
      <c r="R585" s="14" t="s">
        <v>51</v>
      </c>
    </row>
    <row r="586" spans="1:18" ht="14">
      <c r="A586" s="14">
        <v>40</v>
      </c>
      <c r="B586" s="11" t="s">
        <v>196</v>
      </c>
      <c r="C586" s="11" t="s">
        <v>141</v>
      </c>
      <c r="D586" s="11" t="s">
        <v>142</v>
      </c>
      <c r="E586" s="11">
        <v>0</v>
      </c>
      <c r="F586" s="11">
        <v>2</v>
      </c>
      <c r="G586" s="12">
        <v>4</v>
      </c>
      <c r="H586" s="11">
        <v>4</v>
      </c>
      <c r="I586" s="14">
        <v>5</v>
      </c>
      <c r="J586" s="14">
        <v>5</v>
      </c>
      <c r="K586" s="11">
        <v>6</v>
      </c>
      <c r="L586" s="11">
        <v>0</v>
      </c>
      <c r="M586" s="13">
        <f>K586-H586</f>
        <v>2</v>
      </c>
      <c r="N586" s="13">
        <f>K586-J586</f>
        <v>1</v>
      </c>
      <c r="O586" s="11" t="s">
        <v>786</v>
      </c>
      <c r="P586" s="11" t="s">
        <v>894</v>
      </c>
      <c r="Q586" s="14" t="s">
        <v>1180</v>
      </c>
      <c r="R586" s="19" t="s">
        <v>160</v>
      </c>
    </row>
    <row r="587" spans="1:18" ht="13" customHeight="1">
      <c r="A587" s="14">
        <v>40</v>
      </c>
      <c r="B587" s="11" t="s">
        <v>625</v>
      </c>
      <c r="C587" s="11" t="s">
        <v>773</v>
      </c>
      <c r="D587" s="11" t="s">
        <v>809</v>
      </c>
      <c r="E587" s="11">
        <v>0</v>
      </c>
      <c r="F587" s="11">
        <v>1</v>
      </c>
      <c r="G587" s="11">
        <v>1</v>
      </c>
      <c r="H587" s="11">
        <v>1</v>
      </c>
      <c r="I587" s="14">
        <v>1</v>
      </c>
      <c r="J587" s="14">
        <v>1</v>
      </c>
      <c r="K587" s="11">
        <v>1</v>
      </c>
      <c r="L587" s="11">
        <v>0</v>
      </c>
      <c r="M587" s="13">
        <f>K587-H587</f>
        <v>0</v>
      </c>
      <c r="N587" s="13">
        <f>K587-J587</f>
        <v>0</v>
      </c>
      <c r="O587" s="11" t="s">
        <v>279</v>
      </c>
      <c r="P587" s="11" t="s">
        <v>1131</v>
      </c>
      <c r="Q587" s="14" t="s">
        <v>1180</v>
      </c>
      <c r="R587" s="14"/>
    </row>
    <row r="588" spans="1:18" ht="13" customHeight="1">
      <c r="A588" s="14">
        <v>40</v>
      </c>
      <c r="B588" s="11" t="s">
        <v>625</v>
      </c>
      <c r="C588" s="11" t="s">
        <v>775</v>
      </c>
      <c r="D588" s="11" t="s">
        <v>607</v>
      </c>
      <c r="E588" s="11">
        <v>0</v>
      </c>
      <c r="F588" s="11">
        <v>0</v>
      </c>
      <c r="G588" s="11">
        <v>3</v>
      </c>
      <c r="H588" s="11">
        <v>3</v>
      </c>
      <c r="I588" s="14">
        <v>3</v>
      </c>
      <c r="J588" s="14">
        <v>3</v>
      </c>
      <c r="K588" s="11">
        <v>3</v>
      </c>
      <c r="L588" s="11">
        <v>0</v>
      </c>
      <c r="M588" s="13">
        <f>K588-H588</f>
        <v>0</v>
      </c>
      <c r="N588" s="13">
        <f>K588-J588</f>
        <v>0</v>
      </c>
      <c r="O588" s="11" t="s">
        <v>228</v>
      </c>
      <c r="P588" s="11" t="s">
        <v>229</v>
      </c>
      <c r="Q588" s="14" t="s">
        <v>1180</v>
      </c>
      <c r="R588" s="14"/>
    </row>
    <row r="589" spans="1:18" ht="13" customHeight="1">
      <c r="A589" s="14">
        <v>40</v>
      </c>
      <c r="B589" s="11" t="s">
        <v>625</v>
      </c>
      <c r="C589" s="11" t="s">
        <v>586</v>
      </c>
      <c r="D589" s="11" t="s">
        <v>1027</v>
      </c>
      <c r="E589" s="11">
        <v>0</v>
      </c>
      <c r="F589" s="11">
        <v>0</v>
      </c>
      <c r="G589" s="11">
        <v>3</v>
      </c>
      <c r="H589" s="11">
        <v>3</v>
      </c>
      <c r="I589" s="14">
        <v>3</v>
      </c>
      <c r="J589" s="14">
        <v>3</v>
      </c>
      <c r="K589" s="11">
        <v>3</v>
      </c>
      <c r="L589" s="11">
        <v>0</v>
      </c>
      <c r="M589" s="13">
        <f>K589-H589</f>
        <v>0</v>
      </c>
      <c r="N589" s="13">
        <f>K589-J589</f>
        <v>0</v>
      </c>
      <c r="O589" s="11" t="s">
        <v>228</v>
      </c>
      <c r="P589" s="11" t="s">
        <v>1088</v>
      </c>
      <c r="Q589" s="14" t="s">
        <v>1180</v>
      </c>
      <c r="R589" s="14"/>
    </row>
    <row r="590" spans="1:18" ht="13" customHeight="1">
      <c r="A590" s="14">
        <v>40</v>
      </c>
      <c r="B590" s="11" t="s">
        <v>625</v>
      </c>
      <c r="C590" s="11" t="s">
        <v>781</v>
      </c>
      <c r="D590" s="11" t="s">
        <v>146</v>
      </c>
      <c r="E590" s="11">
        <v>0</v>
      </c>
      <c r="F590" s="11">
        <v>1</v>
      </c>
      <c r="G590" s="11">
        <v>3</v>
      </c>
      <c r="H590" s="11">
        <v>3</v>
      </c>
      <c r="I590" s="14">
        <v>5</v>
      </c>
      <c r="J590" s="14">
        <v>5</v>
      </c>
      <c r="K590" s="11">
        <v>5</v>
      </c>
      <c r="L590" s="11">
        <v>0</v>
      </c>
      <c r="M590" s="13">
        <f>K590-H590</f>
        <v>2</v>
      </c>
      <c r="N590" s="13">
        <f>K590-J590</f>
        <v>0</v>
      </c>
      <c r="O590" s="11" t="s">
        <v>26</v>
      </c>
      <c r="P590" s="11" t="s">
        <v>147</v>
      </c>
      <c r="Q590" s="14" t="s">
        <v>1180</v>
      </c>
      <c r="R590" s="14"/>
    </row>
    <row r="591" spans="1:18" ht="13" customHeight="1">
      <c r="A591" s="14">
        <v>40</v>
      </c>
      <c r="B591" s="11" t="s">
        <v>625</v>
      </c>
      <c r="C591" s="11" t="s">
        <v>1010</v>
      </c>
      <c r="D591" s="11" t="s">
        <v>1065</v>
      </c>
      <c r="E591" s="11">
        <v>0</v>
      </c>
      <c r="F591" s="11">
        <v>0</v>
      </c>
      <c r="G591" s="11">
        <v>11</v>
      </c>
      <c r="H591" s="11">
        <v>11</v>
      </c>
      <c r="I591" s="14">
        <v>12</v>
      </c>
      <c r="J591" s="14">
        <v>12</v>
      </c>
      <c r="K591" s="11">
        <v>15</v>
      </c>
      <c r="L591" s="11">
        <v>0</v>
      </c>
      <c r="M591" s="13">
        <f>K591-H591</f>
        <v>4</v>
      </c>
      <c r="N591" s="13">
        <f>K591-J591</f>
        <v>3</v>
      </c>
      <c r="O591" s="11" t="s">
        <v>27</v>
      </c>
      <c r="P591" s="11" t="s">
        <v>1131</v>
      </c>
      <c r="Q591" s="14" t="s">
        <v>1180</v>
      </c>
      <c r="R591" s="14"/>
    </row>
    <row r="592" spans="1:18" ht="13" customHeight="1">
      <c r="A592" s="14">
        <v>40</v>
      </c>
      <c r="B592" s="11" t="s">
        <v>625</v>
      </c>
      <c r="C592" s="11" t="s">
        <v>874</v>
      </c>
      <c r="D592" s="11" t="s">
        <v>613</v>
      </c>
      <c r="E592" s="11">
        <v>0</v>
      </c>
      <c r="F592" s="11">
        <v>17</v>
      </c>
      <c r="G592" s="11">
        <v>20</v>
      </c>
      <c r="H592" s="11">
        <v>20</v>
      </c>
      <c r="I592" s="14">
        <v>26</v>
      </c>
      <c r="J592" s="14">
        <v>26</v>
      </c>
      <c r="K592" s="11">
        <v>30</v>
      </c>
      <c r="L592" s="11">
        <v>0</v>
      </c>
      <c r="M592" s="13">
        <f>K592-H592</f>
        <v>10</v>
      </c>
      <c r="N592" s="13">
        <f>K592-J592</f>
        <v>4</v>
      </c>
      <c r="O592" s="11" t="s">
        <v>254</v>
      </c>
      <c r="P592" s="11" t="s">
        <v>654</v>
      </c>
      <c r="Q592" s="14" t="s">
        <v>1180</v>
      </c>
      <c r="R592" s="14"/>
    </row>
    <row r="593" spans="1:236" ht="13" customHeight="1">
      <c r="A593" s="14">
        <v>40</v>
      </c>
      <c r="B593" s="17" t="s">
        <v>625</v>
      </c>
      <c r="C593" s="11" t="s">
        <v>873</v>
      </c>
      <c r="D593" s="11" t="s">
        <v>64</v>
      </c>
      <c r="E593" s="14">
        <v>0</v>
      </c>
      <c r="F593" s="14">
        <v>0</v>
      </c>
      <c r="G593" s="15">
        <v>2</v>
      </c>
      <c r="H593" s="14">
        <v>2</v>
      </c>
      <c r="I593" s="14">
        <v>2</v>
      </c>
      <c r="J593" s="14">
        <v>2</v>
      </c>
      <c r="K593" s="14">
        <v>2</v>
      </c>
      <c r="L593" s="11">
        <v>0</v>
      </c>
      <c r="M593" s="13">
        <f>K593-H593</f>
        <v>0</v>
      </c>
      <c r="N593" s="13">
        <f>K593-J593</f>
        <v>0</v>
      </c>
      <c r="O593" s="14" t="s">
        <v>952</v>
      </c>
      <c r="P593" s="14" t="s">
        <v>807</v>
      </c>
      <c r="Q593" s="14" t="s">
        <v>1180</v>
      </c>
      <c r="R593" s="19" t="s">
        <v>160</v>
      </c>
    </row>
    <row r="594" spans="1:236" ht="13" customHeight="1">
      <c r="A594" s="14">
        <v>40</v>
      </c>
      <c r="B594" s="11" t="s">
        <v>625</v>
      </c>
      <c r="C594" s="11" t="s">
        <v>864</v>
      </c>
      <c r="D594" s="11" t="s">
        <v>1066</v>
      </c>
      <c r="E594" s="11">
        <v>1</v>
      </c>
      <c r="F594" s="11">
        <f>43+22</f>
        <v>65</v>
      </c>
      <c r="G594" s="11">
        <v>149</v>
      </c>
      <c r="H594" s="11">
        <v>149</v>
      </c>
      <c r="I594" s="14">
        <v>185</v>
      </c>
      <c r="J594" s="14">
        <v>185</v>
      </c>
      <c r="K594" s="11">
        <v>200</v>
      </c>
      <c r="L594" s="11">
        <v>14</v>
      </c>
      <c r="M594" s="13">
        <f>K594-H594</f>
        <v>51</v>
      </c>
      <c r="N594" s="13">
        <f>K594-J594</f>
        <v>15</v>
      </c>
      <c r="O594" s="33" t="s">
        <v>56</v>
      </c>
      <c r="P594" s="33" t="s">
        <v>57</v>
      </c>
      <c r="Q594" s="14" t="s">
        <v>1180</v>
      </c>
      <c r="R594" s="14" t="s">
        <v>1179</v>
      </c>
    </row>
    <row r="595" spans="1:236" ht="13" customHeight="1">
      <c r="A595" s="14">
        <v>40</v>
      </c>
      <c r="B595" s="11" t="s">
        <v>625</v>
      </c>
      <c r="C595" s="11" t="s">
        <v>852</v>
      </c>
      <c r="D595" s="11" t="s">
        <v>622</v>
      </c>
      <c r="E595" s="11">
        <v>1</v>
      </c>
      <c r="F595" s="11">
        <v>2</v>
      </c>
      <c r="G595" s="11">
        <v>5</v>
      </c>
      <c r="H595" s="11">
        <v>5</v>
      </c>
      <c r="I595" s="14">
        <v>5</v>
      </c>
      <c r="J595" s="14">
        <v>5</v>
      </c>
      <c r="K595" s="11">
        <v>6</v>
      </c>
      <c r="L595" s="11">
        <v>0</v>
      </c>
      <c r="M595" s="13">
        <f>K595-H595</f>
        <v>1</v>
      </c>
      <c r="N595" s="13">
        <f>K595-J595</f>
        <v>1</v>
      </c>
      <c r="O595" s="11" t="s">
        <v>228</v>
      </c>
      <c r="P595" s="11" t="s">
        <v>229</v>
      </c>
      <c r="Q595" s="14" t="s">
        <v>1180</v>
      </c>
      <c r="R595" s="14"/>
    </row>
    <row r="596" spans="1:236" ht="13" customHeight="1">
      <c r="A596" s="14">
        <v>40</v>
      </c>
      <c r="B596" s="11" t="s">
        <v>625</v>
      </c>
      <c r="C596" s="11" t="s">
        <v>853</v>
      </c>
      <c r="D596" s="11" t="s">
        <v>737</v>
      </c>
      <c r="E596" s="11">
        <v>0</v>
      </c>
      <c r="F596" s="11">
        <v>9</v>
      </c>
      <c r="G596" s="11">
        <v>11</v>
      </c>
      <c r="H596" s="11">
        <v>11</v>
      </c>
      <c r="I596" s="14">
        <v>13</v>
      </c>
      <c r="J596" s="14">
        <v>13</v>
      </c>
      <c r="K596" s="11">
        <v>14</v>
      </c>
      <c r="L596" s="11">
        <v>0</v>
      </c>
      <c r="M596" s="13">
        <f>K596-H596</f>
        <v>3</v>
      </c>
      <c r="N596" s="13">
        <f>K596-J596</f>
        <v>1</v>
      </c>
      <c r="O596" s="11" t="s">
        <v>404</v>
      </c>
      <c r="P596" s="11" t="s">
        <v>405</v>
      </c>
      <c r="Q596" s="14" t="s">
        <v>1180</v>
      </c>
      <c r="R596" s="14"/>
    </row>
    <row r="597" spans="1:236" ht="13" customHeight="1">
      <c r="A597" s="14">
        <v>40</v>
      </c>
      <c r="B597" s="11" t="s">
        <v>625</v>
      </c>
      <c r="C597" s="11" t="s">
        <v>854</v>
      </c>
      <c r="D597" s="11" t="s">
        <v>802</v>
      </c>
      <c r="E597" s="11">
        <v>0</v>
      </c>
      <c r="F597" s="11">
        <v>6</v>
      </c>
      <c r="G597" s="11">
        <v>2</v>
      </c>
      <c r="H597" s="11">
        <v>2</v>
      </c>
      <c r="I597" s="14">
        <v>3</v>
      </c>
      <c r="J597" s="14">
        <v>3</v>
      </c>
      <c r="K597" s="11">
        <v>3</v>
      </c>
      <c r="L597" s="11">
        <v>0</v>
      </c>
      <c r="M597" s="13">
        <f>K597-H597</f>
        <v>1</v>
      </c>
      <c r="N597" s="13">
        <f>K597-J597</f>
        <v>0</v>
      </c>
      <c r="O597" s="11" t="s">
        <v>228</v>
      </c>
      <c r="P597" s="11" t="s">
        <v>1131</v>
      </c>
      <c r="Q597" s="14" t="s">
        <v>1180</v>
      </c>
      <c r="R597" s="14"/>
    </row>
    <row r="598" spans="1:236" ht="13" customHeight="1">
      <c r="A598" s="14">
        <v>40</v>
      </c>
      <c r="B598" s="11" t="s">
        <v>625</v>
      </c>
      <c r="C598" s="11" t="s">
        <v>855</v>
      </c>
      <c r="D598" s="11" t="s">
        <v>628</v>
      </c>
      <c r="E598" s="11">
        <v>0</v>
      </c>
      <c r="F598" s="11">
        <v>1</v>
      </c>
      <c r="G598" s="11">
        <v>1</v>
      </c>
      <c r="H598" s="11">
        <v>1</v>
      </c>
      <c r="I598" s="14">
        <v>1</v>
      </c>
      <c r="J598" s="14">
        <v>1</v>
      </c>
      <c r="K598" s="11">
        <v>1</v>
      </c>
      <c r="L598" s="11">
        <v>0</v>
      </c>
      <c r="M598" s="13">
        <f>K598-H598</f>
        <v>0</v>
      </c>
      <c r="N598" s="13">
        <f>K598-J598</f>
        <v>0</v>
      </c>
      <c r="O598" s="11" t="s">
        <v>254</v>
      </c>
      <c r="P598" s="11" t="s">
        <v>32</v>
      </c>
      <c r="Q598" s="14" t="s">
        <v>1180</v>
      </c>
      <c r="R598" s="14"/>
    </row>
    <row r="599" spans="1:236" ht="13" customHeight="1">
      <c r="A599" s="14">
        <v>40</v>
      </c>
      <c r="B599" s="11" t="s">
        <v>625</v>
      </c>
      <c r="C599" s="11" t="s">
        <v>865</v>
      </c>
      <c r="D599" s="11" t="s">
        <v>987</v>
      </c>
      <c r="E599" s="11">
        <v>5</v>
      </c>
      <c r="F599" s="11">
        <v>16</v>
      </c>
      <c r="G599" s="11">
        <v>27</v>
      </c>
      <c r="H599" s="11">
        <v>27</v>
      </c>
      <c r="I599" s="14">
        <v>27</v>
      </c>
      <c r="J599" s="14">
        <v>27</v>
      </c>
      <c r="K599" s="11">
        <v>28</v>
      </c>
      <c r="L599" s="11">
        <v>1</v>
      </c>
      <c r="M599" s="13">
        <f>K599-H599</f>
        <v>1</v>
      </c>
      <c r="N599" s="13">
        <f>K599-J599</f>
        <v>1</v>
      </c>
      <c r="O599" s="11" t="s">
        <v>580</v>
      </c>
      <c r="P599" s="11" t="s">
        <v>96</v>
      </c>
      <c r="Q599" s="14" t="s">
        <v>1180</v>
      </c>
      <c r="R599" s="14"/>
    </row>
    <row r="600" spans="1:236" ht="13" customHeight="1">
      <c r="A600" s="14">
        <v>40</v>
      </c>
      <c r="B600" s="11" t="s">
        <v>625</v>
      </c>
      <c r="C600" s="11" t="s">
        <v>867</v>
      </c>
      <c r="D600" s="11" t="s">
        <v>804</v>
      </c>
      <c r="E600" s="11">
        <v>0</v>
      </c>
      <c r="F600" s="11">
        <v>5</v>
      </c>
      <c r="G600" s="11">
        <v>9</v>
      </c>
      <c r="H600" s="11">
        <v>9</v>
      </c>
      <c r="I600" s="14">
        <v>9</v>
      </c>
      <c r="J600" s="14">
        <v>9</v>
      </c>
      <c r="K600" s="11">
        <v>10</v>
      </c>
      <c r="L600" s="11">
        <v>0</v>
      </c>
      <c r="M600" s="13">
        <f>K600-H600</f>
        <v>1</v>
      </c>
      <c r="N600" s="13">
        <f>K600-J600</f>
        <v>1</v>
      </c>
      <c r="O600" s="11" t="s">
        <v>228</v>
      </c>
      <c r="P600" s="12"/>
      <c r="Q600" s="14" t="s">
        <v>1180</v>
      </c>
      <c r="R600" s="14" t="s">
        <v>1165</v>
      </c>
    </row>
    <row r="601" spans="1:236" ht="13" customHeight="1">
      <c r="A601" s="14">
        <v>40</v>
      </c>
      <c r="B601" s="11" t="s">
        <v>625</v>
      </c>
      <c r="C601" s="11" t="s">
        <v>868</v>
      </c>
      <c r="D601" s="11" t="s">
        <v>278</v>
      </c>
      <c r="E601" s="11">
        <v>1</v>
      </c>
      <c r="F601" s="11">
        <f>86+24+12+30+5+18+22+3</f>
        <v>200</v>
      </c>
      <c r="G601" s="11">
        <v>327</v>
      </c>
      <c r="H601" s="12">
        <v>317</v>
      </c>
      <c r="I601" s="14">
        <v>356</v>
      </c>
      <c r="J601" s="14">
        <v>356</v>
      </c>
      <c r="K601" s="11">
        <v>360</v>
      </c>
      <c r="L601" s="11">
        <v>2</v>
      </c>
      <c r="M601" s="13">
        <f>K601-H601</f>
        <v>43</v>
      </c>
      <c r="N601" s="13">
        <f>K601-J601</f>
        <v>4</v>
      </c>
      <c r="O601" s="11" t="s">
        <v>254</v>
      </c>
      <c r="P601" s="11" t="s">
        <v>264</v>
      </c>
      <c r="Q601" s="14" t="s">
        <v>1180</v>
      </c>
      <c r="R601" s="14" t="s">
        <v>1029</v>
      </c>
    </row>
    <row r="602" spans="1:236" ht="13" customHeight="1">
      <c r="A602" s="14">
        <v>40</v>
      </c>
      <c r="B602" s="11" t="s">
        <v>625</v>
      </c>
      <c r="C602" s="11" t="s">
        <v>869</v>
      </c>
      <c r="D602" s="11" t="s">
        <v>816</v>
      </c>
      <c r="E602" s="11">
        <v>0</v>
      </c>
      <c r="F602" s="11">
        <v>25</v>
      </c>
      <c r="G602" s="11">
        <v>60</v>
      </c>
      <c r="H602" s="12">
        <v>59</v>
      </c>
      <c r="I602" s="14">
        <v>74</v>
      </c>
      <c r="J602" s="14">
        <v>74</v>
      </c>
      <c r="K602" s="11">
        <v>80</v>
      </c>
      <c r="L602" s="11">
        <v>0</v>
      </c>
      <c r="M602" s="13">
        <f>K602-H602</f>
        <v>21</v>
      </c>
      <c r="N602" s="13">
        <f>K602-J602</f>
        <v>6</v>
      </c>
      <c r="O602" s="33" t="s">
        <v>228</v>
      </c>
      <c r="P602" s="33" t="s">
        <v>1131</v>
      </c>
      <c r="Q602" s="14" t="s">
        <v>1180</v>
      </c>
      <c r="R602" s="19" t="s">
        <v>1029</v>
      </c>
    </row>
    <row r="603" spans="1:236" ht="13" customHeight="1">
      <c r="A603" s="14">
        <v>40</v>
      </c>
      <c r="B603" s="11" t="s">
        <v>625</v>
      </c>
      <c r="C603" s="11" t="s">
        <v>680</v>
      </c>
      <c r="D603" s="11" t="s">
        <v>119</v>
      </c>
      <c r="E603" s="11">
        <v>0</v>
      </c>
      <c r="F603" s="11">
        <v>4</v>
      </c>
      <c r="G603" s="12">
        <v>4</v>
      </c>
      <c r="H603" s="11">
        <v>4</v>
      </c>
      <c r="I603" s="14">
        <v>5</v>
      </c>
      <c r="J603" s="14">
        <v>5</v>
      </c>
      <c r="K603" s="11">
        <v>5</v>
      </c>
      <c r="L603" s="11">
        <v>0</v>
      </c>
      <c r="M603" s="13">
        <f>K603-H603</f>
        <v>1</v>
      </c>
      <c r="N603" s="13">
        <f>K603-J603</f>
        <v>0</v>
      </c>
      <c r="O603" s="11" t="s">
        <v>952</v>
      </c>
      <c r="P603" s="11" t="s">
        <v>807</v>
      </c>
      <c r="Q603" s="14" t="s">
        <v>1180</v>
      </c>
      <c r="R603" s="19" t="s">
        <v>160</v>
      </c>
    </row>
    <row r="604" spans="1:236" ht="13" customHeight="1">
      <c r="A604" s="14">
        <v>40</v>
      </c>
      <c r="B604" s="11" t="s">
        <v>625</v>
      </c>
      <c r="C604" s="11" t="s">
        <v>878</v>
      </c>
      <c r="D604" s="11" t="s">
        <v>142</v>
      </c>
      <c r="E604" s="11">
        <v>5</v>
      </c>
      <c r="F604" s="11">
        <v>148</v>
      </c>
      <c r="G604" s="12">
        <v>202</v>
      </c>
      <c r="H604" s="11">
        <v>202</v>
      </c>
      <c r="I604" s="14">
        <v>227</v>
      </c>
      <c r="J604" s="14">
        <v>227</v>
      </c>
      <c r="K604" s="11">
        <v>240</v>
      </c>
      <c r="L604" s="11">
        <v>1</v>
      </c>
      <c r="M604" s="13">
        <f>K604-H604</f>
        <v>38</v>
      </c>
      <c r="N604" s="13">
        <f>K604-J604</f>
        <v>13</v>
      </c>
      <c r="O604" s="11" t="s">
        <v>254</v>
      </c>
      <c r="P604" s="11" t="s">
        <v>264</v>
      </c>
      <c r="Q604" s="14" t="s">
        <v>1180</v>
      </c>
      <c r="R604" s="14" t="s">
        <v>160</v>
      </c>
    </row>
    <row r="605" spans="1:236" ht="13" customHeight="1">
      <c r="A605" s="14">
        <v>40</v>
      </c>
      <c r="B605" s="11" t="s">
        <v>625</v>
      </c>
      <c r="C605" s="11" t="s">
        <v>879</v>
      </c>
      <c r="D605" s="11" t="s">
        <v>429</v>
      </c>
      <c r="E605" s="11">
        <v>0</v>
      </c>
      <c r="F605" s="11">
        <v>92</v>
      </c>
      <c r="G605" s="11">
        <v>144</v>
      </c>
      <c r="H605" s="11">
        <v>144</v>
      </c>
      <c r="I605" s="14">
        <v>153</v>
      </c>
      <c r="J605" s="14">
        <v>153</v>
      </c>
      <c r="K605" s="11">
        <v>160</v>
      </c>
      <c r="L605" s="11">
        <v>0</v>
      </c>
      <c r="M605" s="13">
        <f>K605-H605</f>
        <v>16</v>
      </c>
      <c r="N605" s="13">
        <f>K605-J605</f>
        <v>7</v>
      </c>
      <c r="O605" s="11" t="s">
        <v>228</v>
      </c>
      <c r="P605" s="11" t="s">
        <v>120</v>
      </c>
      <c r="Q605" s="14" t="s">
        <v>1180</v>
      </c>
      <c r="R605" s="14"/>
    </row>
    <row r="606" spans="1:236" ht="13" customHeight="1">
      <c r="A606" s="14">
        <v>40</v>
      </c>
      <c r="B606" s="13" t="s">
        <v>625</v>
      </c>
      <c r="C606" s="11" t="s">
        <v>782</v>
      </c>
      <c r="D606" s="13" t="s">
        <v>121</v>
      </c>
      <c r="E606" s="11">
        <v>2</v>
      </c>
      <c r="F606" s="11">
        <v>4</v>
      </c>
      <c r="G606" s="12">
        <v>4</v>
      </c>
      <c r="H606" s="11">
        <v>4</v>
      </c>
      <c r="I606" s="14">
        <v>4</v>
      </c>
      <c r="J606" s="14">
        <v>4</v>
      </c>
      <c r="K606" s="13">
        <v>4</v>
      </c>
      <c r="L606" s="11">
        <v>0</v>
      </c>
      <c r="M606" s="13">
        <f>K606-H606</f>
        <v>0</v>
      </c>
      <c r="N606" s="13">
        <f>K606-J606</f>
        <v>0</v>
      </c>
      <c r="O606" s="11" t="s">
        <v>181</v>
      </c>
      <c r="P606" s="14" t="s">
        <v>122</v>
      </c>
      <c r="Q606" s="14" t="s">
        <v>1180</v>
      </c>
      <c r="R606" s="19" t="s">
        <v>160</v>
      </c>
    </row>
    <row r="607" spans="1:236" ht="14">
      <c r="A607" s="14">
        <v>40</v>
      </c>
      <c r="B607" s="17" t="s">
        <v>625</v>
      </c>
      <c r="C607" s="11" t="s">
        <v>710</v>
      </c>
      <c r="D607" s="11" t="s">
        <v>119</v>
      </c>
      <c r="E607" s="14">
        <v>0</v>
      </c>
      <c r="F607" s="14">
        <v>1</v>
      </c>
      <c r="G607" s="15">
        <v>1</v>
      </c>
      <c r="H607" s="14">
        <v>1</v>
      </c>
      <c r="I607" s="14">
        <v>1</v>
      </c>
      <c r="J607" s="14">
        <v>1</v>
      </c>
      <c r="K607" s="14">
        <v>1</v>
      </c>
      <c r="L607" s="11">
        <v>0</v>
      </c>
      <c r="M607" s="13">
        <f>K607-H607</f>
        <v>0</v>
      </c>
      <c r="N607" s="13">
        <f>K607-J607</f>
        <v>0</v>
      </c>
      <c r="O607" s="14" t="s">
        <v>952</v>
      </c>
      <c r="P607" s="14" t="s">
        <v>807</v>
      </c>
      <c r="Q607" s="14" t="s">
        <v>1180</v>
      </c>
      <c r="R607" s="19" t="s">
        <v>160</v>
      </c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</row>
    <row r="608" spans="1:236" ht="13" customHeight="1">
      <c r="A608" s="14">
        <v>40</v>
      </c>
      <c r="B608" s="11" t="s">
        <v>625</v>
      </c>
      <c r="C608" s="11" t="s">
        <v>630</v>
      </c>
      <c r="D608" s="11" t="s">
        <v>64</v>
      </c>
      <c r="E608" s="11">
        <v>1</v>
      </c>
      <c r="F608" s="11">
        <f>13+22</f>
        <v>35</v>
      </c>
      <c r="G608" s="12">
        <v>51</v>
      </c>
      <c r="H608" s="11">
        <v>51</v>
      </c>
      <c r="I608" s="14">
        <v>68</v>
      </c>
      <c r="J608" s="14">
        <v>68</v>
      </c>
      <c r="K608" s="11">
        <v>73</v>
      </c>
      <c r="L608" s="11">
        <v>1</v>
      </c>
      <c r="M608" s="13">
        <f>K608-H608</f>
        <v>22</v>
      </c>
      <c r="N608" s="13">
        <f>K608-J608</f>
        <v>5</v>
      </c>
      <c r="O608" s="11" t="s">
        <v>228</v>
      </c>
      <c r="P608" s="11" t="s">
        <v>1131</v>
      </c>
      <c r="Q608" s="14" t="s">
        <v>1180</v>
      </c>
      <c r="R608" s="14" t="s">
        <v>1178</v>
      </c>
    </row>
    <row r="609" spans="1:237" ht="14">
      <c r="A609" s="14">
        <v>40</v>
      </c>
      <c r="B609" s="17" t="s">
        <v>625</v>
      </c>
      <c r="C609" s="11" t="s">
        <v>1085</v>
      </c>
      <c r="D609" s="11" t="s">
        <v>119</v>
      </c>
      <c r="E609" s="14">
        <v>0</v>
      </c>
      <c r="F609" s="14">
        <v>0</v>
      </c>
      <c r="G609" s="15">
        <v>1</v>
      </c>
      <c r="H609" s="14">
        <v>1</v>
      </c>
      <c r="I609" s="14">
        <v>1</v>
      </c>
      <c r="J609" s="14">
        <v>1</v>
      </c>
      <c r="K609" s="14">
        <v>1</v>
      </c>
      <c r="L609" s="14">
        <v>0</v>
      </c>
      <c r="M609" s="13">
        <f>K609-H609</f>
        <v>0</v>
      </c>
      <c r="N609" s="13">
        <f>K609-J609</f>
        <v>0</v>
      </c>
      <c r="O609" s="14" t="s">
        <v>228</v>
      </c>
      <c r="P609" s="14" t="s">
        <v>229</v>
      </c>
      <c r="Q609" s="14" t="s">
        <v>1180</v>
      </c>
      <c r="R609" s="19" t="s">
        <v>160</v>
      </c>
    </row>
    <row r="610" spans="1:237" s="1" customFormat="1" ht="14">
      <c r="A610" s="14">
        <v>40</v>
      </c>
      <c r="B610" s="11" t="s">
        <v>625</v>
      </c>
      <c r="C610" s="11" t="s">
        <v>635</v>
      </c>
      <c r="D610" s="11" t="s">
        <v>930</v>
      </c>
      <c r="E610" s="11">
        <v>1</v>
      </c>
      <c r="F610" s="11">
        <v>80</v>
      </c>
      <c r="G610" s="11">
        <v>147</v>
      </c>
      <c r="H610" s="11">
        <v>147</v>
      </c>
      <c r="I610" s="14">
        <v>162</v>
      </c>
      <c r="J610" s="14">
        <v>162</v>
      </c>
      <c r="K610" s="11">
        <v>170</v>
      </c>
      <c r="L610" s="11">
        <v>1</v>
      </c>
      <c r="M610" s="13">
        <f>K610-H610</f>
        <v>23</v>
      </c>
      <c r="N610" s="13">
        <f>K610-J610</f>
        <v>8</v>
      </c>
      <c r="O610" s="11" t="s">
        <v>254</v>
      </c>
      <c r="P610" s="11" t="s">
        <v>264</v>
      </c>
      <c r="Q610" s="14" t="s">
        <v>1180</v>
      </c>
      <c r="R610" s="1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</row>
    <row r="611" spans="1:237" ht="14">
      <c r="A611" s="14">
        <v>40</v>
      </c>
      <c r="B611" s="13" t="s">
        <v>625</v>
      </c>
      <c r="C611" s="11" t="s">
        <v>783</v>
      </c>
      <c r="D611" s="13" t="s">
        <v>159</v>
      </c>
      <c r="E611" s="11">
        <v>2</v>
      </c>
      <c r="F611" s="11">
        <v>2</v>
      </c>
      <c r="G611" s="12">
        <v>3</v>
      </c>
      <c r="H611" s="11">
        <v>3</v>
      </c>
      <c r="I611" s="14">
        <v>3</v>
      </c>
      <c r="J611" s="14">
        <v>3</v>
      </c>
      <c r="K611" s="13">
        <v>3</v>
      </c>
      <c r="L611" s="11">
        <v>0</v>
      </c>
      <c r="M611" s="13">
        <f>K611-H611</f>
        <v>0</v>
      </c>
      <c r="N611" s="13">
        <f>K611-J611</f>
        <v>0</v>
      </c>
      <c r="O611" s="11" t="s">
        <v>181</v>
      </c>
      <c r="P611" s="14" t="s">
        <v>122</v>
      </c>
      <c r="Q611" s="14" t="s">
        <v>1180</v>
      </c>
      <c r="R611" s="19" t="s">
        <v>160</v>
      </c>
    </row>
    <row r="612" spans="1:237" ht="14">
      <c r="A612" s="14">
        <v>40</v>
      </c>
      <c r="B612" s="11" t="s">
        <v>625</v>
      </c>
      <c r="C612" s="11" t="s">
        <v>697</v>
      </c>
      <c r="D612" s="11" t="s">
        <v>612</v>
      </c>
      <c r="E612" s="11">
        <v>0</v>
      </c>
      <c r="F612" s="11">
        <v>40</v>
      </c>
      <c r="G612" s="11">
        <v>48</v>
      </c>
      <c r="H612" s="12">
        <v>44</v>
      </c>
      <c r="I612" s="14">
        <v>60</v>
      </c>
      <c r="J612" s="14">
        <v>60</v>
      </c>
      <c r="K612" s="11">
        <v>65</v>
      </c>
      <c r="L612" s="11">
        <v>0</v>
      </c>
      <c r="M612" s="13">
        <f>K612-H612</f>
        <v>21</v>
      </c>
      <c r="N612" s="13">
        <f>K612-J612</f>
        <v>5</v>
      </c>
      <c r="O612" s="11" t="s">
        <v>228</v>
      </c>
      <c r="P612" s="11" t="s">
        <v>229</v>
      </c>
      <c r="Q612" s="14" t="s">
        <v>1180</v>
      </c>
      <c r="R612" s="19" t="s">
        <v>1029</v>
      </c>
    </row>
    <row r="613" spans="1:237" ht="13" customHeight="1">
      <c r="A613" s="14">
        <v>40</v>
      </c>
      <c r="B613" s="11" t="s">
        <v>625</v>
      </c>
      <c r="C613" s="11" t="s">
        <v>862</v>
      </c>
      <c r="D613" s="11" t="s">
        <v>988</v>
      </c>
      <c r="E613" s="11">
        <v>0</v>
      </c>
      <c r="F613" s="11">
        <v>12</v>
      </c>
      <c r="G613" s="11">
        <v>35</v>
      </c>
      <c r="H613" s="12">
        <v>28</v>
      </c>
      <c r="I613" s="14">
        <v>65</v>
      </c>
      <c r="J613" s="14">
        <v>65</v>
      </c>
      <c r="K613" s="11">
        <v>67</v>
      </c>
      <c r="L613" s="11">
        <v>5</v>
      </c>
      <c r="M613" s="13">
        <f>K613-H613</f>
        <v>39</v>
      </c>
      <c r="N613" s="13">
        <f>K613-J613</f>
        <v>2</v>
      </c>
      <c r="O613" s="11" t="s">
        <v>228</v>
      </c>
      <c r="P613" s="11" t="s">
        <v>581</v>
      </c>
      <c r="Q613" s="14" t="s">
        <v>1180</v>
      </c>
      <c r="R613" s="14" t="s">
        <v>1029</v>
      </c>
    </row>
    <row r="614" spans="1:237" ht="13" customHeight="1">
      <c r="A614" s="14">
        <v>40</v>
      </c>
      <c r="B614" s="11" t="s">
        <v>625</v>
      </c>
      <c r="C614" s="11" t="s">
        <v>527</v>
      </c>
      <c r="D614" s="11" t="s">
        <v>638</v>
      </c>
      <c r="E614" s="11">
        <v>0</v>
      </c>
      <c r="F614" s="11">
        <v>3</v>
      </c>
      <c r="G614" s="11">
        <v>8</v>
      </c>
      <c r="H614" s="11">
        <v>8</v>
      </c>
      <c r="I614" s="14">
        <v>9</v>
      </c>
      <c r="J614" s="14">
        <v>9</v>
      </c>
      <c r="K614" s="11">
        <v>9</v>
      </c>
      <c r="L614" s="11">
        <v>0</v>
      </c>
      <c r="M614" s="13">
        <f>K614-H614</f>
        <v>1</v>
      </c>
      <c r="N614" s="13">
        <f>K614-J614</f>
        <v>0</v>
      </c>
      <c r="O614" s="11" t="s">
        <v>228</v>
      </c>
      <c r="P614" s="11" t="s">
        <v>231</v>
      </c>
      <c r="Q614" s="14" t="s">
        <v>1180</v>
      </c>
      <c r="R614" s="14"/>
    </row>
    <row r="615" spans="1:237" ht="14">
      <c r="A615" s="14">
        <v>40</v>
      </c>
      <c r="B615" s="11" t="s">
        <v>625</v>
      </c>
      <c r="C615" s="11" t="s">
        <v>528</v>
      </c>
      <c r="D615" s="11" t="s">
        <v>985</v>
      </c>
      <c r="E615" s="11">
        <v>0</v>
      </c>
      <c r="F615" s="11">
        <v>0</v>
      </c>
      <c r="G615" s="11">
        <v>1</v>
      </c>
      <c r="H615" s="11">
        <v>1</v>
      </c>
      <c r="I615" s="14">
        <v>1</v>
      </c>
      <c r="J615" s="14">
        <v>1</v>
      </c>
      <c r="K615" s="11">
        <v>1</v>
      </c>
      <c r="L615" s="11">
        <v>0</v>
      </c>
      <c r="M615" s="13">
        <f>K615-H615</f>
        <v>0</v>
      </c>
      <c r="N615" s="13">
        <f>K615-J615</f>
        <v>0</v>
      </c>
      <c r="O615" s="11" t="s">
        <v>254</v>
      </c>
      <c r="P615" s="11" t="s">
        <v>32</v>
      </c>
      <c r="Q615" s="14" t="s">
        <v>1180</v>
      </c>
      <c r="R615" s="14"/>
    </row>
    <row r="616" spans="1:237" ht="13" customHeight="1">
      <c r="A616" s="14">
        <v>40</v>
      </c>
      <c r="B616" s="11" t="s">
        <v>625</v>
      </c>
      <c r="C616" s="11" t="s">
        <v>822</v>
      </c>
      <c r="D616" s="11" t="s">
        <v>642</v>
      </c>
      <c r="E616" s="11">
        <v>2</v>
      </c>
      <c r="F616" s="11">
        <v>6</v>
      </c>
      <c r="G616" s="11">
        <v>8</v>
      </c>
      <c r="H616" s="11">
        <v>8</v>
      </c>
      <c r="I616" s="14">
        <v>8</v>
      </c>
      <c r="J616" s="14">
        <v>8</v>
      </c>
      <c r="K616" s="11">
        <v>8</v>
      </c>
      <c r="L616" s="11">
        <v>0</v>
      </c>
      <c r="M616" s="13">
        <f>K616-H616</f>
        <v>0</v>
      </c>
      <c r="N616" s="13">
        <f>K616-J616</f>
        <v>0</v>
      </c>
      <c r="O616" s="11" t="s">
        <v>228</v>
      </c>
      <c r="P616" s="11" t="s">
        <v>231</v>
      </c>
      <c r="Q616" s="14" t="s">
        <v>1180</v>
      </c>
      <c r="R616" s="14"/>
    </row>
    <row r="617" spans="1:237" ht="13" customHeight="1">
      <c r="A617" s="14">
        <v>40</v>
      </c>
      <c r="B617" s="11" t="s">
        <v>625</v>
      </c>
      <c r="C617" s="11" t="s">
        <v>823</v>
      </c>
      <c r="D617" s="11" t="s">
        <v>1053</v>
      </c>
      <c r="E617" s="11">
        <v>0</v>
      </c>
      <c r="F617" s="11">
        <f>2+7</f>
        <v>9</v>
      </c>
      <c r="G617" s="11">
        <v>14</v>
      </c>
      <c r="H617" s="11">
        <v>14</v>
      </c>
      <c r="I617" s="14">
        <v>18</v>
      </c>
      <c r="J617" s="14">
        <v>18</v>
      </c>
      <c r="K617" s="11">
        <v>21</v>
      </c>
      <c r="L617" s="11">
        <v>0</v>
      </c>
      <c r="M617" s="13">
        <f>K617-H617</f>
        <v>7</v>
      </c>
      <c r="N617" s="13">
        <f>K617-J617</f>
        <v>3</v>
      </c>
      <c r="O617" s="11" t="s">
        <v>228</v>
      </c>
      <c r="P617" s="11" t="s">
        <v>229</v>
      </c>
      <c r="Q617" s="14" t="s">
        <v>1180</v>
      </c>
      <c r="R617" s="14"/>
    </row>
    <row r="618" spans="1:237" ht="13" customHeight="1">
      <c r="A618" s="14">
        <v>40</v>
      </c>
      <c r="B618" s="17" t="s">
        <v>625</v>
      </c>
      <c r="C618" s="11" t="s">
        <v>825</v>
      </c>
      <c r="D618" s="11" t="s">
        <v>399</v>
      </c>
      <c r="E618" s="14">
        <v>0</v>
      </c>
      <c r="F618" s="14">
        <v>1</v>
      </c>
      <c r="G618" s="15">
        <v>1</v>
      </c>
      <c r="H618" s="14">
        <v>1</v>
      </c>
      <c r="I618" s="14">
        <v>1</v>
      </c>
      <c r="J618" s="14">
        <v>1</v>
      </c>
      <c r="K618" s="14">
        <v>1</v>
      </c>
      <c r="L618" s="11">
        <v>0</v>
      </c>
      <c r="M618" s="13">
        <f>K618-H618</f>
        <v>0</v>
      </c>
      <c r="N618" s="13">
        <f>K618-J618</f>
        <v>0</v>
      </c>
      <c r="O618" s="14" t="s">
        <v>416</v>
      </c>
      <c r="P618" s="14" t="s">
        <v>231</v>
      </c>
      <c r="Q618" s="14" t="s">
        <v>1180</v>
      </c>
      <c r="R618" s="19" t="s">
        <v>160</v>
      </c>
    </row>
    <row r="619" spans="1:237" ht="13" customHeight="1">
      <c r="A619" s="14">
        <v>40</v>
      </c>
      <c r="B619" s="11" t="s">
        <v>625</v>
      </c>
      <c r="C619" s="11" t="s">
        <v>827</v>
      </c>
      <c r="D619" s="11" t="s">
        <v>739</v>
      </c>
      <c r="E619" s="11">
        <v>0</v>
      </c>
      <c r="F619" s="11">
        <v>0</v>
      </c>
      <c r="G619" s="11">
        <v>4</v>
      </c>
      <c r="H619" s="12">
        <v>3</v>
      </c>
      <c r="I619" s="14">
        <v>6</v>
      </c>
      <c r="J619" s="14">
        <v>6</v>
      </c>
      <c r="K619" s="11">
        <v>7</v>
      </c>
      <c r="L619" s="11">
        <v>0</v>
      </c>
      <c r="M619" s="13">
        <f>K619-H619</f>
        <v>4</v>
      </c>
      <c r="N619" s="13">
        <f>K619-J619</f>
        <v>1</v>
      </c>
      <c r="O619" s="11" t="s">
        <v>254</v>
      </c>
      <c r="P619" s="11" t="s">
        <v>1016</v>
      </c>
      <c r="Q619" s="14" t="s">
        <v>1180</v>
      </c>
      <c r="R619" s="19" t="s">
        <v>1029</v>
      </c>
    </row>
    <row r="620" spans="1:237" ht="13" customHeight="1">
      <c r="A620" s="14">
        <v>40</v>
      </c>
      <c r="B620" s="11" t="s">
        <v>625</v>
      </c>
      <c r="C620" s="11" t="s">
        <v>829</v>
      </c>
      <c r="D620" s="11" t="s">
        <v>631</v>
      </c>
      <c r="E620" s="11">
        <v>0</v>
      </c>
      <c r="F620" s="11">
        <v>1</v>
      </c>
      <c r="G620" s="11">
        <v>1</v>
      </c>
      <c r="H620" s="11">
        <v>1</v>
      </c>
      <c r="I620" s="14">
        <v>1</v>
      </c>
      <c r="J620" s="14">
        <v>1</v>
      </c>
      <c r="K620" s="11">
        <v>1</v>
      </c>
      <c r="L620" s="11">
        <v>0</v>
      </c>
      <c r="M620" s="13">
        <f>K620-H620</f>
        <v>0</v>
      </c>
      <c r="N620" s="13">
        <f>K620-J620</f>
        <v>0</v>
      </c>
      <c r="O620" s="11" t="s">
        <v>271</v>
      </c>
      <c r="P620" s="11" t="s">
        <v>32</v>
      </c>
      <c r="Q620" s="14" t="s">
        <v>1180</v>
      </c>
      <c r="R620" s="14"/>
    </row>
    <row r="621" spans="1:237" ht="13" customHeight="1">
      <c r="A621" s="14">
        <v>40</v>
      </c>
      <c r="B621" s="11" t="s">
        <v>625</v>
      </c>
      <c r="C621" s="11" t="s">
        <v>830</v>
      </c>
      <c r="D621" s="11" t="s">
        <v>743</v>
      </c>
      <c r="E621" s="11">
        <v>1</v>
      </c>
      <c r="F621" s="11">
        <v>13</v>
      </c>
      <c r="G621" s="11">
        <v>17</v>
      </c>
      <c r="H621" s="11">
        <v>17</v>
      </c>
      <c r="I621" s="14">
        <v>18</v>
      </c>
      <c r="J621" s="14">
        <v>18</v>
      </c>
      <c r="K621" s="11">
        <v>19</v>
      </c>
      <c r="L621" s="11">
        <v>0</v>
      </c>
      <c r="M621" s="13">
        <f>K621-H621</f>
        <v>2</v>
      </c>
      <c r="N621" s="13">
        <f>K621-J621</f>
        <v>1</v>
      </c>
      <c r="O621" s="11" t="s">
        <v>56</v>
      </c>
      <c r="P621" s="11" t="s">
        <v>57</v>
      </c>
      <c r="Q621" s="14" t="s">
        <v>1180</v>
      </c>
      <c r="R621" s="14"/>
    </row>
    <row r="622" spans="1:237" ht="13" customHeight="1">
      <c r="A622" s="14">
        <v>40</v>
      </c>
      <c r="B622" s="11" t="s">
        <v>625</v>
      </c>
      <c r="C622" s="12" t="s">
        <v>831</v>
      </c>
      <c r="D622" s="11" t="s">
        <v>1133</v>
      </c>
      <c r="E622" s="11">
        <v>1</v>
      </c>
      <c r="F622" s="11">
        <v>8</v>
      </c>
      <c r="G622" s="11">
        <v>16</v>
      </c>
      <c r="H622" s="11">
        <v>16</v>
      </c>
      <c r="I622" s="14">
        <v>16</v>
      </c>
      <c r="J622" s="14">
        <v>16</v>
      </c>
      <c r="K622" s="11">
        <v>17</v>
      </c>
      <c r="L622" s="11">
        <v>0</v>
      </c>
      <c r="M622" s="13">
        <f>K622-H622</f>
        <v>1</v>
      </c>
      <c r="N622" s="13">
        <f>K622-J622</f>
        <v>1</v>
      </c>
      <c r="O622" s="11" t="s">
        <v>1152</v>
      </c>
      <c r="P622" s="11" t="s">
        <v>1123</v>
      </c>
      <c r="Q622" s="14" t="s">
        <v>1180</v>
      </c>
      <c r="R622" s="14" t="s">
        <v>1042</v>
      </c>
    </row>
    <row r="623" spans="1:237" ht="13" customHeight="1">
      <c r="A623" s="14">
        <v>40</v>
      </c>
      <c r="B623" s="11" t="s">
        <v>625</v>
      </c>
      <c r="C623" s="11" t="s">
        <v>896</v>
      </c>
      <c r="D623" s="11" t="s">
        <v>1051</v>
      </c>
      <c r="E623" s="11">
        <v>0</v>
      </c>
      <c r="F623" s="11">
        <v>1</v>
      </c>
      <c r="G623" s="11">
        <v>2</v>
      </c>
      <c r="H623" s="11">
        <v>2</v>
      </c>
      <c r="I623" s="14">
        <v>2</v>
      </c>
      <c r="J623" s="14">
        <v>2</v>
      </c>
      <c r="K623" s="11">
        <v>3</v>
      </c>
      <c r="L623" s="11">
        <v>0</v>
      </c>
      <c r="M623" s="13">
        <f>K623-H623</f>
        <v>1</v>
      </c>
      <c r="N623" s="13">
        <f>K623-J623</f>
        <v>1</v>
      </c>
      <c r="O623" s="11" t="s">
        <v>952</v>
      </c>
      <c r="P623" s="11" t="s">
        <v>787</v>
      </c>
      <c r="Q623" s="14" t="s">
        <v>1180</v>
      </c>
      <c r="R623" s="14"/>
    </row>
    <row r="624" spans="1:237" ht="13" customHeight="1">
      <c r="A624" s="14">
        <v>40</v>
      </c>
      <c r="B624" s="11" t="s">
        <v>625</v>
      </c>
      <c r="C624" s="11" t="s">
        <v>897</v>
      </c>
      <c r="D624" s="11" t="s">
        <v>1114</v>
      </c>
      <c r="E624" s="11">
        <v>0</v>
      </c>
      <c r="F624" s="11">
        <v>0</v>
      </c>
      <c r="G624" s="11">
        <v>2</v>
      </c>
      <c r="H624" s="11">
        <v>2</v>
      </c>
      <c r="I624" s="14">
        <v>2</v>
      </c>
      <c r="J624" s="14">
        <v>2</v>
      </c>
      <c r="K624" s="11">
        <v>2</v>
      </c>
      <c r="L624" s="11">
        <v>0</v>
      </c>
      <c r="M624" s="13">
        <f>K624-H624</f>
        <v>0</v>
      </c>
      <c r="N624" s="13">
        <f>K624-J624</f>
        <v>0</v>
      </c>
      <c r="O624" s="11" t="s">
        <v>592</v>
      </c>
      <c r="P624" s="11" t="s">
        <v>231</v>
      </c>
      <c r="Q624" s="14" t="s">
        <v>1180</v>
      </c>
      <c r="R624" s="14"/>
    </row>
    <row r="625" spans="1:18" ht="13" customHeight="1">
      <c r="A625" s="14">
        <v>40</v>
      </c>
      <c r="B625" s="11" t="s">
        <v>625</v>
      </c>
      <c r="C625" s="14" t="s">
        <v>939</v>
      </c>
      <c r="D625" s="11" t="s">
        <v>633</v>
      </c>
      <c r="E625" s="11">
        <v>0</v>
      </c>
      <c r="F625" s="11">
        <v>48</v>
      </c>
      <c r="G625" s="11">
        <v>322</v>
      </c>
      <c r="H625" s="12">
        <v>183</v>
      </c>
      <c r="I625" s="14">
        <v>359</v>
      </c>
      <c r="J625" s="14">
        <v>359</v>
      </c>
      <c r="K625" s="11">
        <v>1100</v>
      </c>
      <c r="L625" s="11">
        <v>1</v>
      </c>
      <c r="M625" s="13">
        <f>K625-H625</f>
        <v>917</v>
      </c>
      <c r="N625" s="13">
        <f>K625-J625</f>
        <v>741</v>
      </c>
      <c r="O625" s="11" t="s">
        <v>248</v>
      </c>
      <c r="P625" s="11" t="s">
        <v>1131</v>
      </c>
      <c r="Q625" s="32" t="s">
        <v>1177</v>
      </c>
      <c r="R625" s="14" t="s">
        <v>1029</v>
      </c>
    </row>
    <row r="626" spans="1:18" ht="13" customHeight="1">
      <c r="A626" s="14">
        <v>40</v>
      </c>
      <c r="B626" s="11" t="s">
        <v>625</v>
      </c>
      <c r="C626" s="11" t="s">
        <v>950</v>
      </c>
      <c r="D626" s="11" t="s">
        <v>519</v>
      </c>
      <c r="E626" s="11">
        <v>0</v>
      </c>
      <c r="F626" s="11">
        <v>0</v>
      </c>
      <c r="G626" s="11">
        <v>17</v>
      </c>
      <c r="H626" s="11">
        <v>17</v>
      </c>
      <c r="I626" s="14">
        <v>22</v>
      </c>
      <c r="J626" s="14">
        <v>22</v>
      </c>
      <c r="K626" s="11">
        <v>22</v>
      </c>
      <c r="L626" s="11">
        <v>1</v>
      </c>
      <c r="M626" s="13">
        <f>K626-H626</f>
        <v>5</v>
      </c>
      <c r="N626" s="13">
        <f>K626-J626</f>
        <v>0</v>
      </c>
      <c r="O626" s="11" t="s">
        <v>228</v>
      </c>
      <c r="P626" s="11" t="s">
        <v>1131</v>
      </c>
      <c r="Q626" s="14" t="s">
        <v>1180</v>
      </c>
      <c r="R626" s="14"/>
    </row>
    <row r="627" spans="1:18" ht="13" customHeight="1">
      <c r="A627" s="14">
        <v>40</v>
      </c>
      <c r="B627" s="11" t="s">
        <v>625</v>
      </c>
      <c r="C627" s="11" t="s">
        <v>1017</v>
      </c>
      <c r="D627" s="11" t="s">
        <v>640</v>
      </c>
      <c r="E627" s="11">
        <v>0</v>
      </c>
      <c r="F627" s="11">
        <v>30</v>
      </c>
      <c r="G627" s="11">
        <v>88</v>
      </c>
      <c r="H627" s="12">
        <v>87</v>
      </c>
      <c r="I627" s="14">
        <v>87</v>
      </c>
      <c r="J627" s="14">
        <v>87</v>
      </c>
      <c r="K627" s="11">
        <v>115</v>
      </c>
      <c r="L627" s="11">
        <v>0</v>
      </c>
      <c r="M627" s="13">
        <f>K627-H627</f>
        <v>28</v>
      </c>
      <c r="N627" s="13">
        <f>K627-J627</f>
        <v>28</v>
      </c>
      <c r="O627" s="11" t="s">
        <v>195</v>
      </c>
      <c r="P627" s="11" t="s">
        <v>57</v>
      </c>
      <c r="Q627" s="14" t="s">
        <v>1180</v>
      </c>
      <c r="R627" s="19" t="s">
        <v>1029</v>
      </c>
    </row>
    <row r="628" spans="1:18" ht="14">
      <c r="A628" s="14">
        <v>40</v>
      </c>
      <c r="B628" s="11" t="s">
        <v>625</v>
      </c>
      <c r="C628" s="11" t="s">
        <v>1018</v>
      </c>
      <c r="D628" s="11" t="s">
        <v>632</v>
      </c>
      <c r="E628" s="11">
        <v>0</v>
      </c>
      <c r="F628" s="11">
        <v>22</v>
      </c>
      <c r="G628" s="11">
        <v>31</v>
      </c>
      <c r="H628" s="11">
        <v>31</v>
      </c>
      <c r="I628" s="14">
        <v>38</v>
      </c>
      <c r="J628" s="14">
        <v>38</v>
      </c>
      <c r="K628" s="11">
        <v>38</v>
      </c>
      <c r="L628" s="11">
        <v>0</v>
      </c>
      <c r="M628" s="13">
        <f>K628-H628</f>
        <v>7</v>
      </c>
      <c r="N628" s="13">
        <f>K628-J628</f>
        <v>0</v>
      </c>
      <c r="O628" s="11" t="s">
        <v>228</v>
      </c>
      <c r="P628" s="11" t="s">
        <v>398</v>
      </c>
      <c r="Q628" s="14" t="s">
        <v>1180</v>
      </c>
      <c r="R628" s="14"/>
    </row>
    <row r="629" spans="1:18" ht="13" customHeight="1">
      <c r="A629" s="14">
        <v>40</v>
      </c>
      <c r="B629" s="11" t="s">
        <v>625</v>
      </c>
      <c r="C629" s="11" t="s">
        <v>1019</v>
      </c>
      <c r="D629" s="11" t="s">
        <v>529</v>
      </c>
      <c r="E629" s="11">
        <v>0</v>
      </c>
      <c r="F629" s="11">
        <v>1</v>
      </c>
      <c r="G629" s="11">
        <v>1</v>
      </c>
      <c r="H629" s="11">
        <v>1</v>
      </c>
      <c r="I629" s="14">
        <v>2</v>
      </c>
      <c r="J629" s="14">
        <v>2</v>
      </c>
      <c r="K629" s="11">
        <v>2</v>
      </c>
      <c r="L629" s="11">
        <v>0</v>
      </c>
      <c r="M629" s="13">
        <f>K629-H629</f>
        <v>1</v>
      </c>
      <c r="N629" s="13">
        <f>K629-J629</f>
        <v>0</v>
      </c>
      <c r="O629" s="11" t="s">
        <v>228</v>
      </c>
      <c r="P629" s="11" t="s">
        <v>231</v>
      </c>
      <c r="Q629" s="14" t="s">
        <v>1180</v>
      </c>
      <c r="R629" s="14"/>
    </row>
    <row r="630" spans="1:18" ht="13" customHeight="1">
      <c r="A630" s="14">
        <v>40</v>
      </c>
      <c r="B630" s="11" t="s">
        <v>625</v>
      </c>
      <c r="C630" s="11" t="s">
        <v>937</v>
      </c>
      <c r="D630" s="11" t="s">
        <v>641</v>
      </c>
      <c r="E630" s="11">
        <v>0</v>
      </c>
      <c r="F630" s="11">
        <v>0</v>
      </c>
      <c r="G630" s="11">
        <v>1</v>
      </c>
      <c r="H630" s="11">
        <v>1</v>
      </c>
      <c r="I630" s="14">
        <v>1</v>
      </c>
      <c r="J630" s="14">
        <v>1</v>
      </c>
      <c r="K630" s="11">
        <v>1</v>
      </c>
      <c r="L630" s="11">
        <v>0</v>
      </c>
      <c r="M630" s="13">
        <f>K630-H630</f>
        <v>0</v>
      </c>
      <c r="N630" s="13">
        <f>K630-J630</f>
        <v>0</v>
      </c>
      <c r="O630" s="11" t="s">
        <v>228</v>
      </c>
      <c r="P630" s="11" t="s">
        <v>581</v>
      </c>
      <c r="Q630" s="14" t="s">
        <v>1180</v>
      </c>
      <c r="R630" s="14"/>
    </row>
    <row r="631" spans="1:18" ht="13" customHeight="1">
      <c r="A631" s="14">
        <v>40</v>
      </c>
      <c r="B631" s="11" t="s">
        <v>625</v>
      </c>
      <c r="C631" s="11" t="s">
        <v>936</v>
      </c>
      <c r="D631" s="11" t="s">
        <v>986</v>
      </c>
      <c r="E631" s="11">
        <v>1</v>
      </c>
      <c r="F631" s="11">
        <v>23</v>
      </c>
      <c r="G631" s="11">
        <v>29</v>
      </c>
      <c r="H631" s="11">
        <v>29</v>
      </c>
      <c r="I631" s="14">
        <v>30</v>
      </c>
      <c r="J631" s="14">
        <v>30</v>
      </c>
      <c r="K631" s="11">
        <v>33</v>
      </c>
      <c r="L631" s="11">
        <v>0</v>
      </c>
      <c r="M631" s="13">
        <f>K631-H631</f>
        <v>4</v>
      </c>
      <c r="N631" s="13">
        <f>K631-J631</f>
        <v>3</v>
      </c>
      <c r="O631" s="11" t="s">
        <v>249</v>
      </c>
      <c r="P631" s="11" t="s">
        <v>241</v>
      </c>
      <c r="Q631" s="14" t="s">
        <v>1180</v>
      </c>
      <c r="R631" s="14"/>
    </row>
    <row r="632" spans="1:18" ht="13" customHeight="1">
      <c r="A632" s="14">
        <v>40</v>
      </c>
      <c r="B632" s="11" t="s">
        <v>625</v>
      </c>
      <c r="C632" s="11" t="s">
        <v>764</v>
      </c>
      <c r="D632" s="11" t="s">
        <v>409</v>
      </c>
      <c r="E632" s="11">
        <v>2</v>
      </c>
      <c r="F632" s="11">
        <v>19</v>
      </c>
      <c r="G632" s="11">
        <v>19</v>
      </c>
      <c r="H632" s="11">
        <v>19</v>
      </c>
      <c r="I632" s="14">
        <v>19</v>
      </c>
      <c r="J632" s="14">
        <v>19</v>
      </c>
      <c r="K632" s="11">
        <v>19</v>
      </c>
      <c r="L632" s="11">
        <v>0</v>
      </c>
      <c r="M632" s="13">
        <f>K632-H632</f>
        <v>0</v>
      </c>
      <c r="N632" s="13">
        <f>K632-J632</f>
        <v>0</v>
      </c>
      <c r="O632" s="11" t="s">
        <v>254</v>
      </c>
      <c r="P632" s="11" t="s">
        <v>264</v>
      </c>
      <c r="Q632" s="14" t="s">
        <v>1180</v>
      </c>
      <c r="R632" s="14"/>
    </row>
    <row r="633" spans="1:18" ht="13" customHeight="1">
      <c r="A633" s="14">
        <v>40</v>
      </c>
      <c r="B633" s="11" t="s">
        <v>196</v>
      </c>
      <c r="C633" s="11" t="s">
        <v>1039</v>
      </c>
      <c r="D633" s="12" t="s">
        <v>972</v>
      </c>
      <c r="E633" s="11">
        <v>0</v>
      </c>
      <c r="F633" s="11">
        <v>0</v>
      </c>
      <c r="G633" s="11">
        <v>0</v>
      </c>
      <c r="H633" s="11">
        <v>0</v>
      </c>
      <c r="I633" s="14">
        <v>1</v>
      </c>
      <c r="J633" s="14">
        <v>1</v>
      </c>
      <c r="K633" s="11">
        <v>1</v>
      </c>
      <c r="L633" s="11">
        <v>0</v>
      </c>
      <c r="M633" s="13">
        <f>K633-H633</f>
        <v>1</v>
      </c>
      <c r="N633" s="13">
        <f>K633-J633</f>
        <v>0</v>
      </c>
      <c r="O633" s="11" t="s">
        <v>559</v>
      </c>
      <c r="P633" s="11" t="s">
        <v>717</v>
      </c>
      <c r="Q633" s="14" t="s">
        <v>1180</v>
      </c>
      <c r="R633" s="14" t="s">
        <v>51</v>
      </c>
    </row>
    <row r="634" spans="1:18" ht="13" customHeight="1">
      <c r="A634" s="14">
        <v>40</v>
      </c>
      <c r="B634" s="11" t="s">
        <v>625</v>
      </c>
      <c r="C634" s="13" t="s">
        <v>979</v>
      </c>
      <c r="D634" s="11" t="s">
        <v>1062</v>
      </c>
      <c r="E634" s="11">
        <v>1</v>
      </c>
      <c r="F634" s="11">
        <v>2</v>
      </c>
      <c r="G634" s="11">
        <v>2</v>
      </c>
      <c r="H634" s="11">
        <v>2</v>
      </c>
      <c r="I634" s="14">
        <v>2</v>
      </c>
      <c r="J634" s="14">
        <v>2</v>
      </c>
      <c r="K634" s="11">
        <v>3</v>
      </c>
      <c r="L634" s="11">
        <v>0</v>
      </c>
      <c r="M634" s="13">
        <f>K634-H634</f>
        <v>1</v>
      </c>
      <c r="N634" s="13">
        <f>K634-J634</f>
        <v>1</v>
      </c>
      <c r="O634" s="11" t="s">
        <v>254</v>
      </c>
      <c r="P634" s="11" t="s">
        <v>264</v>
      </c>
      <c r="Q634" s="14" t="s">
        <v>1180</v>
      </c>
      <c r="R634" s="14"/>
    </row>
    <row r="635" spans="1:18" ht="13" customHeight="1">
      <c r="A635" s="14">
        <v>40</v>
      </c>
      <c r="B635" s="11" t="s">
        <v>625</v>
      </c>
      <c r="C635" s="11" t="s">
        <v>980</v>
      </c>
      <c r="D635" s="11" t="s">
        <v>805</v>
      </c>
      <c r="E635" s="11">
        <v>1</v>
      </c>
      <c r="F635" s="11">
        <v>53</v>
      </c>
      <c r="G635" s="11">
        <v>78</v>
      </c>
      <c r="H635" s="12">
        <v>77</v>
      </c>
      <c r="I635" s="14">
        <v>80</v>
      </c>
      <c r="J635" s="14">
        <v>80</v>
      </c>
      <c r="K635" s="11">
        <v>83</v>
      </c>
      <c r="L635" s="11">
        <v>0</v>
      </c>
      <c r="M635" s="13">
        <f>K635-H635</f>
        <v>6</v>
      </c>
      <c r="N635" s="13">
        <f>K635-J635</f>
        <v>3</v>
      </c>
      <c r="O635" s="11" t="s">
        <v>254</v>
      </c>
      <c r="P635" s="11" t="s">
        <v>307</v>
      </c>
      <c r="Q635" s="14" t="s">
        <v>1180</v>
      </c>
      <c r="R635" s="19" t="s">
        <v>1029</v>
      </c>
    </row>
    <row r="636" spans="1:18" ht="13" customHeight="1">
      <c r="A636" s="14">
        <v>40</v>
      </c>
      <c r="B636" s="11" t="s">
        <v>625</v>
      </c>
      <c r="C636" s="11" t="s">
        <v>771</v>
      </c>
      <c r="D636" s="11" t="s">
        <v>806</v>
      </c>
      <c r="E636" s="11">
        <v>2</v>
      </c>
      <c r="F636" s="11">
        <v>33</v>
      </c>
      <c r="G636" s="11">
        <v>32</v>
      </c>
      <c r="H636" s="12">
        <v>34</v>
      </c>
      <c r="I636" s="14">
        <v>36</v>
      </c>
      <c r="J636" s="14">
        <v>36</v>
      </c>
      <c r="K636" s="11">
        <v>38</v>
      </c>
      <c r="L636" s="11">
        <v>0</v>
      </c>
      <c r="M636" s="13">
        <f>K636-H636</f>
        <v>4</v>
      </c>
      <c r="N636" s="13">
        <f>K636-J636</f>
        <v>2</v>
      </c>
      <c r="O636" s="11" t="s">
        <v>228</v>
      </c>
      <c r="P636" s="11" t="s">
        <v>1131</v>
      </c>
      <c r="Q636" s="14" t="s">
        <v>1180</v>
      </c>
      <c r="R636" s="19" t="s">
        <v>1029</v>
      </c>
    </row>
    <row r="637" spans="1:18" ht="13" customHeight="1">
      <c r="A637" s="14">
        <v>40</v>
      </c>
      <c r="B637" s="11" t="s">
        <v>625</v>
      </c>
      <c r="C637" s="11" t="s">
        <v>772</v>
      </c>
      <c r="D637" s="11" t="s">
        <v>623</v>
      </c>
      <c r="E637" s="11">
        <v>0</v>
      </c>
      <c r="F637" s="11">
        <v>60</v>
      </c>
      <c r="G637" s="11">
        <v>138</v>
      </c>
      <c r="H637" s="11">
        <v>138</v>
      </c>
      <c r="I637" s="14">
        <v>149</v>
      </c>
      <c r="J637" s="14">
        <v>149</v>
      </c>
      <c r="K637" s="11">
        <v>165</v>
      </c>
      <c r="L637" s="11">
        <v>0</v>
      </c>
      <c r="M637" s="13">
        <f>K637-H637</f>
        <v>27</v>
      </c>
      <c r="N637" s="13">
        <f>K637-J637</f>
        <v>16</v>
      </c>
      <c r="O637" s="11" t="s">
        <v>228</v>
      </c>
      <c r="P637" s="11" t="s">
        <v>1131</v>
      </c>
      <c r="Q637" s="14" t="s">
        <v>1180</v>
      </c>
      <c r="R637" s="14"/>
    </row>
    <row r="638" spans="1:18" ht="13" customHeight="1">
      <c r="A638" s="14">
        <v>40</v>
      </c>
      <c r="B638" s="11" t="s">
        <v>625</v>
      </c>
      <c r="C638" s="11" t="s">
        <v>1036</v>
      </c>
      <c r="D638" s="11" t="s">
        <v>914</v>
      </c>
      <c r="E638" s="11">
        <v>0</v>
      </c>
      <c r="F638" s="11">
        <v>0</v>
      </c>
      <c r="G638" s="11">
        <v>2</v>
      </c>
      <c r="H638" s="11">
        <v>2</v>
      </c>
      <c r="I638" s="14">
        <v>3</v>
      </c>
      <c r="J638" s="14">
        <v>3</v>
      </c>
      <c r="K638" s="11">
        <v>3</v>
      </c>
      <c r="L638" s="11">
        <v>1</v>
      </c>
      <c r="M638" s="13">
        <f>K638-H638</f>
        <v>1</v>
      </c>
      <c r="N638" s="13">
        <f>K638-J638</f>
        <v>0</v>
      </c>
      <c r="O638" s="11" t="s">
        <v>228</v>
      </c>
      <c r="P638" s="11" t="s">
        <v>120</v>
      </c>
      <c r="Q638" s="14" t="s">
        <v>1180</v>
      </c>
      <c r="R638" s="14"/>
    </row>
    <row r="639" spans="1:18" ht="13" customHeight="1">
      <c r="A639" s="14">
        <v>40</v>
      </c>
      <c r="B639" s="11" t="s">
        <v>625</v>
      </c>
      <c r="C639" s="11" t="s">
        <v>1020</v>
      </c>
      <c r="D639" s="11" t="s">
        <v>237</v>
      </c>
      <c r="E639" s="11">
        <v>7</v>
      </c>
      <c r="F639" s="11">
        <f>5+10+12+10+6</f>
        <v>43</v>
      </c>
      <c r="G639" s="11">
        <v>45</v>
      </c>
      <c r="H639" s="11">
        <v>45</v>
      </c>
      <c r="I639" s="14">
        <v>46</v>
      </c>
      <c r="J639" s="14">
        <v>46</v>
      </c>
      <c r="K639" s="11">
        <v>46</v>
      </c>
      <c r="L639" s="11">
        <v>1</v>
      </c>
      <c r="M639" s="13">
        <f>K639-H639</f>
        <v>1</v>
      </c>
      <c r="N639" s="13">
        <f>K639-J639</f>
        <v>0</v>
      </c>
      <c r="O639" s="11" t="s">
        <v>228</v>
      </c>
      <c r="P639" s="11" t="s">
        <v>1130</v>
      </c>
      <c r="Q639" s="14" t="s">
        <v>1180</v>
      </c>
      <c r="R639" s="14"/>
    </row>
    <row r="640" spans="1:18" ht="14">
      <c r="A640" s="14">
        <v>40</v>
      </c>
      <c r="B640" s="11" t="s">
        <v>625</v>
      </c>
      <c r="C640" s="11" t="s">
        <v>1021</v>
      </c>
      <c r="D640" s="11" t="s">
        <v>984</v>
      </c>
      <c r="E640" s="11">
        <v>0</v>
      </c>
      <c r="F640" s="11">
        <v>1</v>
      </c>
      <c r="G640" s="11">
        <v>2</v>
      </c>
      <c r="H640" s="11">
        <v>2</v>
      </c>
      <c r="I640" s="14">
        <v>2</v>
      </c>
      <c r="J640" s="14">
        <v>2</v>
      </c>
      <c r="K640" s="11">
        <v>2</v>
      </c>
      <c r="L640" s="11">
        <v>0</v>
      </c>
      <c r="M640" s="13">
        <f>K640-H640</f>
        <v>0</v>
      </c>
      <c r="N640" s="13">
        <f>K640-J640</f>
        <v>0</v>
      </c>
      <c r="O640" s="11" t="s">
        <v>228</v>
      </c>
      <c r="P640" s="11" t="s">
        <v>581</v>
      </c>
      <c r="Q640" s="14" t="s">
        <v>1180</v>
      </c>
      <c r="R640" s="14"/>
    </row>
    <row r="641" spans="1:18" ht="13" customHeight="1">
      <c r="A641" s="14">
        <v>40</v>
      </c>
      <c r="B641" s="11" t="s">
        <v>625</v>
      </c>
      <c r="C641" s="11" t="s">
        <v>1023</v>
      </c>
      <c r="D641" s="11" t="s">
        <v>639</v>
      </c>
      <c r="E641" s="11">
        <v>35</v>
      </c>
      <c r="F641" s="11">
        <v>246</v>
      </c>
      <c r="G641" s="11">
        <v>368</v>
      </c>
      <c r="H641" s="11">
        <v>368</v>
      </c>
      <c r="I641" s="14">
        <v>398</v>
      </c>
      <c r="J641" s="14">
        <v>398</v>
      </c>
      <c r="K641" s="11">
        <v>415</v>
      </c>
      <c r="L641" s="11">
        <v>6</v>
      </c>
      <c r="M641" s="13">
        <f>K641-H641</f>
        <v>47</v>
      </c>
      <c r="N641" s="13">
        <f>K641-J641</f>
        <v>17</v>
      </c>
      <c r="O641" s="33" t="s">
        <v>242</v>
      </c>
      <c r="P641" s="33" t="s">
        <v>136</v>
      </c>
      <c r="Q641" s="14" t="s">
        <v>1180</v>
      </c>
      <c r="R641" s="14" t="s">
        <v>1179</v>
      </c>
    </row>
    <row r="642" spans="1:18" ht="13" customHeight="1">
      <c r="A642" s="14">
        <v>40</v>
      </c>
      <c r="B642" s="11" t="s">
        <v>625</v>
      </c>
      <c r="C642" s="11" t="s">
        <v>1006</v>
      </c>
      <c r="D642" s="11" t="s">
        <v>235</v>
      </c>
      <c r="E642" s="11">
        <v>8</v>
      </c>
      <c r="F642" s="11">
        <v>32</v>
      </c>
      <c r="G642" s="11">
        <v>45</v>
      </c>
      <c r="H642" s="11">
        <v>45</v>
      </c>
      <c r="I642" s="14">
        <v>45</v>
      </c>
      <c r="J642" s="14">
        <v>45</v>
      </c>
      <c r="K642" s="11">
        <v>46</v>
      </c>
      <c r="L642" s="11">
        <v>0</v>
      </c>
      <c r="M642" s="13">
        <f>K642-H642</f>
        <v>1</v>
      </c>
      <c r="N642" s="13">
        <f>K642-J642</f>
        <v>1</v>
      </c>
      <c r="O642" s="11" t="s">
        <v>254</v>
      </c>
      <c r="P642" s="11" t="s">
        <v>307</v>
      </c>
      <c r="Q642" s="14" t="s">
        <v>1180</v>
      </c>
      <c r="R642" s="14"/>
    </row>
    <row r="643" spans="1:18" ht="13" customHeight="1">
      <c r="A643" s="14">
        <v>40</v>
      </c>
      <c r="B643" s="11" t="s">
        <v>625</v>
      </c>
      <c r="C643" s="11" t="s">
        <v>1008</v>
      </c>
      <c r="D643" s="11" t="s">
        <v>983</v>
      </c>
      <c r="E643" s="11">
        <v>0</v>
      </c>
      <c r="F643" s="11">
        <v>1</v>
      </c>
      <c r="G643" s="11">
        <v>1</v>
      </c>
      <c r="H643" s="11">
        <v>1</v>
      </c>
      <c r="I643" s="14">
        <v>1</v>
      </c>
      <c r="J643" s="14">
        <v>1</v>
      </c>
      <c r="K643" s="11">
        <v>1</v>
      </c>
      <c r="L643" s="11">
        <v>0</v>
      </c>
      <c r="M643" s="13">
        <f>K643-H643</f>
        <v>0</v>
      </c>
      <c r="N643" s="13">
        <f>K643-J643</f>
        <v>0</v>
      </c>
      <c r="O643" s="11" t="s">
        <v>228</v>
      </c>
      <c r="P643" s="11" t="s">
        <v>1088</v>
      </c>
      <c r="Q643" s="14" t="s">
        <v>1180</v>
      </c>
      <c r="R643" s="14"/>
    </row>
    <row r="644" spans="1:18" ht="13" customHeight="1">
      <c r="A644" s="14">
        <v>40</v>
      </c>
      <c r="B644" s="11" t="s">
        <v>625</v>
      </c>
      <c r="C644" s="11" t="s">
        <v>1009</v>
      </c>
      <c r="D644" s="11" t="s">
        <v>718</v>
      </c>
      <c r="E644" s="11">
        <v>9</v>
      </c>
      <c r="F644" s="11">
        <v>45</v>
      </c>
      <c r="G644" s="11">
        <v>74</v>
      </c>
      <c r="H644" s="12">
        <v>76</v>
      </c>
      <c r="I644" s="14">
        <v>81</v>
      </c>
      <c r="J644" s="14">
        <v>81</v>
      </c>
      <c r="K644" s="11">
        <v>88</v>
      </c>
      <c r="L644" s="11">
        <v>0</v>
      </c>
      <c r="M644" s="13">
        <f>K644-H644</f>
        <v>12</v>
      </c>
      <c r="N644" s="13">
        <f>K644-J644</f>
        <v>7</v>
      </c>
      <c r="O644" s="11" t="s">
        <v>56</v>
      </c>
      <c r="P644" s="11" t="s">
        <v>57</v>
      </c>
      <c r="Q644" s="14" t="s">
        <v>1180</v>
      </c>
      <c r="R644" s="19" t="s">
        <v>1029</v>
      </c>
    </row>
    <row r="645" spans="1:18" ht="13" customHeight="1">
      <c r="A645" s="14">
        <v>40</v>
      </c>
      <c r="B645" s="11" t="s">
        <v>625</v>
      </c>
      <c r="C645" s="11" t="s">
        <v>1089</v>
      </c>
      <c r="D645" s="11" t="s">
        <v>239</v>
      </c>
      <c r="E645" s="11">
        <v>2</v>
      </c>
      <c r="F645" s="11">
        <v>17</v>
      </c>
      <c r="G645" s="11">
        <v>20</v>
      </c>
      <c r="H645" s="11">
        <v>20</v>
      </c>
      <c r="I645" s="14">
        <v>22</v>
      </c>
      <c r="J645" s="14">
        <v>22</v>
      </c>
      <c r="K645" s="11">
        <v>23</v>
      </c>
      <c r="L645" s="11">
        <v>0</v>
      </c>
      <c r="M645" s="13">
        <f>K645-H645</f>
        <v>3</v>
      </c>
      <c r="N645" s="13">
        <f>K645-J645</f>
        <v>1</v>
      </c>
      <c r="O645" s="11" t="s">
        <v>254</v>
      </c>
      <c r="P645" s="11" t="s">
        <v>264</v>
      </c>
      <c r="Q645" s="14" t="s">
        <v>1180</v>
      </c>
      <c r="R645" s="14"/>
    </row>
    <row r="646" spans="1:18" ht="13" customHeight="1">
      <c r="A646" s="14">
        <v>40</v>
      </c>
      <c r="B646" s="17" t="s">
        <v>625</v>
      </c>
      <c r="C646" s="11" t="s">
        <v>1086</v>
      </c>
      <c r="D646" s="11" t="s">
        <v>64</v>
      </c>
      <c r="E646" s="14">
        <v>0</v>
      </c>
      <c r="F646" s="14">
        <v>4</v>
      </c>
      <c r="G646" s="15">
        <v>4</v>
      </c>
      <c r="H646" s="14">
        <v>4</v>
      </c>
      <c r="I646" s="14">
        <v>4</v>
      </c>
      <c r="J646" s="14">
        <v>4</v>
      </c>
      <c r="K646" s="14">
        <v>4</v>
      </c>
      <c r="L646" s="11">
        <v>0</v>
      </c>
      <c r="M646" s="13">
        <f>K646-H646</f>
        <v>0</v>
      </c>
      <c r="N646" s="13">
        <f>K646-J646</f>
        <v>0</v>
      </c>
      <c r="O646" s="14" t="s">
        <v>228</v>
      </c>
      <c r="P646" s="14" t="s">
        <v>229</v>
      </c>
      <c r="Q646" s="14" t="s">
        <v>1180</v>
      </c>
      <c r="R646" s="19" t="s">
        <v>160</v>
      </c>
    </row>
    <row r="647" spans="1:18" ht="13" customHeight="1">
      <c r="A647" s="14">
        <v>40</v>
      </c>
      <c r="B647" s="11" t="s">
        <v>625</v>
      </c>
      <c r="C647" s="11" t="s">
        <v>1073</v>
      </c>
      <c r="D647" s="11" t="s">
        <v>520</v>
      </c>
      <c r="E647" s="11">
        <v>3</v>
      </c>
      <c r="F647" s="11">
        <f>22+4+2</f>
        <v>28</v>
      </c>
      <c r="G647" s="11">
        <v>17</v>
      </c>
      <c r="H647" s="12">
        <v>16</v>
      </c>
      <c r="I647" s="14">
        <v>19</v>
      </c>
      <c r="J647" s="14">
        <v>19</v>
      </c>
      <c r="K647" s="11">
        <v>20</v>
      </c>
      <c r="L647" s="11">
        <v>0</v>
      </c>
      <c r="M647" s="13">
        <f>K647-H647</f>
        <v>4</v>
      </c>
      <c r="N647" s="13">
        <f>K647-J647</f>
        <v>1</v>
      </c>
      <c r="O647" s="11" t="s">
        <v>222</v>
      </c>
      <c r="P647" s="11" t="s">
        <v>38</v>
      </c>
      <c r="Q647" s="14" t="s">
        <v>1180</v>
      </c>
      <c r="R647" s="19" t="s">
        <v>1029</v>
      </c>
    </row>
    <row r="648" spans="1:18" ht="13" customHeight="1">
      <c r="A648" s="14">
        <v>40</v>
      </c>
      <c r="B648" s="11" t="s">
        <v>625</v>
      </c>
      <c r="C648" s="11" t="s">
        <v>1075</v>
      </c>
      <c r="D648" s="11" t="s">
        <v>236</v>
      </c>
      <c r="E648" s="11">
        <v>0</v>
      </c>
      <c r="F648" s="11">
        <v>0</v>
      </c>
      <c r="G648" s="11">
        <v>3</v>
      </c>
      <c r="H648" s="11">
        <v>3</v>
      </c>
      <c r="I648" s="14">
        <v>3</v>
      </c>
      <c r="J648" s="14">
        <v>3</v>
      </c>
      <c r="K648" s="11">
        <v>3</v>
      </c>
      <c r="L648" s="11">
        <v>0</v>
      </c>
      <c r="M648" s="13">
        <f>K648-H648</f>
        <v>0</v>
      </c>
      <c r="N648" s="13">
        <f>K648-J648</f>
        <v>0</v>
      </c>
      <c r="O648" s="11" t="s">
        <v>228</v>
      </c>
      <c r="P648" s="11" t="s">
        <v>581</v>
      </c>
      <c r="Q648" s="14" t="s">
        <v>1180</v>
      </c>
      <c r="R648" s="14"/>
    </row>
    <row r="649" spans="1:18" ht="14">
      <c r="A649" s="14">
        <v>40</v>
      </c>
      <c r="B649" s="11" t="s">
        <v>625</v>
      </c>
      <c r="C649" s="11" t="s">
        <v>1076</v>
      </c>
      <c r="D649" s="11" t="s">
        <v>605</v>
      </c>
      <c r="E649" s="11">
        <v>0</v>
      </c>
      <c r="F649" s="11">
        <v>4</v>
      </c>
      <c r="G649" s="11">
        <v>5</v>
      </c>
      <c r="H649" s="11">
        <v>5</v>
      </c>
      <c r="I649" s="14">
        <v>5</v>
      </c>
      <c r="J649" s="14">
        <v>5</v>
      </c>
      <c r="K649" s="11">
        <v>5</v>
      </c>
      <c r="L649" s="11">
        <v>0</v>
      </c>
      <c r="M649" s="13">
        <f>K649-H649</f>
        <v>0</v>
      </c>
      <c r="N649" s="13">
        <f>K649-J649</f>
        <v>0</v>
      </c>
      <c r="O649" s="11" t="s">
        <v>254</v>
      </c>
      <c r="P649" s="11" t="s">
        <v>32</v>
      </c>
      <c r="Q649" s="14" t="s">
        <v>1180</v>
      </c>
      <c r="R649" s="14"/>
    </row>
    <row r="650" spans="1:18" ht="14">
      <c r="A650" s="14">
        <v>41</v>
      </c>
      <c r="B650" s="11" t="s">
        <v>625</v>
      </c>
      <c r="C650" s="11" t="s">
        <v>691</v>
      </c>
      <c r="D650" s="11" t="s">
        <v>259</v>
      </c>
      <c r="E650" s="11">
        <v>2</v>
      </c>
      <c r="F650" s="11">
        <v>385</v>
      </c>
      <c r="G650" s="11">
        <v>301</v>
      </c>
      <c r="H650" s="11">
        <v>301</v>
      </c>
      <c r="I650" s="14">
        <v>340</v>
      </c>
      <c r="J650" s="14">
        <v>340</v>
      </c>
      <c r="K650" s="11">
        <v>360</v>
      </c>
      <c r="L650" s="11">
        <v>13</v>
      </c>
      <c r="M650" s="13">
        <f>K650-H650</f>
        <v>59</v>
      </c>
      <c r="N650" s="13">
        <f>K650-J650</f>
        <v>20</v>
      </c>
      <c r="O650" s="11" t="s">
        <v>56</v>
      </c>
      <c r="P650" s="11" t="s">
        <v>57</v>
      </c>
      <c r="Q650" s="14" t="s">
        <v>1180</v>
      </c>
      <c r="R650" s="14"/>
    </row>
    <row r="651" spans="1:18" ht="14">
      <c r="A651" s="14">
        <v>41</v>
      </c>
      <c r="B651" s="11" t="s">
        <v>625</v>
      </c>
      <c r="C651" s="11" t="s">
        <v>774</v>
      </c>
      <c r="D651" s="11" t="s">
        <v>1038</v>
      </c>
      <c r="E651" s="11">
        <v>3</v>
      </c>
      <c r="F651" s="11">
        <v>17</v>
      </c>
      <c r="G651" s="11">
        <v>49</v>
      </c>
      <c r="H651" s="11">
        <v>49</v>
      </c>
      <c r="I651" s="14">
        <v>49</v>
      </c>
      <c r="J651" s="14">
        <v>49</v>
      </c>
      <c r="K651" s="11">
        <v>50</v>
      </c>
      <c r="L651" s="11">
        <v>0</v>
      </c>
      <c r="M651" s="13">
        <f>K651-H651</f>
        <v>1</v>
      </c>
      <c r="N651" s="13">
        <f>K651-J651</f>
        <v>1</v>
      </c>
      <c r="O651" s="11" t="s">
        <v>228</v>
      </c>
      <c r="P651" s="11" t="s">
        <v>1131</v>
      </c>
      <c r="Q651" s="14" t="s">
        <v>1180</v>
      </c>
      <c r="R651" s="14"/>
    </row>
    <row r="652" spans="1:18" ht="13" customHeight="1">
      <c r="A652" s="14">
        <v>41</v>
      </c>
      <c r="B652" s="11" t="s">
        <v>625</v>
      </c>
      <c r="C652" s="11" t="s">
        <v>191</v>
      </c>
      <c r="D652" s="11" t="s">
        <v>260</v>
      </c>
      <c r="E652" s="11">
        <v>1</v>
      </c>
      <c r="F652" s="11">
        <v>21</v>
      </c>
      <c r="G652" s="11">
        <v>57</v>
      </c>
      <c r="H652" s="11">
        <v>57</v>
      </c>
      <c r="I652" s="14">
        <v>63</v>
      </c>
      <c r="J652" s="14">
        <v>63</v>
      </c>
      <c r="K652" s="11">
        <v>67</v>
      </c>
      <c r="L652" s="11">
        <v>1</v>
      </c>
      <c r="M652" s="13">
        <f>K652-H652</f>
        <v>10</v>
      </c>
      <c r="N652" s="13">
        <f>K652-J652</f>
        <v>4</v>
      </c>
      <c r="O652" s="11" t="s">
        <v>26</v>
      </c>
      <c r="P652" s="11" t="s">
        <v>1131</v>
      </c>
      <c r="Q652" s="14" t="s">
        <v>1180</v>
      </c>
      <c r="R652" s="14"/>
    </row>
    <row r="653" spans="1:18" ht="13" customHeight="1">
      <c r="A653" s="14">
        <v>41</v>
      </c>
      <c r="B653" s="11" t="s">
        <v>625</v>
      </c>
      <c r="C653" s="11" t="s">
        <v>711</v>
      </c>
      <c r="D653" s="11" t="s">
        <v>430</v>
      </c>
      <c r="E653" s="11">
        <v>5</v>
      </c>
      <c r="F653" s="11">
        <v>6</v>
      </c>
      <c r="G653" s="11">
        <v>13</v>
      </c>
      <c r="H653" s="11">
        <v>13</v>
      </c>
      <c r="I653" s="14">
        <v>14</v>
      </c>
      <c r="J653" s="14">
        <v>14</v>
      </c>
      <c r="K653" s="11">
        <v>15</v>
      </c>
      <c r="L653" s="11">
        <v>0</v>
      </c>
      <c r="M653" s="13">
        <f>K653-H653</f>
        <v>2</v>
      </c>
      <c r="N653" s="13">
        <f>K653-J653</f>
        <v>1</v>
      </c>
      <c r="O653" s="11" t="s">
        <v>181</v>
      </c>
      <c r="P653" s="11" t="s">
        <v>122</v>
      </c>
      <c r="Q653" s="14" t="s">
        <v>1180</v>
      </c>
      <c r="R653" s="14"/>
    </row>
    <row r="654" spans="1:18" ht="13" customHeight="1">
      <c r="A654" s="14">
        <v>41</v>
      </c>
      <c r="B654" s="11" t="s">
        <v>625</v>
      </c>
      <c r="C654" s="11" t="s">
        <v>824</v>
      </c>
      <c r="D654" s="11" t="s">
        <v>261</v>
      </c>
      <c r="E654" s="11">
        <v>7</v>
      </c>
      <c r="F654" s="11">
        <v>58</v>
      </c>
      <c r="G654" s="11">
        <v>358</v>
      </c>
      <c r="H654" s="11">
        <v>358</v>
      </c>
      <c r="I654" s="14">
        <v>366</v>
      </c>
      <c r="J654" s="14">
        <v>366</v>
      </c>
      <c r="K654" s="11">
        <v>400</v>
      </c>
      <c r="L654" s="11">
        <v>0</v>
      </c>
      <c r="M654" s="13">
        <f>K654-H654</f>
        <v>42</v>
      </c>
      <c r="N654" s="13">
        <f>K654-J654</f>
        <v>34</v>
      </c>
      <c r="O654" s="11" t="s">
        <v>415</v>
      </c>
      <c r="P654" s="11" t="s">
        <v>1131</v>
      </c>
      <c r="Q654" s="14" t="s">
        <v>1180</v>
      </c>
      <c r="R654" s="14"/>
    </row>
    <row r="655" spans="1:18" ht="13" customHeight="1">
      <c r="A655" s="14">
        <v>41</v>
      </c>
      <c r="B655" s="11" t="s">
        <v>625</v>
      </c>
      <c r="C655" s="11" t="s">
        <v>826</v>
      </c>
      <c r="D655" s="11" t="s">
        <v>431</v>
      </c>
      <c r="E655" s="11">
        <v>0</v>
      </c>
      <c r="F655" s="11">
        <v>1</v>
      </c>
      <c r="G655" s="11">
        <v>3</v>
      </c>
      <c r="H655" s="11">
        <v>3</v>
      </c>
      <c r="I655" s="14">
        <v>3</v>
      </c>
      <c r="J655" s="14">
        <v>3</v>
      </c>
      <c r="K655" s="11">
        <v>3</v>
      </c>
      <c r="L655" s="11">
        <v>0</v>
      </c>
      <c r="M655" s="13">
        <f>K655-H655</f>
        <v>0</v>
      </c>
      <c r="N655" s="13">
        <f>K655-J655</f>
        <v>0</v>
      </c>
      <c r="O655" s="11" t="s">
        <v>181</v>
      </c>
      <c r="P655" s="11" t="s">
        <v>122</v>
      </c>
      <c r="Q655" s="14" t="s">
        <v>1180</v>
      </c>
      <c r="R655" s="14"/>
    </row>
    <row r="656" spans="1:18" ht="13" customHeight="1">
      <c r="A656" s="14">
        <v>41</v>
      </c>
      <c r="B656" s="11" t="s">
        <v>625</v>
      </c>
      <c r="C656" s="11" t="s">
        <v>828</v>
      </c>
      <c r="D656" s="11" t="s">
        <v>158</v>
      </c>
      <c r="E656" s="11">
        <v>1</v>
      </c>
      <c r="F656" s="11">
        <v>1</v>
      </c>
      <c r="G656" s="11">
        <v>4</v>
      </c>
      <c r="H656" s="11">
        <v>4</v>
      </c>
      <c r="I656" s="14">
        <v>5</v>
      </c>
      <c r="J656" s="14">
        <v>5</v>
      </c>
      <c r="K656" s="11">
        <v>5</v>
      </c>
      <c r="L656" s="11">
        <v>0</v>
      </c>
      <c r="M656" s="13">
        <f>K656-H656</f>
        <v>1</v>
      </c>
      <c r="N656" s="13">
        <f>K656-J656</f>
        <v>0</v>
      </c>
      <c r="O656" s="11" t="s">
        <v>181</v>
      </c>
      <c r="P656" s="11" t="s">
        <v>122</v>
      </c>
      <c r="Q656" s="14" t="s">
        <v>1180</v>
      </c>
      <c r="R656" s="19" t="s">
        <v>160</v>
      </c>
    </row>
    <row r="657" spans="1:237" ht="13" customHeight="1">
      <c r="A657" s="14">
        <v>41</v>
      </c>
      <c r="B657" s="11" t="s">
        <v>625</v>
      </c>
      <c r="C657" s="11" t="s">
        <v>765</v>
      </c>
      <c r="D657" s="11" t="s">
        <v>413</v>
      </c>
      <c r="E657" s="11">
        <v>0</v>
      </c>
      <c r="F657" s="11">
        <v>10</v>
      </c>
      <c r="G657" s="11">
        <v>9</v>
      </c>
      <c r="H657" s="11">
        <v>9</v>
      </c>
      <c r="I657" s="14">
        <v>9</v>
      </c>
      <c r="J657" s="14">
        <v>9</v>
      </c>
      <c r="K657" s="11">
        <v>9</v>
      </c>
      <c r="L657" s="11">
        <v>0</v>
      </c>
      <c r="M657" s="13">
        <f>K657-H657</f>
        <v>0</v>
      </c>
      <c r="N657" s="13">
        <f>K657-J657</f>
        <v>0</v>
      </c>
      <c r="O657" s="11" t="s">
        <v>592</v>
      </c>
      <c r="P657" s="11" t="s">
        <v>231</v>
      </c>
      <c r="Q657" s="14" t="s">
        <v>1180</v>
      </c>
      <c r="R657" s="14"/>
    </row>
    <row r="658" spans="1:237" ht="14">
      <c r="A658" s="14">
        <v>41</v>
      </c>
      <c r="B658" s="11" t="s">
        <v>625</v>
      </c>
      <c r="C658" s="11" t="s">
        <v>977</v>
      </c>
      <c r="D658" s="11" t="s">
        <v>414</v>
      </c>
      <c r="E658" s="11">
        <v>1</v>
      </c>
      <c r="F658" s="11">
        <f>51</f>
        <v>51</v>
      </c>
      <c r="G658" s="11">
        <v>78</v>
      </c>
      <c r="H658" s="11">
        <v>78</v>
      </c>
      <c r="I658" s="14">
        <v>84</v>
      </c>
      <c r="J658" s="14">
        <v>84</v>
      </c>
      <c r="K658" s="11">
        <v>84</v>
      </c>
      <c r="L658" s="11">
        <v>0</v>
      </c>
      <c r="M658" s="13">
        <f>K658-H658</f>
        <v>6</v>
      </c>
      <c r="N658" s="13">
        <f>K658-J658</f>
        <v>0</v>
      </c>
      <c r="O658" s="11" t="s">
        <v>228</v>
      </c>
      <c r="P658" s="11" t="s">
        <v>1131</v>
      </c>
      <c r="Q658" s="14" t="s">
        <v>1180</v>
      </c>
      <c r="R658" s="14"/>
    </row>
    <row r="659" spans="1:237" ht="13" customHeight="1">
      <c r="A659" s="14">
        <v>41</v>
      </c>
      <c r="B659" s="11" t="s">
        <v>625</v>
      </c>
      <c r="C659" s="11" t="s">
        <v>978</v>
      </c>
      <c r="D659" s="11" t="s">
        <v>258</v>
      </c>
      <c r="E659" s="11">
        <v>4</v>
      </c>
      <c r="F659" s="11">
        <f>36+36+2</f>
        <v>74</v>
      </c>
      <c r="G659" s="11">
        <v>91</v>
      </c>
      <c r="H659" s="11">
        <v>91</v>
      </c>
      <c r="I659" s="14">
        <v>97</v>
      </c>
      <c r="J659" s="14">
        <v>97</v>
      </c>
      <c r="K659" s="11">
        <v>105</v>
      </c>
      <c r="L659" s="11">
        <v>1</v>
      </c>
      <c r="M659" s="13">
        <f>K659-H659</f>
        <v>14</v>
      </c>
      <c r="N659" s="13">
        <f>K659-J659</f>
        <v>8</v>
      </c>
      <c r="O659" s="11" t="s">
        <v>56</v>
      </c>
      <c r="P659" s="11" t="s">
        <v>57</v>
      </c>
      <c r="Q659" s="14" t="s">
        <v>1180</v>
      </c>
      <c r="R659" s="14"/>
    </row>
    <row r="660" spans="1:237" ht="13" customHeight="1">
      <c r="A660" s="14">
        <v>41</v>
      </c>
      <c r="B660" s="11" t="s">
        <v>625</v>
      </c>
      <c r="C660" s="11" t="s">
        <v>1007</v>
      </c>
      <c r="D660" s="11" t="s">
        <v>591</v>
      </c>
      <c r="E660" s="11">
        <v>4</v>
      </c>
      <c r="F660" s="11">
        <v>202</v>
      </c>
      <c r="G660" s="11">
        <v>360</v>
      </c>
      <c r="H660" s="11">
        <v>360</v>
      </c>
      <c r="I660" s="14">
        <v>373</v>
      </c>
      <c r="J660" s="14">
        <v>373</v>
      </c>
      <c r="K660" s="11">
        <v>415</v>
      </c>
      <c r="L660" s="11">
        <v>3</v>
      </c>
      <c r="M660" s="13">
        <f>K660-H660</f>
        <v>55</v>
      </c>
      <c r="N660" s="13">
        <f>K660-J660</f>
        <v>42</v>
      </c>
      <c r="O660" s="11" t="s">
        <v>195</v>
      </c>
      <c r="P660" s="11" t="s">
        <v>57</v>
      </c>
      <c r="Q660" s="14" t="s">
        <v>1180</v>
      </c>
      <c r="R660" s="14"/>
    </row>
    <row r="661" spans="1:237" ht="14">
      <c r="A661" s="14">
        <v>44</v>
      </c>
      <c r="B661" s="11" t="s">
        <v>784</v>
      </c>
      <c r="C661" s="11" t="s">
        <v>341</v>
      </c>
      <c r="D661" s="11" t="s">
        <v>629</v>
      </c>
      <c r="E661" s="11">
        <v>0</v>
      </c>
      <c r="F661" s="11">
        <v>0</v>
      </c>
      <c r="G661" s="11">
        <v>1</v>
      </c>
      <c r="H661" s="11">
        <v>1</v>
      </c>
      <c r="I661" s="14">
        <v>1</v>
      </c>
      <c r="J661" s="14">
        <v>1</v>
      </c>
      <c r="K661" s="11">
        <v>1</v>
      </c>
      <c r="L661" s="11">
        <v>0</v>
      </c>
      <c r="M661" s="13">
        <f>K661-H661</f>
        <v>0</v>
      </c>
      <c r="N661" s="13">
        <f>K661-J661</f>
        <v>0</v>
      </c>
      <c r="O661" s="11" t="s">
        <v>162</v>
      </c>
      <c r="P661" s="11" t="s">
        <v>250</v>
      </c>
      <c r="Q661" s="14" t="s">
        <v>810</v>
      </c>
      <c r="R661" s="14"/>
    </row>
    <row r="662" spans="1:237" ht="13" customHeight="1">
      <c r="A662" s="14">
        <v>44</v>
      </c>
      <c r="B662" s="11" t="s">
        <v>784</v>
      </c>
      <c r="C662" s="11" t="s">
        <v>877</v>
      </c>
      <c r="D662" s="11" t="s">
        <v>606</v>
      </c>
      <c r="E662" s="11">
        <v>0</v>
      </c>
      <c r="F662" s="11">
        <v>0</v>
      </c>
      <c r="G662" s="11">
        <v>1</v>
      </c>
      <c r="H662" s="11">
        <v>1</v>
      </c>
      <c r="I662" s="14">
        <v>2</v>
      </c>
      <c r="J662" s="21">
        <v>1</v>
      </c>
      <c r="K662" s="11">
        <v>1</v>
      </c>
      <c r="L662" s="11">
        <v>0</v>
      </c>
      <c r="M662" s="13">
        <f>K662-H662</f>
        <v>0</v>
      </c>
      <c r="N662" s="13">
        <f>K662-J662</f>
        <v>0</v>
      </c>
      <c r="O662" s="11" t="s">
        <v>162</v>
      </c>
      <c r="P662" s="11" t="s">
        <v>250</v>
      </c>
      <c r="Q662" s="14" t="s">
        <v>810</v>
      </c>
      <c r="R662" s="14" t="s">
        <v>1171</v>
      </c>
    </row>
    <row r="663" spans="1:237" ht="14">
      <c r="A663" s="14">
        <v>44</v>
      </c>
      <c r="B663" s="11" t="s">
        <v>784</v>
      </c>
      <c r="C663" s="11" t="s">
        <v>1022</v>
      </c>
      <c r="D663" s="11" t="s">
        <v>1091</v>
      </c>
      <c r="E663" s="11">
        <v>0</v>
      </c>
      <c r="F663" s="11">
        <v>1</v>
      </c>
      <c r="G663" s="12">
        <v>4</v>
      </c>
      <c r="H663" s="11">
        <v>4</v>
      </c>
      <c r="I663" s="14">
        <v>4</v>
      </c>
      <c r="J663" s="14">
        <v>4</v>
      </c>
      <c r="K663" s="11">
        <v>10</v>
      </c>
      <c r="L663" s="11">
        <v>0</v>
      </c>
      <c r="M663" s="13">
        <f>K663-H663</f>
        <v>6</v>
      </c>
      <c r="N663" s="13">
        <f>K663-J663</f>
        <v>6</v>
      </c>
      <c r="O663" s="11" t="s">
        <v>1146</v>
      </c>
      <c r="P663" s="11" t="s">
        <v>1113</v>
      </c>
      <c r="Q663" s="14" t="s">
        <v>810</v>
      </c>
      <c r="R663" s="19" t="s">
        <v>160</v>
      </c>
    </row>
    <row r="664" spans="1:237" ht="13" customHeight="1">
      <c r="A664" s="14">
        <v>44</v>
      </c>
      <c r="B664" s="11" t="s">
        <v>1121</v>
      </c>
      <c r="C664" s="11" t="s">
        <v>1122</v>
      </c>
      <c r="D664" s="11" t="s">
        <v>811</v>
      </c>
      <c r="E664" s="11">
        <v>0</v>
      </c>
      <c r="F664" s="11">
        <v>1</v>
      </c>
      <c r="G664" s="12">
        <v>1</v>
      </c>
      <c r="H664" s="11">
        <v>1</v>
      </c>
      <c r="I664" s="14">
        <v>1</v>
      </c>
      <c r="J664" s="14">
        <v>1</v>
      </c>
      <c r="K664" s="11">
        <v>1</v>
      </c>
      <c r="L664" s="11">
        <v>0</v>
      </c>
      <c r="M664" s="13">
        <f>K664-H664</f>
        <v>0</v>
      </c>
      <c r="N664" s="13">
        <f>K664-J664</f>
        <v>0</v>
      </c>
      <c r="O664" s="11" t="s">
        <v>1124</v>
      </c>
      <c r="P664" s="11" t="s">
        <v>1024</v>
      </c>
      <c r="Q664" s="14" t="s">
        <v>810</v>
      </c>
      <c r="R664" s="19" t="s">
        <v>160</v>
      </c>
    </row>
    <row r="665" spans="1:237" s="27" customFormat="1" ht="14">
      <c r="A665" s="23"/>
      <c r="B665" s="24" t="s">
        <v>1157</v>
      </c>
      <c r="C665" s="25"/>
      <c r="D665" s="26"/>
      <c r="E665" s="25">
        <f t="shared" ref="E665:N665" si="0">SUM(E2:E664)</f>
        <v>1484</v>
      </c>
      <c r="F665" s="25">
        <f t="shared" si="0"/>
        <v>15347</v>
      </c>
      <c r="G665" s="25">
        <f t="shared" si="0"/>
        <v>24697</v>
      </c>
      <c r="H665" s="25">
        <f t="shared" si="0"/>
        <v>24287</v>
      </c>
      <c r="I665" s="25">
        <f t="shared" si="0"/>
        <v>27341</v>
      </c>
      <c r="J665" s="25">
        <f t="shared" si="0"/>
        <v>27384</v>
      </c>
      <c r="K665" s="23">
        <f t="shared" si="0"/>
        <v>32942</v>
      </c>
      <c r="L665" s="23">
        <f t="shared" si="0"/>
        <v>301</v>
      </c>
      <c r="M665" s="23">
        <f t="shared" si="0"/>
        <v>8655</v>
      </c>
      <c r="N665" s="23">
        <f t="shared" si="0"/>
        <v>5558</v>
      </c>
      <c r="O665" s="23"/>
      <c r="P665" s="23"/>
      <c r="Q665" s="25"/>
      <c r="R665" s="25"/>
      <c r="IA665" s="28"/>
    </row>
    <row r="666" spans="1:237" s="1" customFormat="1" ht="14">
      <c r="A666" s="4"/>
      <c r="B666" s="5"/>
      <c r="C666" s="2"/>
      <c r="D666" s="5"/>
      <c r="E666" s="2"/>
      <c r="F666" s="2"/>
      <c r="G666" s="2"/>
      <c r="H666" s="2"/>
      <c r="I666" s="8"/>
      <c r="J666" s="8"/>
      <c r="K666" s="4"/>
      <c r="L666" s="4"/>
      <c r="M666" s="4"/>
      <c r="N666" s="4"/>
      <c r="O666" s="4"/>
      <c r="P666" s="4"/>
      <c r="IC666" s="4"/>
    </row>
    <row r="667" spans="1:237" s="1" customFormat="1" ht="14">
      <c r="A667" s="4"/>
      <c r="B667" s="5"/>
      <c r="C667" s="2"/>
      <c r="D667" s="5"/>
      <c r="E667" s="2"/>
      <c r="F667" s="2"/>
      <c r="G667" s="2"/>
      <c r="H667" s="2"/>
      <c r="I667" s="8"/>
      <c r="J667" s="8"/>
      <c r="K667" s="4"/>
      <c r="L667" s="4"/>
      <c r="M667" s="4"/>
      <c r="N667" s="4"/>
      <c r="O667" s="4"/>
      <c r="P667" s="4"/>
      <c r="IC667" s="4"/>
    </row>
    <row r="668" spans="1:237" s="1" customFormat="1" ht="14">
      <c r="A668" s="4"/>
      <c r="B668" s="5"/>
      <c r="C668" s="2"/>
      <c r="D668" s="10"/>
      <c r="E668" s="2"/>
      <c r="F668" s="2"/>
      <c r="G668" s="2"/>
      <c r="H668" s="2"/>
      <c r="I668" s="8"/>
      <c r="J668" s="8"/>
      <c r="K668" s="4"/>
      <c r="L668" s="4"/>
      <c r="M668" s="4"/>
      <c r="N668" s="4"/>
      <c r="O668" s="4"/>
      <c r="P668" s="4"/>
      <c r="IC668" s="4"/>
    </row>
    <row r="669" spans="1:237" s="1" customFormat="1" ht="14">
      <c r="A669" s="7"/>
      <c r="B669" s="5"/>
      <c r="C669" s="2"/>
      <c r="D669" s="5"/>
      <c r="E669" s="2"/>
      <c r="F669" s="2"/>
      <c r="G669" s="2"/>
      <c r="H669" s="2"/>
      <c r="I669" s="8"/>
      <c r="J669" s="8"/>
      <c r="K669" s="9"/>
      <c r="L669" s="9"/>
      <c r="M669" s="10"/>
      <c r="N669" s="10"/>
      <c r="O669" s="7"/>
      <c r="P669" s="7"/>
      <c r="IC669" s="4"/>
    </row>
    <row r="670" spans="1:237" s="1" customFormat="1" ht="14">
      <c r="A670" s="7"/>
      <c r="B670" s="5"/>
      <c r="C670" s="2"/>
      <c r="D670" s="5"/>
      <c r="E670" s="2"/>
      <c r="F670" s="2"/>
      <c r="G670" s="2"/>
      <c r="H670" s="2"/>
      <c r="I670" s="8"/>
      <c r="J670" s="8"/>
      <c r="K670" s="9"/>
      <c r="L670" s="9"/>
      <c r="M670" s="10"/>
      <c r="N670" s="10"/>
      <c r="O670" s="7"/>
      <c r="P670" s="7"/>
      <c r="IC670" s="4"/>
    </row>
    <row r="671" spans="1:237" s="1" customFormat="1" ht="14">
      <c r="A671" s="7"/>
      <c r="B671" s="5"/>
      <c r="C671" s="2"/>
      <c r="D671" s="5"/>
      <c r="E671" s="2"/>
      <c r="F671" s="2"/>
      <c r="G671" s="2"/>
      <c r="H671" s="2"/>
      <c r="I671" s="8"/>
      <c r="J671" s="8"/>
      <c r="K671" s="9"/>
      <c r="L671" s="9"/>
      <c r="M671" s="10"/>
      <c r="N671" s="10"/>
      <c r="O671" s="7"/>
      <c r="P671" s="7"/>
      <c r="IC671" s="4"/>
    </row>
    <row r="672" spans="1:237" s="1" customFormat="1" ht="14">
      <c r="A672" s="7"/>
      <c r="B672" s="5"/>
      <c r="C672" s="2"/>
      <c r="D672" s="5"/>
      <c r="E672" s="2"/>
      <c r="F672" s="2"/>
      <c r="G672" s="2"/>
      <c r="H672" s="2"/>
      <c r="I672" s="8"/>
      <c r="J672" s="8"/>
      <c r="K672" s="9"/>
      <c r="L672" s="9"/>
      <c r="M672" s="10"/>
      <c r="N672" s="10"/>
      <c r="O672" s="7"/>
      <c r="P672" s="7"/>
      <c r="IC672" s="4"/>
    </row>
    <row r="673" spans="1:237" s="1" customFormat="1" ht="14">
      <c r="A673" s="7"/>
      <c r="B673" s="5"/>
      <c r="C673" s="2"/>
      <c r="D673" s="5"/>
      <c r="E673" s="2"/>
      <c r="F673" s="2"/>
      <c r="G673" s="2"/>
      <c r="H673" s="2"/>
      <c r="I673" s="8"/>
      <c r="J673" s="8"/>
      <c r="K673" s="9"/>
      <c r="L673" s="9"/>
      <c r="M673" s="10"/>
      <c r="N673" s="10"/>
      <c r="O673" s="7"/>
      <c r="P673" s="7"/>
      <c r="IC673" s="4"/>
    </row>
    <row r="674" spans="1:237" s="1" customFormat="1" ht="14">
      <c r="A674" s="7"/>
      <c r="B674" s="5"/>
      <c r="C674" s="2"/>
      <c r="D674" s="5"/>
      <c r="E674" s="2"/>
      <c r="F674" s="2"/>
      <c r="G674" s="2"/>
      <c r="H674" s="2"/>
      <c r="I674" s="8"/>
      <c r="J674" s="8"/>
      <c r="K674" s="9"/>
      <c r="L674" s="9"/>
      <c r="M674" s="10"/>
      <c r="N674" s="10"/>
      <c r="O674" s="7"/>
      <c r="P674" s="7"/>
      <c r="IC674" s="4"/>
    </row>
    <row r="675" spans="1:237" s="1" customFormat="1" ht="14">
      <c r="A675" s="7"/>
      <c r="B675" s="5"/>
      <c r="C675" s="2"/>
      <c r="D675" s="5"/>
      <c r="E675" s="2"/>
      <c r="F675" s="2"/>
      <c r="G675" s="2"/>
      <c r="H675" s="2"/>
      <c r="I675" s="8"/>
      <c r="J675" s="8"/>
      <c r="K675" s="9"/>
      <c r="L675" s="9"/>
      <c r="M675" s="10"/>
      <c r="N675" s="10"/>
      <c r="O675" s="7"/>
      <c r="P675" s="7"/>
      <c r="IC675" s="4"/>
    </row>
    <row r="676" spans="1:237" s="1" customFormat="1" ht="14">
      <c r="A676" s="7"/>
      <c r="B676" s="5"/>
      <c r="C676" s="2"/>
      <c r="D676" s="5"/>
      <c r="E676" s="2"/>
      <c r="F676" s="2"/>
      <c r="G676" s="2"/>
      <c r="H676" s="2"/>
      <c r="I676" s="8"/>
      <c r="J676" s="8"/>
      <c r="K676" s="9"/>
      <c r="L676" s="9"/>
      <c r="M676" s="10"/>
      <c r="N676" s="10"/>
      <c r="O676" s="7"/>
      <c r="P676" s="7"/>
      <c r="IC676" s="4"/>
    </row>
    <row r="677" spans="1:237" s="1" customFormat="1" ht="14">
      <c r="A677" s="7"/>
      <c r="B677" s="5"/>
      <c r="C677" s="2"/>
      <c r="D677" s="5"/>
      <c r="E677" s="2"/>
      <c r="F677" s="2"/>
      <c r="G677" s="2"/>
      <c r="H677" s="2"/>
      <c r="I677" s="8"/>
      <c r="J677" s="8"/>
      <c r="K677" s="9"/>
      <c r="L677" s="9"/>
      <c r="M677" s="10"/>
      <c r="N677" s="10"/>
      <c r="O677" s="7"/>
      <c r="P677" s="7"/>
      <c r="IC677" s="4"/>
    </row>
    <row r="678" spans="1:237" s="1" customFormat="1" ht="14">
      <c r="A678" s="7"/>
      <c r="B678" s="5"/>
      <c r="C678" s="2"/>
      <c r="D678" s="5"/>
      <c r="E678" s="2"/>
      <c r="F678" s="2"/>
      <c r="G678" s="2"/>
      <c r="H678" s="2"/>
      <c r="I678" s="8"/>
      <c r="J678" s="8"/>
      <c r="K678" s="9"/>
      <c r="L678" s="9"/>
      <c r="M678" s="10"/>
      <c r="N678" s="10"/>
      <c r="O678" s="7"/>
      <c r="P678" s="7"/>
      <c r="IC678" s="4"/>
    </row>
    <row r="679" spans="1:237" s="1" customFormat="1" ht="14">
      <c r="A679" s="7"/>
      <c r="B679" s="5"/>
      <c r="C679" s="2"/>
      <c r="D679" s="5"/>
      <c r="E679" s="2"/>
      <c r="F679" s="2"/>
      <c r="G679" s="2"/>
      <c r="H679" s="2"/>
      <c r="I679" s="8"/>
      <c r="J679" s="8"/>
      <c r="K679" s="9"/>
      <c r="L679" s="9"/>
      <c r="M679" s="10"/>
      <c r="N679" s="10"/>
      <c r="O679" s="7"/>
      <c r="P679" s="7"/>
      <c r="IC679" s="4"/>
    </row>
    <row r="680" spans="1:237" s="1" customFormat="1" ht="14">
      <c r="A680" s="4"/>
      <c r="B680" s="5"/>
      <c r="C680" s="2"/>
      <c r="D680" s="5"/>
      <c r="E680" s="2"/>
      <c r="F680" s="2"/>
      <c r="G680" s="2"/>
      <c r="H680" s="2"/>
      <c r="I680" s="8"/>
      <c r="J680" s="8"/>
      <c r="K680" s="4"/>
      <c r="L680" s="4"/>
      <c r="M680" s="4"/>
      <c r="N680" s="4"/>
      <c r="O680" s="4"/>
      <c r="P680" s="4"/>
      <c r="IC680" s="4"/>
    </row>
    <row r="681" spans="1:237" s="1" customFormat="1" ht="14">
      <c r="A681" s="4"/>
      <c r="B681" s="5"/>
      <c r="C681" s="2"/>
      <c r="D681" s="5"/>
      <c r="E681" s="2"/>
      <c r="F681" s="2"/>
      <c r="G681" s="2"/>
      <c r="H681" s="2"/>
      <c r="I681" s="8"/>
      <c r="J681" s="8"/>
      <c r="K681" s="4"/>
      <c r="L681" s="4"/>
      <c r="M681" s="4"/>
      <c r="N681" s="4"/>
      <c r="O681" s="4"/>
      <c r="P681" s="4"/>
      <c r="IC681" s="4"/>
    </row>
    <row r="682" spans="1:237" s="1" customFormat="1" ht="14">
      <c r="A682" s="4"/>
      <c r="B682" s="5"/>
      <c r="C682" s="2"/>
      <c r="D682" s="5"/>
      <c r="E682" s="2"/>
      <c r="F682" s="2"/>
      <c r="G682" s="2"/>
      <c r="H682" s="2"/>
      <c r="I682" s="8"/>
      <c r="J682" s="8"/>
      <c r="K682" s="4"/>
      <c r="L682" s="4"/>
      <c r="M682" s="4"/>
      <c r="N682" s="4"/>
      <c r="O682" s="4"/>
      <c r="P682" s="4"/>
      <c r="IC682" s="4"/>
    </row>
    <row r="683" spans="1:237" s="1" customFormat="1" ht="14">
      <c r="A683" s="4"/>
      <c r="B683" s="5"/>
      <c r="C683" s="3"/>
      <c r="D683" s="5"/>
      <c r="E683" s="2"/>
      <c r="F683" s="2"/>
      <c r="G683" s="2"/>
      <c r="H683" s="2"/>
      <c r="I683" s="8"/>
      <c r="J683" s="8"/>
      <c r="K683" s="4"/>
      <c r="L683" s="4"/>
      <c r="M683" s="4"/>
      <c r="N683" s="4"/>
      <c r="O683" s="4"/>
      <c r="P683" s="4"/>
      <c r="IC683" s="4"/>
    </row>
    <row r="684" spans="1:237" s="1" customFormat="1" ht="14">
      <c r="A684" s="4"/>
      <c r="B684" s="5"/>
      <c r="C684" s="2"/>
      <c r="D684" s="5"/>
      <c r="E684" s="2"/>
      <c r="F684" s="2"/>
      <c r="G684" s="2"/>
      <c r="H684" s="2"/>
      <c r="I684" s="8"/>
      <c r="J684" s="8"/>
      <c r="K684" s="4"/>
      <c r="L684" s="4"/>
      <c r="M684" s="4"/>
      <c r="N684" s="4"/>
      <c r="O684" s="4"/>
      <c r="P684" s="4"/>
      <c r="IC684" s="4"/>
    </row>
    <row r="685" spans="1:237" s="1" customFormat="1" ht="14">
      <c r="A685" s="4"/>
      <c r="B685" s="5"/>
      <c r="C685" s="2"/>
      <c r="D685" s="5"/>
      <c r="E685" s="2"/>
      <c r="F685" s="2"/>
      <c r="G685" s="2"/>
      <c r="H685" s="2"/>
      <c r="I685" s="8"/>
      <c r="J685" s="8"/>
      <c r="K685" s="4"/>
      <c r="L685" s="4"/>
      <c r="M685" s="4"/>
      <c r="N685" s="4"/>
      <c r="O685" s="4"/>
      <c r="P685" s="4"/>
      <c r="IC685" s="4"/>
    </row>
    <row r="686" spans="1:237" s="1" customFormat="1" ht="14">
      <c r="A686" s="4"/>
      <c r="B686" s="5"/>
      <c r="C686" s="2"/>
      <c r="D686" s="5"/>
      <c r="E686" s="2"/>
      <c r="F686" s="2"/>
      <c r="G686" s="2"/>
      <c r="H686" s="2"/>
      <c r="I686" s="8"/>
      <c r="J686" s="8"/>
      <c r="K686" s="4"/>
      <c r="L686" s="4"/>
      <c r="M686" s="4"/>
      <c r="N686" s="4"/>
      <c r="O686" s="4"/>
      <c r="P686" s="4"/>
      <c r="IC686" s="4"/>
    </row>
    <row r="687" spans="1:237" s="1" customFormat="1" ht="14">
      <c r="A687" s="4"/>
      <c r="B687" s="5"/>
      <c r="C687" s="2"/>
      <c r="D687" s="5"/>
      <c r="E687" s="2"/>
      <c r="F687" s="2"/>
      <c r="G687" s="2"/>
      <c r="H687" s="2"/>
      <c r="I687" s="8"/>
      <c r="J687" s="8"/>
      <c r="K687" s="4"/>
      <c r="L687" s="4"/>
      <c r="M687" s="4"/>
      <c r="N687" s="4"/>
      <c r="O687" s="4"/>
      <c r="P687" s="4"/>
      <c r="IC687" s="4"/>
    </row>
    <row r="688" spans="1:237" s="1" customFormat="1" ht="14">
      <c r="A688" s="4"/>
      <c r="B688" s="5"/>
      <c r="C688" s="2"/>
      <c r="D688" s="5"/>
      <c r="E688" s="2"/>
      <c r="F688" s="2"/>
      <c r="G688" s="2"/>
      <c r="H688" s="2"/>
      <c r="I688" s="8"/>
      <c r="J688" s="8"/>
      <c r="K688" s="4"/>
      <c r="L688" s="4"/>
      <c r="M688" s="4"/>
      <c r="N688" s="4"/>
      <c r="O688" s="4"/>
      <c r="P688" s="4"/>
      <c r="IC688" s="4"/>
    </row>
    <row r="689" spans="1:237" s="1" customFormat="1" ht="14">
      <c r="A689" s="4"/>
      <c r="B689" s="5"/>
      <c r="C689" s="2"/>
      <c r="D689" s="5"/>
      <c r="E689" s="2"/>
      <c r="F689" s="2"/>
      <c r="G689" s="2"/>
      <c r="H689" s="2"/>
      <c r="I689" s="8"/>
      <c r="J689" s="8"/>
      <c r="K689" s="4"/>
      <c r="L689" s="4"/>
      <c r="M689" s="4"/>
      <c r="N689" s="4"/>
      <c r="O689" s="4"/>
      <c r="P689" s="4"/>
      <c r="IC689" s="4"/>
    </row>
    <row r="690" spans="1:237" s="1" customFormat="1" ht="14">
      <c r="A690" s="4"/>
      <c r="B690" s="5"/>
      <c r="C690" s="3"/>
      <c r="D690" s="5"/>
      <c r="E690" s="2"/>
      <c r="F690" s="2"/>
      <c r="G690" s="2"/>
      <c r="H690" s="2"/>
      <c r="I690" s="8"/>
      <c r="J690" s="8"/>
      <c r="K690" s="4"/>
      <c r="L690" s="4"/>
      <c r="M690" s="4"/>
      <c r="N690" s="4"/>
      <c r="O690" s="4"/>
      <c r="P690" s="4"/>
      <c r="IC690" s="4"/>
    </row>
    <row r="691" spans="1:237" s="1" customFormat="1" ht="14">
      <c r="A691" s="4"/>
      <c r="B691" s="5"/>
      <c r="C691" s="2"/>
      <c r="D691" s="5"/>
      <c r="E691" s="2"/>
      <c r="F691" s="2"/>
      <c r="G691" s="2"/>
      <c r="H691" s="2"/>
      <c r="I691" s="8"/>
      <c r="J691" s="8"/>
      <c r="K691" s="4"/>
      <c r="L691" s="4"/>
      <c r="M691" s="4"/>
      <c r="N691" s="4"/>
      <c r="O691" s="4"/>
      <c r="P691" s="4"/>
      <c r="IC691" s="4"/>
    </row>
    <row r="692" spans="1:237" s="1" customFormat="1" ht="14">
      <c r="A692" s="4"/>
      <c r="B692" s="5"/>
      <c r="C692" s="6"/>
      <c r="D692" s="7"/>
      <c r="E692" s="2"/>
      <c r="F692" s="2"/>
      <c r="G692" s="2"/>
      <c r="H692" s="2"/>
      <c r="I692" s="9"/>
      <c r="J692" s="9"/>
      <c r="K692" s="4"/>
      <c r="L692" s="4"/>
      <c r="M692" s="4"/>
      <c r="N692" s="4"/>
      <c r="O692" s="4"/>
      <c r="P692" s="4"/>
      <c r="IC692" s="4"/>
    </row>
    <row r="693" spans="1:237" s="1" customFormat="1" ht="14">
      <c r="A693" s="4"/>
      <c r="B693" s="5"/>
      <c r="C693" s="2"/>
      <c r="D693" s="5"/>
      <c r="E693" s="3"/>
      <c r="F693" s="3"/>
      <c r="G693" s="3"/>
      <c r="H693" s="3"/>
      <c r="I693" s="8"/>
      <c r="J693" s="8"/>
      <c r="K693" s="4"/>
      <c r="L693" s="4"/>
      <c r="M693" s="4"/>
      <c r="N693" s="4"/>
      <c r="O693" s="4"/>
      <c r="P693" s="4"/>
      <c r="IC693" s="4"/>
    </row>
    <row r="694" spans="1:237" s="1" customFormat="1" ht="14">
      <c r="A694" s="4"/>
      <c r="B694" s="5"/>
      <c r="C694" s="2"/>
      <c r="D694" s="5"/>
      <c r="E694" s="2"/>
      <c r="F694" s="2"/>
      <c r="G694" s="2"/>
      <c r="H694" s="2"/>
      <c r="I694" s="8"/>
      <c r="J694" s="8"/>
      <c r="K694" s="4"/>
      <c r="L694" s="4"/>
      <c r="M694" s="4"/>
      <c r="N694" s="4"/>
      <c r="O694" s="4"/>
      <c r="P694" s="4"/>
      <c r="IC694" s="4"/>
    </row>
    <row r="695" spans="1:237">
      <c r="B695" s="5"/>
      <c r="D695" s="5"/>
    </row>
    <row r="696" spans="1:237">
      <c r="B696" s="5"/>
      <c r="D696" s="5"/>
    </row>
    <row r="697" spans="1:237">
      <c r="B697" s="5"/>
      <c r="D697" s="5"/>
    </row>
    <row r="698" spans="1:237">
      <c r="B698" s="5"/>
      <c r="D698" s="5"/>
    </row>
    <row r="699" spans="1:237">
      <c r="B699" s="5"/>
      <c r="D699" s="5"/>
    </row>
    <row r="700" spans="1:237" ht="14">
      <c r="B700" s="5"/>
      <c r="D700" s="5"/>
      <c r="E700" s="3"/>
      <c r="F700" s="3"/>
      <c r="G700" s="3"/>
      <c r="H700" s="3"/>
    </row>
    <row r="701" spans="1:237">
      <c r="B701" s="5"/>
      <c r="D701" s="5"/>
    </row>
    <row r="702" spans="1:237" ht="14">
      <c r="B702" s="5"/>
      <c r="D702" s="5"/>
      <c r="E702" s="6"/>
      <c r="F702" s="6"/>
      <c r="G702" s="6"/>
      <c r="H702" s="6"/>
    </row>
    <row r="703" spans="1:237">
      <c r="B703" s="5"/>
      <c r="D703" s="5"/>
    </row>
    <row r="704" spans="1:237" ht="14">
      <c r="B704" s="5"/>
      <c r="D704" s="5"/>
      <c r="K704" s="3"/>
      <c r="L704" s="3"/>
      <c r="M704" s="3"/>
      <c r="N704" s="3"/>
      <c r="O704" s="3"/>
      <c r="P704" s="3"/>
    </row>
    <row r="705" spans="2:16">
      <c r="B705" s="5"/>
      <c r="D705" s="5"/>
    </row>
    <row r="706" spans="2:16">
      <c r="B706" s="5"/>
      <c r="D706" s="5"/>
    </row>
    <row r="707" spans="2:16">
      <c r="B707" s="5"/>
      <c r="D707" s="5"/>
    </row>
    <row r="708" spans="2:16">
      <c r="B708" s="5"/>
      <c r="D708" s="5"/>
    </row>
    <row r="709" spans="2:16">
      <c r="B709" s="5"/>
      <c r="D709" s="5"/>
    </row>
    <row r="710" spans="2:16">
      <c r="B710" s="5"/>
      <c r="D710" s="5"/>
    </row>
    <row r="711" spans="2:16">
      <c r="B711" s="5"/>
      <c r="D711" s="5"/>
    </row>
    <row r="712" spans="2:16">
      <c r="B712" s="5"/>
      <c r="D712" s="5"/>
    </row>
    <row r="713" spans="2:16">
      <c r="B713" s="5"/>
      <c r="D713" s="5"/>
    </row>
    <row r="714" spans="2:16" ht="14">
      <c r="B714" s="5"/>
      <c r="D714" s="5"/>
      <c r="K714" s="3"/>
      <c r="L714" s="3"/>
      <c r="M714" s="3"/>
      <c r="N714" s="3"/>
      <c r="O714" s="3"/>
      <c r="P714" s="3"/>
    </row>
    <row r="715" spans="2:16">
      <c r="B715" s="5"/>
      <c r="D715" s="5"/>
    </row>
    <row r="716" spans="2:16" ht="14">
      <c r="B716" s="5"/>
      <c r="C716" s="3"/>
      <c r="D716" s="5"/>
    </row>
    <row r="717" spans="2:16">
      <c r="B717" s="5"/>
      <c r="D717" s="5"/>
    </row>
    <row r="718" spans="2:16">
      <c r="B718" s="5"/>
      <c r="D718" s="5"/>
    </row>
    <row r="719" spans="2:16">
      <c r="B719" s="5"/>
      <c r="D719" s="5"/>
    </row>
    <row r="720" spans="2:16">
      <c r="B720" s="5"/>
      <c r="D720" s="5"/>
    </row>
    <row r="721" spans="2:10">
      <c r="B721" s="5"/>
      <c r="D721" s="5"/>
    </row>
    <row r="722" spans="2:10">
      <c r="B722" s="5"/>
      <c r="D722" s="5"/>
    </row>
    <row r="723" spans="2:10" ht="14">
      <c r="B723" s="5"/>
      <c r="C723" s="6"/>
      <c r="D723" s="7"/>
      <c r="I723" s="9"/>
      <c r="J723" s="9"/>
    </row>
    <row r="724" spans="2:10" ht="14">
      <c r="B724" s="5"/>
      <c r="C724" s="3"/>
      <c r="D724" s="5"/>
    </row>
    <row r="725" spans="2:10" ht="14">
      <c r="B725" s="5"/>
      <c r="C725" s="3"/>
      <c r="D725" s="5"/>
    </row>
    <row r="726" spans="2:10" ht="14">
      <c r="B726" s="5"/>
      <c r="D726" s="5"/>
      <c r="E726" s="3"/>
      <c r="F726" s="3"/>
      <c r="G726" s="3"/>
      <c r="H726" s="3"/>
    </row>
    <row r="727" spans="2:10">
      <c r="B727" s="5"/>
      <c r="D727" s="5"/>
    </row>
    <row r="728" spans="2:10">
      <c r="B728" s="5"/>
      <c r="D728" s="5"/>
    </row>
    <row r="729" spans="2:10">
      <c r="B729" s="5"/>
      <c r="D729" s="5"/>
    </row>
    <row r="730" spans="2:10">
      <c r="B730" s="5"/>
      <c r="D730" s="5"/>
    </row>
    <row r="731" spans="2:10">
      <c r="B731" s="5"/>
      <c r="D731" s="5"/>
    </row>
    <row r="732" spans="2:10">
      <c r="B732" s="5"/>
      <c r="D732" s="5"/>
    </row>
    <row r="733" spans="2:10" ht="14">
      <c r="B733" s="5"/>
      <c r="D733" s="5"/>
      <c r="E733" s="6"/>
      <c r="F733" s="6"/>
      <c r="G733" s="6"/>
      <c r="H733" s="6"/>
    </row>
    <row r="734" spans="2:10" ht="14">
      <c r="B734" s="5"/>
      <c r="D734" s="5"/>
      <c r="E734" s="3"/>
      <c r="F734" s="3"/>
      <c r="G734" s="3"/>
      <c r="H734" s="3"/>
    </row>
    <row r="735" spans="2:10" ht="14">
      <c r="B735" s="5"/>
      <c r="D735" s="5"/>
      <c r="E735" s="3"/>
      <c r="F735" s="3"/>
      <c r="G735" s="3"/>
      <c r="H735" s="3"/>
    </row>
    <row r="736" spans="2:10">
      <c r="B736" s="5"/>
      <c r="D736" s="5"/>
    </row>
    <row r="737" spans="2:4">
      <c r="B737" s="5"/>
      <c r="D737" s="5"/>
    </row>
    <row r="738" spans="2:4">
      <c r="B738" s="5"/>
      <c r="D738" s="5"/>
    </row>
    <row r="739" spans="2:4">
      <c r="B739" s="5"/>
      <c r="D739" s="5"/>
    </row>
    <row r="740" spans="2:4">
      <c r="B740" s="5"/>
      <c r="D740" s="5"/>
    </row>
    <row r="741" spans="2:4">
      <c r="B741" s="5"/>
      <c r="D741" s="5"/>
    </row>
    <row r="742" spans="2:4">
      <c r="B742" s="5"/>
      <c r="D742" s="5"/>
    </row>
    <row r="743" spans="2:4">
      <c r="B743" s="5"/>
      <c r="D743" s="5"/>
    </row>
    <row r="744" spans="2:4">
      <c r="B744" s="5"/>
      <c r="D744" s="5"/>
    </row>
    <row r="745" spans="2:4">
      <c r="B745" s="5"/>
      <c r="D745" s="5"/>
    </row>
    <row r="746" spans="2:4">
      <c r="B746" s="5"/>
      <c r="D746" s="5"/>
    </row>
    <row r="747" spans="2:4">
      <c r="B747" s="5"/>
      <c r="D747" s="5"/>
    </row>
    <row r="748" spans="2:4">
      <c r="B748" s="5"/>
      <c r="D748" s="5"/>
    </row>
    <row r="749" spans="2:4">
      <c r="B749" s="5"/>
      <c r="D749" s="5"/>
    </row>
    <row r="750" spans="2:4">
      <c r="B750" s="5"/>
      <c r="D750" s="5"/>
    </row>
    <row r="751" spans="2:4">
      <c r="B751" s="5"/>
      <c r="D751" s="5"/>
    </row>
    <row r="752" spans="2:4">
      <c r="B752" s="5"/>
      <c r="D752" s="5"/>
    </row>
    <row r="753" spans="2:16">
      <c r="B753" s="5"/>
      <c r="D753" s="5"/>
    </row>
    <row r="754" spans="2:16">
      <c r="B754" s="5"/>
      <c r="D754" s="5"/>
    </row>
    <row r="755" spans="2:16" ht="14">
      <c r="B755" s="5"/>
      <c r="C755" s="3"/>
      <c r="D755" s="5"/>
    </row>
    <row r="756" spans="2:16">
      <c r="B756" s="5"/>
      <c r="D756" s="5"/>
    </row>
    <row r="757" spans="2:16">
      <c r="B757" s="5"/>
      <c r="D757" s="5"/>
    </row>
    <row r="758" spans="2:16">
      <c r="B758" s="5"/>
      <c r="D758" s="5"/>
    </row>
    <row r="759" spans="2:16">
      <c r="B759" s="5"/>
      <c r="D759" s="5"/>
    </row>
    <row r="760" spans="2:16">
      <c r="B760" s="5"/>
      <c r="D760" s="5"/>
    </row>
    <row r="761" spans="2:16">
      <c r="B761" s="5"/>
      <c r="D761" s="5"/>
    </row>
    <row r="762" spans="2:16">
      <c r="B762" s="5"/>
      <c r="D762" s="5"/>
    </row>
    <row r="763" spans="2:16" ht="14">
      <c r="B763" s="5"/>
      <c r="D763" s="5"/>
      <c r="K763" s="6"/>
      <c r="L763" s="6"/>
      <c r="M763" s="2"/>
      <c r="N763" s="2"/>
      <c r="O763" s="6"/>
      <c r="P763" s="6"/>
    </row>
    <row r="764" spans="2:16" ht="14">
      <c r="B764" s="5"/>
      <c r="D764" s="5"/>
      <c r="K764" s="3"/>
      <c r="L764" s="3"/>
      <c r="M764" s="3"/>
      <c r="N764" s="3"/>
      <c r="O764" s="3"/>
      <c r="P764" s="3"/>
    </row>
    <row r="765" spans="2:16" ht="14">
      <c r="B765" s="5"/>
      <c r="C765" s="3"/>
      <c r="D765" s="5"/>
      <c r="E765" s="3"/>
      <c r="F765" s="3"/>
      <c r="G765" s="3"/>
      <c r="H765" s="3"/>
    </row>
    <row r="766" spans="2:16">
      <c r="B766" s="5"/>
      <c r="D766" s="5"/>
    </row>
    <row r="767" spans="2:16">
      <c r="B767" s="5"/>
      <c r="D767" s="5"/>
    </row>
    <row r="768" spans="2:16">
      <c r="B768" s="5"/>
      <c r="D768" s="5"/>
    </row>
    <row r="769" spans="2:16">
      <c r="B769" s="5"/>
      <c r="D769" s="5"/>
    </row>
    <row r="770" spans="2:16">
      <c r="B770" s="5"/>
      <c r="D770" s="5"/>
    </row>
    <row r="771" spans="2:16">
      <c r="B771" s="5"/>
      <c r="D771" s="5"/>
    </row>
    <row r="772" spans="2:16">
      <c r="B772" s="5"/>
      <c r="D772" s="5"/>
    </row>
    <row r="773" spans="2:16">
      <c r="B773" s="5"/>
      <c r="D773" s="5"/>
    </row>
    <row r="774" spans="2:16">
      <c r="B774" s="5"/>
      <c r="D774" s="5"/>
    </row>
    <row r="775" spans="2:16" ht="14">
      <c r="B775" s="5"/>
      <c r="D775" s="5"/>
      <c r="E775" s="3"/>
      <c r="F775" s="3"/>
      <c r="G775" s="3"/>
      <c r="H775" s="3"/>
      <c r="K775" s="3"/>
      <c r="L775" s="3"/>
      <c r="M775" s="3"/>
      <c r="N775" s="3"/>
      <c r="O775" s="3"/>
      <c r="P775" s="3"/>
    </row>
    <row r="776" spans="2:16">
      <c r="B776" s="5"/>
      <c r="D776" s="5"/>
    </row>
    <row r="777" spans="2:16">
      <c r="B777" s="5"/>
      <c r="D777" s="5"/>
    </row>
    <row r="778" spans="2:16" ht="14">
      <c r="B778" s="5"/>
      <c r="D778" s="5"/>
      <c r="K778" s="3"/>
      <c r="L778" s="3"/>
      <c r="M778" s="3"/>
      <c r="N778" s="3"/>
      <c r="O778" s="3"/>
      <c r="P778" s="3"/>
    </row>
    <row r="779" spans="2:16">
      <c r="B779" s="5"/>
      <c r="D779" s="5"/>
    </row>
    <row r="780" spans="2:16">
      <c r="B780" s="5"/>
      <c r="D780" s="5"/>
    </row>
    <row r="781" spans="2:16">
      <c r="B781" s="5"/>
      <c r="D781" s="5"/>
    </row>
    <row r="782" spans="2:16">
      <c r="B782" s="5"/>
      <c r="D782" s="5"/>
    </row>
    <row r="783" spans="2:16">
      <c r="B783" s="5"/>
      <c r="D783" s="5"/>
    </row>
    <row r="784" spans="2:16">
      <c r="B784" s="5"/>
      <c r="D784" s="5"/>
    </row>
    <row r="785" spans="2:14">
      <c r="B785" s="5"/>
      <c r="D785" s="5"/>
    </row>
    <row r="786" spans="2:14">
      <c r="B786" s="5"/>
      <c r="D786" s="5"/>
    </row>
    <row r="787" spans="2:14">
      <c r="B787" s="5"/>
      <c r="D787" s="5"/>
    </row>
    <row r="788" spans="2:14">
      <c r="B788" s="5"/>
      <c r="D788" s="5"/>
      <c r="K788" s="8"/>
      <c r="L788" s="8"/>
      <c r="M788" s="10"/>
      <c r="N788" s="10"/>
    </row>
    <row r="789" spans="2:14">
      <c r="B789" s="5"/>
      <c r="D789" s="5"/>
      <c r="K789" s="8"/>
      <c r="L789" s="8"/>
      <c r="M789" s="10"/>
      <c r="N789" s="10"/>
    </row>
    <row r="790" spans="2:14">
      <c r="B790" s="5"/>
      <c r="D790" s="5"/>
      <c r="K790" s="8"/>
      <c r="L790" s="8"/>
      <c r="M790" s="10"/>
      <c r="N790" s="10"/>
    </row>
    <row r="791" spans="2:14">
      <c r="B791" s="5"/>
      <c r="D791" s="5"/>
      <c r="K791" s="8"/>
      <c r="L791" s="8"/>
      <c r="M791" s="10"/>
      <c r="N791" s="10"/>
    </row>
    <row r="792" spans="2:14">
      <c r="B792" s="5"/>
      <c r="D792" s="5"/>
      <c r="K792" s="8"/>
      <c r="L792" s="8"/>
      <c r="M792" s="10"/>
      <c r="N792" s="10"/>
    </row>
    <row r="793" spans="2:14">
      <c r="B793" s="5"/>
      <c r="D793" s="5"/>
      <c r="K793" s="8"/>
      <c r="L793" s="8"/>
      <c r="M793" s="10"/>
      <c r="N793" s="10"/>
    </row>
    <row r="794" spans="2:14">
      <c r="B794" s="5"/>
      <c r="D794" s="5"/>
      <c r="K794" s="8"/>
      <c r="L794" s="8"/>
      <c r="M794" s="10"/>
      <c r="N794" s="10"/>
    </row>
    <row r="795" spans="2:14">
      <c r="B795" s="5"/>
      <c r="D795" s="5"/>
      <c r="K795" s="8"/>
      <c r="L795" s="8"/>
      <c r="M795" s="10"/>
      <c r="N795" s="10"/>
    </row>
    <row r="796" spans="2:14">
      <c r="B796" s="5"/>
      <c r="D796" s="5"/>
      <c r="K796" s="8"/>
      <c r="L796" s="8"/>
      <c r="M796" s="10"/>
      <c r="N796" s="10"/>
    </row>
    <row r="797" spans="2:14">
      <c r="B797" s="5"/>
      <c r="D797" s="5"/>
      <c r="K797" s="8"/>
      <c r="L797" s="8"/>
      <c r="M797" s="10"/>
      <c r="N797" s="10"/>
    </row>
    <row r="798" spans="2:14">
      <c r="B798" s="5"/>
      <c r="D798" s="5"/>
      <c r="K798" s="8"/>
      <c r="L798" s="8"/>
      <c r="M798" s="10"/>
      <c r="N798" s="10"/>
    </row>
    <row r="799" spans="2:14">
      <c r="B799" s="5"/>
      <c r="D799" s="5"/>
      <c r="K799" s="8"/>
      <c r="L799" s="8"/>
      <c r="M799" s="10"/>
      <c r="N799" s="10"/>
    </row>
    <row r="800" spans="2:14">
      <c r="B800" s="5"/>
      <c r="D800" s="5"/>
      <c r="K800" s="8"/>
      <c r="L800" s="8"/>
      <c r="M800" s="10"/>
      <c r="N800" s="10"/>
    </row>
    <row r="801" spans="2:14">
      <c r="B801" s="5"/>
      <c r="D801" s="5"/>
      <c r="K801" s="8"/>
      <c r="L801" s="8"/>
      <c r="M801" s="10"/>
      <c r="N801" s="10"/>
    </row>
    <row r="802" spans="2:14">
      <c r="B802" s="5"/>
      <c r="D802" s="5"/>
      <c r="K802" s="8"/>
      <c r="L802" s="8"/>
      <c r="M802" s="10"/>
      <c r="N802" s="10"/>
    </row>
    <row r="803" spans="2:14">
      <c r="B803" s="5"/>
      <c r="D803" s="5"/>
      <c r="K803" s="8"/>
      <c r="L803" s="8"/>
      <c r="M803" s="10"/>
      <c r="N803" s="10"/>
    </row>
    <row r="804" spans="2:14">
      <c r="B804" s="5"/>
      <c r="D804" s="5"/>
      <c r="K804" s="8"/>
      <c r="L804" s="8"/>
      <c r="M804" s="10"/>
      <c r="N804" s="10"/>
    </row>
    <row r="805" spans="2:14">
      <c r="B805" s="5"/>
      <c r="D805" s="5"/>
      <c r="K805" s="8"/>
      <c r="L805" s="8"/>
      <c r="M805" s="10"/>
      <c r="N805" s="10"/>
    </row>
    <row r="806" spans="2:14">
      <c r="B806" s="5"/>
      <c r="D806" s="5"/>
      <c r="K806" s="8"/>
      <c r="L806" s="8"/>
      <c r="M806" s="10"/>
      <c r="N806" s="10"/>
    </row>
    <row r="807" spans="2:14">
      <c r="B807" s="5"/>
      <c r="D807" s="5"/>
      <c r="K807" s="8"/>
      <c r="L807" s="8"/>
      <c r="M807" s="10"/>
      <c r="N807" s="10"/>
    </row>
    <row r="808" spans="2:14">
      <c r="B808" s="5"/>
      <c r="D808" s="5"/>
      <c r="K808" s="8"/>
      <c r="L808" s="8"/>
      <c r="M808" s="10"/>
      <c r="N808" s="10"/>
    </row>
    <row r="809" spans="2:14">
      <c r="B809" s="5"/>
      <c r="D809" s="5"/>
      <c r="K809" s="8"/>
      <c r="L809" s="8"/>
      <c r="M809" s="10"/>
      <c r="N809" s="10"/>
    </row>
    <row r="810" spans="2:14">
      <c r="B810" s="5"/>
      <c r="D810" s="5"/>
      <c r="K810" s="8"/>
      <c r="L810" s="8"/>
      <c r="M810" s="10"/>
      <c r="N810" s="10"/>
    </row>
    <row r="811" spans="2:14">
      <c r="B811" s="5"/>
      <c r="D811" s="5"/>
      <c r="K811" s="8"/>
      <c r="L811" s="8"/>
      <c r="M811" s="10"/>
      <c r="N811" s="10"/>
    </row>
    <row r="812" spans="2:14">
      <c r="B812" s="5"/>
      <c r="D812" s="5"/>
      <c r="K812" s="8"/>
      <c r="L812" s="8"/>
      <c r="M812" s="10"/>
      <c r="N812" s="10"/>
    </row>
    <row r="813" spans="2:14">
      <c r="B813" s="5"/>
      <c r="D813" s="5"/>
      <c r="K813" s="8"/>
      <c r="L813" s="8"/>
      <c r="M813" s="10"/>
      <c r="N813" s="10"/>
    </row>
    <row r="814" spans="2:14" ht="14">
      <c r="B814" s="5"/>
      <c r="C814" s="6"/>
      <c r="D814" s="7"/>
      <c r="I814" s="9"/>
      <c r="J814" s="9"/>
      <c r="K814" s="9"/>
      <c r="L814" s="9"/>
      <c r="M814" s="10"/>
      <c r="N814" s="10"/>
    </row>
    <row r="815" spans="2:14" ht="14">
      <c r="B815" s="5"/>
      <c r="C815" s="3"/>
      <c r="D815" s="5"/>
      <c r="K815" s="9"/>
      <c r="L815" s="9"/>
      <c r="M815" s="10"/>
      <c r="N815" s="10"/>
    </row>
    <row r="816" spans="2:14">
      <c r="B816" s="5"/>
      <c r="D816" s="5"/>
      <c r="K816" s="8"/>
      <c r="L816" s="8"/>
      <c r="M816" s="10"/>
      <c r="N816" s="10"/>
    </row>
    <row r="817" spans="2:14">
      <c r="B817" s="5"/>
      <c r="D817" s="5"/>
      <c r="K817" s="8"/>
      <c r="L817" s="8"/>
      <c r="M817" s="10"/>
      <c r="N817" s="10"/>
    </row>
    <row r="818" spans="2:14">
      <c r="B818" s="5"/>
      <c r="D818" s="5"/>
      <c r="K818" s="8"/>
      <c r="L818" s="8"/>
      <c r="M818" s="10"/>
      <c r="N818" s="10"/>
    </row>
    <row r="819" spans="2:14">
      <c r="B819" s="5"/>
      <c r="D819" s="5"/>
      <c r="K819" s="8"/>
      <c r="L819" s="8"/>
      <c r="M819" s="10"/>
      <c r="N819" s="10"/>
    </row>
    <row r="820" spans="2:14">
      <c r="B820" s="5"/>
      <c r="D820" s="5"/>
      <c r="K820" s="8"/>
      <c r="L820" s="8"/>
      <c r="M820" s="10"/>
      <c r="N820" s="10"/>
    </row>
    <row r="821" spans="2:14">
      <c r="B821" s="5"/>
      <c r="D821" s="5"/>
      <c r="K821" s="8"/>
      <c r="L821" s="8"/>
      <c r="M821" s="10"/>
      <c r="N821" s="10"/>
    </row>
    <row r="822" spans="2:14">
      <c r="B822" s="5"/>
      <c r="D822" s="5"/>
      <c r="K822" s="8"/>
      <c r="L822" s="8"/>
      <c r="M822" s="10"/>
      <c r="N822" s="10"/>
    </row>
    <row r="823" spans="2:14">
      <c r="B823" s="5"/>
      <c r="D823" s="5"/>
      <c r="K823" s="8"/>
      <c r="L823" s="8"/>
      <c r="M823" s="10"/>
      <c r="N823" s="10"/>
    </row>
    <row r="824" spans="2:14" ht="14">
      <c r="B824" s="5"/>
      <c r="D824" s="5"/>
      <c r="E824" s="6"/>
      <c r="F824" s="6"/>
      <c r="G824" s="6"/>
      <c r="H824" s="6"/>
      <c r="K824" s="8"/>
      <c r="L824" s="8"/>
      <c r="M824" s="10"/>
      <c r="N824" s="10"/>
    </row>
    <row r="825" spans="2:14" ht="14">
      <c r="B825" s="5"/>
      <c r="D825" s="5"/>
      <c r="E825" s="3"/>
      <c r="F825" s="3"/>
      <c r="G825" s="3"/>
      <c r="H825" s="3"/>
      <c r="K825" s="8"/>
      <c r="L825" s="8"/>
      <c r="M825" s="10"/>
      <c r="N825" s="10"/>
    </row>
    <row r="826" spans="2:14" ht="14">
      <c r="B826" s="5"/>
      <c r="C826" s="3"/>
      <c r="D826" s="5"/>
      <c r="K826" s="9"/>
      <c r="L826" s="9"/>
      <c r="M826" s="10"/>
      <c r="N826" s="10"/>
    </row>
    <row r="827" spans="2:14">
      <c r="B827" s="5"/>
      <c r="D827" s="5"/>
      <c r="K827" s="8"/>
      <c r="L827" s="8"/>
      <c r="M827" s="10"/>
      <c r="N827" s="10"/>
    </row>
    <row r="828" spans="2:14">
      <c r="B828" s="5"/>
      <c r="D828" s="5"/>
      <c r="K828" s="8"/>
      <c r="L828" s="8"/>
      <c r="M828" s="10"/>
      <c r="N828" s="10"/>
    </row>
    <row r="829" spans="2:14" ht="14">
      <c r="B829" s="5"/>
      <c r="C829" s="3"/>
      <c r="D829" s="5"/>
      <c r="K829" s="9"/>
      <c r="L829" s="9"/>
      <c r="M829" s="10"/>
      <c r="N829" s="10"/>
    </row>
    <row r="830" spans="2:14">
      <c r="B830" s="5"/>
      <c r="D830" s="5"/>
      <c r="K830" s="8"/>
      <c r="L830" s="8"/>
      <c r="M830" s="10"/>
      <c r="N830" s="10"/>
    </row>
    <row r="831" spans="2:14">
      <c r="B831" s="5"/>
      <c r="D831" s="5"/>
      <c r="K831" s="8"/>
      <c r="L831" s="8"/>
      <c r="M831" s="10"/>
      <c r="N831" s="10"/>
    </row>
    <row r="832" spans="2:14">
      <c r="B832" s="5"/>
      <c r="D832" s="5"/>
      <c r="K832" s="8"/>
      <c r="L832" s="8"/>
      <c r="M832" s="10"/>
      <c r="N832" s="10"/>
    </row>
    <row r="833" spans="2:14">
      <c r="B833" s="5"/>
      <c r="D833" s="5"/>
      <c r="K833" s="8"/>
      <c r="L833" s="8"/>
      <c r="M833" s="10"/>
      <c r="N833" s="10"/>
    </row>
    <row r="834" spans="2:14">
      <c r="B834" s="5"/>
      <c r="D834" s="5"/>
      <c r="K834" s="8"/>
      <c r="L834" s="8"/>
      <c r="M834" s="10"/>
      <c r="N834" s="10"/>
    </row>
    <row r="835" spans="2:14">
      <c r="B835" s="5"/>
      <c r="D835" s="5"/>
      <c r="K835" s="8"/>
      <c r="L835" s="8"/>
      <c r="M835" s="10"/>
      <c r="N835" s="10"/>
    </row>
    <row r="836" spans="2:14" ht="14">
      <c r="B836" s="5"/>
      <c r="D836" s="5"/>
      <c r="E836" s="3"/>
      <c r="F836" s="3"/>
      <c r="G836" s="3"/>
      <c r="H836" s="3"/>
      <c r="K836" s="8"/>
      <c r="L836" s="8"/>
      <c r="M836" s="10"/>
      <c r="N836" s="10"/>
    </row>
    <row r="837" spans="2:14">
      <c r="B837" s="5"/>
      <c r="D837" s="5"/>
      <c r="K837" s="8"/>
      <c r="L837" s="8"/>
      <c r="M837" s="10"/>
      <c r="N837" s="10"/>
    </row>
    <row r="838" spans="2:14">
      <c r="B838" s="5"/>
      <c r="D838" s="5"/>
      <c r="K838" s="8"/>
      <c r="L838" s="8"/>
      <c r="M838" s="10"/>
      <c r="N838" s="10"/>
    </row>
    <row r="839" spans="2:14" ht="14">
      <c r="B839" s="5"/>
      <c r="C839" s="5"/>
      <c r="D839" s="5"/>
      <c r="E839" s="3"/>
      <c r="F839" s="3"/>
      <c r="G839" s="3"/>
      <c r="H839" s="3"/>
      <c r="K839" s="9"/>
      <c r="L839" s="9"/>
      <c r="M839" s="10"/>
      <c r="N839" s="10"/>
    </row>
    <row r="840" spans="2:14">
      <c r="B840" s="5"/>
      <c r="C840" s="5"/>
      <c r="D840" s="5"/>
      <c r="K840" s="9"/>
      <c r="L840" s="9"/>
      <c r="M840" s="10"/>
      <c r="N840" s="10"/>
    </row>
    <row r="841" spans="2:14">
      <c r="B841" s="5"/>
      <c r="C841" s="5"/>
      <c r="D841" s="5"/>
      <c r="K841" s="9"/>
      <c r="L841" s="9"/>
      <c r="M841" s="10"/>
      <c r="N841" s="10"/>
    </row>
    <row r="842" spans="2:14">
      <c r="B842" s="5"/>
      <c r="C842" s="5"/>
      <c r="D842" s="5"/>
      <c r="K842" s="9"/>
      <c r="L842" s="9"/>
      <c r="M842" s="10"/>
      <c r="N842" s="10"/>
    </row>
    <row r="843" spans="2:14">
      <c r="B843" s="5"/>
      <c r="C843" s="5"/>
      <c r="D843" s="5"/>
      <c r="K843" s="9"/>
      <c r="L843" s="9"/>
      <c r="M843" s="10"/>
      <c r="N843" s="10"/>
    </row>
    <row r="844" spans="2:14">
      <c r="B844" s="5"/>
      <c r="C844" s="5"/>
      <c r="D844" s="5"/>
      <c r="K844" s="9"/>
      <c r="L844" s="9"/>
      <c r="M844" s="10"/>
      <c r="N844" s="10"/>
    </row>
    <row r="845" spans="2:14">
      <c r="C845" s="5"/>
      <c r="K845" s="9"/>
      <c r="L845" s="9"/>
      <c r="M845" s="10"/>
      <c r="N845" s="10"/>
    </row>
    <row r="846" spans="2:14">
      <c r="C846" s="5"/>
      <c r="K846" s="9"/>
      <c r="L846" s="9"/>
      <c r="M846" s="10"/>
      <c r="N846" s="10"/>
    </row>
    <row r="847" spans="2:14">
      <c r="C847" s="5"/>
      <c r="K847" s="9"/>
      <c r="L847" s="9"/>
      <c r="M847" s="10"/>
      <c r="N847" s="10"/>
    </row>
    <row r="848" spans="2:14">
      <c r="C848" s="5"/>
      <c r="K848" s="9"/>
      <c r="L848" s="9"/>
      <c r="M848" s="10"/>
      <c r="N848" s="10"/>
    </row>
    <row r="849" spans="3:14">
      <c r="C849" s="5"/>
      <c r="D849" s="5"/>
      <c r="E849" s="5"/>
      <c r="F849" s="5"/>
      <c r="G849" s="5"/>
      <c r="H849" s="5"/>
      <c r="K849" s="9"/>
      <c r="L849" s="9"/>
      <c r="M849" s="10"/>
      <c r="N849" s="10"/>
    </row>
    <row r="850" spans="3:14">
      <c r="C850" s="5"/>
      <c r="D850" s="5"/>
      <c r="E850" s="5"/>
      <c r="F850" s="5"/>
      <c r="G850" s="5"/>
      <c r="H850" s="5"/>
      <c r="K850" s="9"/>
      <c r="L850" s="9"/>
      <c r="M850" s="10"/>
      <c r="N850" s="10"/>
    </row>
    <row r="851" spans="3:14">
      <c r="C851" s="5"/>
      <c r="D851" s="5"/>
      <c r="E851" s="5"/>
      <c r="F851" s="5"/>
      <c r="G851" s="5"/>
      <c r="H851" s="5"/>
      <c r="K851" s="9"/>
      <c r="L851" s="9"/>
      <c r="M851" s="10"/>
      <c r="N851" s="10"/>
    </row>
    <row r="852" spans="3:14">
      <c r="C852" s="5"/>
      <c r="D852" s="5"/>
      <c r="E852" s="5"/>
      <c r="F852" s="5"/>
      <c r="G852" s="5"/>
      <c r="H852" s="5"/>
      <c r="K852" s="9"/>
      <c r="L852" s="9"/>
      <c r="M852" s="10"/>
      <c r="N852" s="10"/>
    </row>
    <row r="853" spans="3:14">
      <c r="C853" s="5"/>
      <c r="D853" s="5"/>
      <c r="E853" s="5"/>
      <c r="F853" s="5"/>
      <c r="G853" s="5"/>
      <c r="H853" s="5"/>
      <c r="K853" s="9"/>
      <c r="L853" s="9"/>
      <c r="M853" s="10"/>
      <c r="N853" s="10"/>
    </row>
    <row r="854" spans="3:14">
      <c r="C854" s="5"/>
      <c r="D854" s="5"/>
      <c r="E854" s="5"/>
      <c r="F854" s="5"/>
      <c r="G854" s="5"/>
      <c r="H854" s="5"/>
      <c r="K854" s="9"/>
      <c r="L854" s="9"/>
      <c r="M854" s="10"/>
      <c r="N854" s="10"/>
    </row>
    <row r="855" spans="3:14">
      <c r="C855" s="5"/>
      <c r="D855" s="5"/>
      <c r="E855" s="5"/>
      <c r="F855" s="5"/>
      <c r="G855" s="5"/>
      <c r="H855" s="5"/>
      <c r="K855" s="9"/>
      <c r="L855" s="9"/>
      <c r="M855" s="10"/>
      <c r="N855" s="10"/>
    </row>
    <row r="856" spans="3:14">
      <c r="C856" s="5"/>
      <c r="D856" s="5"/>
      <c r="E856" s="5"/>
      <c r="F856" s="5"/>
      <c r="G856" s="5"/>
      <c r="H856" s="5"/>
      <c r="K856" s="9"/>
      <c r="L856" s="9"/>
      <c r="M856" s="10"/>
      <c r="N856" s="10"/>
    </row>
    <row r="857" spans="3:14">
      <c r="C857" s="5"/>
      <c r="D857" s="5"/>
      <c r="E857" s="5"/>
      <c r="F857" s="5"/>
      <c r="G857" s="5"/>
      <c r="H857" s="5"/>
      <c r="K857" s="9"/>
      <c r="L857" s="9"/>
      <c r="M857" s="10"/>
      <c r="N857" s="10"/>
    </row>
    <row r="858" spans="3:14">
      <c r="C858" s="5"/>
      <c r="D858" s="5"/>
      <c r="E858" s="5"/>
      <c r="F858" s="5"/>
      <c r="G858" s="5"/>
      <c r="H858" s="5"/>
      <c r="K858" s="9"/>
      <c r="L858" s="9"/>
      <c r="M858" s="10"/>
      <c r="N858" s="10"/>
    </row>
    <row r="859" spans="3:14">
      <c r="C859" s="5"/>
      <c r="D859" s="5"/>
      <c r="E859" s="5"/>
      <c r="F859" s="5"/>
      <c r="G859" s="5"/>
      <c r="H859" s="5"/>
      <c r="K859" s="9"/>
      <c r="L859" s="9"/>
      <c r="M859" s="10"/>
      <c r="N859" s="10"/>
    </row>
    <row r="860" spans="3:14">
      <c r="C860" s="5"/>
      <c r="D860" s="5"/>
      <c r="E860" s="5"/>
      <c r="F860" s="5"/>
      <c r="G860" s="5"/>
      <c r="H860" s="5"/>
      <c r="K860" s="9"/>
      <c r="L860" s="9"/>
      <c r="M860" s="10"/>
      <c r="N860" s="10"/>
    </row>
    <row r="861" spans="3:14">
      <c r="C861" s="5"/>
      <c r="D861" s="5"/>
      <c r="E861" s="5"/>
      <c r="F861" s="5"/>
      <c r="G861" s="5"/>
      <c r="H861" s="5"/>
      <c r="K861" s="9"/>
      <c r="L861" s="9"/>
      <c r="M861" s="10"/>
      <c r="N861" s="10"/>
    </row>
    <row r="862" spans="3:14">
      <c r="C862" s="5"/>
      <c r="D862" s="5"/>
      <c r="E862" s="5"/>
      <c r="F862" s="5"/>
      <c r="G862" s="5"/>
      <c r="H862" s="5"/>
      <c r="K862" s="9"/>
      <c r="L862" s="9"/>
      <c r="M862" s="10"/>
      <c r="N862" s="10"/>
    </row>
    <row r="863" spans="3:14">
      <c r="C863" s="5"/>
      <c r="D863" s="5"/>
      <c r="E863" s="5"/>
      <c r="F863" s="5"/>
      <c r="G863" s="5"/>
      <c r="H863" s="5"/>
      <c r="K863" s="9"/>
      <c r="L863" s="9"/>
      <c r="M863" s="10"/>
      <c r="N863" s="10"/>
    </row>
    <row r="864" spans="3:14">
      <c r="C864" s="5"/>
      <c r="D864" s="5"/>
      <c r="E864" s="5"/>
      <c r="F864" s="5"/>
      <c r="G864" s="5"/>
      <c r="H864" s="5"/>
      <c r="K864" s="9"/>
      <c r="L864" s="9"/>
      <c r="M864" s="10"/>
      <c r="N864" s="10"/>
    </row>
    <row r="865" spans="3:14">
      <c r="C865" s="5"/>
      <c r="D865" s="5"/>
      <c r="E865" s="5"/>
      <c r="F865" s="5"/>
      <c r="G865" s="5"/>
      <c r="H865" s="5"/>
      <c r="K865" s="9"/>
      <c r="L865" s="9"/>
      <c r="M865" s="10"/>
      <c r="N865" s="10"/>
    </row>
    <row r="866" spans="3:14">
      <c r="C866" s="5"/>
      <c r="D866" s="5"/>
      <c r="E866" s="5"/>
      <c r="F866" s="5"/>
      <c r="G866" s="5"/>
      <c r="H866" s="5"/>
      <c r="K866" s="9"/>
      <c r="L866" s="9"/>
      <c r="M866" s="10"/>
      <c r="N866" s="10"/>
    </row>
    <row r="867" spans="3:14">
      <c r="C867" s="5"/>
      <c r="D867" s="5"/>
      <c r="E867" s="5"/>
      <c r="F867" s="5"/>
      <c r="G867" s="5"/>
      <c r="H867" s="5"/>
      <c r="K867" s="9"/>
      <c r="L867" s="9"/>
      <c r="M867" s="10"/>
      <c r="N867" s="10"/>
    </row>
    <row r="868" spans="3:14">
      <c r="C868" s="5"/>
      <c r="D868" s="5"/>
      <c r="E868" s="5"/>
      <c r="F868" s="5"/>
      <c r="G868" s="5"/>
      <c r="H868" s="5"/>
      <c r="K868" s="9"/>
      <c r="L868" s="9"/>
      <c r="M868" s="10"/>
      <c r="N868" s="10"/>
    </row>
    <row r="869" spans="3:14">
      <c r="C869" s="5"/>
      <c r="D869" s="5"/>
      <c r="E869" s="5"/>
      <c r="F869" s="5"/>
      <c r="G869" s="5"/>
      <c r="H869" s="5"/>
      <c r="K869" s="9"/>
      <c r="L869" s="9"/>
      <c r="M869" s="10"/>
      <c r="N869" s="10"/>
    </row>
    <row r="870" spans="3:14">
      <c r="C870" s="5"/>
      <c r="D870" s="5"/>
      <c r="E870" s="5"/>
      <c r="F870" s="5"/>
      <c r="G870" s="5"/>
      <c r="H870" s="5"/>
      <c r="K870" s="9"/>
      <c r="L870" s="9"/>
      <c r="M870" s="10"/>
      <c r="N870" s="10"/>
    </row>
    <row r="871" spans="3:14">
      <c r="C871" s="5"/>
      <c r="D871" s="5"/>
      <c r="E871" s="5"/>
      <c r="F871" s="5"/>
      <c r="G871" s="5"/>
      <c r="H871" s="5"/>
      <c r="K871" s="9"/>
      <c r="L871" s="9"/>
      <c r="M871" s="10"/>
      <c r="N871" s="10"/>
    </row>
    <row r="872" spans="3:14">
      <c r="C872" s="5"/>
      <c r="D872" s="5"/>
      <c r="E872" s="5"/>
      <c r="F872" s="5"/>
      <c r="G872" s="5"/>
      <c r="H872" s="5"/>
      <c r="K872" s="9"/>
      <c r="L872" s="9"/>
      <c r="M872" s="10"/>
      <c r="N872" s="10"/>
    </row>
    <row r="873" spans="3:14">
      <c r="C873" s="5"/>
      <c r="D873" s="5"/>
      <c r="E873" s="5"/>
      <c r="F873" s="5"/>
      <c r="G873" s="5"/>
      <c r="H873" s="5"/>
      <c r="K873" s="9"/>
      <c r="L873" s="9"/>
      <c r="M873" s="10"/>
      <c r="N873" s="10"/>
    </row>
    <row r="874" spans="3:14">
      <c r="C874" s="5"/>
      <c r="D874" s="5"/>
      <c r="E874" s="5"/>
      <c r="F874" s="5"/>
      <c r="G874" s="5"/>
      <c r="H874" s="5"/>
      <c r="K874" s="9"/>
      <c r="L874" s="9"/>
      <c r="M874" s="10"/>
      <c r="N874" s="10"/>
    </row>
    <row r="875" spans="3:14">
      <c r="C875" s="5"/>
      <c r="D875" s="5"/>
      <c r="E875" s="5"/>
      <c r="F875" s="5"/>
      <c r="G875" s="5"/>
      <c r="H875" s="5"/>
      <c r="K875" s="9"/>
      <c r="L875" s="9"/>
      <c r="M875" s="10"/>
      <c r="N875" s="10"/>
    </row>
    <row r="876" spans="3:14">
      <c r="C876" s="5"/>
      <c r="D876" s="5"/>
      <c r="E876" s="5"/>
      <c r="F876" s="5"/>
      <c r="G876" s="5"/>
      <c r="H876" s="5"/>
      <c r="K876" s="9"/>
      <c r="L876" s="9"/>
      <c r="M876" s="10"/>
      <c r="N876" s="10"/>
    </row>
    <row r="877" spans="3:14">
      <c r="C877" s="5"/>
      <c r="D877" s="5"/>
      <c r="E877" s="5"/>
      <c r="F877" s="5"/>
      <c r="G877" s="5"/>
      <c r="H877" s="5"/>
      <c r="K877" s="9"/>
      <c r="L877" s="9"/>
      <c r="M877" s="10"/>
      <c r="N877" s="10"/>
    </row>
    <row r="878" spans="3:14">
      <c r="C878" s="5"/>
      <c r="D878" s="5"/>
      <c r="E878" s="5"/>
      <c r="F878" s="5"/>
      <c r="G878" s="5"/>
      <c r="H878" s="5"/>
      <c r="K878" s="9"/>
      <c r="L878" s="9"/>
      <c r="M878" s="10"/>
      <c r="N878" s="10"/>
    </row>
    <row r="879" spans="3:14">
      <c r="C879" s="5"/>
      <c r="D879" s="5"/>
      <c r="E879" s="5"/>
      <c r="F879" s="5"/>
      <c r="G879" s="5"/>
      <c r="H879" s="5"/>
      <c r="K879" s="9"/>
      <c r="L879" s="9"/>
      <c r="M879" s="10"/>
      <c r="N879" s="10"/>
    </row>
    <row r="880" spans="3:14">
      <c r="C880" s="5"/>
      <c r="D880" s="5"/>
      <c r="E880" s="5"/>
      <c r="F880" s="5"/>
      <c r="G880" s="5"/>
      <c r="H880" s="5"/>
      <c r="K880" s="9"/>
      <c r="L880" s="9"/>
      <c r="M880" s="10"/>
      <c r="N880" s="10"/>
    </row>
    <row r="881" spans="3:14">
      <c r="C881" s="5"/>
      <c r="D881" s="5"/>
      <c r="E881" s="5"/>
      <c r="F881" s="5"/>
      <c r="G881" s="5"/>
      <c r="H881" s="5"/>
      <c r="K881" s="9"/>
      <c r="L881" s="9"/>
      <c r="M881" s="10"/>
      <c r="N881" s="10"/>
    </row>
    <row r="882" spans="3:14">
      <c r="C882" s="5"/>
      <c r="D882" s="5"/>
      <c r="E882" s="5"/>
      <c r="F882" s="5"/>
      <c r="G882" s="5"/>
      <c r="H882" s="5"/>
      <c r="K882" s="9"/>
      <c r="L882" s="9"/>
      <c r="M882" s="10"/>
      <c r="N882" s="10"/>
    </row>
    <row r="883" spans="3:14">
      <c r="C883" s="5"/>
      <c r="D883" s="5"/>
      <c r="E883" s="5"/>
      <c r="F883" s="5"/>
      <c r="G883" s="5"/>
      <c r="H883" s="5"/>
      <c r="K883" s="9"/>
      <c r="L883" s="9"/>
      <c r="M883" s="10"/>
      <c r="N883" s="10"/>
    </row>
    <row r="884" spans="3:14">
      <c r="C884" s="5"/>
      <c r="D884" s="5"/>
      <c r="E884" s="5"/>
      <c r="F884" s="5"/>
      <c r="G884" s="5"/>
      <c r="H884" s="5"/>
      <c r="K884" s="9"/>
      <c r="L884" s="9"/>
      <c r="M884" s="10"/>
      <c r="N884" s="10"/>
    </row>
    <row r="885" spans="3:14">
      <c r="C885" s="5"/>
      <c r="D885" s="5"/>
      <c r="E885" s="5"/>
      <c r="F885" s="5"/>
      <c r="G885" s="5"/>
      <c r="H885" s="5"/>
      <c r="K885" s="9"/>
      <c r="L885" s="9"/>
      <c r="M885" s="10"/>
      <c r="N885" s="10"/>
    </row>
    <row r="886" spans="3:14">
      <c r="C886" s="5"/>
      <c r="D886" s="5"/>
      <c r="E886" s="5"/>
      <c r="F886" s="5"/>
      <c r="G886" s="5"/>
      <c r="H886" s="5"/>
      <c r="K886" s="9"/>
      <c r="L886" s="9"/>
      <c r="M886" s="10"/>
      <c r="N886" s="10"/>
    </row>
    <row r="887" spans="3:14">
      <c r="C887" s="5"/>
      <c r="D887" s="5"/>
      <c r="E887" s="5"/>
      <c r="F887" s="5"/>
      <c r="G887" s="5"/>
      <c r="H887" s="5"/>
      <c r="K887" s="9"/>
      <c r="L887" s="9"/>
      <c r="M887" s="10"/>
      <c r="N887" s="10"/>
    </row>
    <row r="888" spans="3:14">
      <c r="C888" s="5"/>
      <c r="D888" s="5"/>
      <c r="E888" s="5"/>
      <c r="F888" s="5"/>
      <c r="G888" s="5"/>
      <c r="H888" s="5"/>
      <c r="K888" s="9"/>
      <c r="L888" s="9"/>
      <c r="M888" s="10"/>
      <c r="N888" s="10"/>
    </row>
    <row r="889" spans="3:14">
      <c r="C889" s="5"/>
      <c r="D889" s="5"/>
      <c r="E889" s="5"/>
      <c r="F889" s="5"/>
      <c r="G889" s="5"/>
      <c r="H889" s="5"/>
      <c r="K889" s="9"/>
      <c r="L889" s="9"/>
      <c r="M889" s="10"/>
      <c r="N889" s="10"/>
    </row>
    <row r="890" spans="3:14">
      <c r="C890" s="5"/>
      <c r="D890" s="5"/>
      <c r="E890" s="5"/>
      <c r="F890" s="5"/>
      <c r="G890" s="5"/>
      <c r="H890" s="5"/>
      <c r="K890" s="9"/>
      <c r="L890" s="9"/>
      <c r="M890" s="10"/>
      <c r="N890" s="10"/>
    </row>
    <row r="891" spans="3:14">
      <c r="C891" s="5"/>
      <c r="D891" s="5"/>
      <c r="E891" s="5"/>
      <c r="F891" s="5"/>
      <c r="G891" s="5"/>
      <c r="H891" s="5"/>
      <c r="K891" s="9"/>
      <c r="L891" s="9"/>
      <c r="M891" s="10"/>
      <c r="N891" s="10"/>
    </row>
    <row r="892" spans="3:14">
      <c r="C892" s="5"/>
      <c r="D892" s="5"/>
      <c r="E892" s="5"/>
      <c r="F892" s="5"/>
      <c r="G892" s="5"/>
      <c r="H892" s="5"/>
      <c r="K892" s="9"/>
      <c r="L892" s="9"/>
      <c r="M892" s="10"/>
      <c r="N892" s="10"/>
    </row>
    <row r="893" spans="3:14">
      <c r="C893" s="5"/>
      <c r="D893" s="5"/>
      <c r="E893" s="5"/>
      <c r="F893" s="5"/>
      <c r="G893" s="5"/>
      <c r="H893" s="5"/>
      <c r="K893" s="9"/>
      <c r="L893" s="9"/>
      <c r="M893" s="10"/>
      <c r="N893" s="10"/>
    </row>
    <row r="894" spans="3:14">
      <c r="C894" s="5"/>
      <c r="D894" s="5"/>
      <c r="E894" s="5"/>
      <c r="F894" s="5"/>
      <c r="G894" s="5"/>
      <c r="H894" s="5"/>
      <c r="K894" s="9"/>
      <c r="L894" s="9"/>
      <c r="M894" s="10"/>
      <c r="N894" s="10"/>
    </row>
    <row r="895" spans="3:14">
      <c r="C895" s="5"/>
      <c r="D895" s="5"/>
      <c r="E895" s="5"/>
      <c r="F895" s="5"/>
      <c r="G895" s="5"/>
      <c r="H895" s="5"/>
      <c r="K895" s="9"/>
      <c r="L895" s="9"/>
      <c r="M895" s="10"/>
      <c r="N895" s="10"/>
    </row>
    <row r="896" spans="3:14">
      <c r="C896" s="5"/>
      <c r="D896" s="5"/>
      <c r="E896" s="5"/>
      <c r="F896" s="5"/>
      <c r="G896" s="5"/>
      <c r="H896" s="5"/>
      <c r="K896" s="9"/>
      <c r="L896" s="9"/>
      <c r="M896" s="10"/>
      <c r="N896" s="10"/>
    </row>
    <row r="897" spans="3:14">
      <c r="C897" s="5"/>
      <c r="D897" s="5"/>
      <c r="E897" s="5"/>
      <c r="F897" s="5"/>
      <c r="G897" s="5"/>
      <c r="H897" s="5"/>
      <c r="K897" s="9"/>
      <c r="L897" s="9"/>
      <c r="M897" s="10"/>
      <c r="N897" s="10"/>
    </row>
    <row r="898" spans="3:14">
      <c r="C898" s="5"/>
      <c r="D898" s="5"/>
      <c r="E898" s="5"/>
      <c r="F898" s="5"/>
      <c r="G898" s="5"/>
      <c r="H898" s="5"/>
      <c r="K898" s="9"/>
      <c r="L898" s="9"/>
      <c r="M898" s="10"/>
      <c r="N898" s="10"/>
    </row>
    <row r="899" spans="3:14">
      <c r="C899" s="5"/>
      <c r="D899" s="5"/>
      <c r="E899" s="5"/>
      <c r="F899" s="5"/>
      <c r="G899" s="5"/>
      <c r="H899" s="5"/>
      <c r="K899" s="9"/>
      <c r="L899" s="9"/>
      <c r="M899" s="10"/>
      <c r="N899" s="10"/>
    </row>
    <row r="900" spans="3:14">
      <c r="C900" s="5"/>
      <c r="D900" s="5"/>
      <c r="E900" s="5"/>
      <c r="F900" s="5"/>
      <c r="G900" s="5"/>
      <c r="H900" s="5"/>
      <c r="K900" s="9"/>
      <c r="L900" s="9"/>
      <c r="M900" s="10"/>
      <c r="N900" s="10"/>
    </row>
    <row r="901" spans="3:14">
      <c r="C901" s="5"/>
      <c r="D901" s="5"/>
      <c r="E901" s="5"/>
      <c r="F901" s="5"/>
      <c r="G901" s="5"/>
      <c r="H901" s="5"/>
      <c r="K901" s="9"/>
      <c r="L901" s="9"/>
      <c r="M901" s="10"/>
      <c r="N901" s="10"/>
    </row>
    <row r="902" spans="3:14">
      <c r="C902" s="5"/>
      <c r="D902" s="5"/>
      <c r="E902" s="5"/>
      <c r="F902" s="5"/>
      <c r="G902" s="5"/>
      <c r="H902" s="5"/>
      <c r="K902" s="9"/>
      <c r="L902" s="9"/>
      <c r="M902" s="10"/>
      <c r="N902" s="10"/>
    </row>
    <row r="903" spans="3:14">
      <c r="C903" s="5"/>
      <c r="D903" s="5"/>
      <c r="E903" s="5"/>
      <c r="F903" s="5"/>
      <c r="G903" s="5"/>
      <c r="H903" s="5"/>
      <c r="K903" s="9"/>
      <c r="L903" s="9"/>
      <c r="M903" s="10"/>
      <c r="N903" s="10"/>
    </row>
    <row r="904" spans="3:14">
      <c r="C904" s="5"/>
      <c r="D904" s="5"/>
      <c r="E904" s="5"/>
      <c r="F904" s="5"/>
      <c r="G904" s="5"/>
      <c r="H904" s="5"/>
      <c r="K904" s="9"/>
      <c r="L904" s="9"/>
      <c r="M904" s="10"/>
      <c r="N904" s="10"/>
    </row>
    <row r="905" spans="3:14">
      <c r="C905" s="5"/>
      <c r="D905" s="5"/>
      <c r="E905" s="5"/>
      <c r="F905" s="5"/>
      <c r="G905" s="5"/>
      <c r="H905" s="5"/>
      <c r="K905" s="9"/>
      <c r="L905" s="9"/>
      <c r="M905" s="10"/>
      <c r="N905" s="10"/>
    </row>
    <row r="906" spans="3:14">
      <c r="C906" s="5"/>
      <c r="D906" s="5"/>
      <c r="E906" s="5"/>
      <c r="F906" s="5"/>
      <c r="G906" s="5"/>
      <c r="H906" s="5"/>
      <c r="K906" s="9"/>
      <c r="L906" s="9"/>
      <c r="M906" s="10"/>
      <c r="N906" s="10"/>
    </row>
    <row r="907" spans="3:14">
      <c r="C907" s="5"/>
      <c r="D907" s="5"/>
      <c r="E907" s="5"/>
      <c r="F907" s="5"/>
      <c r="G907" s="5"/>
      <c r="H907" s="5"/>
      <c r="K907" s="9"/>
      <c r="L907" s="9"/>
      <c r="M907" s="10"/>
      <c r="N907" s="10"/>
    </row>
    <row r="908" spans="3:14">
      <c r="C908" s="5"/>
      <c r="D908" s="5"/>
      <c r="E908" s="5"/>
      <c r="F908" s="5"/>
      <c r="G908" s="5"/>
      <c r="H908" s="5"/>
      <c r="K908" s="9"/>
      <c r="L908" s="9"/>
      <c r="M908" s="10"/>
      <c r="N908" s="10"/>
    </row>
    <row r="909" spans="3:14">
      <c r="C909" s="5"/>
      <c r="D909" s="5"/>
      <c r="E909" s="5"/>
      <c r="F909" s="5"/>
      <c r="G909" s="5"/>
      <c r="H909" s="5"/>
      <c r="K909" s="9"/>
      <c r="L909" s="9"/>
      <c r="M909" s="10"/>
      <c r="N909" s="10"/>
    </row>
    <row r="910" spans="3:14">
      <c r="C910" s="5"/>
      <c r="D910" s="5"/>
      <c r="E910" s="5"/>
      <c r="F910" s="5"/>
      <c r="G910" s="5"/>
      <c r="H910" s="5"/>
      <c r="K910" s="9"/>
      <c r="L910" s="9"/>
      <c r="M910" s="10"/>
      <c r="N910" s="10"/>
    </row>
    <row r="911" spans="3:14">
      <c r="C911" s="5"/>
      <c r="D911" s="5"/>
      <c r="E911" s="5"/>
      <c r="F911" s="5"/>
      <c r="G911" s="5"/>
      <c r="H911" s="5"/>
      <c r="K911" s="9"/>
      <c r="L911" s="9"/>
      <c r="M911" s="10"/>
      <c r="N911" s="10"/>
    </row>
    <row r="912" spans="3:14">
      <c r="C912" s="5"/>
      <c r="D912" s="5"/>
      <c r="E912" s="5"/>
      <c r="F912" s="5"/>
      <c r="G912" s="5"/>
      <c r="H912" s="5"/>
      <c r="K912" s="9"/>
      <c r="L912" s="9"/>
      <c r="M912" s="10"/>
      <c r="N912" s="10"/>
    </row>
    <row r="913" spans="3:14">
      <c r="C913" s="5"/>
      <c r="D913" s="5"/>
      <c r="E913" s="5"/>
      <c r="F913" s="5"/>
      <c r="G913" s="5"/>
      <c r="H913" s="5"/>
      <c r="K913" s="9"/>
      <c r="L913" s="9"/>
      <c r="M913" s="10"/>
      <c r="N913" s="10"/>
    </row>
    <row r="914" spans="3:14">
      <c r="C914" s="5"/>
      <c r="D914" s="5"/>
      <c r="E914" s="5"/>
      <c r="F914" s="5"/>
      <c r="G914" s="5"/>
      <c r="H914" s="5"/>
      <c r="K914" s="9"/>
      <c r="L914" s="9"/>
      <c r="M914" s="10"/>
      <c r="N914" s="10"/>
    </row>
    <row r="915" spans="3:14">
      <c r="C915" s="5"/>
      <c r="D915" s="5"/>
      <c r="E915" s="5"/>
      <c r="F915" s="5"/>
      <c r="G915" s="5"/>
      <c r="H915" s="5"/>
      <c r="K915" s="9"/>
      <c r="L915" s="9"/>
      <c r="M915" s="10"/>
      <c r="N915" s="10"/>
    </row>
    <row r="916" spans="3:14">
      <c r="C916" s="5"/>
      <c r="D916" s="5"/>
      <c r="E916" s="5"/>
      <c r="F916" s="5"/>
      <c r="G916" s="5"/>
      <c r="H916" s="5"/>
      <c r="K916" s="9"/>
      <c r="L916" s="9"/>
      <c r="M916" s="10"/>
      <c r="N916" s="10"/>
    </row>
    <row r="917" spans="3:14">
      <c r="C917" s="5"/>
      <c r="D917" s="5"/>
      <c r="E917" s="5"/>
      <c r="F917" s="5"/>
      <c r="G917" s="5"/>
      <c r="H917" s="5"/>
      <c r="K917" s="9"/>
      <c r="L917" s="9"/>
      <c r="M917" s="10"/>
      <c r="N917" s="10"/>
    </row>
    <row r="918" spans="3:14">
      <c r="C918" s="5"/>
      <c r="D918" s="5"/>
      <c r="E918" s="5"/>
      <c r="F918" s="5"/>
      <c r="G918" s="5"/>
      <c r="H918" s="5"/>
      <c r="K918" s="9"/>
      <c r="L918" s="9"/>
      <c r="M918" s="10"/>
      <c r="N918" s="10"/>
    </row>
    <row r="919" spans="3:14">
      <c r="C919" s="5"/>
      <c r="D919" s="5"/>
      <c r="E919" s="5"/>
      <c r="F919" s="5"/>
      <c r="G919" s="5"/>
      <c r="H919" s="5"/>
      <c r="K919" s="9"/>
      <c r="L919" s="9"/>
      <c r="M919" s="10"/>
      <c r="N919" s="10"/>
    </row>
    <row r="920" spans="3:14">
      <c r="C920" s="5"/>
      <c r="D920" s="5"/>
      <c r="E920" s="5"/>
      <c r="F920" s="5"/>
      <c r="G920" s="5"/>
      <c r="H920" s="5"/>
      <c r="K920" s="9"/>
      <c r="L920" s="9"/>
      <c r="M920" s="10"/>
      <c r="N920" s="10"/>
    </row>
    <row r="921" spans="3:14">
      <c r="C921" s="5"/>
      <c r="D921" s="5"/>
      <c r="E921" s="5"/>
      <c r="F921" s="5"/>
      <c r="G921" s="5"/>
      <c r="H921" s="5"/>
      <c r="K921" s="9"/>
      <c r="L921" s="9"/>
      <c r="M921" s="10"/>
      <c r="N921" s="10"/>
    </row>
    <row r="922" spans="3:14">
      <c r="C922" s="5"/>
      <c r="D922" s="5"/>
      <c r="E922" s="5"/>
      <c r="F922" s="5"/>
      <c r="G922" s="5"/>
      <c r="H922" s="5"/>
      <c r="K922" s="9"/>
      <c r="L922" s="9"/>
      <c r="M922" s="10"/>
      <c r="N922" s="10"/>
    </row>
    <row r="923" spans="3:14">
      <c r="C923" s="5"/>
      <c r="D923" s="5"/>
      <c r="E923" s="5"/>
      <c r="F923" s="5"/>
      <c r="G923" s="5"/>
      <c r="H923" s="5"/>
      <c r="K923" s="9"/>
      <c r="L923" s="9"/>
      <c r="M923" s="10"/>
      <c r="N923" s="10"/>
    </row>
    <row r="924" spans="3:14">
      <c r="C924" s="5"/>
      <c r="D924" s="5"/>
      <c r="E924" s="5"/>
      <c r="F924" s="5"/>
      <c r="G924" s="5"/>
      <c r="H924" s="5"/>
      <c r="K924" s="9"/>
      <c r="L924" s="9"/>
      <c r="M924" s="10"/>
      <c r="N924" s="10"/>
    </row>
    <row r="925" spans="3:14">
      <c r="C925" s="5"/>
      <c r="D925" s="5"/>
      <c r="E925" s="5"/>
      <c r="F925" s="5"/>
      <c r="G925" s="5"/>
      <c r="H925" s="5"/>
      <c r="K925" s="9"/>
      <c r="L925" s="9"/>
      <c r="M925" s="10"/>
      <c r="N925" s="10"/>
    </row>
    <row r="926" spans="3:14">
      <c r="C926" s="5"/>
      <c r="D926" s="5"/>
      <c r="E926" s="5"/>
      <c r="F926" s="5"/>
      <c r="G926" s="5"/>
      <c r="H926" s="5"/>
      <c r="K926" s="9"/>
      <c r="L926" s="9"/>
      <c r="M926" s="10"/>
      <c r="N926" s="10"/>
    </row>
    <row r="927" spans="3:14">
      <c r="C927" s="5"/>
      <c r="D927" s="5"/>
      <c r="E927" s="5"/>
      <c r="F927" s="5"/>
      <c r="G927" s="5"/>
      <c r="H927" s="5"/>
      <c r="K927" s="9"/>
      <c r="L927" s="9"/>
      <c r="M927" s="10"/>
      <c r="N927" s="10"/>
    </row>
    <row r="928" spans="3:14">
      <c r="C928" s="5"/>
      <c r="D928" s="5"/>
      <c r="E928" s="5"/>
      <c r="F928" s="5"/>
      <c r="G928" s="5"/>
      <c r="H928" s="5"/>
      <c r="K928" s="9"/>
      <c r="L928" s="9"/>
      <c r="M928" s="10"/>
      <c r="N928" s="10"/>
    </row>
    <row r="929" spans="3:14">
      <c r="C929" s="5"/>
      <c r="D929" s="5"/>
      <c r="E929" s="5"/>
      <c r="F929" s="5"/>
      <c r="G929" s="5"/>
      <c r="H929" s="5"/>
      <c r="K929" s="9"/>
      <c r="L929" s="9"/>
      <c r="M929" s="10"/>
      <c r="N929" s="10"/>
    </row>
    <row r="930" spans="3:14">
      <c r="C930" s="5"/>
      <c r="D930" s="5"/>
      <c r="E930" s="5"/>
      <c r="F930" s="5"/>
      <c r="G930" s="5"/>
      <c r="H930" s="5"/>
      <c r="K930" s="9"/>
      <c r="L930" s="9"/>
      <c r="M930" s="10"/>
      <c r="N930" s="10"/>
    </row>
    <row r="931" spans="3:14">
      <c r="C931" s="5"/>
      <c r="D931" s="5"/>
      <c r="E931" s="5"/>
      <c r="F931" s="5"/>
      <c r="G931" s="5"/>
      <c r="H931" s="5"/>
      <c r="K931" s="9"/>
      <c r="L931" s="9"/>
      <c r="M931" s="10"/>
      <c r="N931" s="10"/>
    </row>
    <row r="932" spans="3:14">
      <c r="C932" s="5"/>
      <c r="D932" s="5"/>
      <c r="E932" s="5"/>
      <c r="F932" s="5"/>
      <c r="G932" s="5"/>
      <c r="H932" s="5"/>
      <c r="K932" s="9"/>
      <c r="L932" s="9"/>
      <c r="M932" s="10"/>
      <c r="N932" s="10"/>
    </row>
    <row r="933" spans="3:14">
      <c r="C933" s="5"/>
      <c r="D933" s="5"/>
      <c r="E933" s="5"/>
      <c r="F933" s="5"/>
      <c r="G933" s="5"/>
      <c r="H933" s="5"/>
      <c r="K933" s="9"/>
      <c r="L933" s="9"/>
      <c r="M933" s="10"/>
      <c r="N933" s="10"/>
    </row>
    <row r="934" spans="3:14">
      <c r="C934" s="5"/>
      <c r="D934" s="5"/>
      <c r="E934" s="5"/>
      <c r="F934" s="5"/>
      <c r="G934" s="5"/>
      <c r="H934" s="5"/>
      <c r="K934" s="9"/>
      <c r="L934" s="9"/>
      <c r="M934" s="10"/>
      <c r="N934" s="10"/>
    </row>
    <row r="935" spans="3:14">
      <c r="C935" s="5"/>
      <c r="D935" s="5"/>
      <c r="E935" s="5"/>
      <c r="F935" s="5"/>
      <c r="G935" s="5"/>
      <c r="H935" s="5"/>
      <c r="K935" s="9"/>
      <c r="L935" s="9"/>
      <c r="M935" s="10"/>
      <c r="N935" s="10"/>
    </row>
    <row r="936" spans="3:14">
      <c r="C936" s="5"/>
      <c r="D936" s="5"/>
      <c r="E936" s="5"/>
      <c r="F936" s="5"/>
      <c r="G936" s="5"/>
      <c r="H936" s="5"/>
      <c r="K936" s="9"/>
      <c r="L936" s="9"/>
      <c r="M936" s="10"/>
      <c r="N936" s="10"/>
    </row>
    <row r="937" spans="3:14">
      <c r="C937" s="5"/>
      <c r="D937" s="5"/>
      <c r="E937" s="5"/>
      <c r="F937" s="5"/>
      <c r="G937" s="5"/>
      <c r="H937" s="5"/>
      <c r="K937" s="9"/>
      <c r="L937" s="9"/>
      <c r="M937" s="10"/>
      <c r="N937" s="10"/>
    </row>
    <row r="938" spans="3:14">
      <c r="C938" s="5"/>
      <c r="D938" s="5"/>
      <c r="E938" s="5"/>
      <c r="F938" s="5"/>
      <c r="G938" s="5"/>
      <c r="H938" s="5"/>
      <c r="K938" s="9"/>
      <c r="L938" s="9"/>
      <c r="M938" s="10"/>
      <c r="N938" s="10"/>
    </row>
    <row r="939" spans="3:14">
      <c r="C939" s="5"/>
      <c r="D939" s="5"/>
      <c r="E939" s="5"/>
      <c r="F939" s="5"/>
      <c r="G939" s="5"/>
      <c r="H939" s="5"/>
      <c r="K939" s="9"/>
      <c r="L939" s="9"/>
      <c r="M939" s="10"/>
      <c r="N939" s="10"/>
    </row>
    <row r="940" spans="3:14">
      <c r="C940" s="5"/>
      <c r="D940" s="5"/>
      <c r="E940" s="5"/>
      <c r="F940" s="5"/>
      <c r="G940" s="5"/>
      <c r="H940" s="5"/>
      <c r="K940" s="9"/>
      <c r="L940" s="9"/>
      <c r="M940" s="10"/>
      <c r="N940" s="10"/>
    </row>
    <row r="941" spans="3:14">
      <c r="C941" s="5"/>
      <c r="D941" s="5"/>
      <c r="E941" s="5"/>
      <c r="F941" s="5"/>
      <c r="G941" s="5"/>
      <c r="H941" s="5"/>
      <c r="K941" s="9"/>
      <c r="L941" s="9"/>
      <c r="M941" s="10"/>
      <c r="N941" s="10"/>
    </row>
    <row r="942" spans="3:14">
      <c r="C942" s="5"/>
      <c r="D942" s="5"/>
      <c r="E942" s="5"/>
      <c r="F942" s="5"/>
      <c r="G942" s="5"/>
      <c r="H942" s="5"/>
      <c r="K942" s="9"/>
      <c r="L942" s="9"/>
      <c r="M942" s="10"/>
      <c r="N942" s="10"/>
    </row>
    <row r="943" spans="3:14">
      <c r="C943" s="5"/>
      <c r="D943" s="5"/>
      <c r="E943" s="5"/>
      <c r="F943" s="5"/>
      <c r="G943" s="5"/>
      <c r="H943" s="5"/>
      <c r="K943" s="9"/>
      <c r="L943" s="9"/>
      <c r="M943" s="10"/>
      <c r="N943" s="10"/>
    </row>
    <row r="944" spans="3:14">
      <c r="C944" s="5"/>
      <c r="D944" s="5"/>
      <c r="E944" s="5"/>
      <c r="F944" s="5"/>
      <c r="G944" s="5"/>
      <c r="H944" s="5"/>
      <c r="K944" s="9"/>
      <c r="L944" s="9"/>
      <c r="M944" s="10"/>
      <c r="N944" s="10"/>
    </row>
    <row r="945" spans="3:14">
      <c r="C945" s="5"/>
      <c r="D945" s="5"/>
      <c r="E945" s="5"/>
      <c r="F945" s="5"/>
      <c r="G945" s="5"/>
      <c r="H945" s="5"/>
      <c r="K945" s="9"/>
      <c r="L945" s="9"/>
      <c r="M945" s="10"/>
      <c r="N945" s="10"/>
    </row>
    <row r="946" spans="3:14">
      <c r="C946" s="5"/>
      <c r="D946" s="5"/>
      <c r="E946" s="5"/>
      <c r="F946" s="5"/>
      <c r="G946" s="5"/>
      <c r="H946" s="5"/>
      <c r="K946" s="9"/>
      <c r="L946" s="9"/>
      <c r="M946" s="10"/>
      <c r="N946" s="10"/>
    </row>
    <row r="947" spans="3:14">
      <c r="C947" s="5"/>
      <c r="D947" s="5"/>
      <c r="E947" s="5"/>
      <c r="F947" s="5"/>
      <c r="G947" s="5"/>
      <c r="H947" s="5"/>
      <c r="K947" s="9"/>
      <c r="L947" s="9"/>
      <c r="M947" s="10"/>
      <c r="N947" s="10"/>
    </row>
    <row r="948" spans="3:14">
      <c r="C948" s="5"/>
      <c r="D948" s="5"/>
      <c r="E948" s="5"/>
      <c r="F948" s="5"/>
      <c r="G948" s="5"/>
      <c r="H948" s="5"/>
      <c r="K948" s="9"/>
      <c r="L948" s="9"/>
      <c r="M948" s="10"/>
      <c r="N948" s="10"/>
    </row>
    <row r="949" spans="3:14">
      <c r="C949" s="5"/>
      <c r="D949" s="5"/>
      <c r="E949" s="5"/>
      <c r="F949" s="5"/>
      <c r="G949" s="5"/>
      <c r="H949" s="5"/>
      <c r="K949" s="9"/>
      <c r="L949" s="9"/>
      <c r="M949" s="10"/>
      <c r="N949" s="10"/>
    </row>
    <row r="950" spans="3:14">
      <c r="C950" s="5"/>
      <c r="D950" s="5"/>
      <c r="E950" s="5"/>
      <c r="F950" s="5"/>
      <c r="G950" s="5"/>
      <c r="H950" s="5"/>
      <c r="K950" s="9"/>
      <c r="L950" s="9"/>
      <c r="M950" s="10"/>
      <c r="N950" s="10"/>
    </row>
    <row r="951" spans="3:14">
      <c r="C951" s="5"/>
      <c r="D951" s="5"/>
      <c r="E951" s="5"/>
      <c r="F951" s="5"/>
      <c r="G951" s="5"/>
      <c r="H951" s="5"/>
      <c r="K951" s="9"/>
      <c r="L951" s="9"/>
      <c r="M951" s="10"/>
      <c r="N951" s="10"/>
    </row>
    <row r="952" spans="3:14">
      <c r="C952" s="5"/>
      <c r="D952" s="5"/>
      <c r="E952" s="5"/>
      <c r="F952" s="5"/>
      <c r="G952" s="5"/>
      <c r="H952" s="5"/>
      <c r="K952" s="9"/>
      <c r="L952" s="9"/>
      <c r="M952" s="10"/>
      <c r="N952" s="10"/>
    </row>
    <row r="953" spans="3:14">
      <c r="C953" s="5"/>
      <c r="D953" s="5"/>
      <c r="E953" s="5"/>
      <c r="F953" s="5"/>
      <c r="G953" s="5"/>
      <c r="H953" s="5"/>
      <c r="K953" s="9"/>
      <c r="L953" s="9"/>
      <c r="M953" s="10"/>
      <c r="N953" s="10"/>
    </row>
    <row r="954" spans="3:14">
      <c r="C954" s="5"/>
      <c r="D954" s="5"/>
      <c r="E954" s="5"/>
      <c r="F954" s="5"/>
      <c r="G954" s="5"/>
      <c r="H954" s="5"/>
      <c r="K954" s="9"/>
      <c r="L954" s="9"/>
      <c r="M954" s="10"/>
      <c r="N954" s="10"/>
    </row>
    <row r="955" spans="3:14">
      <c r="C955" s="5"/>
      <c r="D955" s="5"/>
      <c r="E955" s="5"/>
      <c r="F955" s="5"/>
      <c r="G955" s="5"/>
      <c r="H955" s="5"/>
      <c r="K955" s="9"/>
      <c r="L955" s="9"/>
      <c r="M955" s="10"/>
      <c r="N955" s="10"/>
    </row>
    <row r="956" spans="3:14">
      <c r="C956" s="5"/>
      <c r="D956" s="5"/>
      <c r="E956" s="5"/>
      <c r="F956" s="5"/>
      <c r="G956" s="5"/>
      <c r="H956" s="5"/>
      <c r="K956" s="9"/>
      <c r="L956" s="9"/>
      <c r="M956" s="10"/>
      <c r="N956" s="10"/>
    </row>
    <row r="957" spans="3:14">
      <c r="C957" s="5"/>
      <c r="D957" s="5"/>
      <c r="E957" s="5"/>
      <c r="F957" s="5"/>
      <c r="G957" s="5"/>
      <c r="H957" s="5"/>
      <c r="K957" s="9"/>
      <c r="L957" s="9"/>
      <c r="M957" s="10"/>
      <c r="N957" s="10"/>
    </row>
    <row r="958" spans="3:14">
      <c r="C958" s="5"/>
      <c r="D958" s="5"/>
      <c r="E958" s="5"/>
      <c r="F958" s="5"/>
      <c r="G958" s="5"/>
      <c r="H958" s="5"/>
      <c r="K958" s="9"/>
      <c r="L958" s="9"/>
      <c r="M958" s="10"/>
      <c r="N958" s="10"/>
    </row>
    <row r="959" spans="3:14">
      <c r="C959" s="5"/>
      <c r="D959" s="5"/>
      <c r="E959" s="5"/>
      <c r="F959" s="5"/>
      <c r="G959" s="5"/>
      <c r="H959" s="5"/>
      <c r="K959" s="9"/>
      <c r="L959" s="9"/>
      <c r="M959" s="10"/>
      <c r="N959" s="10"/>
    </row>
    <row r="960" spans="3:14">
      <c r="C960" s="5"/>
      <c r="D960" s="5"/>
      <c r="E960" s="5"/>
      <c r="F960" s="5"/>
      <c r="G960" s="5"/>
      <c r="H960" s="5"/>
      <c r="K960" s="9"/>
      <c r="L960" s="9"/>
      <c r="M960" s="10"/>
      <c r="N960" s="10"/>
    </row>
    <row r="961" spans="3:14">
      <c r="C961" s="5"/>
      <c r="D961" s="5"/>
      <c r="E961" s="5"/>
      <c r="F961" s="5"/>
      <c r="G961" s="5"/>
      <c r="H961" s="5"/>
      <c r="K961" s="9"/>
      <c r="L961" s="9"/>
      <c r="M961" s="10"/>
      <c r="N961" s="10"/>
    </row>
    <row r="962" spans="3:14">
      <c r="C962" s="5"/>
      <c r="D962" s="5"/>
      <c r="E962" s="5"/>
      <c r="F962" s="5"/>
      <c r="G962" s="5"/>
      <c r="H962" s="5"/>
      <c r="K962" s="9"/>
      <c r="L962" s="9"/>
      <c r="M962" s="10"/>
      <c r="N962" s="10"/>
    </row>
    <row r="963" spans="3:14">
      <c r="C963" s="5"/>
      <c r="D963" s="5"/>
      <c r="E963" s="5"/>
      <c r="F963" s="5"/>
      <c r="G963" s="5"/>
      <c r="H963" s="5"/>
      <c r="K963" s="9"/>
      <c r="L963" s="9"/>
      <c r="M963" s="10"/>
      <c r="N963" s="10"/>
    </row>
    <row r="964" spans="3:14">
      <c r="C964" s="5"/>
      <c r="D964" s="5"/>
      <c r="E964" s="5"/>
      <c r="F964" s="5"/>
      <c r="G964" s="5"/>
      <c r="H964" s="5"/>
      <c r="K964" s="9"/>
      <c r="L964" s="9"/>
      <c r="M964" s="10"/>
      <c r="N964" s="10"/>
    </row>
    <row r="965" spans="3:14">
      <c r="C965" s="5"/>
      <c r="D965" s="5"/>
      <c r="E965" s="5"/>
      <c r="F965" s="5"/>
      <c r="G965" s="5"/>
      <c r="H965" s="5"/>
      <c r="K965" s="9"/>
      <c r="L965" s="9"/>
      <c r="M965" s="10"/>
      <c r="N965" s="10"/>
    </row>
    <row r="966" spans="3:14">
      <c r="C966" s="5"/>
      <c r="D966" s="5"/>
      <c r="E966" s="5"/>
      <c r="F966" s="5"/>
      <c r="G966" s="5"/>
      <c r="H966" s="5"/>
      <c r="K966" s="9"/>
      <c r="L966" s="9"/>
      <c r="M966" s="10"/>
      <c r="N966" s="10"/>
    </row>
    <row r="967" spans="3:14">
      <c r="C967" s="5"/>
      <c r="D967" s="5"/>
      <c r="E967" s="5"/>
      <c r="F967" s="5"/>
      <c r="G967" s="5"/>
      <c r="H967" s="5"/>
      <c r="K967" s="9"/>
      <c r="L967" s="9"/>
      <c r="M967" s="10"/>
      <c r="N967" s="10"/>
    </row>
    <row r="968" spans="3:14">
      <c r="C968" s="5"/>
      <c r="D968" s="5"/>
      <c r="E968" s="5"/>
      <c r="F968" s="5"/>
      <c r="G968" s="5"/>
      <c r="H968" s="5"/>
      <c r="K968" s="9"/>
      <c r="L968" s="9"/>
      <c r="M968" s="10"/>
      <c r="N968" s="10"/>
    </row>
    <row r="969" spans="3:14">
      <c r="C969" s="5"/>
      <c r="D969" s="5"/>
      <c r="E969" s="5"/>
      <c r="F969" s="5"/>
      <c r="G969" s="5"/>
      <c r="H969" s="5"/>
      <c r="K969" s="9"/>
      <c r="L969" s="9"/>
      <c r="M969" s="10"/>
      <c r="N969" s="10"/>
    </row>
    <row r="970" spans="3:14">
      <c r="C970" s="5"/>
      <c r="D970" s="5"/>
      <c r="E970" s="5"/>
      <c r="F970" s="5"/>
      <c r="G970" s="5"/>
      <c r="H970" s="5"/>
      <c r="K970" s="9"/>
      <c r="L970" s="9"/>
      <c r="M970" s="10"/>
      <c r="N970" s="10"/>
    </row>
    <row r="971" spans="3:14">
      <c r="C971" s="5"/>
      <c r="D971" s="5"/>
      <c r="E971" s="5"/>
      <c r="F971" s="5"/>
      <c r="G971" s="5"/>
      <c r="H971" s="5"/>
      <c r="K971" s="9"/>
      <c r="L971" s="9"/>
      <c r="M971" s="10"/>
      <c r="N971" s="10"/>
    </row>
    <row r="972" spans="3:14">
      <c r="C972" s="5"/>
      <c r="D972" s="5"/>
      <c r="E972" s="5"/>
      <c r="F972" s="5"/>
      <c r="G972" s="5"/>
      <c r="H972" s="5"/>
      <c r="K972" s="9"/>
      <c r="L972" s="9"/>
      <c r="M972" s="10"/>
      <c r="N972" s="10"/>
    </row>
    <row r="973" spans="3:14">
      <c r="C973" s="5"/>
      <c r="D973" s="5"/>
      <c r="E973" s="5"/>
      <c r="F973" s="5"/>
      <c r="G973" s="5"/>
      <c r="H973" s="5"/>
      <c r="K973" s="9"/>
      <c r="L973" s="9"/>
      <c r="M973" s="10"/>
      <c r="N973" s="10"/>
    </row>
    <row r="974" spans="3:14">
      <c r="C974" s="5"/>
      <c r="D974" s="5"/>
      <c r="E974" s="5"/>
      <c r="F974" s="5"/>
      <c r="G974" s="5"/>
      <c r="H974" s="5"/>
      <c r="K974" s="9"/>
      <c r="L974" s="9"/>
      <c r="M974" s="10"/>
      <c r="N974" s="10"/>
    </row>
    <row r="975" spans="3:14">
      <c r="C975" s="5"/>
      <c r="D975" s="5"/>
      <c r="E975" s="5"/>
      <c r="F975" s="5"/>
      <c r="G975" s="5"/>
      <c r="H975" s="5"/>
      <c r="K975" s="9"/>
      <c r="L975" s="9"/>
      <c r="M975" s="10"/>
      <c r="N975" s="10"/>
    </row>
    <row r="976" spans="3:14">
      <c r="C976" s="5"/>
      <c r="D976" s="5"/>
      <c r="E976" s="5"/>
      <c r="F976" s="5"/>
      <c r="G976" s="5"/>
      <c r="H976" s="5"/>
      <c r="K976" s="9"/>
      <c r="L976" s="9"/>
      <c r="M976" s="10"/>
      <c r="N976" s="10"/>
    </row>
    <row r="977" spans="3:14">
      <c r="C977" s="5"/>
      <c r="D977" s="5"/>
      <c r="E977" s="5"/>
      <c r="F977" s="5"/>
      <c r="G977" s="5"/>
      <c r="H977" s="5"/>
      <c r="K977" s="9"/>
      <c r="L977" s="9"/>
      <c r="M977" s="10"/>
      <c r="N977" s="10"/>
    </row>
    <row r="978" spans="3:14">
      <c r="C978" s="5"/>
      <c r="D978" s="5"/>
      <c r="E978" s="5"/>
      <c r="F978" s="5"/>
      <c r="G978" s="5"/>
      <c r="H978" s="5"/>
      <c r="K978" s="9"/>
      <c r="L978" s="9"/>
      <c r="M978" s="10"/>
      <c r="N978" s="10"/>
    </row>
    <row r="979" spans="3:14">
      <c r="C979" s="5"/>
      <c r="D979" s="5"/>
      <c r="E979" s="5"/>
      <c r="F979" s="5"/>
      <c r="G979" s="5"/>
      <c r="H979" s="5"/>
      <c r="K979" s="9"/>
      <c r="L979" s="9"/>
      <c r="M979" s="10"/>
      <c r="N979" s="10"/>
    </row>
    <row r="980" spans="3:14">
      <c r="C980" s="5"/>
      <c r="D980" s="5"/>
      <c r="E980" s="5"/>
      <c r="F980" s="5"/>
      <c r="G980" s="5"/>
      <c r="H980" s="5"/>
      <c r="K980" s="9"/>
      <c r="L980" s="9"/>
      <c r="M980" s="10"/>
      <c r="N980" s="10"/>
    </row>
    <row r="981" spans="3:14">
      <c r="C981" s="5"/>
      <c r="D981" s="5"/>
      <c r="E981" s="5"/>
      <c r="F981" s="5"/>
      <c r="G981" s="5"/>
      <c r="H981" s="5"/>
      <c r="K981" s="9"/>
      <c r="L981" s="9"/>
      <c r="M981" s="10"/>
      <c r="N981" s="10"/>
    </row>
    <row r="982" spans="3:14">
      <c r="C982" s="5"/>
      <c r="D982" s="5"/>
      <c r="E982" s="5"/>
      <c r="F982" s="5"/>
      <c r="G982" s="5"/>
      <c r="H982" s="5"/>
      <c r="K982" s="9"/>
      <c r="L982" s="9"/>
      <c r="M982" s="10"/>
      <c r="N982" s="10"/>
    </row>
    <row r="983" spans="3:14">
      <c r="C983" s="5"/>
      <c r="D983" s="5"/>
      <c r="E983" s="5"/>
      <c r="F983" s="5"/>
      <c r="G983" s="5"/>
      <c r="H983" s="5"/>
    </row>
    <row r="984" spans="3:14">
      <c r="C984" s="5"/>
      <c r="D984" s="5"/>
      <c r="E984" s="5"/>
      <c r="F984" s="5"/>
      <c r="G984" s="5"/>
      <c r="H984" s="5"/>
    </row>
    <row r="985" spans="3:14">
      <c r="C985" s="5"/>
      <c r="D985" s="5"/>
      <c r="E985" s="5"/>
      <c r="F985" s="5"/>
      <c r="G985" s="5"/>
      <c r="H985" s="5"/>
    </row>
    <row r="986" spans="3:14">
      <c r="C986" s="5"/>
      <c r="D986" s="5"/>
      <c r="E986" s="5"/>
      <c r="F986" s="5"/>
      <c r="G986" s="5"/>
      <c r="H986" s="5"/>
    </row>
    <row r="987" spans="3:14">
      <c r="C987" s="5"/>
      <c r="D987" s="5"/>
      <c r="E987" s="5"/>
      <c r="F987" s="5"/>
      <c r="G987" s="5"/>
      <c r="H987" s="5"/>
    </row>
    <row r="988" spans="3:14">
      <c r="C988" s="5"/>
      <c r="D988" s="5"/>
      <c r="E988" s="5"/>
      <c r="F988" s="5"/>
      <c r="G988" s="5"/>
      <c r="H988" s="5"/>
    </row>
    <row r="989" spans="3:14">
      <c r="C989" s="5"/>
      <c r="D989" s="5"/>
      <c r="E989" s="5"/>
      <c r="F989" s="5"/>
      <c r="G989" s="5"/>
      <c r="H989" s="5"/>
    </row>
    <row r="990" spans="3:14">
      <c r="C990" s="5"/>
      <c r="D990" s="5"/>
      <c r="E990" s="5"/>
      <c r="F990" s="5"/>
      <c r="G990" s="5"/>
      <c r="H990" s="5"/>
    </row>
    <row r="991" spans="3:14">
      <c r="C991" s="5"/>
      <c r="D991" s="5"/>
      <c r="E991" s="5"/>
      <c r="F991" s="5"/>
      <c r="G991" s="5"/>
      <c r="H991" s="5"/>
    </row>
    <row r="992" spans="3:14">
      <c r="C992" s="5"/>
      <c r="D992" s="5"/>
      <c r="E992" s="5"/>
      <c r="F992" s="5"/>
      <c r="G992" s="5"/>
      <c r="H992" s="5"/>
    </row>
    <row r="993" spans="3:8">
      <c r="C993" s="5"/>
      <c r="D993" s="5"/>
      <c r="E993" s="5"/>
      <c r="F993" s="5"/>
      <c r="G993" s="5"/>
      <c r="H993" s="5"/>
    </row>
    <row r="994" spans="3:8">
      <c r="C994" s="5"/>
      <c r="D994" s="5"/>
      <c r="E994" s="5"/>
      <c r="F994" s="5"/>
      <c r="G994" s="5"/>
      <c r="H994" s="5"/>
    </row>
    <row r="995" spans="3:8">
      <c r="C995" s="5"/>
      <c r="D995" s="5"/>
      <c r="E995" s="5"/>
      <c r="F995" s="5"/>
      <c r="G995" s="5"/>
      <c r="H995" s="5"/>
    </row>
    <row r="996" spans="3:8">
      <c r="C996" s="5"/>
      <c r="D996" s="5"/>
      <c r="E996" s="5"/>
      <c r="F996" s="5"/>
      <c r="G996" s="5"/>
      <c r="H996" s="5"/>
    </row>
    <row r="997" spans="3:8">
      <c r="C997" s="5"/>
      <c r="D997" s="5"/>
      <c r="E997" s="5"/>
      <c r="F997" s="5"/>
      <c r="G997" s="5"/>
      <c r="H997" s="5"/>
    </row>
    <row r="998" spans="3:8">
      <c r="C998" s="5"/>
      <c r="D998" s="5"/>
      <c r="E998" s="5"/>
      <c r="F998" s="5"/>
      <c r="G998" s="5"/>
      <c r="H998" s="5"/>
    </row>
    <row r="999" spans="3:8">
      <c r="C999" s="5"/>
      <c r="D999" s="5"/>
      <c r="E999" s="5"/>
      <c r="F999" s="5"/>
      <c r="G999" s="5"/>
      <c r="H999" s="5"/>
    </row>
    <row r="1000" spans="3:8">
      <c r="C1000" s="5"/>
      <c r="D1000" s="5"/>
      <c r="E1000" s="5"/>
      <c r="F1000" s="5"/>
      <c r="G1000" s="5"/>
      <c r="H1000" s="5"/>
    </row>
    <row r="1001" spans="3:8">
      <c r="C1001" s="5"/>
      <c r="D1001" s="5"/>
      <c r="E1001" s="5"/>
      <c r="F1001" s="5"/>
      <c r="G1001" s="5"/>
      <c r="H1001" s="5"/>
    </row>
    <row r="1002" spans="3:8">
      <c r="C1002" s="5"/>
      <c r="D1002" s="5"/>
      <c r="E1002" s="5"/>
      <c r="F1002" s="5"/>
      <c r="G1002" s="5"/>
      <c r="H1002" s="5"/>
    </row>
    <row r="1003" spans="3:8">
      <c r="C1003" s="5"/>
      <c r="D1003" s="5"/>
      <c r="E1003" s="5"/>
      <c r="F1003" s="5"/>
      <c r="G1003" s="5"/>
      <c r="H1003" s="5"/>
    </row>
    <row r="1004" spans="3:8">
      <c r="C1004" s="5"/>
      <c r="D1004" s="5"/>
      <c r="E1004" s="5"/>
      <c r="F1004" s="5"/>
      <c r="G1004" s="5"/>
      <c r="H1004" s="5"/>
    </row>
    <row r="1005" spans="3:8">
      <c r="C1005" s="5"/>
      <c r="D1005" s="5"/>
      <c r="E1005" s="5"/>
      <c r="F1005" s="5"/>
      <c r="G1005" s="5"/>
      <c r="H1005" s="5"/>
    </row>
    <row r="1006" spans="3:8">
      <c r="C1006" s="5"/>
      <c r="D1006" s="5"/>
      <c r="E1006" s="5"/>
      <c r="F1006" s="5"/>
      <c r="G1006" s="5"/>
      <c r="H1006" s="5"/>
    </row>
    <row r="1007" spans="3:8">
      <c r="C1007" s="5"/>
      <c r="D1007" s="5"/>
      <c r="E1007" s="5"/>
      <c r="F1007" s="5"/>
      <c r="G1007" s="5"/>
      <c r="H1007" s="5"/>
    </row>
    <row r="1008" spans="3:8">
      <c r="C1008" s="5"/>
      <c r="D1008" s="5"/>
      <c r="E1008" s="5"/>
      <c r="F1008" s="5"/>
      <c r="G1008" s="5"/>
      <c r="H1008" s="5"/>
    </row>
    <row r="1009" spans="3:8">
      <c r="C1009" s="5"/>
      <c r="D1009" s="5"/>
      <c r="E1009" s="5"/>
      <c r="F1009" s="5"/>
      <c r="G1009" s="5"/>
      <c r="H1009" s="5"/>
    </row>
    <row r="1010" spans="3:8">
      <c r="C1010" s="5"/>
      <c r="D1010" s="5"/>
      <c r="E1010" s="5"/>
      <c r="F1010" s="5"/>
      <c r="G1010" s="5"/>
      <c r="H1010" s="5"/>
    </row>
    <row r="1011" spans="3:8">
      <c r="C1011" s="5"/>
      <c r="D1011" s="5"/>
      <c r="E1011" s="5"/>
      <c r="F1011" s="5"/>
      <c r="G1011" s="5"/>
      <c r="H1011" s="5"/>
    </row>
    <row r="1012" spans="3:8">
      <c r="C1012" s="5"/>
      <c r="D1012" s="5"/>
      <c r="E1012" s="5"/>
      <c r="F1012" s="5"/>
      <c r="G1012" s="5"/>
      <c r="H1012" s="5"/>
    </row>
    <row r="1013" spans="3:8">
      <c r="C1013" s="5"/>
      <c r="D1013" s="5"/>
      <c r="E1013" s="5"/>
      <c r="F1013" s="5"/>
      <c r="G1013" s="5"/>
      <c r="H1013" s="5"/>
    </row>
    <row r="1014" spans="3:8">
      <c r="C1014" s="5"/>
      <c r="D1014" s="5"/>
      <c r="E1014" s="5"/>
      <c r="F1014" s="5"/>
      <c r="G1014" s="5"/>
      <c r="H1014" s="5"/>
    </row>
    <row r="1015" spans="3:8">
      <c r="C1015" s="5"/>
      <c r="D1015" s="5"/>
      <c r="E1015" s="5"/>
      <c r="F1015" s="5"/>
      <c r="G1015" s="5"/>
      <c r="H1015" s="5"/>
    </row>
    <row r="1016" spans="3:8">
      <c r="C1016" s="5"/>
      <c r="D1016" s="5"/>
      <c r="E1016" s="5"/>
      <c r="F1016" s="5"/>
      <c r="G1016" s="5"/>
      <c r="H1016" s="5"/>
    </row>
    <row r="1017" spans="3:8">
      <c r="C1017" s="5"/>
      <c r="D1017" s="5"/>
      <c r="E1017" s="5"/>
      <c r="F1017" s="5"/>
      <c r="G1017" s="5"/>
      <c r="H1017" s="5"/>
    </row>
    <row r="1018" spans="3:8">
      <c r="C1018" s="5"/>
      <c r="D1018" s="5"/>
      <c r="E1018" s="5"/>
      <c r="F1018" s="5"/>
      <c r="G1018" s="5"/>
      <c r="H1018" s="5"/>
    </row>
    <row r="1019" spans="3:8">
      <c r="C1019" s="5"/>
      <c r="D1019" s="5"/>
      <c r="E1019" s="5"/>
      <c r="F1019" s="5"/>
      <c r="G1019" s="5"/>
      <c r="H1019" s="5"/>
    </row>
    <row r="1020" spans="3:8">
      <c r="C1020" s="5"/>
      <c r="D1020" s="5"/>
      <c r="E1020" s="5"/>
      <c r="F1020" s="5"/>
      <c r="G1020" s="5"/>
      <c r="H1020" s="5"/>
    </row>
    <row r="1021" spans="3:8">
      <c r="C1021" s="5"/>
      <c r="D1021" s="5"/>
      <c r="E1021" s="5"/>
      <c r="F1021" s="5"/>
      <c r="G1021" s="5"/>
      <c r="H1021" s="5"/>
    </row>
    <row r="1022" spans="3:8">
      <c r="C1022" s="5"/>
      <c r="D1022" s="5"/>
      <c r="E1022" s="5"/>
      <c r="F1022" s="5"/>
      <c r="G1022" s="5"/>
      <c r="H1022" s="5"/>
    </row>
    <row r="1023" spans="3:8">
      <c r="C1023" s="5"/>
      <c r="D1023" s="5"/>
      <c r="E1023" s="5"/>
      <c r="F1023" s="5"/>
      <c r="G1023" s="5"/>
      <c r="H1023" s="5"/>
    </row>
    <row r="1024" spans="3:8">
      <c r="C1024" s="5"/>
      <c r="D1024" s="5"/>
      <c r="E1024" s="5"/>
      <c r="F1024" s="5"/>
      <c r="G1024" s="5"/>
      <c r="H1024" s="5"/>
    </row>
    <row r="1025" spans="3:8">
      <c r="C1025" s="5"/>
      <c r="D1025" s="5"/>
      <c r="E1025" s="5"/>
      <c r="F1025" s="5"/>
      <c r="G1025" s="5"/>
      <c r="H1025" s="5"/>
    </row>
    <row r="1026" spans="3:8">
      <c r="C1026" s="5"/>
      <c r="D1026" s="5"/>
      <c r="E1026" s="5"/>
      <c r="F1026" s="5"/>
      <c r="G1026" s="5"/>
      <c r="H1026" s="5"/>
    </row>
    <row r="1027" spans="3:8">
      <c r="C1027" s="5"/>
      <c r="D1027" s="5"/>
      <c r="E1027" s="5"/>
      <c r="F1027" s="5"/>
      <c r="G1027" s="5"/>
      <c r="H1027" s="5"/>
    </row>
    <row r="1028" spans="3:8">
      <c r="C1028" s="5"/>
      <c r="D1028" s="5"/>
      <c r="E1028" s="5"/>
      <c r="F1028" s="5"/>
      <c r="G1028" s="5"/>
      <c r="H1028" s="5"/>
    </row>
    <row r="1029" spans="3:8">
      <c r="C1029" s="5"/>
      <c r="D1029" s="5"/>
      <c r="E1029" s="5"/>
      <c r="F1029" s="5"/>
      <c r="G1029" s="5"/>
      <c r="H1029" s="5"/>
    </row>
    <row r="1030" spans="3:8">
      <c r="C1030" s="5"/>
      <c r="D1030" s="5"/>
      <c r="E1030" s="5"/>
      <c r="F1030" s="5"/>
      <c r="G1030" s="5"/>
      <c r="H1030" s="5"/>
    </row>
    <row r="1031" spans="3:8">
      <c r="C1031" s="5"/>
      <c r="D1031" s="5"/>
      <c r="E1031" s="5"/>
      <c r="F1031" s="5"/>
      <c r="G1031" s="5"/>
      <c r="H1031" s="5"/>
    </row>
    <row r="1032" spans="3:8">
      <c r="C1032" s="5"/>
      <c r="D1032" s="5"/>
      <c r="E1032" s="5"/>
      <c r="F1032" s="5"/>
      <c r="G1032" s="5"/>
      <c r="H1032" s="5"/>
    </row>
    <row r="1033" spans="3:8">
      <c r="C1033" s="5"/>
      <c r="D1033" s="5"/>
      <c r="E1033" s="5"/>
      <c r="F1033" s="5"/>
      <c r="G1033" s="5"/>
      <c r="H1033" s="5"/>
    </row>
    <row r="1034" spans="3:8">
      <c r="D1034" s="5"/>
      <c r="E1034" s="5"/>
      <c r="F1034" s="5"/>
      <c r="G1034" s="5"/>
      <c r="H1034" s="5"/>
    </row>
    <row r="1035" spans="3:8">
      <c r="D1035" s="5"/>
      <c r="E1035" s="5"/>
      <c r="F1035" s="5"/>
      <c r="G1035" s="5"/>
      <c r="H1035" s="5"/>
    </row>
    <row r="1036" spans="3:8">
      <c r="D1036" s="5"/>
      <c r="E1036" s="5"/>
      <c r="F1036" s="5"/>
      <c r="G1036" s="5"/>
      <c r="H1036" s="5"/>
    </row>
    <row r="1037" spans="3:8">
      <c r="D1037" s="5"/>
      <c r="E1037" s="5"/>
      <c r="F1037" s="5"/>
      <c r="G1037" s="5"/>
      <c r="H1037" s="5"/>
    </row>
    <row r="1038" spans="3:8">
      <c r="D1038" s="5"/>
      <c r="E1038" s="5"/>
      <c r="F1038" s="5"/>
      <c r="G1038" s="5"/>
      <c r="H1038" s="5"/>
    </row>
    <row r="1039" spans="3:8">
      <c r="D1039" s="5"/>
      <c r="E1039" s="5"/>
      <c r="F1039" s="5"/>
      <c r="G1039" s="5"/>
      <c r="H1039" s="5"/>
    </row>
    <row r="1040" spans="3:8">
      <c r="D1040" s="5"/>
      <c r="E1040" s="5"/>
      <c r="F1040" s="5"/>
      <c r="G1040" s="5"/>
      <c r="H1040" s="5"/>
    </row>
    <row r="1041" spans="4:8">
      <c r="D1041" s="5"/>
      <c r="E1041" s="5"/>
      <c r="F1041" s="5"/>
      <c r="G1041" s="5"/>
      <c r="H1041" s="5"/>
    </row>
    <row r="1042" spans="4:8">
      <c r="D1042" s="5"/>
      <c r="E1042" s="5"/>
      <c r="F1042" s="5"/>
      <c r="G1042" s="5"/>
      <c r="H1042" s="5"/>
    </row>
    <row r="1043" spans="4:8">
      <c r="D1043" s="5"/>
      <c r="E1043" s="5"/>
      <c r="F1043" s="5"/>
      <c r="G1043" s="5"/>
      <c r="H1043" s="5"/>
    </row>
  </sheetData>
  <autoFilter ref="B1:P643" xr:uid="{00000000-0009-0000-0000-000000000000}"/>
  <sortState ref="A2:IC664">
    <sortCondition ref="A2:A664"/>
    <sortCondition ref="C2:C664"/>
  </sortState>
  <phoneticPr fontId="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Swedish data</vt:lpstr>
    </vt:vector>
  </TitlesOfParts>
  <Company>Naturhistoriska Riksmuseet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Noack</dc:creator>
  <cp:lastModifiedBy>Fredrik Ronquist</cp:lastModifiedBy>
  <cp:lastPrinted>2017-03-21T14:22:29Z</cp:lastPrinted>
  <dcterms:created xsi:type="dcterms:W3CDTF">2011-02-25T14:58:53Z</dcterms:created>
  <dcterms:modified xsi:type="dcterms:W3CDTF">2018-07-04T14:59:09Z</dcterms:modified>
</cp:coreProperties>
</file>