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IS-NOGS\Documents\GitHub\ronskie69\src\files\"/>
    </mc:Choice>
  </mc:AlternateContent>
  <bookViews>
    <workbookView xWindow="-120" yWindow="-120" windowWidth="29040" windowHeight="15840" activeTab="2"/>
  </bookViews>
  <sheets>
    <sheet name="Data" sheetId="1" r:id="rId1"/>
    <sheet name="Salary" sheetId="2" r:id="rId2"/>
    <sheet name="Gender" sheetId="3" r:id="rId3"/>
    <sheet name="Age" sheetId="4" r:id="rId4"/>
    <sheet name="Location || City" sheetId="5" r:id="rId5"/>
    <sheet name="Ethnicity" sheetId="7" r:id="rId6"/>
  </sheets>
  <definedNames>
    <definedName name="Slicer_Age">#N/A</definedName>
    <definedName name="Slicer_Department">#N/A</definedName>
    <definedName name="Slicer_DEPARTMENT1">#N/A</definedName>
    <definedName name="Slicer_Gender">#N/A</definedName>
  </definedNames>
  <calcPr calcId="152511"/>
  <pivotCaches>
    <pivotCache cacheId="3" r:id="rId7"/>
    <pivotCache cacheId="4"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7" i="1" l="1"/>
  <c r="N18" i="1"/>
  <c r="N15" i="1"/>
  <c r="N16" i="1"/>
  <c r="N14" i="1"/>
  <c r="N7" i="1"/>
  <c r="N3" i="1"/>
  <c r="N4" i="1"/>
  <c r="N5" i="1"/>
  <c r="N6" i="1"/>
  <c r="N8" i="1"/>
  <c r="N2" i="1"/>
  <c r="N9" i="1" s="1"/>
</calcChain>
</file>

<file path=xl/sharedStrings.xml><?xml version="1.0" encoding="utf-8"?>
<sst xmlns="http://schemas.openxmlformats.org/spreadsheetml/2006/main" count="1313" uniqueCount="386">
  <si>
    <t>EEID</t>
  </si>
  <si>
    <t>Full Name</t>
  </si>
  <si>
    <t>Job Title</t>
  </si>
  <si>
    <t>Department</t>
  </si>
  <si>
    <t>Gender</t>
  </si>
  <si>
    <t>Ethnicity</t>
  </si>
  <si>
    <t>Age</t>
  </si>
  <si>
    <t>Hire Date</t>
  </si>
  <si>
    <t>Annual Salary</t>
  </si>
  <si>
    <t>City</t>
  </si>
  <si>
    <t>Exit Date</t>
  </si>
  <si>
    <t>Vice President</t>
  </si>
  <si>
    <t>Finance</t>
  </si>
  <si>
    <t>Female</t>
  </si>
  <si>
    <t>Caucasian</t>
  </si>
  <si>
    <t>Chicago</t>
  </si>
  <si>
    <t/>
  </si>
  <si>
    <t>HRIS Analyst</t>
  </si>
  <si>
    <t>Human Resources</t>
  </si>
  <si>
    <t>Asian</t>
  </si>
  <si>
    <t>Austin</t>
  </si>
  <si>
    <t>Enterprise Architect</t>
  </si>
  <si>
    <t>IT</t>
  </si>
  <si>
    <t>Male</t>
  </si>
  <si>
    <t>Columbus</t>
  </si>
  <si>
    <t>Quality Engineer</t>
  </si>
  <si>
    <t>Engineering</t>
  </si>
  <si>
    <t>Chengdu</t>
  </si>
  <si>
    <t>Network Engineer</t>
  </si>
  <si>
    <t>Cloud Infrastructure Architect</t>
  </si>
  <si>
    <t>Phoenix</t>
  </si>
  <si>
    <t>Director</t>
  </si>
  <si>
    <t>Sr. Analyst</t>
  </si>
  <si>
    <t>Marketing</t>
  </si>
  <si>
    <t>Miami</t>
  </si>
  <si>
    <t>E00530</t>
  </si>
  <si>
    <t>Black</t>
  </si>
  <si>
    <t>Sr. Account Representative</t>
  </si>
  <si>
    <t>Sales</t>
  </si>
  <si>
    <t>Latino</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</si>
  <si>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</si>
  <si>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</si>
  <si>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</si>
  <si>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</si>
  <si>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</si>
  <si>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</si>
  <si>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</si>
  <si>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</si>
  <si>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</si>
  <si>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</si>
  <si>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</si>
  <si>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</si>
  <si>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</si>
  <si>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</si>
  <si>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Analyst</t>
  </si>
  <si>
    <t>Operations Engineer</t>
  </si>
  <si>
    <t>Network Architect</t>
  </si>
  <si>
    <t>Adeline Huang</t>
  </si>
  <si>
    <t>IT Coordinator</t>
  </si>
  <si>
    <t>Shanghai</t>
  </si>
  <si>
    <t>Systems Analyst</t>
  </si>
  <si>
    <t>Sr. Business Partner</t>
  </si>
  <si>
    <t>Chongqing</t>
  </si>
  <si>
    <t>Manaus</t>
  </si>
  <si>
    <t>Business Partner</t>
  </si>
  <si>
    <t>Controls Engineer</t>
  </si>
  <si>
    <t>Development Engineer</t>
  </si>
  <si>
    <t>E04545</t>
  </si>
  <si>
    <t>Solutions Architect</t>
  </si>
  <si>
    <t>Vivian Lewis</t>
  </si>
  <si>
    <t>Account Representative</t>
  </si>
  <si>
    <t>Engineering Manager</t>
  </si>
  <si>
    <t>System Administrator </t>
  </si>
  <si>
    <t>E01550</t>
  </si>
  <si>
    <t>E02832</t>
  </si>
  <si>
    <t>E04285</t>
  </si>
  <si>
    <t>E03131</t>
  </si>
  <si>
    <t>Field Engineer</t>
  </si>
  <si>
    <t>E04458</t>
  </si>
  <si>
    <t>E03025</t>
  </si>
  <si>
    <t>E00691</t>
  </si>
  <si>
    <t>E01540</t>
  </si>
  <si>
    <t>E00502</t>
  </si>
  <si>
    <t>E00591</t>
  </si>
  <si>
    <t>E01249</t>
  </si>
  <si>
    <t>E00791</t>
  </si>
  <si>
    <t>E04131</t>
  </si>
  <si>
    <t>E00431</t>
  </si>
  <si>
    <t>E00699</t>
  </si>
  <si>
    <t>E02074</t>
  </si>
  <si>
    <t>E03047</t>
  </si>
  <si>
    <t>Sophie Silva</t>
  </si>
  <si>
    <t>E03567</t>
  </si>
  <si>
    <t>E02071</t>
  </si>
  <si>
    <t>E02850</t>
  </si>
  <si>
    <t>E00443</t>
  </si>
  <si>
    <t>E02939</t>
  </si>
  <si>
    <t>E04265</t>
  </si>
  <si>
    <t>Ruby Barnes</t>
  </si>
  <si>
    <t>E03574</t>
  </si>
  <si>
    <t>E02094</t>
  </si>
  <si>
    <t>E04959</t>
  </si>
  <si>
    <t>E03875</t>
  </si>
  <si>
    <t>E00154</t>
  </si>
  <si>
    <t>E04332</t>
  </si>
  <si>
    <t>E03440</t>
  </si>
  <si>
    <t>E03717</t>
  </si>
  <si>
    <t>E02112</t>
  </si>
  <si>
    <t>E01754</t>
  </si>
  <si>
    <t>E04732</t>
  </si>
  <si>
    <t>E03749</t>
  </si>
  <si>
    <t>E04379</t>
  </si>
  <si>
    <t>E00595</t>
  </si>
  <si>
    <t>E01639</t>
  </si>
  <si>
    <t>E04474</t>
  </si>
  <si>
    <t>E04267</t>
  </si>
  <si>
    <t>E04625</t>
  </si>
  <si>
    <t>E00436</t>
  </si>
  <si>
    <t>E02783</t>
  </si>
  <si>
    <t>E02139</t>
  </si>
  <si>
    <t>E03680</t>
  </si>
  <si>
    <t>E01499</t>
  </si>
  <si>
    <t>E02875</t>
  </si>
  <si>
    <t>Piper Richardson</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</si>
  <si>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</si>
  <si>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</si>
  <si>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</si>
  <si>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</si>
  <si>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</si>
  <si>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</si>
  <si>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</si>
  <si>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</si>
  <si>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</si>
  <si>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</si>
  <si>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</si>
  <si>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</si>
  <si>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</si>
  <si>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</si>
  <si>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</si>
  <si>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</si>
  <si>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</si>
  <si>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</si>
  <si>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</si>
  <si>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</si>
  <si>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</si>
  <si>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</si>
  <si>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</si>
  <si>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</si>
  <si>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</si>
  <si>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</si>
  <si>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</si>
  <si>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</si>
  <si>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</si>
  <si>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</si>
  <si>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</si>
  <si>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</si>
  <si>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</si>
  <si>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</si>
  <si>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</si>
  <si>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</si>
  <si>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</si>
  <si>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</si>
  <si>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</si>
  <si>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</si>
  <si>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</si>
  <si>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</si>
  <si>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</si>
  <si>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</si>
  <si>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</si>
  <si>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</si>
  <si>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</si>
  <si>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</si>
  <si>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</si>
  <si>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</si>
  <si>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</si>
  <si>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</si>
  <si>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</si>
  <si>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</si>
  <si>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</si>
  <si>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</si>
  <si>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</si>
  <si>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</si>
  <si>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</si>
  <si>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</si>
  <si>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</si>
  <si>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</si>
  <si>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</si>
  <si>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</si>
  <si>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</si>
  <si>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</si>
  <si>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</si>
  <si>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</si>
  <si>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</si>
  <si>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</si>
  <si>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</si>
  <si>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</si>
  <si>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</si>
  <si>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</si>
  <si>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</si>
  <si>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</si>
  <si>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</si>
  <si>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</si>
  <si>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</si>
  <si>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</si>
  <si>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</si>
  <si>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</si>
  <si>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</si>
  <si>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</si>
  <si>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</si>
  <si>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</si>
  <si>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</si>
  <si>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</si>
  <si>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</si>
  <si>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</si>
  <si>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</si>
  <si>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</si>
  <si>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</si>
  <si>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</si>
  <si>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</si>
  <si>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</si>
  <si>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</si>
  <si>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</si>
  <si>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</si>
  <si>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</si>
  <si>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</si>
  <si>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</si>
  <si>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</si>
  <si>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</si>
  <si>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</si>
  <si>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</si>
  <si>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</si>
  <si>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</si>
  <si>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</si>
  <si>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</si>
  <si>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</si>
  <si>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</si>
  <si>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</si>
  <si>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</si>
  <si>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</si>
  <si>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</si>
  <si>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</si>
  <si>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</si>
  <si>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</si>
  <si>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</si>
  <si>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</si>
  <si>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</si>
  <si>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</si>
  <si>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</si>
  <si>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</si>
  <si>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</si>
  <si>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</si>
  <si>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</si>
  <si>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</si>
  <si>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</si>
  <si>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</si>
  <si>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</si>
  <si>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</si>
  <si>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</si>
  <si>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</si>
  <si>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</si>
  <si>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</si>
  <si>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</si>
  <si>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</si>
  <si>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</si>
  <si>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</si>
  <si>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</si>
  <si>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</si>
  <si>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</si>
  <si>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</si>
  <si>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</si>
  <si>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</si>
  <si>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</si>
  <si>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</si>
  <si>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</si>
  <si>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</si>
  <si>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</si>
  <si>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</si>
  <si>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</si>
  <si>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</si>
  <si>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</si>
  <si>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</si>
  <si>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</si>
  <si>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</si>
  <si>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</si>
  <si>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</si>
  <si>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</si>
  <si>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</si>
  <si>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</si>
  <si>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</si>
  <si>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</si>
  <si>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</si>
  <si>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</si>
  <si>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</si>
  <si>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</si>
  <si>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</si>
  <si>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</si>
  <si>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</si>
  <si>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</si>
  <si>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</si>
  <si>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</si>
  <si>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</si>
  <si>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</si>
  <si>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</si>
  <si>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</si>
  <si>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</si>
  <si>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</si>
  <si>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</si>
  <si>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</si>
  <si>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</si>
  <si>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</si>
  <si>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</si>
  <si>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</si>
  <si>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</si>
  <si>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</si>
  <si>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</si>
  <si>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</si>
  <si>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</si>
  <si>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</si>
  <si>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</si>
  <si>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</si>
  <si>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</si>
  <si>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</si>
  <si>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</si>
  <si>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</si>
  <si>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</si>
  <si>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</si>
  <si>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</si>
  <si>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</si>
  <si>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</si>
  <si>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</si>
  <si>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</si>
  <si>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</si>
  <si>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</si>
  <si>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</si>
  <si>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</si>
  <si>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</si>
  <si>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</si>
  <si>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</si>
  <si>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</si>
  <si>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</si>
  <si>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</si>
  <si>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</si>
  <si>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</si>
  <si>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</si>
  <si>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</si>
  <si>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</si>
  <si>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</si>
  <si>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</si>
  <si>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</si>
  <si>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</si>
  <si>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</si>
  <si>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</si>
  <si>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</si>
  <si>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</si>
  <si>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</si>
  <si>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</si>
  <si>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</si>
  <si>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</si>
  <si>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</si>
  <si>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</si>
  <si>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</si>
  <si>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</si>
  <si>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</si>
  <si>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</si>
  <si>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</si>
  <si>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</si>
  <si>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</si>
  <si>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</si>
  <si>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</si>
  <si>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</si>
  <si>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DEPARTMENT</t>
  </si>
  <si>
    <t>EMPLOYEE COUNT</t>
  </si>
  <si>
    <t>Total</t>
  </si>
  <si>
    <t>Row Labels</t>
  </si>
  <si>
    <t>Grand Total</t>
  </si>
  <si>
    <t>Sum of Annual Salary</t>
  </si>
  <si>
    <t>Column Labels</t>
  </si>
  <si>
    <t>Count of Gender</t>
  </si>
  <si>
    <t>25-30s</t>
  </si>
  <si>
    <t>31-45s</t>
  </si>
  <si>
    <t>46-60s</t>
  </si>
  <si>
    <t>61-70s</t>
  </si>
  <si>
    <t>Sum of EMPLOYEE COUNT</t>
  </si>
  <si>
    <t>Count of City</t>
  </si>
  <si>
    <t>Count of Ethnicity</t>
  </si>
  <si>
    <t>Employee Count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</si>
</sst>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rgb="FFFFFFFF"/>
      <name val="Calibri"/>
      <family val="2"/>
      <scheme val="minor"/>
    </font>
    <font>
      <b/>
      <sz val="11"/>
      <color theme="0"/>
      <name val="Calibri"/>
      <family val="2"/>
      <scheme val="minor"/>
    </font>
  </fonts>
  <fills count="3">
    <fill>
      <patternFill patternType="none"/>
    </fill>
    <fill>
      <patternFill patternType="gray125"/>
    </fill>
    <fill>
      <patternFill patternType="solid">
        <fgColor rgb="FF0070C0"/>
        <bgColor indexed="64"/>
      </patternFill>
    </fill>
  </fills>
  <borders count="15">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theme="9"/>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theme="0" tint="-0.249977111117893"/>
      </right>
      <top/>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32">
    <xf numFmtId="0" fontId="0" fillId="0" borderId="0" xfId="0"/>
    <xf numFmtId="14" fontId="0" fillId="0" borderId="0" xfId="0" applyNumberFormat="1"/>
    <xf numFmtId="0" fontId="0" fillId="0" borderId="0" xfId="0" applyAlignment="1">
      <alignment horizontal="left"/>
    </xf>
    <xf numFmtId="3" fontId="0" fillId="0" borderId="0" xfId="0" applyNumberFormat="1"/>
    <xf numFmtId="0" fontId="0" fillId="0" borderId="5" xfId="0" applyBorder="1"/>
    <xf numFmtId="0" fontId="0" fillId="0" borderId="6" xfId="0" applyBorder="1" applyAlignment="1">
      <alignment horizontal="left"/>
    </xf>
    <xf numFmtId="0" fontId="0" fillId="0" borderId="7" xfId="0" applyFont="1" applyBorder="1"/>
    <xf numFmtId="0" fontId="0" fillId="0" borderId="8" xfId="0" applyBorder="1" applyAlignment="1">
      <alignment horizontal="left"/>
    </xf>
    <xf numFmtId="0" fontId="0" fillId="0" borderId="5" xfId="0" applyFont="1" applyBorder="1"/>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2" fillId="2" borderId="4" xfId="0" applyFont="1" applyFill="1" applyBorder="1"/>
    <xf numFmtId="0" fontId="2" fillId="2" borderId="10" xfId="0" applyFont="1" applyFill="1" applyBorder="1"/>
    <xf numFmtId="0" fontId="2" fillId="2" borderId="9" xfId="0" applyFont="1" applyFill="1" applyBorder="1" applyAlignment="1">
      <alignment horizontal="left"/>
    </xf>
    <xf numFmtId="0" fontId="2" fillId="2" borderId="10" xfId="0" applyFont="1" applyFill="1" applyBorder="1" applyAlignment="1">
      <alignment horizontal="left"/>
    </xf>
    <xf numFmtId="0" fontId="0" fillId="0" borderId="0" xfId="0" pivotButton="1"/>
    <xf numFmtId="0" fontId="0" fillId="0" borderId="0" xfId="0" applyNumberFormat="1"/>
    <xf numFmtId="0" fontId="0" fillId="0" borderId="11" xfId="0" applyFill="1" applyBorder="1"/>
    <xf numFmtId="0" fontId="0" fillId="0" borderId="12" xfId="0" applyBorder="1"/>
    <xf numFmtId="0" fontId="0" fillId="0" borderId="13" xfId="0" applyBorder="1"/>
    <xf numFmtId="0" fontId="0" fillId="0" borderId="14" xfId="0" pivotButton="1" applyBorder="1"/>
    <xf numFmtId="0" fontId="0" fillId="0" borderId="14" xfId="0" applyBorder="1"/>
    <xf numFmtId="0" fontId="0" fillId="0" borderId="14" xfId="0" applyBorder="1" applyAlignment="1">
      <alignment horizontal="left"/>
    </xf>
    <xf numFmtId="0" fontId="0" fillId="0" borderId="14" xfId="0" applyNumberFormat="1" applyBorder="1"/>
    <xf numFmtId="0" fontId="0" fillId="0" borderId="14" xfId="0" applyBorder="1" applyAlignment="1">
      <alignment horizontal="center" vertical="center"/>
    </xf>
    <xf numFmtId="0" fontId="0" fillId="0" borderId="14" xfId="0" applyNumberFormat="1" applyBorder="1" applyAlignment="1">
      <alignment horizontal="center" vertical="center"/>
    </xf>
    <xf numFmtId="0" fontId="0" fillId="0" borderId="0" xfId="0" applyFill="1"/>
    <xf numFmtId="0" fontId="0" fillId="0" borderId="14" xfId="0" applyFill="1" applyBorder="1"/>
    <xf numFmtId="0" fontId="0" fillId="0" borderId="14" xfId="0" applyFill="1" applyBorder="1" applyAlignment="1">
      <alignment horizontal="left"/>
    </xf>
    <xf numFmtId="0" fontId="0" fillId="0" borderId="14" xfId="0" applyNumberFormat="1" applyFill="1" applyBorder="1"/>
    <xf numFmtId="4" fontId="0" fillId="0" borderId="14" xfId="0" applyNumberFormat="1" applyBorder="1"/>
  </cellXfs>
  <cellStyles count="1">
    <cellStyle name="Normal" xfId="0" builtinId="0"/>
  </cellStyles>
  <dxfs count="64">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vertical style="thin">
          <color theme="0" tint="-0.249977111117893"/>
        </vertical>
        <horizontal style="thin">
          <color theme="0" tint="-0.249977111117893"/>
        </horizontal>
      </border>
    </dxf>
    <dxf>
      <border>
        <vertical style="thin">
          <color theme="0" tint="-0.249977111117893"/>
        </vertical>
        <horizontal style="thin">
          <color theme="0" tint="-0.249977111117893"/>
        </horizontal>
      </border>
    </dxf>
    <dxf>
      <border>
        <vertical style="thin">
          <color theme="0" tint="-0.249977111117893"/>
        </vertical>
        <horizontal style="thin">
          <color theme="0" tint="-0.249977111117893"/>
        </horizontal>
      </border>
    </dxf>
    <dxf>
      <border>
        <vertical style="thin">
          <color theme="0" tint="-0.249977111117893"/>
        </vertical>
        <horizontal style="thin">
          <color theme="0" tint="-0.249977111117893"/>
        </horizontal>
      </border>
    </dxf>
    <dxf>
      <border>
        <vertical style="thin">
          <color theme="0" tint="-0.249977111117893"/>
        </vertical>
        <horizontal style="thin">
          <color theme="0" tint="-0.249977111117893"/>
        </horizontal>
      </border>
    </dxf>
    <dxf>
      <border>
        <vertical style="thin">
          <color theme="0" tint="-0.249977111117893"/>
        </vertical>
        <horizontal style="thin">
          <color theme="0" tint="-0.249977111117893"/>
        </horizontal>
      </border>
    </dxf>
    <dxf>
      <border>
        <top style="thin">
          <color theme="0" tint="-0.249977111117893"/>
        </top>
        <bottom style="thin">
          <color theme="0" tint="-0.249977111117893"/>
        </bottom>
      </border>
    </dxf>
    <dxf>
      <border>
        <bottom style="thin">
          <color theme="0" tint="-0.249977111117893"/>
        </bottom>
      </border>
    </dxf>
    <dxf>
      <border>
        <right style="thin">
          <color theme="0" tint="-0.249977111117893"/>
        </right>
        <bottom style="thin">
          <color theme="0" tint="-0.249977111117893"/>
        </bottom>
      </border>
    </dxf>
    <dxf>
      <border>
        <left style="thin">
          <color theme="0" tint="-0.249977111117893"/>
        </left>
        <right style="thin">
          <color theme="0" tint="-0.249977111117893"/>
        </right>
        <top style="thin">
          <color theme="0" tint="-0.249977111117893"/>
        </top>
        <bottom style="thin">
          <color theme="0" tint="-0.249977111117893"/>
        </bottom>
      </border>
    </dxf>
    <dxf>
      <border>
        <left style="thin">
          <color theme="0" tint="-0.249977111117893"/>
        </left>
        <top style="thin">
          <color theme="0" tint="-0.249977111117893"/>
        </top>
        <bottom style="thin">
          <color theme="0" tint="-0.249977111117893"/>
        </bottom>
      </border>
    </dxf>
    <dxf>
      <border>
        <left style="thin">
          <color theme="0" tint="-0.249977111117893"/>
        </left>
        <top style="thin">
          <color theme="0" tint="-0.249977111117893"/>
        </top>
        <bottom style="thin">
          <color theme="0" tint="-0.249977111117893"/>
        </bottom>
      </border>
    </dxf>
    <dxf>
      <border>
        <right style="thin">
          <color theme="0" tint="-0.249977111117893"/>
        </right>
        <top style="thin">
          <color theme="0" tint="-0.249977111117893"/>
        </top>
        <bottom style="thin">
          <color theme="0" tint="-0.249977111117893"/>
        </bottom>
      </border>
    </dxf>
    <dxf>
      <border>
        <right style="thin">
          <color theme="0" tint="-0.249977111117893"/>
        </right>
        <top style="thin">
          <color theme="0" tint="-0.249977111117893"/>
        </top>
        <bottom style="thin">
          <color theme="0" tint="-0.249977111117893"/>
        </bottom>
      </border>
    </dxf>
    <dxf>
      <border>
        <left style="thin">
          <color theme="0" tint="-0.249977111117893"/>
        </left>
        <right style="thin">
          <color theme="0" tint="-0.249977111117893"/>
        </right>
        <top style="thin">
          <color theme="0" tint="-0.249977111117893"/>
        </top>
        <bottom style="thin">
          <color theme="0" tint="-0.249977111117893"/>
        </bottom>
      </border>
    </dxf>
    <dxf>
      <border>
        <left style="thin">
          <color theme="0" tint="-0.249977111117893"/>
        </left>
        <right style="thin">
          <color theme="0" tint="-0.249977111117893"/>
        </right>
        <top style="thin">
          <color theme="0" tint="-0.249977111117893"/>
        </top>
        <bottom style="thin">
          <color theme="0" tint="-0.249977111117893"/>
        </bottom>
      </border>
    </dxf>
    <dxf>
      <border>
        <left style="thin">
          <color theme="0" tint="-0.249977111117893"/>
        </left>
        <right style="thin">
          <color theme="0" tint="-0.249977111117893"/>
        </right>
        <top style="thin">
          <color theme="0" tint="-0.249977111117893"/>
        </top>
        <bottom style="thin">
          <color theme="0" tint="-0.249977111117893"/>
        </bottom>
      </border>
    </dxf>
    <dxf>
      <border>
        <left style="thin">
          <color theme="0" tint="-0.249977111117893"/>
        </left>
        <right style="thin">
          <color theme="0" tint="-0.249977111117893"/>
        </right>
        <top style="thin">
          <color theme="0" tint="-0.249977111117893"/>
        </top>
        <bottom style="thin">
          <color theme="0" tint="-0.249977111117893"/>
        </bottom>
      </border>
    </dxf>
    <dxf>
      <border>
        <left style="thin">
          <color theme="0" tint="-0.249977111117893"/>
        </left>
        <right style="thin">
          <color theme="0" tint="-0.249977111117893"/>
        </right>
        <top style="thin">
          <color theme="0" tint="-0.249977111117893"/>
        </top>
        <bottom style="thin">
          <color theme="0" tint="-0.249977111117893"/>
        </bottom>
      </border>
    </dxf>
    <dxf>
      <border>
        <left style="thin">
          <color theme="0" tint="-0.249977111117893"/>
        </left>
        <right style="thin">
          <color theme="0" tint="-0.249977111117893"/>
        </right>
        <top style="thin">
          <color theme="0" tint="-0.249977111117893"/>
        </top>
        <bottom style="thin">
          <color theme="0" tint="-0.249977111117893"/>
        </bottom>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numFmt numFmtId="4" formatCode="#,##0.00"/>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64" formatCode="m/d/yyyy"/>
    </dxf>
    <dxf>
      <numFmt numFmtId="3" formatCode="#,##0"/>
    </dxf>
    <dxf>
      <numFmt numFmtId="164" formatCode="m/d/yyyy"/>
    </dxf>
    <dxf>
      <font>
        <b/>
        <i val="0"/>
        <strike val="0"/>
        <condense val="0"/>
        <extend val="0"/>
        <outline val="0"/>
        <shadow val="0"/>
        <u val="none"/>
        <vertAlign val="baseline"/>
        <sz val="11"/>
        <color rgb="FFFFFFFF"/>
        <name val="Calibri"/>
        <scheme val="minor"/>
      </font>
      <fill>
        <patternFill patternType="solid">
          <fgColor indexed="64"/>
          <bgColor rgb="FF0070C0"/>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colors>
    <mruColors>
      <color rgb="FFFF6699"/>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[employee_data.xlsx]Salary!PivotTable1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SUM</a:t>
            </a:r>
            <a:r>
              <a:rPr lang="en-US" baseline="0"/>
              <a:t> OF ANNUAL SALARY PER DEPARTMENT</a:t>
            </a:r>
            <a:endParaRPr lang="en-US"/>
          </a:p>
        </c:rich>
      </c:tx>
      <c:layout>
        <c:manualLayout>
          <c:xMode val="edge"/>
          <c:yMode val="edge"/>
          <c:x val="0.23942300871434732"/>
          <c:y val="7.1954070036731058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Salary!$B$1</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Salary!$A$2:$A$9</c:f>
              <c:strCache>
                <c:ptCount val="7"/>
                <c:pt idx="0">
                  <c:v>Accounting</c:v>
                </c:pt>
                <c:pt idx="1">
                  <c:v>Engineering</c:v>
                </c:pt>
                <c:pt idx="2">
                  <c:v>Finance</c:v>
                </c:pt>
                <c:pt idx="3">
                  <c:v>Human Resources</c:v>
                </c:pt>
                <c:pt idx="4">
                  <c:v>IT</c:v>
                </c:pt>
                <c:pt idx="5">
                  <c:v>Marketing</c:v>
                </c:pt>
                <c:pt idx="6">
                  <c:v>Sales</c:v>
                </c:pt>
              </c:strCache>
            </c:strRef>
          </c:cat>
          <c:val>
            <c:numRef>
              <c:f>Salary!$B$2:$B$9</c:f>
              <c:numCache>
                <c:formatCode>#,##0.00</c:formatCode>
                <c:ptCount val="7"/>
                <c:pt idx="0">
                  <c:v>806782</c:v>
                </c:pt>
                <c:pt idx="1">
                  <c:v>3363842</c:v>
                </c:pt>
                <c:pt idx="2">
                  <c:v>2519438</c:v>
                </c:pt>
                <c:pt idx="3">
                  <c:v>2296425</c:v>
                </c:pt>
                <c:pt idx="4">
                  <c:v>4359161</c:v>
                </c:pt>
                <c:pt idx="5">
                  <c:v>2042277</c:v>
                </c:pt>
                <c:pt idx="6">
                  <c:v>2320593</c:v>
                </c:pt>
              </c:numCache>
            </c:numRef>
          </c:val>
        </c:ser>
        <c:dLbls>
          <c:dLblPos val="outEnd"/>
          <c:showLegendKey val="0"/>
          <c:showVal val="1"/>
          <c:showCatName val="0"/>
          <c:showSerName val="0"/>
          <c:showPercent val="0"/>
          <c:showBubbleSize val="0"/>
        </c:dLbls>
        <c:gapWidth val="444"/>
        <c:overlap val="-90"/>
        <c:axId val="181293528"/>
        <c:axId val="181291960"/>
      </c:barChart>
      <c:catAx>
        <c:axId val="181293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1291960"/>
        <c:crosses val="autoZero"/>
        <c:auto val="1"/>
        <c:lblAlgn val="ctr"/>
        <c:lblOffset val="100"/>
        <c:noMultiLvlLbl val="0"/>
      </c:catAx>
      <c:valAx>
        <c:axId val="181291960"/>
        <c:scaling>
          <c:orientation val="minMax"/>
        </c:scaling>
        <c:delete val="1"/>
        <c:axPos val="l"/>
        <c:numFmt formatCode="#,##0.00" sourceLinked="1"/>
        <c:majorTickMark val="none"/>
        <c:minorTickMark val="none"/>
        <c:tickLblPos val="nextTo"/>
        <c:crossAx val="181293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[employee_data.xlsx]Gender!PivotTable3</c:name>
    <c:fmtId val="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Gender!$B$1:$B$2</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Gender!$A$3:$A$10</c:f>
              <c:strCache>
                <c:ptCount val="7"/>
                <c:pt idx="0">
                  <c:v>Accounting</c:v>
                </c:pt>
                <c:pt idx="1">
                  <c:v>Engineering</c:v>
                </c:pt>
                <c:pt idx="2">
                  <c:v>Finance</c:v>
                </c:pt>
                <c:pt idx="3">
                  <c:v>Human Resources</c:v>
                </c:pt>
                <c:pt idx="4">
                  <c:v>IT</c:v>
                </c:pt>
                <c:pt idx="5">
                  <c:v>Marketing</c:v>
                </c:pt>
                <c:pt idx="6">
                  <c:v>Sales</c:v>
                </c:pt>
              </c:strCache>
            </c:strRef>
          </c:cat>
          <c:val>
            <c:numRef>
              <c:f>Gender!$B$3:$B$10</c:f>
              <c:numCache>
                <c:formatCode>General</c:formatCode>
                <c:ptCount val="7"/>
                <c:pt idx="0">
                  <c:v>3</c:v>
                </c:pt>
                <c:pt idx="1">
                  <c:v>16</c:v>
                </c:pt>
                <c:pt idx="2">
                  <c:v>14</c:v>
                </c:pt>
                <c:pt idx="3">
                  <c:v>9</c:v>
                </c:pt>
                <c:pt idx="4">
                  <c:v>21</c:v>
                </c:pt>
                <c:pt idx="5">
                  <c:v>10</c:v>
                </c:pt>
                <c:pt idx="6">
                  <c:v>9</c:v>
                </c:pt>
              </c:numCache>
            </c:numRef>
          </c:val>
          <c:smooth val="0"/>
        </c:ser>
        <c:ser>
          <c:idx val="1"/>
          <c:order val="1"/>
          <c:tx>
            <c:strRef>
              <c:f>Gender!$C$1:$C$2</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Gender!$A$3:$A$10</c:f>
              <c:strCache>
                <c:ptCount val="7"/>
                <c:pt idx="0">
                  <c:v>Accounting</c:v>
                </c:pt>
                <c:pt idx="1">
                  <c:v>Engineering</c:v>
                </c:pt>
                <c:pt idx="2">
                  <c:v>Finance</c:v>
                </c:pt>
                <c:pt idx="3">
                  <c:v>Human Resources</c:v>
                </c:pt>
                <c:pt idx="4">
                  <c:v>IT</c:v>
                </c:pt>
                <c:pt idx="5">
                  <c:v>Marketing</c:v>
                </c:pt>
                <c:pt idx="6">
                  <c:v>Sales</c:v>
                </c:pt>
              </c:strCache>
            </c:strRef>
          </c:cat>
          <c:val>
            <c:numRef>
              <c:f>Gender!$C$3:$C$10</c:f>
              <c:numCache>
                <c:formatCode>General</c:formatCode>
                <c:ptCount val="7"/>
                <c:pt idx="0">
                  <c:v>4</c:v>
                </c:pt>
                <c:pt idx="1">
                  <c:v>15</c:v>
                </c:pt>
                <c:pt idx="2">
                  <c:v>8</c:v>
                </c:pt>
                <c:pt idx="3">
                  <c:v>8</c:v>
                </c:pt>
                <c:pt idx="4">
                  <c:v>19</c:v>
                </c:pt>
                <c:pt idx="5">
                  <c:v>6</c:v>
                </c:pt>
                <c:pt idx="6">
                  <c:v>10</c:v>
                </c:pt>
              </c:numCache>
            </c:numRef>
          </c:val>
          <c:smooth val="0"/>
        </c:ser>
        <c:dLbls>
          <c:showLegendKey val="0"/>
          <c:showVal val="0"/>
          <c:showCatName val="0"/>
          <c:showSerName val="0"/>
          <c:showPercent val="0"/>
          <c:showBubbleSize val="0"/>
        </c:dLbls>
        <c:marker val="1"/>
        <c:smooth val="0"/>
        <c:axId val="181290784"/>
        <c:axId val="181291176"/>
      </c:lineChart>
      <c:catAx>
        <c:axId val="18129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91176"/>
        <c:crosses val="autoZero"/>
        <c:auto val="1"/>
        <c:lblAlgn val="ctr"/>
        <c:lblOffset val="100"/>
        <c:noMultiLvlLbl val="0"/>
      </c:catAx>
      <c:valAx>
        <c:axId val="181291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90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[employee_data.xlsx]Age!PivotTable5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Age!$B$1</c:f>
              <c:strCache>
                <c:ptCount val="1"/>
                <c:pt idx="0">
                  <c:v>Total</c:v>
                </c:pt>
              </c:strCache>
            </c:strRef>
          </c:tx>
          <c:spPr>
            <a:solidFill>
              <a:schemeClr val="accent1"/>
            </a:solidFill>
            <a:ln>
              <a:noFill/>
            </a:ln>
            <a:effectLst/>
          </c:spPr>
          <c:invertIfNegative val="0"/>
          <c:cat>
            <c:strRef>
              <c:f>Age!$A$2:$A$9</c:f>
              <c:strCache>
                <c:ptCount val="7"/>
                <c:pt idx="0">
                  <c:v>Accounting</c:v>
                </c:pt>
                <c:pt idx="1">
                  <c:v>Engineering</c:v>
                </c:pt>
                <c:pt idx="2">
                  <c:v>Finance</c:v>
                </c:pt>
                <c:pt idx="3">
                  <c:v>Human Resources</c:v>
                </c:pt>
                <c:pt idx="4">
                  <c:v>IT</c:v>
                </c:pt>
                <c:pt idx="5">
                  <c:v>Marketing</c:v>
                </c:pt>
                <c:pt idx="6">
                  <c:v>Sales</c:v>
                </c:pt>
              </c:strCache>
            </c:strRef>
          </c:cat>
          <c:val>
            <c:numRef>
              <c:f>Age!$B$2:$B$9</c:f>
              <c:numCache>
                <c:formatCode>General</c:formatCode>
                <c:ptCount val="7"/>
                <c:pt idx="0">
                  <c:v>7</c:v>
                </c:pt>
                <c:pt idx="1">
                  <c:v>31</c:v>
                </c:pt>
                <c:pt idx="2">
                  <c:v>22</c:v>
                </c:pt>
                <c:pt idx="3">
                  <c:v>17</c:v>
                </c:pt>
                <c:pt idx="4">
                  <c:v>40</c:v>
                </c:pt>
                <c:pt idx="5">
                  <c:v>16</c:v>
                </c:pt>
                <c:pt idx="6">
                  <c:v>19</c:v>
                </c:pt>
              </c:numCache>
            </c:numRef>
          </c:val>
        </c:ser>
        <c:dLbls>
          <c:showLegendKey val="0"/>
          <c:showVal val="0"/>
          <c:showCatName val="0"/>
          <c:showSerName val="0"/>
          <c:showPercent val="0"/>
          <c:showBubbleSize val="0"/>
        </c:dLbls>
        <c:gapWidth val="219"/>
        <c:overlap val="-27"/>
        <c:axId val="181295880"/>
        <c:axId val="181297056"/>
      </c:barChart>
      <c:catAx>
        <c:axId val="181295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97056"/>
        <c:crosses val="autoZero"/>
        <c:auto val="1"/>
        <c:lblAlgn val="ctr"/>
        <c:lblOffset val="100"/>
        <c:noMultiLvlLbl val="0"/>
      </c:catAx>
      <c:valAx>
        <c:axId val="18129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95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[employee_data.xlsx]Age!PivotTable6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Count by Age Ranges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pieChart>
        <c:varyColors val="1"/>
        <c:ser>
          <c:idx val="0"/>
          <c:order val="0"/>
          <c:tx>
            <c:strRef>
              <c:f>Age!$B$11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cat>
            <c:strRef>
              <c:f>Age!$A$12:$A$17</c:f>
              <c:strCache>
                <c:ptCount val="5"/>
                <c:pt idx="0">
                  <c:v>25-30s</c:v>
                </c:pt>
                <c:pt idx="1">
                  <c:v>31-45s</c:v>
                </c:pt>
                <c:pt idx="2">
                  <c:v>46-60s</c:v>
                </c:pt>
                <c:pt idx="3">
                  <c:v>61-70s</c:v>
                </c:pt>
                <c:pt idx="4">
                  <c:v>Total</c:v>
                </c:pt>
              </c:strCache>
            </c:strRef>
          </c:cat>
          <c:val>
            <c:numRef>
              <c:f>Age!$B$12:$B$17</c:f>
              <c:numCache>
                <c:formatCode>General</c:formatCode>
                <c:ptCount val="5"/>
                <c:pt idx="0">
                  <c:v>28</c:v>
                </c:pt>
                <c:pt idx="1">
                  <c:v>63</c:v>
                </c:pt>
                <c:pt idx="2">
                  <c:v>46</c:v>
                </c:pt>
                <c:pt idx="3">
                  <c:v>15</c:v>
                </c:pt>
                <c:pt idx="4">
                  <c:v>152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[employee_data.xlsx]Location || City!PivotTable7</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stacked"/>
        <c:varyColors val="0"/>
        <c:ser>
          <c:idx val="0"/>
          <c:order val="0"/>
          <c:tx>
            <c:strRef>
              <c:f>'Location || City'!$B$1:$B$2</c:f>
              <c:strCache>
                <c:ptCount val="1"/>
                <c:pt idx="0">
                  <c:v>Accounting</c:v>
                </c:pt>
              </c:strCache>
            </c:strRef>
          </c:tx>
          <c:spPr>
            <a:solidFill>
              <a:schemeClr val="accent1"/>
            </a:solidFill>
            <a:ln>
              <a:noFill/>
            </a:ln>
            <a:effectLst/>
          </c:spPr>
          <c:invertIfNegative val="0"/>
          <c:cat>
            <c:strRef>
              <c:f>'Location || City'!$A$3:$A$16</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'Location || City'!$B$3:$B$16</c:f>
              <c:numCache>
                <c:formatCode>General</c:formatCode>
                <c:ptCount val="13"/>
                <c:pt idx="0">
                  <c:v>2</c:v>
                </c:pt>
                <c:pt idx="3">
                  <c:v>1</c:v>
                </c:pt>
                <c:pt idx="6">
                  <c:v>2</c:v>
                </c:pt>
                <c:pt idx="7">
                  <c:v>1</c:v>
                </c:pt>
                <c:pt idx="11">
                  <c:v>1</c:v>
                </c:pt>
              </c:numCache>
            </c:numRef>
          </c:val>
        </c:ser>
        <c:ser>
          <c:idx val="1"/>
          <c:order val="1"/>
          <c:tx>
            <c:strRef>
              <c:f>'Location || City'!$C$1:$C$2</c:f>
              <c:strCache>
                <c:ptCount val="1"/>
                <c:pt idx="0">
                  <c:v>Engineering</c:v>
                </c:pt>
              </c:strCache>
            </c:strRef>
          </c:tx>
          <c:spPr>
            <a:solidFill>
              <a:schemeClr val="accent2"/>
            </a:solidFill>
            <a:ln>
              <a:noFill/>
            </a:ln>
            <a:effectLst/>
          </c:spPr>
          <c:invertIfNegative val="0"/>
          <c:cat>
            <c:strRef>
              <c:f>'Location || City'!$A$3:$A$16</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'Location || City'!$C$3:$C$16</c:f>
              <c:numCache>
                <c:formatCode>General</c:formatCode>
                <c:ptCount val="13"/>
                <c:pt idx="0">
                  <c:v>5</c:v>
                </c:pt>
                <c:pt idx="1">
                  <c:v>1</c:v>
                </c:pt>
                <c:pt idx="2">
                  <c:v>3</c:v>
                </c:pt>
                <c:pt idx="3">
                  <c:v>2</c:v>
                </c:pt>
                <c:pt idx="4">
                  <c:v>2</c:v>
                </c:pt>
                <c:pt idx="5">
                  <c:v>3</c:v>
                </c:pt>
                <c:pt idx="6">
                  <c:v>1</c:v>
                </c:pt>
                <c:pt idx="7">
                  <c:v>2</c:v>
                </c:pt>
                <c:pt idx="8">
                  <c:v>2</c:v>
                </c:pt>
                <c:pt idx="9">
                  <c:v>2</c:v>
                </c:pt>
                <c:pt idx="10">
                  <c:v>2</c:v>
                </c:pt>
                <c:pt idx="11">
                  <c:v>6</c:v>
                </c:pt>
              </c:numCache>
            </c:numRef>
          </c:val>
        </c:ser>
        <c:ser>
          <c:idx val="2"/>
          <c:order val="2"/>
          <c:tx>
            <c:strRef>
              <c:f>'Location || City'!$D$1:$D$2</c:f>
              <c:strCache>
                <c:ptCount val="1"/>
                <c:pt idx="0">
                  <c:v>Finance</c:v>
                </c:pt>
              </c:strCache>
            </c:strRef>
          </c:tx>
          <c:spPr>
            <a:solidFill>
              <a:schemeClr val="accent3"/>
            </a:solidFill>
            <a:ln>
              <a:noFill/>
            </a:ln>
            <a:effectLst/>
          </c:spPr>
          <c:invertIfNegative val="0"/>
          <c:cat>
            <c:strRef>
              <c:f>'Location || City'!$A$3:$A$16</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'Location || City'!$D$3:$D$16</c:f>
              <c:numCache>
                <c:formatCode>General</c:formatCode>
                <c:ptCount val="13"/>
                <c:pt idx="1">
                  <c:v>3</c:v>
                </c:pt>
                <c:pt idx="2">
                  <c:v>1</c:v>
                </c:pt>
                <c:pt idx="3">
                  <c:v>3</c:v>
                </c:pt>
                <c:pt idx="5">
                  <c:v>2</c:v>
                </c:pt>
                <c:pt idx="6">
                  <c:v>2</c:v>
                </c:pt>
                <c:pt idx="7">
                  <c:v>2</c:v>
                </c:pt>
                <c:pt idx="8">
                  <c:v>5</c:v>
                </c:pt>
                <c:pt idx="10">
                  <c:v>1</c:v>
                </c:pt>
                <c:pt idx="11">
                  <c:v>1</c:v>
                </c:pt>
                <c:pt idx="12">
                  <c:v>2</c:v>
                </c:pt>
              </c:numCache>
            </c:numRef>
          </c:val>
        </c:ser>
        <c:ser>
          <c:idx val="3"/>
          <c:order val="3"/>
          <c:tx>
            <c:strRef>
              <c:f>'Location || City'!$E$1:$E$2</c:f>
              <c:strCache>
                <c:ptCount val="1"/>
                <c:pt idx="0">
                  <c:v>Human Resources</c:v>
                </c:pt>
              </c:strCache>
            </c:strRef>
          </c:tx>
          <c:spPr>
            <a:solidFill>
              <a:schemeClr val="accent4"/>
            </a:solidFill>
            <a:ln>
              <a:noFill/>
            </a:ln>
            <a:effectLst/>
          </c:spPr>
          <c:invertIfNegative val="0"/>
          <c:cat>
            <c:strRef>
              <c:f>'Location || City'!$A$3:$A$16</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'Location || City'!$E$3:$E$16</c:f>
              <c:numCache>
                <c:formatCode>General</c:formatCode>
                <c:ptCount val="13"/>
                <c:pt idx="0">
                  <c:v>2</c:v>
                </c:pt>
                <c:pt idx="1">
                  <c:v>3</c:v>
                </c:pt>
                <c:pt idx="2">
                  <c:v>2</c:v>
                </c:pt>
                <c:pt idx="3">
                  <c:v>1</c:v>
                </c:pt>
                <c:pt idx="4">
                  <c:v>2</c:v>
                </c:pt>
                <c:pt idx="5">
                  <c:v>1</c:v>
                </c:pt>
                <c:pt idx="7">
                  <c:v>2</c:v>
                </c:pt>
                <c:pt idx="8">
                  <c:v>1</c:v>
                </c:pt>
                <c:pt idx="11">
                  <c:v>3</c:v>
                </c:pt>
              </c:numCache>
            </c:numRef>
          </c:val>
        </c:ser>
        <c:ser>
          <c:idx val="4"/>
          <c:order val="4"/>
          <c:tx>
            <c:strRef>
              <c:f>'Location || City'!$F$1:$F$2</c:f>
              <c:strCache>
                <c:ptCount val="1"/>
                <c:pt idx="0">
                  <c:v>IT</c:v>
                </c:pt>
              </c:strCache>
            </c:strRef>
          </c:tx>
          <c:spPr>
            <a:solidFill>
              <a:schemeClr val="accent5"/>
            </a:solidFill>
            <a:ln>
              <a:noFill/>
            </a:ln>
            <a:effectLst/>
          </c:spPr>
          <c:invertIfNegative val="0"/>
          <c:cat>
            <c:strRef>
              <c:f>'Location || City'!$A$3:$A$16</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'Location || City'!$F$3:$F$16</c:f>
              <c:numCache>
                <c:formatCode>General</c:formatCode>
                <c:ptCount val="13"/>
                <c:pt idx="0">
                  <c:v>4</c:v>
                </c:pt>
                <c:pt idx="1">
                  <c:v>4</c:v>
                </c:pt>
                <c:pt idx="2">
                  <c:v>1</c:v>
                </c:pt>
                <c:pt idx="3">
                  <c:v>2</c:v>
                </c:pt>
                <c:pt idx="4">
                  <c:v>2</c:v>
                </c:pt>
                <c:pt idx="5">
                  <c:v>3</c:v>
                </c:pt>
                <c:pt idx="6">
                  <c:v>4</c:v>
                </c:pt>
                <c:pt idx="7">
                  <c:v>5</c:v>
                </c:pt>
                <c:pt idx="8">
                  <c:v>3</c:v>
                </c:pt>
                <c:pt idx="9">
                  <c:v>2</c:v>
                </c:pt>
                <c:pt idx="10">
                  <c:v>2</c:v>
                </c:pt>
                <c:pt idx="11">
                  <c:v>7</c:v>
                </c:pt>
                <c:pt idx="12">
                  <c:v>1</c:v>
                </c:pt>
              </c:numCache>
            </c:numRef>
          </c:val>
        </c:ser>
        <c:ser>
          <c:idx val="5"/>
          <c:order val="5"/>
          <c:tx>
            <c:strRef>
              <c:f>'Location || City'!$G$1:$G$2</c:f>
              <c:strCache>
                <c:ptCount val="1"/>
                <c:pt idx="0">
                  <c:v>Marketing</c:v>
                </c:pt>
              </c:strCache>
            </c:strRef>
          </c:tx>
          <c:spPr>
            <a:solidFill>
              <a:schemeClr val="accent6"/>
            </a:solidFill>
            <a:ln>
              <a:noFill/>
            </a:ln>
            <a:effectLst/>
          </c:spPr>
          <c:invertIfNegative val="0"/>
          <c:cat>
            <c:strRef>
              <c:f>'Location || City'!$A$3:$A$16</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'Location || City'!$G$3:$G$16</c:f>
              <c:numCache>
                <c:formatCode>General</c:formatCode>
                <c:ptCount val="13"/>
                <c:pt idx="0">
                  <c:v>2</c:v>
                </c:pt>
                <c:pt idx="1">
                  <c:v>1</c:v>
                </c:pt>
                <c:pt idx="2">
                  <c:v>1</c:v>
                </c:pt>
                <c:pt idx="4">
                  <c:v>1</c:v>
                </c:pt>
                <c:pt idx="5">
                  <c:v>2</c:v>
                </c:pt>
                <c:pt idx="7">
                  <c:v>1</c:v>
                </c:pt>
                <c:pt idx="8">
                  <c:v>3</c:v>
                </c:pt>
                <c:pt idx="10">
                  <c:v>1</c:v>
                </c:pt>
                <c:pt idx="11">
                  <c:v>4</c:v>
                </c:pt>
              </c:numCache>
            </c:numRef>
          </c:val>
        </c:ser>
        <c:ser>
          <c:idx val="6"/>
          <c:order val="6"/>
          <c:tx>
            <c:strRef>
              <c:f>'Location || City'!$H$1:$H$2</c:f>
              <c:strCache>
                <c:ptCount val="1"/>
                <c:pt idx="0">
                  <c:v>Sales</c:v>
                </c:pt>
              </c:strCache>
            </c:strRef>
          </c:tx>
          <c:spPr>
            <a:solidFill>
              <a:schemeClr val="accent1">
                <a:lumMod val="60000"/>
              </a:schemeClr>
            </a:solidFill>
            <a:ln>
              <a:noFill/>
            </a:ln>
            <a:effectLst/>
          </c:spPr>
          <c:invertIfNegative val="0"/>
          <c:cat>
            <c:strRef>
              <c:f>'Location || City'!$A$3:$A$16</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'Location || City'!$H$3:$H$16</c:f>
              <c:numCache>
                <c:formatCode>General</c:formatCode>
                <c:ptCount val="13"/>
                <c:pt idx="0">
                  <c:v>2</c:v>
                </c:pt>
                <c:pt idx="1">
                  <c:v>1</c:v>
                </c:pt>
                <c:pt idx="3">
                  <c:v>1</c:v>
                </c:pt>
                <c:pt idx="4">
                  <c:v>4</c:v>
                </c:pt>
                <c:pt idx="5">
                  <c:v>3</c:v>
                </c:pt>
                <c:pt idx="7">
                  <c:v>1</c:v>
                </c:pt>
                <c:pt idx="8">
                  <c:v>2</c:v>
                </c:pt>
                <c:pt idx="9">
                  <c:v>1</c:v>
                </c:pt>
                <c:pt idx="11">
                  <c:v>2</c:v>
                </c:pt>
                <c:pt idx="12">
                  <c:v>2</c:v>
                </c:pt>
              </c:numCache>
            </c:numRef>
          </c:val>
        </c:ser>
        <c:dLbls>
          <c:showLegendKey val="0"/>
          <c:showVal val="0"/>
          <c:showCatName val="0"/>
          <c:showSerName val="0"/>
          <c:showPercent val="0"/>
          <c:showBubbleSize val="0"/>
        </c:dLbls>
        <c:gapWidth val="219"/>
        <c:overlap val="100"/>
        <c:axId val="516347648"/>
        <c:axId val="516349608"/>
      </c:barChart>
      <c:catAx>
        <c:axId val="51634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49608"/>
        <c:crosses val="autoZero"/>
        <c:auto val="1"/>
        <c:lblAlgn val="ctr"/>
        <c:lblOffset val="100"/>
        <c:noMultiLvlLbl val="0"/>
      </c:catAx>
      <c:valAx>
        <c:axId val="516349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4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[employee_data.xlsx]Ethnicity!PivotTable8</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Ethnicity!$B$1:$B$2</c:f>
              <c:strCache>
                <c:ptCount val="1"/>
                <c:pt idx="0">
                  <c:v>Asian</c:v>
                </c:pt>
              </c:strCache>
            </c:strRef>
          </c:tx>
          <c:spPr>
            <a:solidFill>
              <a:schemeClr val="accent1"/>
            </a:solidFill>
            <a:ln>
              <a:noFill/>
            </a:ln>
            <a:effectLst/>
          </c:spPr>
          <c:invertIfNegative val="0"/>
          <c:cat>
            <c:strRef>
              <c:f>Ethnicity!$A$3:$A$10</c:f>
              <c:strCache>
                <c:ptCount val="7"/>
                <c:pt idx="0">
                  <c:v>Accounting</c:v>
                </c:pt>
                <c:pt idx="1">
                  <c:v>Engineering</c:v>
                </c:pt>
                <c:pt idx="2">
                  <c:v>Finance</c:v>
                </c:pt>
                <c:pt idx="3">
                  <c:v>Human Resources</c:v>
                </c:pt>
                <c:pt idx="4">
                  <c:v>IT</c:v>
                </c:pt>
                <c:pt idx="5">
                  <c:v>Marketing</c:v>
                </c:pt>
                <c:pt idx="6">
                  <c:v>Sales</c:v>
                </c:pt>
              </c:strCache>
            </c:strRef>
          </c:cat>
          <c:val>
            <c:numRef>
              <c:f>Ethnicity!$B$3:$B$10</c:f>
              <c:numCache>
                <c:formatCode>General</c:formatCode>
                <c:ptCount val="7"/>
                <c:pt idx="0">
                  <c:v>2</c:v>
                </c:pt>
                <c:pt idx="1">
                  <c:v>9</c:v>
                </c:pt>
                <c:pt idx="2">
                  <c:v>8</c:v>
                </c:pt>
                <c:pt idx="3">
                  <c:v>9</c:v>
                </c:pt>
                <c:pt idx="4">
                  <c:v>13</c:v>
                </c:pt>
                <c:pt idx="5">
                  <c:v>5</c:v>
                </c:pt>
                <c:pt idx="6">
                  <c:v>10</c:v>
                </c:pt>
              </c:numCache>
            </c:numRef>
          </c:val>
        </c:ser>
        <c:ser>
          <c:idx val="1"/>
          <c:order val="1"/>
          <c:tx>
            <c:strRef>
              <c:f>Ethnicity!$C$1:$C$2</c:f>
              <c:strCache>
                <c:ptCount val="1"/>
                <c:pt idx="0">
                  <c:v>Black</c:v>
                </c:pt>
              </c:strCache>
            </c:strRef>
          </c:tx>
          <c:spPr>
            <a:solidFill>
              <a:schemeClr val="accent2"/>
            </a:solidFill>
            <a:ln>
              <a:noFill/>
            </a:ln>
            <a:effectLst/>
          </c:spPr>
          <c:invertIfNegative val="0"/>
          <c:cat>
            <c:strRef>
              <c:f>Ethnicity!$A$3:$A$10</c:f>
              <c:strCache>
                <c:ptCount val="7"/>
                <c:pt idx="0">
                  <c:v>Accounting</c:v>
                </c:pt>
                <c:pt idx="1">
                  <c:v>Engineering</c:v>
                </c:pt>
                <c:pt idx="2">
                  <c:v>Finance</c:v>
                </c:pt>
                <c:pt idx="3">
                  <c:v>Human Resources</c:v>
                </c:pt>
                <c:pt idx="4">
                  <c:v>IT</c:v>
                </c:pt>
                <c:pt idx="5">
                  <c:v>Marketing</c:v>
                </c:pt>
                <c:pt idx="6">
                  <c:v>Sales</c:v>
                </c:pt>
              </c:strCache>
            </c:strRef>
          </c:cat>
          <c:val>
            <c:numRef>
              <c:f>Ethnicity!$C$3:$C$10</c:f>
              <c:numCache>
                <c:formatCode>General</c:formatCode>
                <c:ptCount val="7"/>
                <c:pt idx="1">
                  <c:v>2</c:v>
                </c:pt>
                <c:pt idx="2">
                  <c:v>4</c:v>
                </c:pt>
                <c:pt idx="3">
                  <c:v>3</c:v>
                </c:pt>
                <c:pt idx="4">
                  <c:v>3</c:v>
                </c:pt>
                <c:pt idx="5">
                  <c:v>2</c:v>
                </c:pt>
              </c:numCache>
            </c:numRef>
          </c:val>
        </c:ser>
        <c:ser>
          <c:idx val="2"/>
          <c:order val="2"/>
          <c:tx>
            <c:strRef>
              <c:f>Ethnicity!$D$1:$D$2</c:f>
              <c:strCache>
                <c:ptCount val="1"/>
                <c:pt idx="0">
                  <c:v>Caucasian</c:v>
                </c:pt>
              </c:strCache>
            </c:strRef>
          </c:tx>
          <c:spPr>
            <a:solidFill>
              <a:schemeClr val="accent3"/>
            </a:solidFill>
            <a:ln>
              <a:noFill/>
            </a:ln>
            <a:effectLst/>
          </c:spPr>
          <c:invertIfNegative val="0"/>
          <c:cat>
            <c:strRef>
              <c:f>Ethnicity!$A$3:$A$10</c:f>
              <c:strCache>
                <c:ptCount val="7"/>
                <c:pt idx="0">
                  <c:v>Accounting</c:v>
                </c:pt>
                <c:pt idx="1">
                  <c:v>Engineering</c:v>
                </c:pt>
                <c:pt idx="2">
                  <c:v>Finance</c:v>
                </c:pt>
                <c:pt idx="3">
                  <c:v>Human Resources</c:v>
                </c:pt>
                <c:pt idx="4">
                  <c:v>IT</c:v>
                </c:pt>
                <c:pt idx="5">
                  <c:v>Marketing</c:v>
                </c:pt>
                <c:pt idx="6">
                  <c:v>Sales</c:v>
                </c:pt>
              </c:strCache>
            </c:strRef>
          </c:cat>
          <c:val>
            <c:numRef>
              <c:f>Ethnicity!$D$3:$D$10</c:f>
              <c:numCache>
                <c:formatCode>General</c:formatCode>
                <c:ptCount val="7"/>
                <c:pt idx="0">
                  <c:v>3</c:v>
                </c:pt>
                <c:pt idx="1">
                  <c:v>12</c:v>
                </c:pt>
                <c:pt idx="2">
                  <c:v>3</c:v>
                </c:pt>
                <c:pt idx="3">
                  <c:v>4</c:v>
                </c:pt>
                <c:pt idx="4">
                  <c:v>12</c:v>
                </c:pt>
                <c:pt idx="5">
                  <c:v>5</c:v>
                </c:pt>
                <c:pt idx="6">
                  <c:v>6</c:v>
                </c:pt>
              </c:numCache>
            </c:numRef>
          </c:val>
        </c:ser>
        <c:ser>
          <c:idx val="3"/>
          <c:order val="3"/>
          <c:tx>
            <c:strRef>
              <c:f>Ethnicity!$E$1:$E$2</c:f>
              <c:strCache>
                <c:ptCount val="1"/>
                <c:pt idx="0">
                  <c:v>Latino</c:v>
                </c:pt>
              </c:strCache>
            </c:strRef>
          </c:tx>
          <c:spPr>
            <a:solidFill>
              <a:schemeClr val="accent4"/>
            </a:solidFill>
            <a:ln>
              <a:noFill/>
            </a:ln>
            <a:effectLst/>
          </c:spPr>
          <c:invertIfNegative val="0"/>
          <c:cat>
            <c:strRef>
              <c:f>Ethnicity!$A$3:$A$10</c:f>
              <c:strCache>
                <c:ptCount val="7"/>
                <c:pt idx="0">
                  <c:v>Accounting</c:v>
                </c:pt>
                <c:pt idx="1">
                  <c:v>Engineering</c:v>
                </c:pt>
                <c:pt idx="2">
                  <c:v>Finance</c:v>
                </c:pt>
                <c:pt idx="3">
                  <c:v>Human Resources</c:v>
                </c:pt>
                <c:pt idx="4">
                  <c:v>IT</c:v>
                </c:pt>
                <c:pt idx="5">
                  <c:v>Marketing</c:v>
                </c:pt>
                <c:pt idx="6">
                  <c:v>Sales</c:v>
                </c:pt>
              </c:strCache>
            </c:strRef>
          </c:cat>
          <c:val>
            <c:numRef>
              <c:f>Ethnicity!$E$3:$E$10</c:f>
              <c:numCache>
                <c:formatCode>General</c:formatCode>
                <c:ptCount val="7"/>
                <c:pt idx="0">
                  <c:v>2</c:v>
                </c:pt>
                <c:pt idx="1">
                  <c:v>8</c:v>
                </c:pt>
                <c:pt idx="2">
                  <c:v>7</c:v>
                </c:pt>
                <c:pt idx="3">
                  <c:v>1</c:v>
                </c:pt>
                <c:pt idx="4">
                  <c:v>12</c:v>
                </c:pt>
                <c:pt idx="5">
                  <c:v>4</c:v>
                </c:pt>
                <c:pt idx="6">
                  <c:v>3</c:v>
                </c:pt>
              </c:numCache>
            </c:numRef>
          </c:val>
        </c:ser>
        <c:dLbls>
          <c:showLegendKey val="0"/>
          <c:showVal val="0"/>
          <c:showCatName val="0"/>
          <c:showSerName val="0"/>
          <c:showPercent val="0"/>
          <c:showBubbleSize val="0"/>
        </c:dLbls>
        <c:gapWidth val="269"/>
        <c:axId val="516348040"/>
        <c:axId val="516350000"/>
      </c:barChart>
      <c:catAx>
        <c:axId val="5163480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16350000"/>
        <c:crosses val="autoZero"/>
        <c:auto val="1"/>
        <c:lblAlgn val="ctr"/>
        <c:lblOffset val="100"/>
        <c:noMultiLvlLbl val="0"/>
      </c:catAx>
      <c:valAx>
        <c:axId val="51635000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48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632460</xdr:colOff>
      <xdr:row>0</xdr:row>
      <xdr:rowOff>38100</xdr:rowOff>
    </xdr:from>
    <xdr:to>
      <xdr:col>10</xdr:col>
      <xdr:colOff>678180</xdr:colOff>
      <xdr:row>21</xdr:row>
      <xdr:rowOff>99060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1028700</xdr:colOff>
      <xdr:row>10</xdr:row>
      <xdr:rowOff>22860</xdr:rowOff>
    </xdr:from>
    <xdr:to>
      <xdr:col>3</xdr:col>
      <xdr:colOff>434340</xdr:colOff>
      <xdr:row>21</xdr:row>
      <xdr:rowOff>121920</xdr:rowOff>
    </xdr:to>
    <mc:AlternateContent xmlns:mc="http://schemas.openxmlformats.org/markup-compatibility/2006" xmlns:a14="http://schemas.microsoft.com/office/drawing/2010/main">
      <mc:Choice Requires="a14">
        <xdr:graphicFrame macro="">
          <xdr:nvGraphicFramePr>
            <xdr:cNvPr id="3"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103120" y="1851660"/>
              <a:ext cx="1828800" cy="211074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10</xdr:row>
      <xdr:rowOff>0</xdr:rowOff>
    </xdr:from>
    <xdr:to>
      <xdr:col>1</xdr:col>
      <xdr:colOff>853440</xdr:colOff>
      <xdr:row>21</xdr:row>
      <xdr:rowOff>99060</xdr:rowOff>
    </xdr:to>
    <mc:AlternateContent xmlns:mc="http://schemas.openxmlformats.org/markup-compatibility/2006" xmlns:a14="http://schemas.microsoft.com/office/drawing/2010/main">
      <mc:Choice Requires="a14">
        <xdr:graphicFrame macro="">
          <xdr:nvGraphicFramePr>
            <xdr:cNvPr id="4"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99060" y="1828800"/>
              <a:ext cx="1828800" cy="211074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541020</xdr:colOff>
      <xdr:row>1</xdr:row>
      <xdr:rowOff>0</xdr:rowOff>
    </xdr:from>
    <xdr:to>
      <xdr:col>16</xdr:col>
      <xdr:colOff>99060</xdr:colOff>
      <xdr:row>19</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xdr:colOff>
      <xdr:row>10</xdr:row>
      <xdr:rowOff>175260</xdr:rowOff>
    </xdr:from>
    <xdr:to>
      <xdr:col>1</xdr:col>
      <xdr:colOff>762000</xdr:colOff>
      <xdr:row>24</xdr:row>
      <xdr:rowOff>81915</xdr:rowOff>
    </xdr:to>
    <mc:AlternateContent xmlns:mc="http://schemas.openxmlformats.org/markup-compatibility/2006" xmlns:a14="http://schemas.microsoft.com/office/drawing/2010/main">
      <mc:Choice Requires="a14">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620" y="200406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563880</xdr:colOff>
      <xdr:row>0</xdr:row>
      <xdr:rowOff>34290</xdr:rowOff>
    </xdr:from>
    <xdr:to>
      <xdr:col>16</xdr:col>
      <xdr:colOff>1059180</xdr:colOff>
      <xdr:row>13</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563880</xdr:colOff>
      <xdr:row>13</xdr:row>
      <xdr:rowOff>80010</xdr:rowOff>
    </xdr:from>
    <xdr:to>
      <xdr:col>8</xdr:col>
      <xdr:colOff>457200</xdr:colOff>
      <xdr:row>28</xdr:row>
      <xdr:rowOff>80010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15240</xdr:colOff>
      <xdr:row>17</xdr:row>
      <xdr:rowOff>160021</xdr:rowOff>
    </xdr:from>
    <xdr:to>
      <xdr:col>1</xdr:col>
      <xdr:colOff>769620</xdr:colOff>
      <xdr:row>27</xdr:row>
      <xdr:rowOff>175261</xdr:rowOff>
    </xdr:to>
    <mc:AlternateContent xmlns:mc="http://schemas.openxmlformats.org/markup-compatibility/2006" xmlns:a14="http://schemas.microsoft.com/office/drawing/2010/main">
      <mc:Choice Requires="a14">
        <xdr:graphicFrame macro="">
          <xdr:nvGraphicFramePr>
            <xdr:cNvPr id="4" name="DEPARTMENT 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5240" y="326898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xdr:col>
      <xdr:colOff>396240</xdr:colOff>
      <xdr:row>0</xdr:row>
      <xdr:rowOff>95250</xdr:rowOff>
    </xdr:from>
    <xdr:to>
      <xdr:col>17</xdr:col>
      <xdr:colOff>289560</xdr:colOff>
      <xdr:row>15</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396240</xdr:colOff>
      <xdr:row>0</xdr:row>
      <xdr:rowOff>140970</xdr:rowOff>
    </xdr:from>
    <xdr:to>
      <xdr:col>16</xdr:col>
      <xdr:colOff>647700</xdr:colOff>
      <xdr:row>19</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IS-NOGS" refreshedDate="45443.478877083333" createdVersion="5" refreshedVersion="5" minRefreshableVersion="3" recordCount="152">
  <cacheSource type="worksheet">
    <worksheetSource name="TBL_Employees"/>
  </cacheSource>
  <cacheFields count="11">
    <cacheField name="EEID" numFmtId="0">
      <sharedItems/>
    </cacheField>
    <cacheField name="Full Name" numFmtId="0">
      <sharedItems/>
    </cacheField>
    <cacheField name="Job Title" numFmtId="0">
      <sharedItems count="30">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haredItems>
    </cacheField>
    <cacheField name="Department" numFmtId="0">
      <sharedItems count="7">
        <s v="IT"/>
        <s v="Finance"/>
        <s v="Sales"/>
        <s v="Accounting"/>
        <s v="Human Resources"/>
        <s v="Engineering"/>
        <s v="Marketing"/>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ount="40">
        <n v="55"/>
        <n v="59"/>
        <n v="50"/>
        <n v="26"/>
        <n v="57"/>
        <n v="27"/>
        <n v="25"/>
        <n v="29"/>
        <n v="34"/>
        <n v="36"/>
        <n v="51"/>
        <n v="31"/>
        <n v="41"/>
        <n v="65"/>
        <n v="64"/>
        <n v="45"/>
        <n v="56"/>
        <n v="37"/>
        <n v="44"/>
        <n v="43"/>
        <n v="63"/>
        <n v="28"/>
        <n v="61"/>
        <n v="30"/>
        <n v="32"/>
        <n v="35"/>
        <n v="53"/>
        <n v="52"/>
        <n v="40"/>
        <n v="33"/>
        <n v="46"/>
        <n v="38"/>
        <n v="58"/>
        <n v="60"/>
        <n v="42"/>
        <n v="48"/>
        <n v="54"/>
        <n v="49"/>
        <n v="39"/>
        <n v="62"/>
      </sharedItems>
    </cacheField>
    <cacheField name="Hire Date" numFmtId="14">
      <sharedItems containsSemiMixedTypes="0" containsNonDate="0" containsDate="1" containsString="0" minDate="1992-04-01T00:00:00" maxDate="2021-11-17T00:00:00"/>
    </cacheField>
    <cacheField name="Annual Salary" numFmtId="3">
      <sharedItems containsSemiMixedTypes="0" containsString="0" containsNumber="1" containsInteger="1" minValue="41336" maxValue="256420" count="152">
        <n v="141604"/>
        <n v="99975"/>
        <n v="163099"/>
        <n v="84913"/>
        <n v="95409"/>
        <n v="50994"/>
        <n v="119746"/>
        <n v="41336"/>
        <n v="113527"/>
        <n v="77203"/>
        <n v="157333"/>
        <n v="109851"/>
        <n v="105086"/>
        <n v="146742"/>
        <n v="97078"/>
        <n v="249270"/>
        <n v="175837"/>
        <n v="154828"/>
        <n v="186503"/>
        <n v="166331"/>
        <n v="146140"/>
        <n v="151703"/>
        <n v="172787"/>
        <n v="49998"/>
        <n v="207172"/>
        <n v="152239"/>
        <n v="98581"/>
        <n v="246231"/>
        <n v="99354"/>
        <n v="231141"/>
        <n v="54775"/>
        <n v="55499"/>
        <n v="66521"/>
        <n v="59100"/>
        <n v="49011"/>
        <n v="99575"/>
        <n v="99989"/>
        <n v="256420"/>
        <n v="78940"/>
        <n v="82872"/>
        <n v="86317"/>
        <n v="113135"/>
        <n v="199808"/>
        <n v="56037"/>
        <n v="122350"/>
        <n v="92952"/>
        <n v="79921"/>
        <n v="167199"/>
        <n v="71476"/>
        <n v="189420"/>
        <n v="64057"/>
        <n v="68728"/>
        <n v="125633"/>
        <n v="66889"/>
        <n v="178700"/>
        <n v="83990"/>
        <n v="102043"/>
        <n v="90678"/>
        <n v="59067"/>
        <n v="135062"/>
        <n v="159044"/>
        <n v="74691"/>
        <n v="92753"/>
        <n v="236946"/>
        <n v="48906"/>
        <n v="80024"/>
        <n v="54415"/>
        <n v="120341"/>
        <n v="208415"/>
        <n v="78844"/>
        <n v="76354"/>
        <n v="165927"/>
        <n v="109812"/>
        <n v="86299"/>
        <n v="206624"/>
        <n v="53215"/>
        <n v="86858"/>
        <n v="93971"/>
        <n v="57008"/>
        <n v="141899"/>
        <n v="64847"/>
        <n v="116878"/>
        <n v="70505"/>
        <n v="189702"/>
        <n v="180664"/>
        <n v="48345"/>
        <n v="152214"/>
        <n v="69803"/>
        <n v="76588"/>
        <n v="84596"/>
        <n v="114441"/>
        <n v="140402"/>
        <n v="59817"/>
        <n v="55854"/>
        <n v="95998"/>
        <n v="154941"/>
        <n v="247022"/>
        <n v="88072"/>
        <n v="67925"/>
        <n v="219693"/>
        <n v="61773"/>
        <n v="74546"/>
        <n v="62575"/>
        <n v="199041"/>
        <n v="52310"/>
        <n v="159571"/>
        <n v="91763"/>
        <n v="96475"/>
        <n v="113781"/>
        <n v="166599"/>
        <n v="95372"/>
        <n v="161203"/>
        <n v="74738"/>
        <n v="171173"/>
        <n v="201464"/>
        <n v="174895"/>
        <n v="134486"/>
        <n v="71699"/>
        <n v="94430"/>
        <n v="103504"/>
        <n v="92771"/>
        <n v="71531"/>
        <n v="90304"/>
        <n v="104903"/>
        <n v="55859"/>
        <n v="79785"/>
        <n v="99017"/>
        <n v="53809"/>
        <n v="71864"/>
        <n v="225558"/>
        <n v="128984"/>
        <n v="96997"/>
        <n v="176294"/>
        <n v="48340"/>
        <n v="240488"/>
        <n v="97339"/>
        <n v="211291"/>
        <n v="249506"/>
        <n v="80950"/>
        <n v="86538"/>
        <n v="70992"/>
        <n v="205314"/>
        <n v="196951"/>
        <n v="67686"/>
        <n v="86431"/>
        <n v="125936"/>
        <n v="149712"/>
        <n v="88758"/>
        <n v="83639"/>
        <n v="68268"/>
        <n v="75819"/>
        <n v="86658"/>
      </sharedItems>
    </cacheField>
    <cacheField name="City" numFmtId="0">
      <sharedItems count="13">
        <s v="Seattle"/>
        <s v="Chongqing"/>
        <s v="Chicago"/>
        <s v="Phoenix"/>
        <s v="Miami"/>
        <s v="Austin"/>
        <s v="Shanghai"/>
        <s v="Columbus"/>
        <s v="Manaus"/>
        <s v="Rio de Janerio"/>
        <s v="Beijing"/>
        <s v="Chengdu"/>
        <s v="Sao Paulo"/>
      </sharedItems>
    </cacheField>
    <cacheField name="Exit Date" numFmtId="14">
      <sharedItems containsDate="1" containsMixedTypes="1" minDate="2014-01-22T00:00:00" maxDate="2021-10-17T00:00:0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MIS-NOGS" refreshedDate="45443.525502893521" createdVersion="5" refreshedVersion="5" minRefreshableVersion="3" recordCount="5">
  <cacheSource type="worksheet">
    <worksheetSource ref="M13:N18" sheet="Data"/>
  </cacheSource>
  <cacheFields count="2">
    <cacheField name="DEPARTMENT" numFmtId="0">
      <sharedItems count="5">
        <s v="25-30s"/>
        <s v="31-45s"/>
        <s v="46-60s"/>
        <s v="61-70s"/>
        <s v="Total"/>
      </sharedItems>
    </cacheField>
    <cacheField name="EMPLOYEE COUNT" numFmtId="0">
      <sharedItems containsSemiMixedTypes="0" containsString="0" containsNumber="1" containsInteger="1" minValue="15" maxValue="152"/>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52">
  <r>
    <s v="E02387"/>
    <s v="Emily Davis"/>
    <x v="0"/>
    <x v="0"/>
    <x v="0"/>
    <x v="0"/>
    <x v="0"/>
    <d v="2016-04-08T00:00:00"/>
    <x v="0"/>
    <x v="0"/>
    <d v="2021-10-16T00:00:00"/>
  </r>
  <r>
    <s v="E04105"/>
    <s v="Theodore Dinh"/>
    <x v="1"/>
    <x v="0"/>
    <x v="1"/>
    <x v="1"/>
    <x v="1"/>
    <d v="1997-11-29T00:00:00"/>
    <x v="1"/>
    <x v="1"/>
    <s v=""/>
  </r>
  <r>
    <s v="E02572"/>
    <s v="Luna Sanders"/>
    <x v="2"/>
    <x v="1"/>
    <x v="0"/>
    <x v="2"/>
    <x v="2"/>
    <d v="2006-10-26T00:00:00"/>
    <x v="2"/>
    <x v="2"/>
    <s v=""/>
  </r>
  <r>
    <s v="E02832"/>
    <s v="Penelope Jordan"/>
    <x v="3"/>
    <x v="0"/>
    <x v="0"/>
    <x v="2"/>
    <x v="3"/>
    <d v="2019-09-27T00:00:00"/>
    <x v="3"/>
    <x v="2"/>
    <s v=""/>
  </r>
  <r>
    <s v="E01639"/>
    <s v="Austin Vo"/>
    <x v="4"/>
    <x v="1"/>
    <x v="1"/>
    <x v="1"/>
    <x v="0"/>
    <d v="1995-11-20T00:00:00"/>
    <x v="4"/>
    <x v="3"/>
    <s v=""/>
  </r>
  <r>
    <s v="E00644"/>
    <s v="Joshua Gupta"/>
    <x v="5"/>
    <x v="2"/>
    <x v="1"/>
    <x v="1"/>
    <x v="4"/>
    <d v="2017-01-24T00:00:00"/>
    <x v="5"/>
    <x v="1"/>
    <s v=""/>
  </r>
  <r>
    <s v="E01550"/>
    <s v="Ruby Barnes"/>
    <x v="6"/>
    <x v="0"/>
    <x v="0"/>
    <x v="2"/>
    <x v="5"/>
    <d v="2020-07-01T00:00:00"/>
    <x v="6"/>
    <x v="3"/>
    <s v=""/>
  </r>
  <r>
    <s v="E04332"/>
    <s v="Luke Martin"/>
    <x v="7"/>
    <x v="1"/>
    <x v="1"/>
    <x v="0"/>
    <x v="6"/>
    <d v="2020-05-16T00:00:00"/>
    <x v="7"/>
    <x v="4"/>
    <d v="2021-05-20T00:00:00"/>
  </r>
  <r>
    <s v="E04533"/>
    <s v="Easton Bailey"/>
    <x v="6"/>
    <x v="3"/>
    <x v="1"/>
    <x v="2"/>
    <x v="7"/>
    <d v="2019-01-25T00:00:00"/>
    <x v="8"/>
    <x v="5"/>
    <s v=""/>
  </r>
  <r>
    <s v="E03838"/>
    <s v="Madeline Walker"/>
    <x v="4"/>
    <x v="1"/>
    <x v="0"/>
    <x v="2"/>
    <x v="8"/>
    <d v="2018-06-13T00:00:00"/>
    <x v="9"/>
    <x v="2"/>
    <s v=""/>
  </r>
  <r>
    <s v="E00591"/>
    <s v="Savannah Ali"/>
    <x v="0"/>
    <x v="4"/>
    <x v="0"/>
    <x v="1"/>
    <x v="9"/>
    <d v="2009-02-11T00:00:00"/>
    <x v="10"/>
    <x v="4"/>
    <s v=""/>
  </r>
  <r>
    <s v="E03344"/>
    <s v="Camila Rogers"/>
    <x v="8"/>
    <x v="5"/>
    <x v="0"/>
    <x v="2"/>
    <x v="5"/>
    <d v="2021-10-21T00:00:00"/>
    <x v="11"/>
    <x v="0"/>
    <s v=""/>
  </r>
  <r>
    <s v="E00530"/>
    <s v="Eli Jones"/>
    <x v="6"/>
    <x v="4"/>
    <x v="1"/>
    <x v="2"/>
    <x v="1"/>
    <d v="1999-03-14T00:00:00"/>
    <x v="12"/>
    <x v="5"/>
    <s v=""/>
  </r>
  <r>
    <s v="E04239"/>
    <s v="Everleigh Ng"/>
    <x v="0"/>
    <x v="1"/>
    <x v="0"/>
    <x v="1"/>
    <x v="10"/>
    <d v="2021-06-10T00:00:00"/>
    <x v="13"/>
    <x v="6"/>
    <s v=""/>
  </r>
  <r>
    <s v="E03496"/>
    <s v="Robert Yang"/>
    <x v="4"/>
    <x v="3"/>
    <x v="1"/>
    <x v="1"/>
    <x v="11"/>
    <d v="2017-11-04T00:00:00"/>
    <x v="14"/>
    <x v="5"/>
    <d v="2020-03-09T00:00:00"/>
  </r>
  <r>
    <s v="E00549"/>
    <s v="Isabella Xi"/>
    <x v="9"/>
    <x v="6"/>
    <x v="0"/>
    <x v="1"/>
    <x v="12"/>
    <d v="2013-03-13T00:00:00"/>
    <x v="15"/>
    <x v="0"/>
    <s v=""/>
  </r>
  <r>
    <s v="E00163"/>
    <s v="Bella Powell"/>
    <x v="2"/>
    <x v="1"/>
    <x v="0"/>
    <x v="0"/>
    <x v="13"/>
    <d v="2002-03-04T00:00:00"/>
    <x v="16"/>
    <x v="3"/>
    <s v=""/>
  </r>
  <r>
    <s v="E00884"/>
    <s v="Camila Silva"/>
    <x v="0"/>
    <x v="6"/>
    <x v="0"/>
    <x v="3"/>
    <x v="14"/>
    <d v="2003-12-01T00:00:00"/>
    <x v="17"/>
    <x v="0"/>
    <s v=""/>
  </r>
  <r>
    <s v="E04116"/>
    <s v="David Barnes"/>
    <x v="2"/>
    <x v="0"/>
    <x v="1"/>
    <x v="2"/>
    <x v="14"/>
    <d v="2013-11-03T00:00:00"/>
    <x v="18"/>
    <x v="7"/>
    <s v=""/>
  </r>
  <r>
    <s v="E04625"/>
    <s v="Adam Dang"/>
    <x v="2"/>
    <x v="2"/>
    <x v="1"/>
    <x v="1"/>
    <x v="15"/>
    <d v="2002-07-09T00:00:00"/>
    <x v="19"/>
    <x v="1"/>
    <s v=""/>
  </r>
  <r>
    <s v="E03680"/>
    <s v="Elias Alvarado"/>
    <x v="0"/>
    <x v="0"/>
    <x v="1"/>
    <x v="3"/>
    <x v="16"/>
    <d v="2012-01-09T00:00:00"/>
    <x v="20"/>
    <x v="8"/>
    <s v=""/>
  </r>
  <r>
    <s v="E04732"/>
    <s v="Eva Rivera"/>
    <x v="2"/>
    <x v="2"/>
    <x v="0"/>
    <x v="3"/>
    <x v="9"/>
    <d v="2021-04-02T00:00:00"/>
    <x v="21"/>
    <x v="4"/>
    <s v=""/>
  </r>
  <r>
    <s v="E03484"/>
    <s v="Logan Rivera"/>
    <x v="2"/>
    <x v="0"/>
    <x v="1"/>
    <x v="3"/>
    <x v="1"/>
    <d v="2002-05-24T00:00:00"/>
    <x v="22"/>
    <x v="9"/>
    <s v=""/>
  </r>
  <r>
    <s v="E00671"/>
    <s v="Leonardo Dixon"/>
    <x v="7"/>
    <x v="2"/>
    <x v="1"/>
    <x v="2"/>
    <x v="17"/>
    <d v="2019-09-05T00:00:00"/>
    <x v="23"/>
    <x v="0"/>
    <s v=""/>
  </r>
  <r>
    <s v="E02071"/>
    <s v="Mateo Her"/>
    <x v="9"/>
    <x v="2"/>
    <x v="1"/>
    <x v="1"/>
    <x v="18"/>
    <d v="2014-03-02T00:00:00"/>
    <x v="24"/>
    <x v="1"/>
    <s v=""/>
  </r>
  <r>
    <s v="E02206"/>
    <s v="Jose Henderson"/>
    <x v="2"/>
    <x v="4"/>
    <x v="1"/>
    <x v="0"/>
    <x v="12"/>
    <d v="2015-04-17T00:00:00"/>
    <x v="25"/>
    <x v="7"/>
    <s v=""/>
  </r>
  <r>
    <s v="E04545"/>
    <s v="Abigail Mejia"/>
    <x v="10"/>
    <x v="5"/>
    <x v="0"/>
    <x v="3"/>
    <x v="16"/>
    <d v="2005-02-05T00:00:00"/>
    <x v="26"/>
    <x v="9"/>
    <s v=""/>
  </r>
  <r>
    <s v="E00154"/>
    <s v="Wyatt Chin"/>
    <x v="9"/>
    <x v="5"/>
    <x v="1"/>
    <x v="1"/>
    <x v="19"/>
    <d v="2004-06-07T00:00:00"/>
    <x v="27"/>
    <x v="0"/>
    <s v=""/>
  </r>
  <r>
    <s v="E03343"/>
    <s v="Carson Lu"/>
    <x v="11"/>
    <x v="5"/>
    <x v="1"/>
    <x v="1"/>
    <x v="14"/>
    <d v="1996-12-04T00:00:00"/>
    <x v="28"/>
    <x v="10"/>
    <s v=""/>
  </r>
  <r>
    <s v="E00304"/>
    <s v="Dylan Choi"/>
    <x v="9"/>
    <x v="0"/>
    <x v="1"/>
    <x v="1"/>
    <x v="20"/>
    <d v="2012-05-11T00:00:00"/>
    <x v="29"/>
    <x v="10"/>
    <s v=""/>
  </r>
  <r>
    <s v="E02594"/>
    <s v="Ezekiel Kumar"/>
    <x v="12"/>
    <x v="0"/>
    <x v="1"/>
    <x v="1"/>
    <x v="21"/>
    <d v="2017-06-25T00:00:00"/>
    <x v="30"/>
    <x v="7"/>
    <s v=""/>
  </r>
  <r>
    <s v="E00402"/>
    <s v="Dominic Guzman"/>
    <x v="7"/>
    <x v="1"/>
    <x v="1"/>
    <x v="3"/>
    <x v="13"/>
    <d v="2004-05-16T00:00:00"/>
    <x v="31"/>
    <x v="8"/>
    <s v=""/>
  </r>
  <r>
    <s v="E01994"/>
    <s v="Angel Powell"/>
    <x v="13"/>
    <x v="2"/>
    <x v="1"/>
    <x v="2"/>
    <x v="22"/>
    <d v="2008-07-11T00:00:00"/>
    <x v="32"/>
    <x v="0"/>
    <s v=""/>
  </r>
  <r>
    <s v="E03549"/>
    <s v="Mateo Vu"/>
    <x v="5"/>
    <x v="2"/>
    <x v="1"/>
    <x v="1"/>
    <x v="23"/>
    <d v="2016-09-29T00:00:00"/>
    <x v="33"/>
    <x v="1"/>
    <s v=""/>
  </r>
  <r>
    <s v="E03247"/>
    <s v="Caroline Jenkins"/>
    <x v="7"/>
    <x v="1"/>
    <x v="0"/>
    <x v="2"/>
    <x v="5"/>
    <d v="2018-05-06T00:00:00"/>
    <x v="34"/>
    <x v="2"/>
    <s v=""/>
  </r>
  <r>
    <s v="E02074"/>
    <s v="Nora Brown"/>
    <x v="14"/>
    <x v="0"/>
    <x v="0"/>
    <x v="2"/>
    <x v="24"/>
    <d v="2014-02-11T00:00:00"/>
    <x v="35"/>
    <x v="5"/>
    <s v=""/>
  </r>
  <r>
    <s v="E04152"/>
    <s v="Adeline Huang"/>
    <x v="8"/>
    <x v="5"/>
    <x v="0"/>
    <x v="1"/>
    <x v="8"/>
    <d v="2019-12-16T00:00:00"/>
    <x v="36"/>
    <x v="11"/>
    <s v=""/>
  </r>
  <r>
    <s v="E01628"/>
    <s v="Jackson Perry"/>
    <x v="9"/>
    <x v="6"/>
    <x v="1"/>
    <x v="2"/>
    <x v="5"/>
    <d v="2019-10-20T00:00:00"/>
    <x v="37"/>
    <x v="3"/>
    <s v=""/>
  </r>
  <r>
    <s v="E04285"/>
    <s v="Riley Padilla"/>
    <x v="1"/>
    <x v="0"/>
    <x v="0"/>
    <x v="3"/>
    <x v="25"/>
    <d v="2013-05-15T00:00:00"/>
    <x v="38"/>
    <x v="4"/>
    <s v=""/>
  </r>
  <r>
    <s v="E01417"/>
    <s v="Leah Pena"/>
    <x v="14"/>
    <x v="0"/>
    <x v="0"/>
    <x v="3"/>
    <x v="4"/>
    <d v="1994-01-03T00:00:00"/>
    <x v="39"/>
    <x v="8"/>
    <s v=""/>
  </r>
  <r>
    <s v="E01754"/>
    <s v="Owen Lam"/>
    <x v="15"/>
    <x v="4"/>
    <x v="1"/>
    <x v="1"/>
    <x v="23"/>
    <d v="2017-05-29T00:00:00"/>
    <x v="40"/>
    <x v="11"/>
    <d v="2017-07-16T00:00:00"/>
  </r>
  <r>
    <s v="E03749"/>
    <s v="Kennedy Foster"/>
    <x v="6"/>
    <x v="6"/>
    <x v="0"/>
    <x v="2"/>
    <x v="26"/>
    <d v="2013-11-23T00:00:00"/>
    <x v="41"/>
    <x v="5"/>
    <s v=""/>
  </r>
  <r>
    <s v="E03574"/>
    <s v="John Moore"/>
    <x v="9"/>
    <x v="0"/>
    <x v="1"/>
    <x v="2"/>
    <x v="27"/>
    <d v="2005-11-08T00:00:00"/>
    <x v="42"/>
    <x v="0"/>
    <s v=""/>
  </r>
  <r>
    <s v="E04600"/>
    <s v="William Vu"/>
    <x v="5"/>
    <x v="2"/>
    <x v="1"/>
    <x v="1"/>
    <x v="17"/>
    <d v="2013-11-14T00:00:00"/>
    <x v="43"/>
    <x v="6"/>
    <s v=""/>
  </r>
  <r>
    <s v="E00586"/>
    <s v="Sadie Washington"/>
    <x v="0"/>
    <x v="6"/>
    <x v="0"/>
    <x v="2"/>
    <x v="7"/>
    <d v="2019-05-24T00:00:00"/>
    <x v="44"/>
    <x v="3"/>
    <s v=""/>
  </r>
  <r>
    <s v="E03538"/>
    <s v="Gabriel Holmes"/>
    <x v="14"/>
    <x v="0"/>
    <x v="1"/>
    <x v="2"/>
    <x v="28"/>
    <d v="2010-11-04T00:00:00"/>
    <x v="45"/>
    <x v="0"/>
    <s v=""/>
  </r>
  <r>
    <s v="E02185"/>
    <s v="Wyatt Rojas"/>
    <x v="3"/>
    <x v="0"/>
    <x v="1"/>
    <x v="3"/>
    <x v="24"/>
    <d v="2013-03-20T00:00:00"/>
    <x v="46"/>
    <x v="5"/>
    <s v=""/>
  </r>
  <r>
    <s v="E03830"/>
    <s v="Eva Coleman"/>
    <x v="2"/>
    <x v="0"/>
    <x v="0"/>
    <x v="0"/>
    <x v="17"/>
    <d v="2009-09-20T00:00:00"/>
    <x v="47"/>
    <x v="0"/>
    <s v=""/>
  </r>
  <r>
    <s v="E03720"/>
    <s v="Dominic Clark"/>
    <x v="10"/>
    <x v="5"/>
    <x v="1"/>
    <x v="2"/>
    <x v="27"/>
    <d v="2012-10-17T00:00:00"/>
    <x v="48"/>
    <x v="3"/>
    <s v=""/>
  </r>
  <r>
    <s v="E03025"/>
    <s v="Lucy Alexander"/>
    <x v="2"/>
    <x v="5"/>
    <x v="0"/>
    <x v="2"/>
    <x v="15"/>
    <d v="2014-10-29T00:00:00"/>
    <x v="49"/>
    <x v="0"/>
    <s v=""/>
  </r>
  <r>
    <s v="E04917"/>
    <s v="Everleigh Washington"/>
    <x v="16"/>
    <x v="4"/>
    <x v="0"/>
    <x v="2"/>
    <x v="14"/>
    <d v="2001-10-20T00:00:00"/>
    <x v="50"/>
    <x v="3"/>
    <s v=""/>
  </r>
  <r>
    <s v="E00415"/>
    <s v="Leilani Butler"/>
    <x v="13"/>
    <x v="6"/>
    <x v="0"/>
    <x v="0"/>
    <x v="5"/>
    <d v="2021-09-21T00:00:00"/>
    <x v="51"/>
    <x v="3"/>
    <s v=""/>
  </r>
  <r>
    <s v="E02862"/>
    <s v="Peyton Huang"/>
    <x v="0"/>
    <x v="0"/>
    <x v="0"/>
    <x v="1"/>
    <x v="6"/>
    <d v="2021-07-02T00:00:00"/>
    <x v="52"/>
    <x v="10"/>
    <s v=""/>
  </r>
  <r>
    <s v="E04207"/>
    <s v="John Contreras"/>
    <x v="13"/>
    <x v="6"/>
    <x v="1"/>
    <x v="3"/>
    <x v="25"/>
    <d v="2011-05-15T00:00:00"/>
    <x v="53"/>
    <x v="7"/>
    <s v=""/>
  </r>
  <r>
    <s v="E02139"/>
    <s v="Rylee Yu"/>
    <x v="2"/>
    <x v="3"/>
    <x v="0"/>
    <x v="1"/>
    <x v="9"/>
    <d v="2015-09-29T00:00:00"/>
    <x v="54"/>
    <x v="0"/>
    <s v=""/>
  </r>
  <r>
    <s v="E01797"/>
    <s v="Piper Lewis"/>
    <x v="17"/>
    <x v="5"/>
    <x v="0"/>
    <x v="2"/>
    <x v="29"/>
    <d v="2018-12-22T00:00:00"/>
    <x v="55"/>
    <x v="2"/>
    <s v=""/>
  </r>
  <r>
    <s v="E01839"/>
    <s v="Stella Alexander"/>
    <x v="18"/>
    <x v="5"/>
    <x v="0"/>
    <x v="2"/>
    <x v="27"/>
    <d v="2005-12-10T00:00:00"/>
    <x v="56"/>
    <x v="2"/>
    <s v=""/>
  </r>
  <r>
    <s v="E01633"/>
    <s v="Addison Do"/>
    <x v="19"/>
    <x v="5"/>
    <x v="0"/>
    <x v="1"/>
    <x v="30"/>
    <d v="2001-05-30T00:00:00"/>
    <x v="57"/>
    <x v="7"/>
    <s v=""/>
  </r>
  <r>
    <s v="E01848"/>
    <s v="Zoey Jackson"/>
    <x v="20"/>
    <x v="4"/>
    <x v="0"/>
    <x v="0"/>
    <x v="30"/>
    <d v="2008-08-21T00:00:00"/>
    <x v="58"/>
    <x v="4"/>
    <s v=""/>
  </r>
  <r>
    <s v="E00716"/>
    <s v="John Chow"/>
    <x v="0"/>
    <x v="6"/>
    <x v="1"/>
    <x v="1"/>
    <x v="15"/>
    <d v="2021-03-11T00:00:00"/>
    <x v="59"/>
    <x v="11"/>
    <s v=""/>
  </r>
  <r>
    <s v="E00699"/>
    <s v="Ava Ayala"/>
    <x v="0"/>
    <x v="0"/>
    <x v="0"/>
    <x v="3"/>
    <x v="0"/>
    <d v="2006-08-16T00:00:00"/>
    <x v="60"/>
    <x v="8"/>
    <s v=""/>
  </r>
  <r>
    <s v="E00502"/>
    <s v="Natalia Salazar"/>
    <x v="4"/>
    <x v="3"/>
    <x v="0"/>
    <x v="3"/>
    <x v="18"/>
    <d v="2019-01-02T00:00:00"/>
    <x v="61"/>
    <x v="8"/>
    <d v="2020-07-08T00:00:00"/>
  </r>
  <r>
    <s v="E04000"/>
    <s v="Skylar Carrillo"/>
    <x v="11"/>
    <x v="5"/>
    <x v="0"/>
    <x v="3"/>
    <x v="18"/>
    <d v="2008-12-18T00:00:00"/>
    <x v="62"/>
    <x v="5"/>
    <d v="2021-06-24T00:00:00"/>
  </r>
  <r>
    <s v="E02112"/>
    <s v="Christian Sanders"/>
    <x v="9"/>
    <x v="4"/>
    <x v="1"/>
    <x v="0"/>
    <x v="15"/>
    <d v="2013-08-07T00:00:00"/>
    <x v="63"/>
    <x v="0"/>
    <s v=""/>
  </r>
  <r>
    <s v="E03824"/>
    <s v="Penelope Coleman"/>
    <x v="7"/>
    <x v="1"/>
    <x v="0"/>
    <x v="0"/>
    <x v="9"/>
    <d v="2021-08-27T00:00:00"/>
    <x v="64"/>
    <x v="4"/>
    <s v=""/>
  </r>
  <r>
    <s v="E03906"/>
    <s v="Piper Richardson"/>
    <x v="4"/>
    <x v="2"/>
    <x v="0"/>
    <x v="2"/>
    <x v="31"/>
    <d v="2008-01-27T00:00:00"/>
    <x v="65"/>
    <x v="7"/>
    <s v=""/>
  </r>
  <r>
    <s v="E00436"/>
    <s v="Everly Walker"/>
    <x v="16"/>
    <x v="4"/>
    <x v="0"/>
    <x v="2"/>
    <x v="12"/>
    <d v="2009-10-23T00:00:00"/>
    <x v="66"/>
    <x v="0"/>
    <d v="2014-01-22T00:00:00"/>
  </r>
  <r>
    <s v="E04798"/>
    <s v="Aurora Ali"/>
    <x v="6"/>
    <x v="6"/>
    <x v="0"/>
    <x v="1"/>
    <x v="23"/>
    <d v="2016-04-24T00:00:00"/>
    <x v="67"/>
    <x v="0"/>
    <s v=""/>
  </r>
  <r>
    <s v="E01249"/>
    <s v="Penelope Guerrero"/>
    <x v="9"/>
    <x v="0"/>
    <x v="0"/>
    <x v="3"/>
    <x v="19"/>
    <d v="2009-08-04T00:00:00"/>
    <x v="68"/>
    <x v="0"/>
    <s v=""/>
  </r>
  <r>
    <s v="E03349"/>
    <s v="Anna Mehta"/>
    <x v="21"/>
    <x v="0"/>
    <x v="0"/>
    <x v="1"/>
    <x v="24"/>
    <d v="2020-01-05T00:00:00"/>
    <x v="69"/>
    <x v="0"/>
    <s v=""/>
  </r>
  <r>
    <s v="E02966"/>
    <s v="William Foster"/>
    <x v="17"/>
    <x v="5"/>
    <x v="1"/>
    <x v="2"/>
    <x v="32"/>
    <d v="2002-05-23T00:00:00"/>
    <x v="70"/>
    <x v="3"/>
    <d v="2021-09-26T00:00:00"/>
  </r>
  <r>
    <s v="E01499"/>
    <s v="Jade Rojas"/>
    <x v="2"/>
    <x v="1"/>
    <x v="0"/>
    <x v="3"/>
    <x v="17"/>
    <d v="2019-01-28T00:00:00"/>
    <x v="71"/>
    <x v="3"/>
    <s v=""/>
  </r>
  <r>
    <s v="E00105"/>
    <s v="Isla Espinoza"/>
    <x v="6"/>
    <x v="3"/>
    <x v="0"/>
    <x v="3"/>
    <x v="31"/>
    <d v="2021-11-16T00:00:00"/>
    <x v="72"/>
    <x v="8"/>
    <s v=""/>
  </r>
  <r>
    <s v="E00665"/>
    <s v="David Chu"/>
    <x v="8"/>
    <x v="5"/>
    <x v="1"/>
    <x v="1"/>
    <x v="0"/>
    <d v="1998-09-03T00:00:00"/>
    <x v="73"/>
    <x v="0"/>
    <s v=""/>
  </r>
  <r>
    <s v="E00791"/>
    <s v="Thomas Padilla"/>
    <x v="9"/>
    <x v="6"/>
    <x v="1"/>
    <x v="3"/>
    <x v="4"/>
    <d v="2003-07-26T00:00:00"/>
    <x v="74"/>
    <x v="12"/>
    <s v=""/>
  </r>
  <r>
    <s v="E01540"/>
    <s v="Miles Salazar"/>
    <x v="12"/>
    <x v="0"/>
    <x v="1"/>
    <x v="3"/>
    <x v="9"/>
    <d v="2010-12-23T00:00:00"/>
    <x v="75"/>
    <x v="12"/>
    <d v="2014-03-27T00:00:00"/>
  </r>
  <r>
    <s v="E04474"/>
    <s v="Mila Hong"/>
    <x v="22"/>
    <x v="5"/>
    <x v="0"/>
    <x v="1"/>
    <x v="23"/>
    <d v="2017-05-22T00:00:00"/>
    <x v="76"/>
    <x v="1"/>
    <d v="2017-10-08T00:00:00"/>
  </r>
  <r>
    <s v="E03417"/>
    <s v="Benjamin Moua"/>
    <x v="3"/>
    <x v="0"/>
    <x v="1"/>
    <x v="1"/>
    <x v="28"/>
    <d v="2007-07-02T00:00:00"/>
    <x v="77"/>
    <x v="1"/>
    <s v=""/>
  </r>
  <r>
    <s v="E00254"/>
    <s v="Samuel Morales"/>
    <x v="13"/>
    <x v="1"/>
    <x v="1"/>
    <x v="3"/>
    <x v="8"/>
    <d v="2015-06-27T00:00:00"/>
    <x v="78"/>
    <x v="3"/>
    <s v=""/>
  </r>
  <r>
    <s v="E02166"/>
    <s v="John Soto"/>
    <x v="0"/>
    <x v="1"/>
    <x v="1"/>
    <x v="3"/>
    <x v="33"/>
    <d v="2015-09-23T00:00:00"/>
    <x v="79"/>
    <x v="3"/>
    <s v=""/>
  </r>
  <r>
    <s v="E00935"/>
    <s v="Joseph Martin"/>
    <x v="13"/>
    <x v="6"/>
    <x v="1"/>
    <x v="0"/>
    <x v="12"/>
    <d v="2016-09-13T00:00:00"/>
    <x v="80"/>
    <x v="4"/>
    <s v=""/>
  </r>
  <r>
    <s v="E01525"/>
    <s v="Jose Ross"/>
    <x v="11"/>
    <x v="5"/>
    <x v="1"/>
    <x v="2"/>
    <x v="26"/>
    <d v="1992-04-08T00:00:00"/>
    <x v="81"/>
    <x v="4"/>
    <s v=""/>
  </r>
  <r>
    <s v="E00386"/>
    <s v="Parker James"/>
    <x v="10"/>
    <x v="5"/>
    <x v="1"/>
    <x v="0"/>
    <x v="15"/>
    <d v="2005-02-05T00:00:00"/>
    <x v="82"/>
    <x v="5"/>
    <s v=""/>
  </r>
  <r>
    <s v="E00416"/>
    <s v="Everleigh Fernandez"/>
    <x v="2"/>
    <x v="5"/>
    <x v="0"/>
    <x v="3"/>
    <x v="23"/>
    <d v="2016-05-22T00:00:00"/>
    <x v="83"/>
    <x v="8"/>
    <d v="2020-12-21T00:00:00"/>
  </r>
  <r>
    <s v="E03383"/>
    <s v="Lincoln Hall"/>
    <x v="2"/>
    <x v="3"/>
    <x v="1"/>
    <x v="2"/>
    <x v="3"/>
    <d v="2020-07-28T00:00:00"/>
    <x v="84"/>
    <x v="2"/>
    <s v=""/>
  </r>
  <r>
    <s v="E01516"/>
    <s v="Willow Mai"/>
    <x v="20"/>
    <x v="4"/>
    <x v="0"/>
    <x v="1"/>
    <x v="15"/>
    <d v="2003-12-17T00:00:00"/>
    <x v="85"/>
    <x v="11"/>
    <s v=""/>
  </r>
  <r>
    <s v="E01234"/>
    <s v="Jack Cheng"/>
    <x v="2"/>
    <x v="4"/>
    <x v="1"/>
    <x v="1"/>
    <x v="34"/>
    <d v="2014-01-16T00:00:00"/>
    <x v="86"/>
    <x v="10"/>
    <s v=""/>
  </r>
  <r>
    <s v="E03440"/>
    <s v="Genesis Navarro"/>
    <x v="21"/>
    <x v="0"/>
    <x v="0"/>
    <x v="3"/>
    <x v="12"/>
    <d v="2009-04-28T00:00:00"/>
    <x v="87"/>
    <x v="8"/>
    <s v=""/>
  </r>
  <r>
    <s v="E00431"/>
    <s v="Eliza Hernandez"/>
    <x v="23"/>
    <x v="0"/>
    <x v="0"/>
    <x v="3"/>
    <x v="35"/>
    <d v="2019-07-04T00:00:00"/>
    <x v="88"/>
    <x v="9"/>
    <s v=""/>
  </r>
  <r>
    <s v="E01258"/>
    <s v="Gabriel Brooks"/>
    <x v="24"/>
    <x v="0"/>
    <x v="1"/>
    <x v="2"/>
    <x v="7"/>
    <d v="2018-12-10T00:00:00"/>
    <x v="89"/>
    <x v="4"/>
    <s v=""/>
  </r>
  <r>
    <s v="E00440"/>
    <s v="Jack Huynh"/>
    <x v="6"/>
    <x v="6"/>
    <x v="1"/>
    <x v="1"/>
    <x v="5"/>
    <d v="2018-09-25T00:00:00"/>
    <x v="90"/>
    <x v="1"/>
    <d v="2019-12-22T00:00:00"/>
  </r>
  <r>
    <s v="E00595"/>
    <s v="Everly Chow"/>
    <x v="0"/>
    <x v="1"/>
    <x v="0"/>
    <x v="1"/>
    <x v="29"/>
    <d v="2018-04-21T00:00:00"/>
    <x v="91"/>
    <x v="10"/>
    <s v=""/>
  </r>
  <r>
    <s v="E00972"/>
    <s v="Amelia Salazar"/>
    <x v="13"/>
    <x v="1"/>
    <x v="0"/>
    <x v="3"/>
    <x v="3"/>
    <d v="2019-04-23T00:00:00"/>
    <x v="92"/>
    <x v="12"/>
    <s v=""/>
  </r>
  <r>
    <s v="E04562"/>
    <s v="Xavier Zheng"/>
    <x v="5"/>
    <x v="2"/>
    <x v="1"/>
    <x v="1"/>
    <x v="11"/>
    <d v="2017-07-22T00:00:00"/>
    <x v="93"/>
    <x v="5"/>
    <s v=""/>
  </r>
  <r>
    <s v="E02802"/>
    <s v="Matthew Chau"/>
    <x v="15"/>
    <x v="4"/>
    <x v="1"/>
    <x v="1"/>
    <x v="26"/>
    <d v="2002-11-16T00:00:00"/>
    <x v="94"/>
    <x v="0"/>
    <s v=""/>
  </r>
  <r>
    <s v="E01427"/>
    <s v="Mia Cheng"/>
    <x v="0"/>
    <x v="2"/>
    <x v="0"/>
    <x v="1"/>
    <x v="8"/>
    <d v="2015-04-22T00:00:00"/>
    <x v="95"/>
    <x v="3"/>
    <s v=""/>
  </r>
  <r>
    <s v="E04568"/>
    <s v="Rylee Yu"/>
    <x v="9"/>
    <x v="1"/>
    <x v="0"/>
    <x v="1"/>
    <x v="36"/>
    <d v="2011-07-10T00:00:00"/>
    <x v="96"/>
    <x v="10"/>
    <s v=""/>
  </r>
  <r>
    <s v="E04931"/>
    <s v="Zoe Romero"/>
    <x v="23"/>
    <x v="0"/>
    <x v="0"/>
    <x v="3"/>
    <x v="24"/>
    <d v="2021-10-05T00:00:00"/>
    <x v="97"/>
    <x v="12"/>
    <s v=""/>
  </r>
  <r>
    <s v="E00443"/>
    <s v="Nolan Bui"/>
    <x v="3"/>
    <x v="0"/>
    <x v="1"/>
    <x v="1"/>
    <x v="21"/>
    <d v="2020-05-26T00:00:00"/>
    <x v="98"/>
    <x v="6"/>
    <s v=""/>
  </r>
  <r>
    <s v="E03890"/>
    <s v="Nevaeh Jones"/>
    <x v="9"/>
    <x v="2"/>
    <x v="0"/>
    <x v="2"/>
    <x v="11"/>
    <d v="2020-08-20T00:00:00"/>
    <x v="99"/>
    <x v="5"/>
    <s v=""/>
  </r>
  <r>
    <s v="E01194"/>
    <s v="Samantha Adams"/>
    <x v="22"/>
    <x v="5"/>
    <x v="0"/>
    <x v="2"/>
    <x v="15"/>
    <d v="2013-04-22T00:00:00"/>
    <x v="100"/>
    <x v="0"/>
    <s v=""/>
  </r>
  <r>
    <s v="E02875"/>
    <s v="Madeline Shin"/>
    <x v="3"/>
    <x v="0"/>
    <x v="0"/>
    <x v="1"/>
    <x v="35"/>
    <d v="2007-01-09T00:00:00"/>
    <x v="101"/>
    <x v="0"/>
    <s v=""/>
  </r>
  <r>
    <s v="E04959"/>
    <s v="Noah King"/>
    <x v="25"/>
    <x v="5"/>
    <x v="1"/>
    <x v="0"/>
    <x v="16"/>
    <d v="2015-01-27T00:00:00"/>
    <x v="102"/>
    <x v="4"/>
    <s v=""/>
  </r>
  <r>
    <s v="E03816"/>
    <s v="Leilani Chow"/>
    <x v="2"/>
    <x v="4"/>
    <x v="0"/>
    <x v="1"/>
    <x v="5"/>
    <d v="2021-02-23T00:00:00"/>
    <x v="103"/>
    <x v="10"/>
    <s v=""/>
  </r>
  <r>
    <s v="E01261"/>
    <s v="Connor Simmons"/>
    <x v="13"/>
    <x v="3"/>
    <x v="1"/>
    <x v="2"/>
    <x v="0"/>
    <d v="2007-04-05T00:00:00"/>
    <x v="104"/>
    <x v="4"/>
    <d v="2018-10-12T00:00:00"/>
  </r>
  <r>
    <s v="E03612"/>
    <s v="Grayson Cooper"/>
    <x v="0"/>
    <x v="1"/>
    <x v="1"/>
    <x v="0"/>
    <x v="14"/>
    <d v="2013-06-29T00:00:00"/>
    <x v="105"/>
    <x v="7"/>
    <s v=""/>
  </r>
  <r>
    <s v="E01388"/>
    <s v="Ivy Soto"/>
    <x v="17"/>
    <x v="5"/>
    <x v="0"/>
    <x v="3"/>
    <x v="2"/>
    <d v="1997-10-23T00:00:00"/>
    <x v="106"/>
    <x v="5"/>
    <s v=""/>
  </r>
  <r>
    <s v="E03875"/>
    <s v="Aurora Simmons"/>
    <x v="25"/>
    <x v="5"/>
    <x v="0"/>
    <x v="2"/>
    <x v="10"/>
    <d v="1995-12-22T00:00:00"/>
    <x v="107"/>
    <x v="5"/>
    <s v=""/>
  </r>
  <r>
    <s v="E04413"/>
    <s v="Andrew Thomas"/>
    <x v="8"/>
    <x v="5"/>
    <x v="1"/>
    <x v="2"/>
    <x v="9"/>
    <d v="2016-12-02T00:00:00"/>
    <x v="108"/>
    <x v="7"/>
    <s v=""/>
  </r>
  <r>
    <s v="E00691"/>
    <s v="Ezekiel Desai"/>
    <x v="2"/>
    <x v="1"/>
    <x v="1"/>
    <x v="1"/>
    <x v="34"/>
    <d v="2003-01-15T00:00:00"/>
    <x v="109"/>
    <x v="0"/>
    <s v=""/>
  </r>
  <r>
    <s v="E03047"/>
    <s v="Gabriella Gupta"/>
    <x v="26"/>
    <x v="2"/>
    <x v="0"/>
    <x v="1"/>
    <x v="12"/>
    <d v="2005-02-15T00:00:00"/>
    <x v="110"/>
    <x v="6"/>
    <s v=""/>
  </r>
  <r>
    <s v="E04903"/>
    <s v="Skylar Liu"/>
    <x v="2"/>
    <x v="0"/>
    <x v="0"/>
    <x v="1"/>
    <x v="7"/>
    <d v="2020-08-09T00:00:00"/>
    <x v="111"/>
    <x v="11"/>
    <s v=""/>
  </r>
  <r>
    <s v="E04735"/>
    <s v="Nova Coleman"/>
    <x v="27"/>
    <x v="0"/>
    <x v="0"/>
    <x v="2"/>
    <x v="18"/>
    <d v="2006-12-13T00:00:00"/>
    <x v="112"/>
    <x v="4"/>
    <s v=""/>
  </r>
  <r>
    <s v="E02850"/>
    <s v="Evelyn Dinh"/>
    <x v="2"/>
    <x v="2"/>
    <x v="0"/>
    <x v="1"/>
    <x v="12"/>
    <d v="2018-08-10T00:00:00"/>
    <x v="113"/>
    <x v="7"/>
    <s v=""/>
  </r>
  <r>
    <s v="E03583"/>
    <s v="Brooks Marquez"/>
    <x v="9"/>
    <x v="2"/>
    <x v="1"/>
    <x v="3"/>
    <x v="22"/>
    <d v="2019-09-24T00:00:00"/>
    <x v="114"/>
    <x v="2"/>
    <s v=""/>
  </r>
  <r>
    <s v="E02017"/>
    <s v="Connor Joseph"/>
    <x v="2"/>
    <x v="4"/>
    <x v="1"/>
    <x v="2"/>
    <x v="2"/>
    <d v="1998-07-22T00:00:00"/>
    <x v="115"/>
    <x v="2"/>
    <s v=""/>
  </r>
  <r>
    <s v="E01642"/>
    <s v="Mia Lam"/>
    <x v="0"/>
    <x v="0"/>
    <x v="0"/>
    <x v="1"/>
    <x v="37"/>
    <d v="2006-04-18T00:00:00"/>
    <x v="116"/>
    <x v="5"/>
    <s v=""/>
  </r>
  <r>
    <s v="E04379"/>
    <s v="Scarlett Rodriguez"/>
    <x v="4"/>
    <x v="1"/>
    <x v="0"/>
    <x v="3"/>
    <x v="33"/>
    <d v="2007-02-24T00:00:00"/>
    <x v="117"/>
    <x v="8"/>
    <s v=""/>
  </r>
  <r>
    <s v="E04131"/>
    <s v="Cora Rivera"/>
    <x v="4"/>
    <x v="6"/>
    <x v="0"/>
    <x v="3"/>
    <x v="34"/>
    <d v="2021-01-02T00:00:00"/>
    <x v="118"/>
    <x v="0"/>
    <s v=""/>
  </r>
  <r>
    <s v="E02872"/>
    <s v="Liam Jung"/>
    <x v="6"/>
    <x v="1"/>
    <x v="1"/>
    <x v="1"/>
    <x v="38"/>
    <d v="2010-01-14T00:00:00"/>
    <x v="119"/>
    <x v="11"/>
    <s v=""/>
  </r>
  <r>
    <s v="E02331"/>
    <s v="Sophia Huynh"/>
    <x v="14"/>
    <x v="0"/>
    <x v="0"/>
    <x v="1"/>
    <x v="0"/>
    <d v="2005-08-09T00:00:00"/>
    <x v="120"/>
    <x v="4"/>
    <s v=""/>
  </r>
  <r>
    <s v="E00417"/>
    <s v="Athena Carrillo"/>
    <x v="13"/>
    <x v="1"/>
    <x v="0"/>
    <x v="3"/>
    <x v="38"/>
    <d v="2006-04-06T00:00:00"/>
    <x v="121"/>
    <x v="7"/>
    <s v=""/>
  </r>
  <r>
    <s v="E04267"/>
    <s v="Greyson Sanders"/>
    <x v="21"/>
    <x v="0"/>
    <x v="1"/>
    <x v="0"/>
    <x v="21"/>
    <d v="2019-03-06T00:00:00"/>
    <x v="122"/>
    <x v="2"/>
    <s v=""/>
  </r>
  <r>
    <s v="E03061"/>
    <s v="Vivian Lewis"/>
    <x v="6"/>
    <x v="6"/>
    <x v="0"/>
    <x v="2"/>
    <x v="13"/>
    <d v="2011-09-07T00:00:00"/>
    <x v="123"/>
    <x v="7"/>
    <s v=""/>
  </r>
  <r>
    <s v="E00013"/>
    <s v="Elena Vang"/>
    <x v="7"/>
    <x v="1"/>
    <x v="0"/>
    <x v="1"/>
    <x v="27"/>
    <d v="2019-02-19T00:00:00"/>
    <x v="124"/>
    <x v="10"/>
    <s v=""/>
  </r>
  <r>
    <s v="E04265"/>
    <s v="Natalia Diaz"/>
    <x v="19"/>
    <x v="5"/>
    <x v="0"/>
    <x v="3"/>
    <x v="39"/>
    <d v="2006-10-12T00:00:00"/>
    <x v="125"/>
    <x v="5"/>
    <s v=""/>
  </r>
  <r>
    <s v="E04769"/>
    <s v="Mila Leung"/>
    <x v="4"/>
    <x v="6"/>
    <x v="0"/>
    <x v="1"/>
    <x v="38"/>
    <d v="2007-11-05T00:00:00"/>
    <x v="126"/>
    <x v="10"/>
    <s v=""/>
  </r>
  <r>
    <s v="E03042"/>
    <s v="Ava Nelson"/>
    <x v="28"/>
    <x v="0"/>
    <x v="0"/>
    <x v="2"/>
    <x v="20"/>
    <d v="1992-04-01T00:00:00"/>
    <x v="127"/>
    <x v="3"/>
    <s v=""/>
  </r>
  <r>
    <s v="E00527"/>
    <s v="Mateo Chu"/>
    <x v="17"/>
    <x v="5"/>
    <x v="1"/>
    <x v="1"/>
    <x v="5"/>
    <d v="2020-04-16T00:00:00"/>
    <x v="128"/>
    <x v="11"/>
    <s v=""/>
  </r>
  <r>
    <s v="E01095"/>
    <s v="Isla Lai"/>
    <x v="9"/>
    <x v="1"/>
    <x v="0"/>
    <x v="1"/>
    <x v="17"/>
    <d v="2011-12-06T00:00:00"/>
    <x v="129"/>
    <x v="6"/>
    <s v=""/>
  </r>
  <r>
    <s v="E03131"/>
    <s v="Ezekiel Reed"/>
    <x v="0"/>
    <x v="0"/>
    <x v="1"/>
    <x v="2"/>
    <x v="17"/>
    <d v="2014-02-25T00:00:00"/>
    <x v="130"/>
    <x v="4"/>
    <d v="2021-05-01T00:00:00"/>
  </r>
  <r>
    <s v="E01713"/>
    <s v="Nolan Guzman"/>
    <x v="17"/>
    <x v="5"/>
    <x v="1"/>
    <x v="3"/>
    <x v="30"/>
    <d v="1999-06-20T00:00:00"/>
    <x v="131"/>
    <x v="12"/>
    <s v=""/>
  </r>
  <r>
    <s v="E00128"/>
    <s v="Everleigh Espinoza"/>
    <x v="2"/>
    <x v="4"/>
    <x v="0"/>
    <x v="3"/>
    <x v="36"/>
    <d v="2018-01-22T00:00:00"/>
    <x v="132"/>
    <x v="5"/>
    <s v=""/>
  </r>
  <r>
    <s v="E03849"/>
    <s v="Evelyn Jung"/>
    <x v="7"/>
    <x v="2"/>
    <x v="0"/>
    <x v="1"/>
    <x v="23"/>
    <d v="2021-02-14T00:00:00"/>
    <x v="133"/>
    <x v="10"/>
    <s v=""/>
  </r>
  <r>
    <s v="E02464"/>
    <s v="Sophie Silva"/>
    <x v="9"/>
    <x v="5"/>
    <x v="0"/>
    <x v="3"/>
    <x v="21"/>
    <d v="2017-07-06T00:00:00"/>
    <x v="134"/>
    <x v="9"/>
    <s v=""/>
  </r>
  <r>
    <s v="E00306"/>
    <s v="Mateo Williams"/>
    <x v="14"/>
    <x v="0"/>
    <x v="1"/>
    <x v="2"/>
    <x v="28"/>
    <d v="2011-01-22T00:00:00"/>
    <x v="135"/>
    <x v="5"/>
    <s v=""/>
  </r>
  <r>
    <s v="E03737"/>
    <s v="Kennedy Rahman"/>
    <x v="9"/>
    <x v="4"/>
    <x v="0"/>
    <x v="1"/>
    <x v="37"/>
    <d v="2003-02-28T00:00:00"/>
    <x v="136"/>
    <x v="1"/>
    <s v=""/>
  </r>
  <r>
    <s v="E02783"/>
    <s v="Levi Mendez"/>
    <x v="9"/>
    <x v="2"/>
    <x v="1"/>
    <x v="3"/>
    <x v="38"/>
    <d v="2011-08-23T00:00:00"/>
    <x v="137"/>
    <x v="9"/>
    <s v=""/>
  </r>
  <r>
    <s v="E02939"/>
    <s v="Julian Fong"/>
    <x v="10"/>
    <x v="5"/>
    <x v="1"/>
    <x v="1"/>
    <x v="22"/>
    <d v="2002-11-22T00:00:00"/>
    <x v="138"/>
    <x v="1"/>
    <s v=""/>
  </r>
  <r>
    <s v="E02706"/>
    <s v="Nevaeh Kang"/>
    <x v="18"/>
    <x v="5"/>
    <x v="0"/>
    <x v="1"/>
    <x v="30"/>
    <d v="2021-01-10T00:00:00"/>
    <x v="139"/>
    <x v="11"/>
    <s v=""/>
  </r>
  <r>
    <s v="E00170"/>
    <s v="Hannah Nelson"/>
    <x v="4"/>
    <x v="6"/>
    <x v="0"/>
    <x v="2"/>
    <x v="25"/>
    <d v="2019-09-07T00:00:00"/>
    <x v="140"/>
    <x v="5"/>
    <s v=""/>
  </r>
  <r>
    <s v="E01425"/>
    <s v="Anthony Rogers"/>
    <x v="9"/>
    <x v="5"/>
    <x v="1"/>
    <x v="2"/>
    <x v="29"/>
    <d v="2015-06-18T00:00:00"/>
    <x v="141"/>
    <x v="7"/>
    <s v=""/>
  </r>
  <r>
    <s v="E00130"/>
    <s v="Paisley Kang"/>
    <x v="9"/>
    <x v="4"/>
    <x v="0"/>
    <x v="1"/>
    <x v="22"/>
    <d v="2017-03-10T00:00:00"/>
    <x v="142"/>
    <x v="10"/>
    <s v=""/>
  </r>
  <r>
    <s v="E02094"/>
    <s v="Matthew Gupta"/>
    <x v="24"/>
    <x v="0"/>
    <x v="1"/>
    <x v="1"/>
    <x v="15"/>
    <d v="2005-09-18T00:00:00"/>
    <x v="143"/>
    <x v="10"/>
    <s v=""/>
  </r>
  <r>
    <s v="E03567"/>
    <s v="Silas Chavez"/>
    <x v="1"/>
    <x v="0"/>
    <x v="1"/>
    <x v="3"/>
    <x v="10"/>
    <d v="2008-04-15T00:00:00"/>
    <x v="144"/>
    <x v="7"/>
    <s v=""/>
  </r>
  <r>
    <s v="E04682"/>
    <s v="Colton Thao"/>
    <x v="6"/>
    <x v="4"/>
    <x v="1"/>
    <x v="1"/>
    <x v="0"/>
    <d v="1995-11-16T00:00:00"/>
    <x v="145"/>
    <x v="1"/>
    <s v=""/>
  </r>
  <r>
    <s v="E00957"/>
    <s v="Genesis Perry"/>
    <x v="0"/>
    <x v="2"/>
    <x v="0"/>
    <x v="2"/>
    <x v="30"/>
    <d v="2013-07-18T00:00:00"/>
    <x v="146"/>
    <x v="7"/>
    <s v=""/>
  </r>
  <r>
    <s v="E04458"/>
    <s v="Alexander Bryant"/>
    <x v="17"/>
    <x v="5"/>
    <x v="1"/>
    <x v="2"/>
    <x v="23"/>
    <d v="2021-10-02T00:00:00"/>
    <x v="147"/>
    <x v="0"/>
    <s v=""/>
  </r>
  <r>
    <s v="E01499"/>
    <s v="Elias Zhang"/>
    <x v="29"/>
    <x v="0"/>
    <x v="1"/>
    <x v="1"/>
    <x v="36"/>
    <d v="2013-07-13T00:00:00"/>
    <x v="148"/>
    <x v="10"/>
    <s v=""/>
  </r>
  <r>
    <s v="E00521"/>
    <s v="Lily Carter"/>
    <x v="23"/>
    <x v="0"/>
    <x v="0"/>
    <x v="2"/>
    <x v="36"/>
    <d v="1998-05-18T00:00:00"/>
    <x v="149"/>
    <x v="3"/>
    <s v=""/>
  </r>
  <r>
    <s v="E03717"/>
    <s v="Joseph Ruiz"/>
    <x v="17"/>
    <x v="5"/>
    <x v="1"/>
    <x v="3"/>
    <x v="15"/>
    <d v="2002-02-26T00:00:00"/>
    <x v="150"/>
    <x v="12"/>
    <s v=""/>
  </r>
  <r>
    <s v="E01533"/>
    <s v="Avery Bailey"/>
    <x v="4"/>
    <x v="2"/>
    <x v="0"/>
    <x v="2"/>
    <x v="37"/>
    <d v="1996-05-15T00:00:00"/>
    <x v="151"/>
    <x v="3"/>
    <s v=""/>
  </r>
</pivotCacheRecords>
</file>

<file path=xl/pivotCache/pivotCacheRecords2.xml><?xml version="1.0" encoding="utf-8"?>
<pivotCacheRecords xmlns="http://schemas.openxmlformats.org/spreadsheetml/2006/main" xmlns:r="http://schemas.openxmlformats.org/officeDocument/2006/relationships" count="5">
  <r>
    <x v="0"/>
    <n v="28"/>
  </r>
  <r>
    <x v="1"/>
    <n v="63"/>
  </r>
  <r>
    <x v="2"/>
    <n v="46"/>
  </r>
  <r>
    <x v="3"/>
    <n v="15"/>
  </r>
  <r>
    <x v="4"/>
    <n v="1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rowHeaderCaption="Department">
  <location ref="A1:B9" firstHeaderRow="1" firstDataRow="1" firstDataCol="1"/>
  <pivotFields count="11">
    <pivotField showAll="0"/>
    <pivotField showAll="0"/>
    <pivotField showAll="0">
      <items count="31">
        <item x="5"/>
        <item x="7"/>
        <item x="13"/>
        <item x="18"/>
        <item x="20"/>
        <item x="21"/>
        <item x="3"/>
        <item x="8"/>
        <item x="25"/>
        <item x="2"/>
        <item x="11"/>
        <item x="14"/>
        <item x="17"/>
        <item x="16"/>
        <item x="12"/>
        <item x="6"/>
        <item x="23"/>
        <item x="24"/>
        <item x="19"/>
        <item x="10"/>
        <item x="29"/>
        <item x="26"/>
        <item x="4"/>
        <item x="15"/>
        <item x="0"/>
        <item x="27"/>
        <item x="28"/>
        <item x="1"/>
        <item x="22"/>
        <item x="9"/>
        <item t="default"/>
      </items>
    </pivotField>
    <pivotField axis="axisRow" showAll="0">
      <items count="8">
        <item x="3"/>
        <item x="5"/>
        <item x="1"/>
        <item x="4"/>
        <item x="0"/>
        <item x="6"/>
        <item x="2"/>
        <item t="default"/>
      </items>
    </pivotField>
    <pivotField showAll="0"/>
    <pivotField showAll="0"/>
    <pivotField showAll="0">
      <items count="41">
        <item x="6"/>
        <item x="3"/>
        <item x="5"/>
        <item x="21"/>
        <item x="7"/>
        <item x="23"/>
        <item x="11"/>
        <item x="24"/>
        <item x="29"/>
        <item x="8"/>
        <item x="25"/>
        <item x="9"/>
        <item x="17"/>
        <item x="31"/>
        <item x="38"/>
        <item x="28"/>
        <item x="12"/>
        <item x="34"/>
        <item x="19"/>
        <item x="18"/>
        <item x="15"/>
        <item x="30"/>
        <item x="35"/>
        <item x="37"/>
        <item x="2"/>
        <item x="10"/>
        <item x="27"/>
        <item x="26"/>
        <item x="36"/>
        <item x="0"/>
        <item x="16"/>
        <item x="4"/>
        <item x="32"/>
        <item x="1"/>
        <item x="33"/>
        <item x="22"/>
        <item x="39"/>
        <item x="20"/>
        <item x="14"/>
        <item x="13"/>
        <item t="default"/>
      </items>
    </pivotField>
    <pivotField numFmtId="14" showAll="0"/>
    <pivotField dataField="1" numFmtId="3" showAll="0">
      <items count="153">
        <item x="7"/>
        <item x="133"/>
        <item x="85"/>
        <item x="64"/>
        <item x="34"/>
        <item x="23"/>
        <item x="5"/>
        <item x="104"/>
        <item x="75"/>
        <item x="127"/>
        <item x="66"/>
        <item x="30"/>
        <item x="31"/>
        <item x="93"/>
        <item x="124"/>
        <item x="43"/>
        <item x="78"/>
        <item x="58"/>
        <item x="33"/>
        <item x="92"/>
        <item x="100"/>
        <item x="102"/>
        <item x="50"/>
        <item x="80"/>
        <item x="32"/>
        <item x="53"/>
        <item x="143"/>
        <item x="98"/>
        <item x="149"/>
        <item x="51"/>
        <item x="87"/>
        <item x="82"/>
        <item x="140"/>
        <item x="48"/>
        <item x="121"/>
        <item x="117"/>
        <item x="128"/>
        <item x="101"/>
        <item x="61"/>
        <item x="112"/>
        <item x="150"/>
        <item x="70"/>
        <item x="88"/>
        <item x="9"/>
        <item x="69"/>
        <item x="38"/>
        <item x="125"/>
        <item x="46"/>
        <item x="65"/>
        <item x="138"/>
        <item x="39"/>
        <item x="148"/>
        <item x="55"/>
        <item x="89"/>
        <item x="3"/>
        <item x="73"/>
        <item x="40"/>
        <item x="144"/>
        <item x="139"/>
        <item x="151"/>
        <item x="76"/>
        <item x="97"/>
        <item x="147"/>
        <item x="122"/>
        <item x="57"/>
        <item x="106"/>
        <item x="62"/>
        <item x="120"/>
        <item x="45"/>
        <item x="77"/>
        <item x="118"/>
        <item x="110"/>
        <item x="4"/>
        <item x="94"/>
        <item x="107"/>
        <item x="131"/>
        <item x="14"/>
        <item x="135"/>
        <item x="26"/>
        <item x="126"/>
        <item x="28"/>
        <item x="35"/>
        <item x="1"/>
        <item x="36"/>
        <item x="56"/>
        <item x="119"/>
        <item x="123"/>
        <item x="12"/>
        <item x="72"/>
        <item x="11"/>
        <item x="41"/>
        <item x="8"/>
        <item x="108"/>
        <item x="90"/>
        <item x="81"/>
        <item x="6"/>
        <item x="67"/>
        <item x="44"/>
        <item x="52"/>
        <item x="145"/>
        <item x="130"/>
        <item x="116"/>
        <item x="59"/>
        <item x="91"/>
        <item x="0"/>
        <item x="79"/>
        <item x="20"/>
        <item x="13"/>
        <item x="146"/>
        <item x="21"/>
        <item x="86"/>
        <item x="25"/>
        <item x="17"/>
        <item x="95"/>
        <item x="10"/>
        <item x="60"/>
        <item x="105"/>
        <item x="111"/>
        <item x="2"/>
        <item x="71"/>
        <item x="19"/>
        <item x="109"/>
        <item x="47"/>
        <item x="113"/>
        <item x="22"/>
        <item x="115"/>
        <item x="16"/>
        <item x="132"/>
        <item x="54"/>
        <item x="84"/>
        <item x="18"/>
        <item x="49"/>
        <item x="83"/>
        <item x="142"/>
        <item x="103"/>
        <item x="42"/>
        <item x="114"/>
        <item x="141"/>
        <item x="74"/>
        <item x="24"/>
        <item x="68"/>
        <item x="136"/>
        <item x="99"/>
        <item x="129"/>
        <item x="29"/>
        <item x="63"/>
        <item x="134"/>
        <item x="27"/>
        <item x="96"/>
        <item x="15"/>
        <item x="137"/>
        <item x="37"/>
        <item t="default"/>
      </items>
    </pivotField>
    <pivotField showAll="0"/>
    <pivotField showAll="0"/>
  </pivotFields>
  <rowFields count="1">
    <field x="3"/>
  </rowFields>
  <rowItems count="8">
    <i>
      <x/>
    </i>
    <i>
      <x v="1"/>
    </i>
    <i>
      <x v="2"/>
    </i>
    <i>
      <x v="3"/>
    </i>
    <i>
      <x v="4"/>
    </i>
    <i>
      <x v="5"/>
    </i>
    <i>
      <x v="6"/>
    </i>
    <i t="grand">
      <x/>
    </i>
  </rowItems>
  <colItems count="1">
    <i/>
  </colItems>
  <dataFields count="1">
    <dataField name="Sum of Annual Salary" fld="8" baseField="0" baseItem="0" numFmtId="4"/>
  </dataFields>
  <formats count="7">
    <format dxfId="59">
      <pivotArea type="all" dataOnly="0" outline="0" fieldPosition="0"/>
    </format>
    <format dxfId="58">
      <pivotArea outline="0" collapsedLevelsAreSubtotals="1" fieldPosition="0"/>
    </format>
    <format dxfId="57">
      <pivotArea field="3" type="button" dataOnly="0" labelOnly="1" outline="0" axis="axisRow" fieldPosition="0"/>
    </format>
    <format dxfId="56">
      <pivotArea dataOnly="0" labelOnly="1" outline="0" axis="axisValues" fieldPosition="0"/>
    </format>
    <format dxfId="55">
      <pivotArea dataOnly="0" labelOnly="1" fieldPosition="0">
        <references count="1">
          <reference field="3" count="0"/>
        </references>
      </pivotArea>
    </format>
    <format dxfId="54">
      <pivotArea dataOnly="0" labelOnly="1" grandRow="1" outline="0" fieldPosition="0"/>
    </format>
    <format dxfId="53">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rowHeaderCaption="Department">
  <location ref="A1:D10" firstHeaderRow="1" firstDataRow="2" firstDataCol="1"/>
  <pivotFields count="11">
    <pivotField showAll="0"/>
    <pivotField showAll="0"/>
    <pivotField showAll="0"/>
    <pivotField axis="axisRow" showAll="0">
      <items count="8">
        <item x="3"/>
        <item x="5"/>
        <item x="1"/>
        <item x="4"/>
        <item x="0"/>
        <item x="6"/>
        <item x="2"/>
        <item t="default"/>
      </items>
    </pivotField>
    <pivotField axis="axisCol" dataField="1" showAll="0">
      <items count="3">
        <item x="0"/>
        <item x="1"/>
        <item t="default"/>
      </items>
    </pivotField>
    <pivotField showAll="0"/>
    <pivotField showAll="0">
      <items count="41">
        <item x="6"/>
        <item x="3"/>
        <item x="5"/>
        <item x="21"/>
        <item x="7"/>
        <item x="23"/>
        <item x="11"/>
        <item x="24"/>
        <item x="29"/>
        <item x="8"/>
        <item x="25"/>
        <item x="9"/>
        <item x="17"/>
        <item x="31"/>
        <item x="38"/>
        <item x="28"/>
        <item x="12"/>
        <item x="34"/>
        <item x="19"/>
        <item x="18"/>
        <item x="15"/>
        <item x="30"/>
        <item x="35"/>
        <item x="37"/>
        <item x="2"/>
        <item x="10"/>
        <item x="27"/>
        <item x="26"/>
        <item x="36"/>
        <item x="0"/>
        <item x="16"/>
        <item x="4"/>
        <item x="32"/>
        <item x="1"/>
        <item x="33"/>
        <item x="22"/>
        <item x="39"/>
        <item x="20"/>
        <item x="14"/>
        <item x="13"/>
        <item t="default"/>
      </items>
    </pivotField>
    <pivotField numFmtId="14" showAll="0"/>
    <pivotField numFmtId="3" showAll="0"/>
    <pivotField showAll="0">
      <items count="14">
        <item x="5"/>
        <item x="10"/>
        <item x="11"/>
        <item x="2"/>
        <item x="1"/>
        <item x="7"/>
        <item x="8"/>
        <item x="4"/>
        <item x="3"/>
        <item x="9"/>
        <item x="12"/>
        <item x="0"/>
        <item x="6"/>
        <item t="default"/>
      </items>
    </pivotField>
    <pivotField showAll="0"/>
  </pivotFields>
  <rowFields count="1">
    <field x="3"/>
  </rowFields>
  <rowItems count="8">
    <i>
      <x/>
    </i>
    <i>
      <x v="1"/>
    </i>
    <i>
      <x v="2"/>
    </i>
    <i>
      <x v="3"/>
    </i>
    <i>
      <x v="4"/>
    </i>
    <i>
      <x v="5"/>
    </i>
    <i>
      <x v="6"/>
    </i>
    <i t="grand">
      <x/>
    </i>
  </rowItems>
  <colFields count="1">
    <field x="4"/>
  </colFields>
  <colItems count="3">
    <i>
      <x/>
    </i>
    <i>
      <x v="1"/>
    </i>
    <i t="grand">
      <x/>
    </i>
  </colItems>
  <dataFields count="1">
    <dataField name="Count of Gender" fld="4" subtotal="count" baseField="0" baseItem="0"/>
  </dataFields>
  <formats count="12">
    <format dxfId="52">
      <pivotArea outline="0" collapsedLevelsAreSubtotals="1" fieldPosition="0"/>
    </format>
    <format dxfId="51">
      <pivotArea dataOnly="0" labelOnly="1" fieldPosition="0">
        <references count="1">
          <reference field="3" count="0"/>
        </references>
      </pivotArea>
    </format>
    <format dxfId="50">
      <pivotArea dataOnly="0" labelOnly="1" grandRow="1" outline="0" fieldPosition="0"/>
    </format>
    <format dxfId="49">
      <pivotArea outline="0" collapsedLevelsAreSubtotals="1" fieldPosition="0"/>
    </format>
    <format dxfId="48">
      <pivotArea dataOnly="0" labelOnly="1" fieldPosition="0">
        <references count="1">
          <reference field="3" count="0"/>
        </references>
      </pivotArea>
    </format>
    <format dxfId="47">
      <pivotArea dataOnly="0" labelOnly="1" grandRow="1" outline="0" fieldPosition="0"/>
    </format>
    <format dxfId="46">
      <pivotArea type="all" dataOnly="0" outline="0" fieldPosition="0"/>
    </format>
    <format dxfId="45">
      <pivotArea outline="0" collapsedLevelsAreSubtotals="1" fieldPosition="0"/>
    </format>
    <format dxfId="44">
      <pivotArea dataOnly="0" labelOnly="1" fieldPosition="0">
        <references count="1">
          <reference field="3" count="0"/>
        </references>
      </pivotArea>
    </format>
    <format dxfId="43">
      <pivotArea dataOnly="0" labelOnly="1" grandRow="1" outline="0" fieldPosition="0"/>
    </format>
    <format dxfId="42">
      <pivotArea dataOnly="0" labelOnly="1" fieldPosition="0">
        <references count="1">
          <reference field="4" count="0"/>
        </references>
      </pivotArea>
    </format>
    <format dxfId="41">
      <pivotArea dataOnly="0" labelOnly="1" grandCol="1" outline="0" fieldPosition="0"/>
    </format>
  </format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6" format="6" series="1">
      <pivotArea type="data" outline="0" fieldPosition="0">
        <references count="2">
          <reference field="4294967294" count="1" selected="0">
            <x v="0"/>
          </reference>
          <reference field="4" count="1" selected="0">
            <x v="1"/>
          </reference>
        </references>
      </pivotArea>
    </chartFormat>
    <chartFormat chart="6" format="7"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11:B17" firstHeaderRow="1" firstDataRow="1" firstDataCol="1"/>
  <pivotFields count="2">
    <pivotField axis="axisRow" showAll="0">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name="Sum of EMPLOYEE COUNT" fld="1" baseField="0" baseItem="0"/>
  </dataFields>
  <formats count="3">
    <format dxfId="34">
      <pivotArea outline="0" collapsedLevelsAreSubtotals="1" fieldPosition="0"/>
    </format>
    <format dxfId="33">
      <pivotArea dataOnly="0" labelOnly="1" fieldPosition="0">
        <references count="1">
          <reference field="0" count="0"/>
        </references>
      </pivotArea>
    </format>
    <format dxfId="32">
      <pivotArea dataOnly="0" labelOnly="1" grandRow="1" outline="0"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rowHeaderCaption="Department">
  <location ref="A1:B9" firstHeaderRow="1" firstDataRow="1" firstDataCol="1"/>
  <pivotFields count="11">
    <pivotField showAll="0"/>
    <pivotField showAll="0"/>
    <pivotField showAll="0"/>
    <pivotField axis="axisRow" showAll="0">
      <items count="8">
        <item x="3"/>
        <item x="5"/>
        <item x="1"/>
        <item x="4"/>
        <item x="0"/>
        <item x="6"/>
        <item x="2"/>
        <item t="default"/>
      </items>
    </pivotField>
    <pivotField showAll="0"/>
    <pivotField showAll="0"/>
    <pivotField dataField="1" showAll="0">
      <items count="41">
        <item x="6"/>
        <item x="3"/>
        <item x="5"/>
        <item x="21"/>
        <item x="7"/>
        <item x="23"/>
        <item x="11"/>
        <item x="24"/>
        <item x="29"/>
        <item x="8"/>
        <item x="25"/>
        <item x="9"/>
        <item x="17"/>
        <item x="31"/>
        <item x="38"/>
        <item x="28"/>
        <item x="12"/>
        <item x="34"/>
        <item x="19"/>
        <item x="18"/>
        <item x="15"/>
        <item x="30"/>
        <item x="35"/>
        <item x="37"/>
        <item x="2"/>
        <item x="10"/>
        <item x="27"/>
        <item x="26"/>
        <item x="36"/>
        <item x="0"/>
        <item x="16"/>
        <item x="4"/>
        <item x="32"/>
        <item x="1"/>
        <item x="33"/>
        <item x="22"/>
        <item x="39"/>
        <item x="20"/>
        <item x="14"/>
        <item x="13"/>
        <item t="default"/>
      </items>
    </pivotField>
    <pivotField numFmtId="14" showAll="0"/>
    <pivotField numFmtId="3" showAll="0"/>
    <pivotField showAll="0"/>
    <pivotField showAll="0"/>
  </pivotFields>
  <rowFields count="1">
    <field x="3"/>
  </rowFields>
  <rowItems count="8">
    <i>
      <x/>
    </i>
    <i>
      <x v="1"/>
    </i>
    <i>
      <x v="2"/>
    </i>
    <i>
      <x v="3"/>
    </i>
    <i>
      <x v="4"/>
    </i>
    <i>
      <x v="5"/>
    </i>
    <i>
      <x v="6"/>
    </i>
    <i t="grand">
      <x/>
    </i>
  </rowItems>
  <colItems count="1">
    <i/>
  </colItems>
  <dataFields count="1">
    <dataField name="Employee Count" fld="6" subtotal="count" baseField="3" baseItem="0"/>
  </dataFields>
  <formats count="6">
    <format dxfId="40">
      <pivotArea type="all" dataOnly="0" outline="0" fieldPosition="0"/>
    </format>
    <format dxfId="39">
      <pivotArea outline="0" collapsedLevelsAreSubtotals="1" fieldPosition="0"/>
    </format>
    <format dxfId="38">
      <pivotArea field="3" type="button" dataOnly="0" labelOnly="1" outline="0" axis="axisRow" fieldPosition="0"/>
    </format>
    <format dxfId="37">
      <pivotArea dataOnly="0" labelOnly="1" outline="0" axis="axisValues" fieldPosition="0"/>
    </format>
    <format dxfId="36">
      <pivotArea dataOnly="0" labelOnly="1" fieldPosition="0">
        <references count="1">
          <reference field="3" count="0"/>
        </references>
      </pivotArea>
    </format>
    <format dxfId="35">
      <pivotArea dataOnly="0" labelOnly="1" grandRow="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City" colHeaderCaption="Department">
  <location ref="A1:I16" firstHeaderRow="1" firstDataRow="2" firstDataCol="1"/>
  <pivotFields count="11">
    <pivotField showAll="0"/>
    <pivotField showAll="0"/>
    <pivotField showAll="0"/>
    <pivotField axis="axisCol" showAll="0">
      <items count="8">
        <item x="3"/>
        <item x="5"/>
        <item x="1"/>
        <item x="4"/>
        <item x="0"/>
        <item x="6"/>
        <item x="2"/>
        <item t="default"/>
      </items>
    </pivotField>
    <pivotField showAll="0"/>
    <pivotField showAll="0"/>
    <pivotField showAll="0"/>
    <pivotField numFmtId="14" showAll="0"/>
    <pivotField numFmtId="3" showAll="0"/>
    <pivotField axis="axisRow" dataField="1" showAll="0">
      <items count="14">
        <item x="5"/>
        <item x="10"/>
        <item x="11"/>
        <item x="2"/>
        <item x="1"/>
        <item x="7"/>
        <item x="8"/>
        <item x="4"/>
        <item x="3"/>
        <item x="9"/>
        <item x="12"/>
        <item x="0"/>
        <item x="6"/>
        <item t="default"/>
      </items>
    </pivotField>
    <pivotField showAll="0"/>
  </pivotFields>
  <rowFields count="1">
    <field x="9"/>
  </rowFields>
  <rowItems count="14">
    <i>
      <x/>
    </i>
    <i>
      <x v="1"/>
    </i>
    <i>
      <x v="2"/>
    </i>
    <i>
      <x v="3"/>
    </i>
    <i>
      <x v="4"/>
    </i>
    <i>
      <x v="5"/>
    </i>
    <i>
      <x v="6"/>
    </i>
    <i>
      <x v="7"/>
    </i>
    <i>
      <x v="8"/>
    </i>
    <i>
      <x v="9"/>
    </i>
    <i>
      <x v="10"/>
    </i>
    <i>
      <x v="11"/>
    </i>
    <i>
      <x v="12"/>
    </i>
    <i t="grand">
      <x/>
    </i>
  </rowItems>
  <colFields count="1">
    <field x="3"/>
  </colFields>
  <colItems count="8">
    <i>
      <x/>
    </i>
    <i>
      <x v="1"/>
    </i>
    <i>
      <x v="2"/>
    </i>
    <i>
      <x v="3"/>
    </i>
    <i>
      <x v="4"/>
    </i>
    <i>
      <x v="5"/>
    </i>
    <i>
      <x v="6"/>
    </i>
    <i t="grand">
      <x/>
    </i>
  </colItems>
  <dataFields count="1">
    <dataField name="Count of City" fld="9" subtotal="count" baseField="0" baseItem="0"/>
  </dataFields>
  <formats count="20">
    <format dxfId="31">
      <pivotArea type="all" dataOnly="0" outline="0" fieldPosition="0"/>
    </format>
    <format dxfId="30">
      <pivotArea outline="0" collapsedLevelsAreSubtotals="1" fieldPosition="0"/>
    </format>
    <format dxfId="29">
      <pivotArea dataOnly="0" labelOnly="1" fieldPosition="0">
        <references count="1">
          <reference field="9" count="0"/>
        </references>
      </pivotArea>
    </format>
    <format dxfId="28">
      <pivotArea dataOnly="0" labelOnly="1" grandRow="1" outline="0" fieldPosition="0"/>
    </format>
    <format dxfId="27">
      <pivotArea dataOnly="0" labelOnly="1" fieldPosition="0">
        <references count="1">
          <reference field="3" count="0"/>
        </references>
      </pivotArea>
    </format>
    <format dxfId="26">
      <pivotArea dataOnly="0" labelOnly="1" grandCol="1" outline="0" fieldPosition="0"/>
    </format>
    <format dxfId="25">
      <pivotArea collapsedLevelsAreSubtotals="1" fieldPosition="0">
        <references count="2">
          <reference field="3" count="4" selected="0">
            <x v="0"/>
            <x v="1"/>
            <x v="2"/>
            <x v="3"/>
          </reference>
          <reference field="9" count="9">
            <x v="0"/>
            <x v="1"/>
            <x v="2"/>
            <x v="3"/>
            <x v="4"/>
            <x v="5"/>
            <x v="6"/>
            <x v="7"/>
            <x v="8"/>
          </reference>
        </references>
      </pivotArea>
    </format>
    <format dxfId="24">
      <pivotArea dataOnly="0" labelOnly="1" fieldPosition="0">
        <references count="1">
          <reference field="9" count="9">
            <x v="0"/>
            <x v="1"/>
            <x v="2"/>
            <x v="3"/>
            <x v="4"/>
            <x v="5"/>
            <x v="6"/>
            <x v="7"/>
            <x v="8"/>
          </reference>
        </references>
      </pivotArea>
    </format>
    <format dxfId="23">
      <pivotArea collapsedLevelsAreSubtotals="1" fieldPosition="0">
        <references count="2">
          <reference field="3" count="3" selected="0">
            <x v="1"/>
            <x v="2"/>
            <x v="3"/>
          </reference>
          <reference field="9" count="5">
            <x v="2"/>
            <x v="3"/>
            <x v="4"/>
            <x v="5"/>
            <x v="6"/>
          </reference>
        </references>
      </pivotArea>
    </format>
    <format dxfId="22">
      <pivotArea collapsedLevelsAreSubtotals="1" fieldPosition="0">
        <references count="2">
          <reference field="3" count="2" selected="0">
            <x v="2"/>
            <x v="3"/>
          </reference>
          <reference field="9" count="2">
            <x v="4"/>
            <x v="5"/>
          </reference>
        </references>
      </pivotArea>
    </format>
    <format dxfId="21">
      <pivotArea collapsedLevelsAreSubtotals="1" fieldPosition="0">
        <references count="2">
          <reference field="3" count="2" selected="0">
            <x v="0"/>
            <x v="1"/>
          </reference>
          <reference field="9" count="2">
            <x v="3"/>
            <x v="4"/>
          </reference>
        </references>
      </pivotArea>
    </format>
    <format dxfId="20">
      <pivotArea dataOnly="0" labelOnly="1" fieldPosition="0">
        <references count="1">
          <reference field="9" count="11">
            <x v="1"/>
            <x v="2"/>
            <x v="3"/>
            <x v="4"/>
            <x v="5"/>
            <x v="6"/>
            <x v="7"/>
            <x v="8"/>
            <x v="9"/>
            <x v="10"/>
            <x v="11"/>
          </reference>
        </references>
      </pivotArea>
    </format>
    <format dxfId="19">
      <pivotArea dataOnly="0" labelOnly="1" fieldPosition="0">
        <references count="1">
          <reference field="9" count="3">
            <x v="1"/>
            <x v="2"/>
            <x v="3"/>
          </reference>
        </references>
      </pivotArea>
    </format>
    <format dxfId="18">
      <pivotArea dataOnly="0" labelOnly="1" fieldPosition="0">
        <references count="1">
          <reference field="9" count="5">
            <x v="2"/>
            <x v="3"/>
            <x v="4"/>
            <x v="5"/>
            <x v="6"/>
          </reference>
        </references>
      </pivotArea>
    </format>
    <format dxfId="17">
      <pivotArea type="all" dataOnly="0" outline="0" fieldPosition="0"/>
    </format>
    <format dxfId="16">
      <pivotArea outline="0" collapsedLevelsAreSubtotals="1" fieldPosition="0"/>
    </format>
    <format dxfId="15">
      <pivotArea dataOnly="0" labelOnly="1" fieldPosition="0">
        <references count="1">
          <reference field="9" count="0"/>
        </references>
      </pivotArea>
    </format>
    <format dxfId="14">
      <pivotArea dataOnly="0" labelOnly="1" grandRow="1" outline="0" fieldPosition="0"/>
    </format>
    <format dxfId="13">
      <pivotArea dataOnly="0" labelOnly="1" fieldPosition="0">
        <references count="1">
          <reference field="3" count="0"/>
        </references>
      </pivotArea>
    </format>
    <format dxfId="12">
      <pivotArea dataOnly="0" labelOnly="1" grandCol="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1:F10" firstHeaderRow="1" firstDataRow="2" firstDataCol="1"/>
  <pivotFields count="11">
    <pivotField showAll="0"/>
    <pivotField showAll="0"/>
    <pivotField showAll="0"/>
    <pivotField axis="axisRow" showAll="0">
      <items count="8">
        <item x="3"/>
        <item x="5"/>
        <item x="1"/>
        <item x="4"/>
        <item x="0"/>
        <item x="6"/>
        <item x="2"/>
        <item t="default"/>
      </items>
    </pivotField>
    <pivotField showAll="0"/>
    <pivotField axis="axisCol" dataField="1" showAll="0">
      <items count="5">
        <item x="1"/>
        <item x="0"/>
        <item x="2"/>
        <item x="3"/>
        <item t="default"/>
      </items>
    </pivotField>
    <pivotField showAll="0"/>
    <pivotField numFmtId="14" showAll="0"/>
    <pivotField numFmtId="3" showAll="0"/>
    <pivotField showAll="0"/>
    <pivotField showAll="0"/>
  </pivotFields>
  <rowFields count="1">
    <field x="3"/>
  </rowFields>
  <rowItems count="8">
    <i>
      <x/>
    </i>
    <i>
      <x v="1"/>
    </i>
    <i>
      <x v="2"/>
    </i>
    <i>
      <x v="3"/>
    </i>
    <i>
      <x v="4"/>
    </i>
    <i>
      <x v="5"/>
    </i>
    <i>
      <x v="6"/>
    </i>
    <i t="grand">
      <x/>
    </i>
  </rowItems>
  <colFields count="1">
    <field x="5"/>
  </colFields>
  <colItems count="5">
    <i>
      <x/>
    </i>
    <i>
      <x v="1"/>
    </i>
    <i>
      <x v="2"/>
    </i>
    <i>
      <x v="3"/>
    </i>
    <i t="grand">
      <x/>
    </i>
  </colItems>
  <dataFields count="1">
    <dataField name="Count of Ethnicity" fld="5" subtotal="count" baseField="0" baseItem="0"/>
  </dataFields>
  <formats count="12">
    <format dxfId="11">
      <pivotArea outline="0" collapsedLevelsAreSubtotals="1" fieldPosition="0"/>
    </format>
    <format dxfId="10">
      <pivotArea field="3" type="button" dataOnly="0" labelOnly="1" outline="0" axis="axisRow" fieldPosition="0"/>
    </format>
    <format dxfId="9">
      <pivotArea dataOnly="0" labelOnly="1" fieldPosition="0">
        <references count="1">
          <reference field="3" count="0"/>
        </references>
      </pivotArea>
    </format>
    <format dxfId="8">
      <pivotArea dataOnly="0" labelOnly="1" grandRow="1" outline="0" fieldPosition="0"/>
    </format>
    <format dxfId="7">
      <pivotArea dataOnly="0" labelOnly="1" fieldPosition="0">
        <references count="1">
          <reference field="5" count="0"/>
        </references>
      </pivotArea>
    </format>
    <format dxfId="6">
      <pivotArea dataOnly="0" labelOnly="1" grandCol="1" outline="0" fieldPosition="0"/>
    </format>
    <format dxfId="5">
      <pivotArea type="all" dataOnly="0" outline="0" fieldPosition="0"/>
    </format>
    <format dxfId="4">
      <pivotArea outline="0" collapsedLevelsAreSubtotals="1" fieldPosition="0"/>
    </format>
    <format dxfId="3">
      <pivotArea dataOnly="0" labelOnly="1" fieldPosition="0">
        <references count="1">
          <reference field="3" count="0"/>
        </references>
      </pivotArea>
    </format>
    <format dxfId="2">
      <pivotArea dataOnly="0" labelOnly="1" grandRow="1" outline="0" fieldPosition="0"/>
    </format>
    <format dxfId="1">
      <pivotArea dataOnly="0" labelOnly="1" fieldPosition="0">
        <references count="1">
          <reference field="5"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2" name="PivotTable1"/>
  </pivotTables>
  <data>
    <tabular pivotCacheId="1">
      <items count="7">
        <i x="3" s="1"/>
        <i x="5" s="1"/>
        <i x="1" s="1"/>
        <i x="4" s="1"/>
        <i x="0"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2" name="PivotTable1"/>
  </pivotTables>
  <data>
    <tabular pivotCacheId="1">
      <items count="40">
        <i x="6" s="1"/>
        <i x="3" s="1"/>
        <i x="5" s="1"/>
        <i x="21" s="1"/>
        <i x="7" s="1"/>
        <i x="23" s="1"/>
        <i x="11" s="1"/>
        <i x="24" s="1"/>
        <i x="29" s="1"/>
        <i x="8" s="1"/>
        <i x="25" s="1"/>
        <i x="9" s="1"/>
        <i x="17" s="1"/>
        <i x="31" s="1"/>
        <i x="38" s="1"/>
        <i x="28" s="1"/>
        <i x="12" s="1"/>
        <i x="34" s="1"/>
        <i x="19" s="1"/>
        <i x="18" s="1"/>
        <i x="15" s="1"/>
        <i x="30" s="1"/>
        <i x="35" s="1"/>
        <i x="37" s="1"/>
        <i x="2" s="1"/>
        <i x="10" s="1"/>
        <i x="27" s="1"/>
        <i x="26" s="1"/>
        <i x="36" s="1"/>
        <i x="0" s="1"/>
        <i x="16" s="1"/>
        <i x="4" s="1"/>
        <i x="32" s="1"/>
        <i x="1" s="1"/>
        <i x="33" s="1"/>
        <i x="22" s="1"/>
        <i x="39" s="1"/>
        <i x="20" s="1"/>
        <i x="14"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3"/>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EPARTMENT1" sourceName="DEPARTMENT">
  <pivotTables>
    <pivotTable tabId="4" name="PivotTable6"/>
  </pivotTables>
  <data>
    <tabular pivotCacheId="2">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startItem="1" rowHeight="234950"/>
  <slicer name="Age" cache="Slicer_Age" caption="Ag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DEPARTMENT 1" cache="Slicer_DEPARTMENT1" caption="AGE RANGE" rowHeight="234950"/>
</slicers>
</file>

<file path=xl/tables/table1.xml><?xml version="1.0" encoding="utf-8"?>
<table xmlns="http://schemas.openxmlformats.org/spreadsheetml/2006/main" id="1" name="TBL_Employees" displayName="TBL_Employees" ref="A1:K153" totalsRowShown="0" headerRowDxfId="63">
  <tableColumns count="11">
    <tableColumn id="1" name="EEID"/>
    <tableColumn id="2" name="Full Name"/>
    <tableColumn id="3" name="Job Title"/>
    <tableColumn id="4" name="Department"/>
    <tableColumn id="6" name="Gender"/>
    <tableColumn id="7" name="Ethnicity"/>
    <tableColumn id="8" name="Age"/>
    <tableColumn id="9" name="Hire Date" dataDxfId="62"/>
    <tableColumn id="10" name="Annual Salary" dataDxfId="61"/>
    <tableColumn id="13" name="City"/>
    <tableColumn id="14" name="Exit Date" dataDxfId="6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3"/>
  <sheetViews>
    <sheetView workbookViewId="0">
      <selection activeCell="G13" sqref="G13"/>
    </sheetView>
  </sheetViews>
  <sheetFormatPr defaultRowHeight="14.4" x14ac:dyDescent="0.3"/>
  <cols>
    <col min="1" max="1" width="7.109375" bestFit="1" customWidth="1"/>
    <col min="2" max="2" width="20.5546875" bestFit="1" customWidth="1"/>
    <col min="3" max="3" width="27.6640625" bestFit="1" customWidth="1"/>
    <col min="4" max="4" width="16.88671875" bestFit="1" customWidth="1"/>
    <col min="5" max="5" width="10" bestFit="1" customWidth="1"/>
    <col min="6" max="6" width="11" bestFit="1" customWidth="1"/>
    <col min="7" max="7" width="6.6640625" bestFit="1" customWidth="1"/>
    <col min="8" max="8" width="11.5546875" bestFit="1" customWidth="1"/>
    <col min="9" max="9" width="15.44140625" bestFit="1" customWidth="1"/>
    <col min="10" max="10" width="13.5546875" bestFit="1" customWidth="1"/>
    <col min="11" max="11" width="11.109375" bestFit="1" customWidth="1"/>
    <col min="12" max="12" width="2.88671875" customWidth="1"/>
    <col min="13" max="13" width="15.6640625" bestFit="1" customWidth="1"/>
    <col min="14" max="14" width="16.5546875" bestFit="1" customWidth="1"/>
  </cols>
  <sheetData>
    <row r="1" spans="1:14" s="2" customFormat="1" x14ac:dyDescent="0.3">
      <c r="A1" s="9" t="s">
        <v>0</v>
      </c>
      <c r="B1" s="10" t="s">
        <v>1</v>
      </c>
      <c r="C1" s="10" t="s">
        <v>2</v>
      </c>
      <c r="D1" s="10" t="s">
        <v>3</v>
      </c>
      <c r="E1" s="10" t="s">
        <v>4</v>
      </c>
      <c r="F1" s="10" t="s">
        <v>5</v>
      </c>
      <c r="G1" s="10" t="s">
        <v>6</v>
      </c>
      <c r="H1" s="10" t="s">
        <v>7</v>
      </c>
      <c r="I1" s="10" t="s">
        <v>8</v>
      </c>
      <c r="J1" s="10" t="s">
        <v>9</v>
      </c>
      <c r="K1" s="11" t="s">
        <v>10</v>
      </c>
      <c r="M1" s="14" t="s">
        <v>370</v>
      </c>
      <c r="N1" s="15" t="s">
        <v>371</v>
      </c>
    </row>
    <row r="2" spans="1:14" x14ac:dyDescent="0.3">
      <c r="A2" t="s">
        <v>124</v>
      </c>
      <c r="B2" t="s">
        <v>125</v>
      </c>
      <c r="C2" t="s">
        <v>48</v>
      </c>
      <c r="D2" t="s">
        <v>22</v>
      </c>
      <c r="E2" t="s">
        <v>13</v>
      </c>
      <c r="F2" t="s">
        <v>36</v>
      </c>
      <c r="G2">
        <v>55</v>
      </c>
      <c r="H2" s="1">
        <v>42468</v>
      </c>
      <c r="I2" s="3">
        <v>141604</v>
      </c>
      <c r="J2" t="s">
        <v>50</v>
      </c>
      <c r="K2" s="1">
        <v>44485</v>
      </c>
      <c r="M2" s="4" t="s">
        <v>22</v>
      </c>
      <c r="N2" s="5">
        <f>COUNTIF(D2:D153,"IT")</f>
        <v>40</v>
      </c>
    </row>
    <row r="3" spans="1:14" x14ac:dyDescent="0.3">
      <c r="A3" t="s">
        <v>126</v>
      </c>
      <c r="B3" t="s">
        <v>127</v>
      </c>
      <c r="C3" t="s">
        <v>42</v>
      </c>
      <c r="D3" t="s">
        <v>22</v>
      </c>
      <c r="E3" t="s">
        <v>23</v>
      </c>
      <c r="F3" t="s">
        <v>19</v>
      </c>
      <c r="G3">
        <v>59</v>
      </c>
      <c r="H3" s="1">
        <v>35763</v>
      </c>
      <c r="I3" s="3">
        <v>99975</v>
      </c>
      <c r="J3" t="s">
        <v>62</v>
      </c>
      <c r="K3" s="1" t="s">
        <v>16</v>
      </c>
      <c r="M3" s="4" t="s">
        <v>12</v>
      </c>
      <c r="N3" s="5">
        <f>COUNTIF(D2:D153,"Finance")</f>
        <v>22</v>
      </c>
    </row>
    <row r="4" spans="1:14" x14ac:dyDescent="0.3">
      <c r="A4" t="s">
        <v>44</v>
      </c>
      <c r="B4" t="s">
        <v>128</v>
      </c>
      <c r="C4" t="s">
        <v>31</v>
      </c>
      <c r="D4" t="s">
        <v>12</v>
      </c>
      <c r="E4" t="s">
        <v>13</v>
      </c>
      <c r="F4" t="s">
        <v>14</v>
      </c>
      <c r="G4">
        <v>50</v>
      </c>
      <c r="H4" s="1">
        <v>39016</v>
      </c>
      <c r="I4" s="3">
        <v>163099</v>
      </c>
      <c r="J4" t="s">
        <v>15</v>
      </c>
      <c r="K4" s="1" t="s">
        <v>16</v>
      </c>
      <c r="M4" s="4" t="s">
        <v>26</v>
      </c>
      <c r="N4" s="5">
        <f>COUNTIF(D2:D153,"Engineering")</f>
        <v>31</v>
      </c>
    </row>
    <row r="5" spans="1:14" x14ac:dyDescent="0.3">
      <c r="A5" t="s">
        <v>74</v>
      </c>
      <c r="B5" t="s">
        <v>129</v>
      </c>
      <c r="C5" t="s">
        <v>43</v>
      </c>
      <c r="D5" t="s">
        <v>22</v>
      </c>
      <c r="E5" t="s">
        <v>13</v>
      </c>
      <c r="F5" t="s">
        <v>14</v>
      </c>
      <c r="G5">
        <v>26</v>
      </c>
      <c r="H5" s="1">
        <v>43735</v>
      </c>
      <c r="I5" s="3">
        <v>84913</v>
      </c>
      <c r="J5" t="s">
        <v>15</v>
      </c>
      <c r="K5" s="1" t="s">
        <v>16</v>
      </c>
      <c r="M5" s="6" t="s">
        <v>18</v>
      </c>
      <c r="N5" s="5">
        <f>COUNTIF(D2:D153,"Human Resources")</f>
        <v>17</v>
      </c>
    </row>
    <row r="6" spans="1:14" x14ac:dyDescent="0.3">
      <c r="A6" t="s">
        <v>113</v>
      </c>
      <c r="B6" t="s">
        <v>130</v>
      </c>
      <c r="C6" t="s">
        <v>32</v>
      </c>
      <c r="D6" t="s">
        <v>12</v>
      </c>
      <c r="E6" t="s">
        <v>23</v>
      </c>
      <c r="F6" t="s">
        <v>19</v>
      </c>
      <c r="G6">
        <v>55</v>
      </c>
      <c r="H6" s="1">
        <v>35023</v>
      </c>
      <c r="I6" s="3">
        <v>95409</v>
      </c>
      <c r="J6" t="s">
        <v>30</v>
      </c>
      <c r="K6" s="1" t="s">
        <v>16</v>
      </c>
      <c r="M6" s="6" t="s">
        <v>38</v>
      </c>
      <c r="N6" s="5">
        <f>COUNTIF(D2:D153,"Sales")</f>
        <v>19</v>
      </c>
    </row>
    <row r="7" spans="1:14" x14ac:dyDescent="0.3">
      <c r="A7" t="s">
        <v>131</v>
      </c>
      <c r="B7" t="s">
        <v>132</v>
      </c>
      <c r="C7" t="s">
        <v>70</v>
      </c>
      <c r="D7" t="s">
        <v>38</v>
      </c>
      <c r="E7" t="s">
        <v>23</v>
      </c>
      <c r="F7" t="s">
        <v>19</v>
      </c>
      <c r="G7">
        <v>57</v>
      </c>
      <c r="H7" s="1">
        <v>42759</v>
      </c>
      <c r="I7" s="3">
        <v>50994</v>
      </c>
      <c r="J7" t="s">
        <v>62</v>
      </c>
      <c r="K7" s="1" t="s">
        <v>16</v>
      </c>
      <c r="M7" s="8" t="s">
        <v>52</v>
      </c>
      <c r="N7" s="5">
        <f>COUNTIF(D2:D153,"Accounting")</f>
        <v>7</v>
      </c>
    </row>
    <row r="8" spans="1:14" x14ac:dyDescent="0.3">
      <c r="A8" t="s">
        <v>73</v>
      </c>
      <c r="B8" t="s">
        <v>98</v>
      </c>
      <c r="C8" t="s">
        <v>49</v>
      </c>
      <c r="D8" t="s">
        <v>22</v>
      </c>
      <c r="E8" t="s">
        <v>13</v>
      </c>
      <c r="F8" t="s">
        <v>14</v>
      </c>
      <c r="G8">
        <v>27</v>
      </c>
      <c r="H8" s="1">
        <v>44013</v>
      </c>
      <c r="I8" s="3">
        <v>119746</v>
      </c>
      <c r="J8" t="s">
        <v>30</v>
      </c>
      <c r="K8" s="1" t="s">
        <v>16</v>
      </c>
      <c r="M8" s="8" t="s">
        <v>33</v>
      </c>
      <c r="N8" s="5">
        <f>COUNTIF(D2:D153,"Marketing")</f>
        <v>16</v>
      </c>
    </row>
    <row r="9" spans="1:14" x14ac:dyDescent="0.3">
      <c r="A9" t="s">
        <v>104</v>
      </c>
      <c r="B9" t="s">
        <v>133</v>
      </c>
      <c r="C9" t="s">
        <v>54</v>
      </c>
      <c r="D9" t="s">
        <v>12</v>
      </c>
      <c r="E9" t="s">
        <v>23</v>
      </c>
      <c r="F9" t="s">
        <v>36</v>
      </c>
      <c r="G9">
        <v>25</v>
      </c>
      <c r="H9" s="1">
        <v>43967</v>
      </c>
      <c r="I9" s="3">
        <v>41336</v>
      </c>
      <c r="J9" t="s">
        <v>34</v>
      </c>
      <c r="K9" s="1">
        <v>44336</v>
      </c>
      <c r="M9" s="12" t="s">
        <v>372</v>
      </c>
      <c r="N9" s="13">
        <f>SUM(N2:N8)</f>
        <v>152</v>
      </c>
    </row>
    <row r="10" spans="1:14" x14ac:dyDescent="0.3">
      <c r="A10" t="s">
        <v>134</v>
      </c>
      <c r="B10" t="s">
        <v>135</v>
      </c>
      <c r="C10" t="s">
        <v>49</v>
      </c>
      <c r="D10" t="s">
        <v>52</v>
      </c>
      <c r="E10" t="s">
        <v>23</v>
      </c>
      <c r="F10" t="s">
        <v>14</v>
      </c>
      <c r="G10">
        <v>29</v>
      </c>
      <c r="H10" s="1">
        <v>43490</v>
      </c>
      <c r="I10" s="3">
        <v>113527</v>
      </c>
      <c r="J10" t="s">
        <v>20</v>
      </c>
      <c r="K10" s="1" t="s">
        <v>16</v>
      </c>
    </row>
    <row r="11" spans="1:14" x14ac:dyDescent="0.3">
      <c r="A11" t="s">
        <v>136</v>
      </c>
      <c r="B11" t="s">
        <v>137</v>
      </c>
      <c r="C11" t="s">
        <v>32</v>
      </c>
      <c r="D11" t="s">
        <v>12</v>
      </c>
      <c r="E11" t="s">
        <v>13</v>
      </c>
      <c r="F11" t="s">
        <v>14</v>
      </c>
      <c r="G11">
        <v>34</v>
      </c>
      <c r="H11" s="1">
        <v>43264</v>
      </c>
      <c r="I11" s="3">
        <v>77203</v>
      </c>
      <c r="J11" t="s">
        <v>15</v>
      </c>
      <c r="K11" s="1" t="s">
        <v>16</v>
      </c>
    </row>
    <row r="12" spans="1:14" x14ac:dyDescent="0.3">
      <c r="A12" t="s">
        <v>83</v>
      </c>
      <c r="B12" t="s">
        <v>138</v>
      </c>
      <c r="C12" t="s">
        <v>48</v>
      </c>
      <c r="D12" t="s">
        <v>18</v>
      </c>
      <c r="E12" t="s">
        <v>13</v>
      </c>
      <c r="F12" t="s">
        <v>19</v>
      </c>
      <c r="G12">
        <v>36</v>
      </c>
      <c r="H12" s="1">
        <v>39855</v>
      </c>
      <c r="I12" s="3">
        <v>157333</v>
      </c>
      <c r="J12" t="s">
        <v>34</v>
      </c>
      <c r="K12" s="1" t="s">
        <v>16</v>
      </c>
    </row>
    <row r="13" spans="1:14" x14ac:dyDescent="0.3">
      <c r="A13" t="s">
        <v>139</v>
      </c>
      <c r="B13" t="s">
        <v>140</v>
      </c>
      <c r="C13" t="s">
        <v>65</v>
      </c>
      <c r="D13" t="s">
        <v>26</v>
      </c>
      <c r="E13" t="s">
        <v>13</v>
      </c>
      <c r="F13" t="s">
        <v>14</v>
      </c>
      <c r="G13">
        <v>27</v>
      </c>
      <c r="H13" s="1">
        <v>44490</v>
      </c>
      <c r="I13" s="3">
        <v>109851</v>
      </c>
      <c r="J13" t="s">
        <v>50</v>
      </c>
      <c r="K13" s="1" t="s">
        <v>16</v>
      </c>
      <c r="M13" s="14" t="s">
        <v>370</v>
      </c>
      <c r="N13" s="15" t="s">
        <v>371</v>
      </c>
    </row>
    <row r="14" spans="1:14" x14ac:dyDescent="0.3">
      <c r="A14" t="s">
        <v>35</v>
      </c>
      <c r="B14" t="s">
        <v>141</v>
      </c>
      <c r="C14" t="s">
        <v>49</v>
      </c>
      <c r="D14" t="s">
        <v>18</v>
      </c>
      <c r="E14" t="s">
        <v>23</v>
      </c>
      <c r="F14" t="s">
        <v>14</v>
      </c>
      <c r="G14">
        <v>59</v>
      </c>
      <c r="H14" s="1">
        <v>36233</v>
      </c>
      <c r="I14" s="3">
        <v>105086</v>
      </c>
      <c r="J14" t="s">
        <v>20</v>
      </c>
      <c r="K14" s="1" t="s">
        <v>16</v>
      </c>
      <c r="M14" s="4" t="s">
        <v>378</v>
      </c>
      <c r="N14" s="5">
        <f>COUNTIFS(G2:G153,"&gt;=25",G2:G153,"&lt;=30")</f>
        <v>28</v>
      </c>
    </row>
    <row r="15" spans="1:14" x14ac:dyDescent="0.3">
      <c r="A15" t="s">
        <v>142</v>
      </c>
      <c r="B15" t="s">
        <v>143</v>
      </c>
      <c r="C15" t="s">
        <v>48</v>
      </c>
      <c r="D15" t="s">
        <v>12</v>
      </c>
      <c r="E15" t="s">
        <v>13</v>
      </c>
      <c r="F15" t="s">
        <v>19</v>
      </c>
      <c r="G15">
        <v>51</v>
      </c>
      <c r="H15" s="1">
        <v>44357</v>
      </c>
      <c r="I15" s="3">
        <v>146742</v>
      </c>
      <c r="J15" t="s">
        <v>59</v>
      </c>
      <c r="K15" s="1" t="s">
        <v>16</v>
      </c>
      <c r="M15" s="4" t="s">
        <v>379</v>
      </c>
      <c r="N15" s="5">
        <f>COUNTIFS(G2:G153,"&gt;=31",G2:G153,"&lt;=45")</f>
        <v>63</v>
      </c>
    </row>
    <row r="16" spans="1:14" x14ac:dyDescent="0.3">
      <c r="A16" t="s">
        <v>144</v>
      </c>
      <c r="B16" t="s">
        <v>145</v>
      </c>
      <c r="C16" t="s">
        <v>32</v>
      </c>
      <c r="D16" t="s">
        <v>52</v>
      </c>
      <c r="E16" t="s">
        <v>23</v>
      </c>
      <c r="F16" t="s">
        <v>19</v>
      </c>
      <c r="G16">
        <v>31</v>
      </c>
      <c r="H16" s="1">
        <v>43043</v>
      </c>
      <c r="I16" s="3">
        <v>97078</v>
      </c>
      <c r="J16" t="s">
        <v>20</v>
      </c>
      <c r="K16" s="1">
        <v>43899</v>
      </c>
      <c r="M16" s="4" t="s">
        <v>380</v>
      </c>
      <c r="N16" s="5">
        <f>COUNTIFS(G2:G153,"&gt;=46",G2:G153,"&lt;=60")</f>
        <v>46</v>
      </c>
    </row>
    <row r="17" spans="1:14" x14ac:dyDescent="0.3">
      <c r="A17" t="s">
        <v>146</v>
      </c>
      <c r="B17" t="s">
        <v>147</v>
      </c>
      <c r="C17" t="s">
        <v>11</v>
      </c>
      <c r="D17" t="s">
        <v>33</v>
      </c>
      <c r="E17" t="s">
        <v>13</v>
      </c>
      <c r="F17" t="s">
        <v>19</v>
      </c>
      <c r="G17">
        <v>41</v>
      </c>
      <c r="H17" s="1">
        <v>41346</v>
      </c>
      <c r="I17" s="3">
        <v>249270</v>
      </c>
      <c r="J17" t="s">
        <v>50</v>
      </c>
      <c r="K17" s="1" t="s">
        <v>16</v>
      </c>
      <c r="M17" s="18" t="s">
        <v>381</v>
      </c>
      <c r="N17" s="7">
        <f>COUNTIFS(G2:G153,"&gt;=61",G2:G153,"&lt;=70")</f>
        <v>15</v>
      </c>
    </row>
    <row r="18" spans="1:14" x14ac:dyDescent="0.3">
      <c r="A18" t="s">
        <v>148</v>
      </c>
      <c r="B18" t="s">
        <v>149</v>
      </c>
      <c r="C18" t="s">
        <v>31</v>
      </c>
      <c r="D18" t="s">
        <v>12</v>
      </c>
      <c r="E18" t="s">
        <v>13</v>
      </c>
      <c r="F18" t="s">
        <v>36</v>
      </c>
      <c r="G18">
        <v>65</v>
      </c>
      <c r="H18" s="1">
        <v>37319</v>
      </c>
      <c r="I18" s="3">
        <v>175837</v>
      </c>
      <c r="J18" t="s">
        <v>30</v>
      </c>
      <c r="K18" s="1" t="s">
        <v>16</v>
      </c>
      <c r="M18" s="12" t="s">
        <v>372</v>
      </c>
      <c r="N18" s="13">
        <f>SUM(N10:N17)</f>
        <v>152</v>
      </c>
    </row>
    <row r="19" spans="1:14" x14ac:dyDescent="0.3">
      <c r="A19" t="s">
        <v>150</v>
      </c>
      <c r="B19" t="s">
        <v>151</v>
      </c>
      <c r="C19" t="s">
        <v>48</v>
      </c>
      <c r="D19" t="s">
        <v>33</v>
      </c>
      <c r="E19" t="s">
        <v>13</v>
      </c>
      <c r="F19" t="s">
        <v>39</v>
      </c>
      <c r="G19">
        <v>64</v>
      </c>
      <c r="H19" s="1">
        <v>37956</v>
      </c>
      <c r="I19" s="3">
        <v>154828</v>
      </c>
      <c r="J19" t="s">
        <v>50</v>
      </c>
      <c r="K19" s="1" t="s">
        <v>16</v>
      </c>
    </row>
    <row r="20" spans="1:14" x14ac:dyDescent="0.3">
      <c r="A20" t="s">
        <v>152</v>
      </c>
      <c r="B20" t="s">
        <v>153</v>
      </c>
      <c r="C20" t="s">
        <v>31</v>
      </c>
      <c r="D20" t="s">
        <v>22</v>
      </c>
      <c r="E20" t="s">
        <v>23</v>
      </c>
      <c r="F20" t="s">
        <v>14</v>
      </c>
      <c r="G20">
        <v>64</v>
      </c>
      <c r="H20" s="1">
        <v>41581</v>
      </c>
      <c r="I20" s="3">
        <v>186503</v>
      </c>
      <c r="J20" t="s">
        <v>24</v>
      </c>
      <c r="K20" s="1" t="s">
        <v>16</v>
      </c>
    </row>
    <row r="21" spans="1:14" x14ac:dyDescent="0.3">
      <c r="A21" t="s">
        <v>116</v>
      </c>
      <c r="B21" t="s">
        <v>154</v>
      </c>
      <c r="C21" t="s">
        <v>31</v>
      </c>
      <c r="D21" t="s">
        <v>38</v>
      </c>
      <c r="E21" t="s">
        <v>23</v>
      </c>
      <c r="F21" t="s">
        <v>19</v>
      </c>
      <c r="G21">
        <v>45</v>
      </c>
      <c r="H21" s="1">
        <v>37446</v>
      </c>
      <c r="I21" s="3">
        <v>166331</v>
      </c>
      <c r="J21" t="s">
        <v>62</v>
      </c>
      <c r="K21" s="1" t="s">
        <v>16</v>
      </c>
    </row>
    <row r="22" spans="1:14" x14ac:dyDescent="0.3">
      <c r="A22" t="s">
        <v>120</v>
      </c>
      <c r="B22" t="s">
        <v>155</v>
      </c>
      <c r="C22" t="s">
        <v>48</v>
      </c>
      <c r="D22" t="s">
        <v>22</v>
      </c>
      <c r="E22" t="s">
        <v>23</v>
      </c>
      <c r="F22" t="s">
        <v>39</v>
      </c>
      <c r="G22">
        <v>56</v>
      </c>
      <c r="H22" s="1">
        <v>40917</v>
      </c>
      <c r="I22" s="3">
        <v>146140</v>
      </c>
      <c r="J22" t="s">
        <v>63</v>
      </c>
      <c r="K22" s="1" t="s">
        <v>16</v>
      </c>
    </row>
    <row r="23" spans="1:14" x14ac:dyDescent="0.3">
      <c r="A23" t="s">
        <v>109</v>
      </c>
      <c r="B23" t="s">
        <v>156</v>
      </c>
      <c r="C23" t="s">
        <v>31</v>
      </c>
      <c r="D23" t="s">
        <v>38</v>
      </c>
      <c r="E23" t="s">
        <v>13</v>
      </c>
      <c r="F23" t="s">
        <v>39</v>
      </c>
      <c r="G23">
        <v>36</v>
      </c>
      <c r="H23" s="1">
        <v>44288</v>
      </c>
      <c r="I23" s="3">
        <v>151703</v>
      </c>
      <c r="J23" t="s">
        <v>34</v>
      </c>
      <c r="K23" s="1" t="s">
        <v>16</v>
      </c>
    </row>
    <row r="24" spans="1:14" x14ac:dyDescent="0.3">
      <c r="A24" t="s">
        <v>157</v>
      </c>
      <c r="B24" t="s">
        <v>158</v>
      </c>
      <c r="C24" t="s">
        <v>31</v>
      </c>
      <c r="D24" t="s">
        <v>22</v>
      </c>
      <c r="E24" t="s">
        <v>23</v>
      </c>
      <c r="F24" t="s">
        <v>39</v>
      </c>
      <c r="G24">
        <v>59</v>
      </c>
      <c r="H24" s="1">
        <v>37400</v>
      </c>
      <c r="I24" s="3">
        <v>172787</v>
      </c>
      <c r="J24" t="s">
        <v>53</v>
      </c>
      <c r="K24" s="1" t="s">
        <v>16</v>
      </c>
    </row>
    <row r="25" spans="1:14" x14ac:dyDescent="0.3">
      <c r="A25" t="s">
        <v>159</v>
      </c>
      <c r="B25" t="s">
        <v>160</v>
      </c>
      <c r="C25" t="s">
        <v>54</v>
      </c>
      <c r="D25" t="s">
        <v>38</v>
      </c>
      <c r="E25" t="s">
        <v>23</v>
      </c>
      <c r="F25" t="s">
        <v>14</v>
      </c>
      <c r="G25">
        <v>37</v>
      </c>
      <c r="H25" s="1">
        <v>43713</v>
      </c>
      <c r="I25" s="3">
        <v>49998</v>
      </c>
      <c r="J25" t="s">
        <v>50</v>
      </c>
      <c r="K25" s="1" t="s">
        <v>16</v>
      </c>
    </row>
    <row r="26" spans="1:14" x14ac:dyDescent="0.3">
      <c r="A26" t="s">
        <v>93</v>
      </c>
      <c r="B26" t="s">
        <v>161</v>
      </c>
      <c r="C26" t="s">
        <v>11</v>
      </c>
      <c r="D26" t="s">
        <v>38</v>
      </c>
      <c r="E26" t="s">
        <v>23</v>
      </c>
      <c r="F26" t="s">
        <v>19</v>
      </c>
      <c r="G26">
        <v>44</v>
      </c>
      <c r="H26" s="1">
        <v>41700</v>
      </c>
      <c r="I26" s="3">
        <v>207172</v>
      </c>
      <c r="J26" t="s">
        <v>62</v>
      </c>
      <c r="K26" s="1" t="s">
        <v>16</v>
      </c>
    </row>
    <row r="27" spans="1:14" x14ac:dyDescent="0.3">
      <c r="A27" t="s">
        <v>162</v>
      </c>
      <c r="B27" t="s">
        <v>163</v>
      </c>
      <c r="C27" t="s">
        <v>31</v>
      </c>
      <c r="D27" t="s">
        <v>18</v>
      </c>
      <c r="E27" t="s">
        <v>23</v>
      </c>
      <c r="F27" t="s">
        <v>36</v>
      </c>
      <c r="G27">
        <v>41</v>
      </c>
      <c r="H27" s="1">
        <v>42111</v>
      </c>
      <c r="I27" s="3">
        <v>152239</v>
      </c>
      <c r="J27" t="s">
        <v>24</v>
      </c>
      <c r="K27" s="1" t="s">
        <v>16</v>
      </c>
    </row>
    <row r="28" spans="1:14" x14ac:dyDescent="0.3">
      <c r="A28" t="s">
        <v>67</v>
      </c>
      <c r="B28" t="s">
        <v>164</v>
      </c>
      <c r="C28" t="s">
        <v>25</v>
      </c>
      <c r="D28" t="s">
        <v>26</v>
      </c>
      <c r="E28" t="s">
        <v>13</v>
      </c>
      <c r="F28" t="s">
        <v>39</v>
      </c>
      <c r="G28">
        <v>56</v>
      </c>
      <c r="H28" s="1">
        <v>38388</v>
      </c>
      <c r="I28" s="3">
        <v>98581</v>
      </c>
      <c r="J28" t="s">
        <v>53</v>
      </c>
      <c r="K28" s="1" t="s">
        <v>16</v>
      </c>
    </row>
    <row r="29" spans="1:14" x14ac:dyDescent="0.3">
      <c r="A29" t="s">
        <v>103</v>
      </c>
      <c r="B29" t="s">
        <v>165</v>
      </c>
      <c r="C29" t="s">
        <v>11</v>
      </c>
      <c r="D29" t="s">
        <v>26</v>
      </c>
      <c r="E29" t="s">
        <v>23</v>
      </c>
      <c r="F29" t="s">
        <v>19</v>
      </c>
      <c r="G29">
        <v>43</v>
      </c>
      <c r="H29" s="1">
        <v>38145</v>
      </c>
      <c r="I29" s="3">
        <v>246231</v>
      </c>
      <c r="J29" t="s">
        <v>50</v>
      </c>
      <c r="K29" s="1" t="s">
        <v>16</v>
      </c>
    </row>
    <row r="30" spans="1:14" x14ac:dyDescent="0.3">
      <c r="A30" t="s">
        <v>166</v>
      </c>
      <c r="B30" t="s">
        <v>167</v>
      </c>
      <c r="C30" t="s">
        <v>71</v>
      </c>
      <c r="D30" t="s">
        <v>26</v>
      </c>
      <c r="E30" t="s">
        <v>23</v>
      </c>
      <c r="F30" t="s">
        <v>19</v>
      </c>
      <c r="G30">
        <v>64</v>
      </c>
      <c r="H30" s="1">
        <v>35403</v>
      </c>
      <c r="I30" s="3">
        <v>99354</v>
      </c>
      <c r="J30" t="s">
        <v>47</v>
      </c>
      <c r="K30" s="1" t="s">
        <v>16</v>
      </c>
    </row>
    <row r="31" spans="1:14" x14ac:dyDescent="0.3">
      <c r="A31" t="s">
        <v>168</v>
      </c>
      <c r="B31" t="s">
        <v>169</v>
      </c>
      <c r="C31" t="s">
        <v>11</v>
      </c>
      <c r="D31" t="s">
        <v>22</v>
      </c>
      <c r="E31" t="s">
        <v>23</v>
      </c>
      <c r="F31" t="s">
        <v>19</v>
      </c>
      <c r="G31">
        <v>63</v>
      </c>
      <c r="H31" s="1">
        <v>41040</v>
      </c>
      <c r="I31" s="3">
        <v>231141</v>
      </c>
      <c r="J31" t="s">
        <v>47</v>
      </c>
      <c r="K31" s="1" t="s">
        <v>16</v>
      </c>
    </row>
    <row r="32" spans="1:14" x14ac:dyDescent="0.3">
      <c r="A32" t="s">
        <v>170</v>
      </c>
      <c r="B32" t="s">
        <v>171</v>
      </c>
      <c r="C32" t="s">
        <v>58</v>
      </c>
      <c r="D32" t="s">
        <v>22</v>
      </c>
      <c r="E32" t="s">
        <v>23</v>
      </c>
      <c r="F32" t="s">
        <v>19</v>
      </c>
      <c r="G32">
        <v>28</v>
      </c>
      <c r="H32" s="1">
        <v>42911</v>
      </c>
      <c r="I32" s="3">
        <v>54775</v>
      </c>
      <c r="J32" t="s">
        <v>24</v>
      </c>
      <c r="K32" s="1" t="s">
        <v>16</v>
      </c>
    </row>
    <row r="33" spans="1:11" x14ac:dyDescent="0.3">
      <c r="A33" t="s">
        <v>172</v>
      </c>
      <c r="B33" t="s">
        <v>173</v>
      </c>
      <c r="C33" t="s">
        <v>54</v>
      </c>
      <c r="D33" t="s">
        <v>12</v>
      </c>
      <c r="E33" t="s">
        <v>23</v>
      </c>
      <c r="F33" t="s">
        <v>39</v>
      </c>
      <c r="G33">
        <v>65</v>
      </c>
      <c r="H33" s="1">
        <v>38123</v>
      </c>
      <c r="I33" s="3">
        <v>55499</v>
      </c>
      <c r="J33" t="s">
        <v>63</v>
      </c>
      <c r="K33" s="1" t="s">
        <v>16</v>
      </c>
    </row>
    <row r="34" spans="1:11" x14ac:dyDescent="0.3">
      <c r="A34" t="s">
        <v>41</v>
      </c>
      <c r="B34" t="s">
        <v>174</v>
      </c>
      <c r="C34" t="s">
        <v>51</v>
      </c>
      <c r="D34" t="s">
        <v>38</v>
      </c>
      <c r="E34" t="s">
        <v>23</v>
      </c>
      <c r="F34" t="s">
        <v>14</v>
      </c>
      <c r="G34">
        <v>61</v>
      </c>
      <c r="H34" s="1">
        <v>39640</v>
      </c>
      <c r="I34" s="3">
        <v>66521</v>
      </c>
      <c r="J34" t="s">
        <v>50</v>
      </c>
      <c r="K34" s="1" t="s">
        <v>16</v>
      </c>
    </row>
    <row r="35" spans="1:11" x14ac:dyDescent="0.3">
      <c r="A35" t="s">
        <v>175</v>
      </c>
      <c r="B35" t="s">
        <v>176</v>
      </c>
      <c r="C35" t="s">
        <v>70</v>
      </c>
      <c r="D35" t="s">
        <v>38</v>
      </c>
      <c r="E35" t="s">
        <v>23</v>
      </c>
      <c r="F35" t="s">
        <v>19</v>
      </c>
      <c r="G35">
        <v>30</v>
      </c>
      <c r="H35" s="1">
        <v>42642</v>
      </c>
      <c r="I35" s="3">
        <v>59100</v>
      </c>
      <c r="J35" t="s">
        <v>62</v>
      </c>
      <c r="K35" s="1" t="s">
        <v>16</v>
      </c>
    </row>
    <row r="36" spans="1:11" x14ac:dyDescent="0.3">
      <c r="A36" t="s">
        <v>177</v>
      </c>
      <c r="B36" t="s">
        <v>178</v>
      </c>
      <c r="C36" t="s">
        <v>54</v>
      </c>
      <c r="D36" t="s">
        <v>12</v>
      </c>
      <c r="E36" t="s">
        <v>13</v>
      </c>
      <c r="F36" t="s">
        <v>14</v>
      </c>
      <c r="G36">
        <v>27</v>
      </c>
      <c r="H36" s="1">
        <v>43226</v>
      </c>
      <c r="I36" s="3">
        <v>49011</v>
      </c>
      <c r="J36" t="s">
        <v>15</v>
      </c>
      <c r="K36" s="1" t="s">
        <v>16</v>
      </c>
    </row>
    <row r="37" spans="1:11" x14ac:dyDescent="0.3">
      <c r="A37" t="s">
        <v>89</v>
      </c>
      <c r="B37" t="s">
        <v>179</v>
      </c>
      <c r="C37" t="s">
        <v>21</v>
      </c>
      <c r="D37" t="s">
        <v>22</v>
      </c>
      <c r="E37" t="s">
        <v>13</v>
      </c>
      <c r="F37" t="s">
        <v>14</v>
      </c>
      <c r="G37">
        <v>32</v>
      </c>
      <c r="H37" s="1">
        <v>41681</v>
      </c>
      <c r="I37" s="3">
        <v>99575</v>
      </c>
      <c r="J37" t="s">
        <v>20</v>
      </c>
      <c r="K37" s="1" t="s">
        <v>16</v>
      </c>
    </row>
    <row r="38" spans="1:11" x14ac:dyDescent="0.3">
      <c r="A38" t="s">
        <v>180</v>
      </c>
      <c r="B38" t="s">
        <v>57</v>
      </c>
      <c r="C38" t="s">
        <v>65</v>
      </c>
      <c r="D38" t="s">
        <v>26</v>
      </c>
      <c r="E38" t="s">
        <v>13</v>
      </c>
      <c r="F38" t="s">
        <v>19</v>
      </c>
      <c r="G38">
        <v>34</v>
      </c>
      <c r="H38" s="1">
        <v>43815</v>
      </c>
      <c r="I38" s="3">
        <v>99989</v>
      </c>
      <c r="J38" t="s">
        <v>27</v>
      </c>
      <c r="K38" s="1" t="s">
        <v>16</v>
      </c>
    </row>
    <row r="39" spans="1:11" x14ac:dyDescent="0.3">
      <c r="A39" t="s">
        <v>181</v>
      </c>
      <c r="B39" t="s">
        <v>182</v>
      </c>
      <c r="C39" t="s">
        <v>11</v>
      </c>
      <c r="D39" t="s">
        <v>33</v>
      </c>
      <c r="E39" t="s">
        <v>23</v>
      </c>
      <c r="F39" t="s">
        <v>14</v>
      </c>
      <c r="G39">
        <v>27</v>
      </c>
      <c r="H39" s="1">
        <v>43758</v>
      </c>
      <c r="I39" s="3">
        <v>256420</v>
      </c>
      <c r="J39" t="s">
        <v>30</v>
      </c>
      <c r="K39" s="1" t="s">
        <v>16</v>
      </c>
    </row>
    <row r="40" spans="1:11" x14ac:dyDescent="0.3">
      <c r="A40" t="s">
        <v>75</v>
      </c>
      <c r="B40" t="s">
        <v>183</v>
      </c>
      <c r="C40" t="s">
        <v>42</v>
      </c>
      <c r="D40" t="s">
        <v>22</v>
      </c>
      <c r="E40" t="s">
        <v>13</v>
      </c>
      <c r="F40" t="s">
        <v>39</v>
      </c>
      <c r="G40">
        <v>35</v>
      </c>
      <c r="H40" s="1">
        <v>41409</v>
      </c>
      <c r="I40" s="3">
        <v>78940</v>
      </c>
      <c r="J40" t="s">
        <v>34</v>
      </c>
      <c r="K40" s="1" t="s">
        <v>16</v>
      </c>
    </row>
    <row r="41" spans="1:11" x14ac:dyDescent="0.3">
      <c r="A41" t="s">
        <v>184</v>
      </c>
      <c r="B41" t="s">
        <v>185</v>
      </c>
      <c r="C41" t="s">
        <v>21</v>
      </c>
      <c r="D41" t="s">
        <v>22</v>
      </c>
      <c r="E41" t="s">
        <v>13</v>
      </c>
      <c r="F41" t="s">
        <v>39</v>
      </c>
      <c r="G41">
        <v>57</v>
      </c>
      <c r="H41" s="1">
        <v>34337</v>
      </c>
      <c r="I41" s="3">
        <v>82872</v>
      </c>
      <c r="J41" t="s">
        <v>63</v>
      </c>
      <c r="K41" s="1" t="s">
        <v>16</v>
      </c>
    </row>
    <row r="42" spans="1:11" x14ac:dyDescent="0.3">
      <c r="A42" t="s">
        <v>108</v>
      </c>
      <c r="B42" t="s">
        <v>186</v>
      </c>
      <c r="C42" t="s">
        <v>61</v>
      </c>
      <c r="D42" t="s">
        <v>18</v>
      </c>
      <c r="E42" t="s">
        <v>23</v>
      </c>
      <c r="F42" t="s">
        <v>19</v>
      </c>
      <c r="G42">
        <v>30</v>
      </c>
      <c r="H42" s="1">
        <v>42884</v>
      </c>
      <c r="I42" s="3">
        <v>86317</v>
      </c>
      <c r="J42" t="s">
        <v>27</v>
      </c>
      <c r="K42" s="1">
        <v>42932</v>
      </c>
    </row>
    <row r="43" spans="1:11" x14ac:dyDescent="0.3">
      <c r="A43" t="s">
        <v>110</v>
      </c>
      <c r="B43" t="s">
        <v>187</v>
      </c>
      <c r="C43" t="s">
        <v>49</v>
      </c>
      <c r="D43" t="s">
        <v>33</v>
      </c>
      <c r="E43" t="s">
        <v>13</v>
      </c>
      <c r="F43" t="s">
        <v>14</v>
      </c>
      <c r="G43">
        <v>53</v>
      </c>
      <c r="H43" s="1">
        <v>41601</v>
      </c>
      <c r="I43" s="3">
        <v>113135</v>
      </c>
      <c r="J43" t="s">
        <v>20</v>
      </c>
      <c r="K43" s="1" t="s">
        <v>16</v>
      </c>
    </row>
    <row r="44" spans="1:11" x14ac:dyDescent="0.3">
      <c r="A44" t="s">
        <v>99</v>
      </c>
      <c r="B44" t="s">
        <v>188</v>
      </c>
      <c r="C44" t="s">
        <v>11</v>
      </c>
      <c r="D44" t="s">
        <v>22</v>
      </c>
      <c r="E44" t="s">
        <v>23</v>
      </c>
      <c r="F44" t="s">
        <v>14</v>
      </c>
      <c r="G44">
        <v>52</v>
      </c>
      <c r="H44" s="1">
        <v>38664</v>
      </c>
      <c r="I44" s="3">
        <v>199808</v>
      </c>
      <c r="J44" t="s">
        <v>50</v>
      </c>
      <c r="K44" s="1" t="s">
        <v>16</v>
      </c>
    </row>
    <row r="45" spans="1:11" x14ac:dyDescent="0.3">
      <c r="A45" t="s">
        <v>189</v>
      </c>
      <c r="B45" t="s">
        <v>190</v>
      </c>
      <c r="C45" t="s">
        <v>70</v>
      </c>
      <c r="D45" t="s">
        <v>38</v>
      </c>
      <c r="E45" t="s">
        <v>23</v>
      </c>
      <c r="F45" t="s">
        <v>19</v>
      </c>
      <c r="G45">
        <v>37</v>
      </c>
      <c r="H45" s="1">
        <v>41592</v>
      </c>
      <c r="I45" s="3">
        <v>56037</v>
      </c>
      <c r="J45" t="s">
        <v>59</v>
      </c>
      <c r="K45" s="1" t="s">
        <v>16</v>
      </c>
    </row>
    <row r="46" spans="1:11" x14ac:dyDescent="0.3">
      <c r="A46" t="s">
        <v>191</v>
      </c>
      <c r="B46" t="s">
        <v>192</v>
      </c>
      <c r="C46" t="s">
        <v>48</v>
      </c>
      <c r="D46" t="s">
        <v>33</v>
      </c>
      <c r="E46" t="s">
        <v>13</v>
      </c>
      <c r="F46" t="s">
        <v>14</v>
      </c>
      <c r="G46">
        <v>29</v>
      </c>
      <c r="H46" s="1">
        <v>43609</v>
      </c>
      <c r="I46" s="3">
        <v>122350</v>
      </c>
      <c r="J46" t="s">
        <v>30</v>
      </c>
      <c r="K46" s="1" t="s">
        <v>16</v>
      </c>
    </row>
    <row r="47" spans="1:11" x14ac:dyDescent="0.3">
      <c r="A47" t="s">
        <v>193</v>
      </c>
      <c r="B47" t="s">
        <v>194</v>
      </c>
      <c r="C47" t="s">
        <v>21</v>
      </c>
      <c r="D47" t="s">
        <v>22</v>
      </c>
      <c r="E47" t="s">
        <v>23</v>
      </c>
      <c r="F47" t="s">
        <v>14</v>
      </c>
      <c r="G47">
        <v>40</v>
      </c>
      <c r="H47" s="1">
        <v>40486</v>
      </c>
      <c r="I47" s="3">
        <v>92952</v>
      </c>
      <c r="J47" t="s">
        <v>50</v>
      </c>
      <c r="K47" s="1" t="s">
        <v>16</v>
      </c>
    </row>
    <row r="48" spans="1:11" x14ac:dyDescent="0.3">
      <c r="A48" t="s">
        <v>195</v>
      </c>
      <c r="B48" t="s">
        <v>196</v>
      </c>
      <c r="C48" t="s">
        <v>43</v>
      </c>
      <c r="D48" t="s">
        <v>22</v>
      </c>
      <c r="E48" t="s">
        <v>23</v>
      </c>
      <c r="F48" t="s">
        <v>39</v>
      </c>
      <c r="G48">
        <v>32</v>
      </c>
      <c r="H48" s="1">
        <v>41353</v>
      </c>
      <c r="I48" s="3">
        <v>79921</v>
      </c>
      <c r="J48" t="s">
        <v>20</v>
      </c>
      <c r="K48" s="1" t="s">
        <v>16</v>
      </c>
    </row>
    <row r="49" spans="1:11" x14ac:dyDescent="0.3">
      <c r="A49" t="s">
        <v>197</v>
      </c>
      <c r="B49" t="s">
        <v>198</v>
      </c>
      <c r="C49" t="s">
        <v>31</v>
      </c>
      <c r="D49" t="s">
        <v>22</v>
      </c>
      <c r="E49" t="s">
        <v>13</v>
      </c>
      <c r="F49" t="s">
        <v>36</v>
      </c>
      <c r="G49">
        <v>37</v>
      </c>
      <c r="H49" s="1">
        <v>40076</v>
      </c>
      <c r="I49" s="3">
        <v>167199</v>
      </c>
      <c r="J49" t="s">
        <v>50</v>
      </c>
      <c r="K49" s="1" t="s">
        <v>16</v>
      </c>
    </row>
    <row r="50" spans="1:11" x14ac:dyDescent="0.3">
      <c r="A50" t="s">
        <v>199</v>
      </c>
      <c r="B50" t="s">
        <v>200</v>
      </c>
      <c r="C50" t="s">
        <v>25</v>
      </c>
      <c r="D50" t="s">
        <v>26</v>
      </c>
      <c r="E50" t="s">
        <v>23</v>
      </c>
      <c r="F50" t="s">
        <v>14</v>
      </c>
      <c r="G50">
        <v>52</v>
      </c>
      <c r="H50" s="1">
        <v>41199</v>
      </c>
      <c r="I50" s="3">
        <v>71476</v>
      </c>
      <c r="J50" t="s">
        <v>30</v>
      </c>
      <c r="K50" s="1" t="s">
        <v>16</v>
      </c>
    </row>
    <row r="51" spans="1:11" x14ac:dyDescent="0.3">
      <c r="A51" t="s">
        <v>79</v>
      </c>
      <c r="B51" t="s">
        <v>201</v>
      </c>
      <c r="C51" t="s">
        <v>31</v>
      </c>
      <c r="D51" t="s">
        <v>26</v>
      </c>
      <c r="E51" t="s">
        <v>13</v>
      </c>
      <c r="F51" t="s">
        <v>14</v>
      </c>
      <c r="G51">
        <v>45</v>
      </c>
      <c r="H51" s="1">
        <v>41941</v>
      </c>
      <c r="I51" s="3">
        <v>189420</v>
      </c>
      <c r="J51" t="s">
        <v>50</v>
      </c>
      <c r="K51" s="1" t="s">
        <v>16</v>
      </c>
    </row>
    <row r="52" spans="1:11" x14ac:dyDescent="0.3">
      <c r="A52" t="s">
        <v>202</v>
      </c>
      <c r="B52" t="s">
        <v>203</v>
      </c>
      <c r="C52" t="s">
        <v>17</v>
      </c>
      <c r="D52" t="s">
        <v>18</v>
      </c>
      <c r="E52" t="s">
        <v>13</v>
      </c>
      <c r="F52" t="s">
        <v>14</v>
      </c>
      <c r="G52">
        <v>64</v>
      </c>
      <c r="H52" s="1">
        <v>37184</v>
      </c>
      <c r="I52" s="3">
        <v>64057</v>
      </c>
      <c r="J52" t="s">
        <v>30</v>
      </c>
      <c r="K52" s="1" t="s">
        <v>16</v>
      </c>
    </row>
    <row r="53" spans="1:11" x14ac:dyDescent="0.3">
      <c r="A53" t="s">
        <v>204</v>
      </c>
      <c r="B53" t="s">
        <v>205</v>
      </c>
      <c r="C53" t="s">
        <v>51</v>
      </c>
      <c r="D53" t="s">
        <v>33</v>
      </c>
      <c r="E53" t="s">
        <v>13</v>
      </c>
      <c r="F53" t="s">
        <v>36</v>
      </c>
      <c r="G53">
        <v>27</v>
      </c>
      <c r="H53" s="1">
        <v>44460</v>
      </c>
      <c r="I53" s="3">
        <v>68728</v>
      </c>
      <c r="J53" t="s">
        <v>30</v>
      </c>
      <c r="K53" s="1" t="s">
        <v>16</v>
      </c>
    </row>
    <row r="54" spans="1:11" x14ac:dyDescent="0.3">
      <c r="A54" t="s">
        <v>206</v>
      </c>
      <c r="B54" t="s">
        <v>207</v>
      </c>
      <c r="C54" t="s">
        <v>48</v>
      </c>
      <c r="D54" t="s">
        <v>22</v>
      </c>
      <c r="E54" t="s">
        <v>13</v>
      </c>
      <c r="F54" t="s">
        <v>19</v>
      </c>
      <c r="G54">
        <v>25</v>
      </c>
      <c r="H54" s="1">
        <v>44379</v>
      </c>
      <c r="I54" s="3">
        <v>125633</v>
      </c>
      <c r="J54" t="s">
        <v>47</v>
      </c>
      <c r="K54" s="1" t="s">
        <v>16</v>
      </c>
    </row>
    <row r="55" spans="1:11" x14ac:dyDescent="0.3">
      <c r="A55" t="s">
        <v>208</v>
      </c>
      <c r="B55" t="s">
        <v>209</v>
      </c>
      <c r="C55" t="s">
        <v>51</v>
      </c>
      <c r="D55" t="s">
        <v>33</v>
      </c>
      <c r="E55" t="s">
        <v>23</v>
      </c>
      <c r="F55" t="s">
        <v>39</v>
      </c>
      <c r="G55">
        <v>35</v>
      </c>
      <c r="H55" s="1">
        <v>40678</v>
      </c>
      <c r="I55" s="3">
        <v>66889</v>
      </c>
      <c r="J55" t="s">
        <v>24</v>
      </c>
      <c r="K55" s="1" t="s">
        <v>16</v>
      </c>
    </row>
    <row r="56" spans="1:11" x14ac:dyDescent="0.3">
      <c r="A56" t="s">
        <v>119</v>
      </c>
      <c r="B56" t="s">
        <v>210</v>
      </c>
      <c r="C56" t="s">
        <v>31</v>
      </c>
      <c r="D56" t="s">
        <v>52</v>
      </c>
      <c r="E56" t="s">
        <v>13</v>
      </c>
      <c r="F56" t="s">
        <v>19</v>
      </c>
      <c r="G56">
        <v>36</v>
      </c>
      <c r="H56" s="1">
        <v>42276</v>
      </c>
      <c r="I56" s="3">
        <v>178700</v>
      </c>
      <c r="J56" t="s">
        <v>50</v>
      </c>
      <c r="K56" s="1" t="s">
        <v>16</v>
      </c>
    </row>
    <row r="57" spans="1:11" x14ac:dyDescent="0.3">
      <c r="A57" t="s">
        <v>211</v>
      </c>
      <c r="B57" t="s">
        <v>212</v>
      </c>
      <c r="C57" t="s">
        <v>77</v>
      </c>
      <c r="D57" t="s">
        <v>26</v>
      </c>
      <c r="E57" t="s">
        <v>13</v>
      </c>
      <c r="F57" t="s">
        <v>14</v>
      </c>
      <c r="G57">
        <v>33</v>
      </c>
      <c r="H57" s="1">
        <v>43456</v>
      </c>
      <c r="I57" s="3">
        <v>83990</v>
      </c>
      <c r="J57" t="s">
        <v>15</v>
      </c>
      <c r="K57" s="1" t="s">
        <v>16</v>
      </c>
    </row>
    <row r="58" spans="1:11" x14ac:dyDescent="0.3">
      <c r="A58" t="s">
        <v>213</v>
      </c>
      <c r="B58" t="s">
        <v>214</v>
      </c>
      <c r="C58" t="s">
        <v>46</v>
      </c>
      <c r="D58" t="s">
        <v>26</v>
      </c>
      <c r="E58" t="s">
        <v>13</v>
      </c>
      <c r="F58" t="s">
        <v>14</v>
      </c>
      <c r="G58">
        <v>52</v>
      </c>
      <c r="H58" s="1">
        <v>38696</v>
      </c>
      <c r="I58" s="3">
        <v>102043</v>
      </c>
      <c r="J58" t="s">
        <v>15</v>
      </c>
      <c r="K58" s="1" t="s">
        <v>16</v>
      </c>
    </row>
    <row r="59" spans="1:11" x14ac:dyDescent="0.3">
      <c r="A59" t="s">
        <v>215</v>
      </c>
      <c r="B59" t="s">
        <v>216</v>
      </c>
      <c r="C59" t="s">
        <v>55</v>
      </c>
      <c r="D59" t="s">
        <v>26</v>
      </c>
      <c r="E59" t="s">
        <v>13</v>
      </c>
      <c r="F59" t="s">
        <v>19</v>
      </c>
      <c r="G59">
        <v>46</v>
      </c>
      <c r="H59" s="1">
        <v>37041</v>
      </c>
      <c r="I59" s="3">
        <v>90678</v>
      </c>
      <c r="J59" t="s">
        <v>24</v>
      </c>
      <c r="K59" s="1" t="s">
        <v>16</v>
      </c>
    </row>
    <row r="60" spans="1:11" x14ac:dyDescent="0.3">
      <c r="A60" t="s">
        <v>217</v>
      </c>
      <c r="B60" t="s">
        <v>218</v>
      </c>
      <c r="C60" t="s">
        <v>64</v>
      </c>
      <c r="D60" t="s">
        <v>18</v>
      </c>
      <c r="E60" t="s">
        <v>13</v>
      </c>
      <c r="F60" t="s">
        <v>36</v>
      </c>
      <c r="G60">
        <v>46</v>
      </c>
      <c r="H60" s="1">
        <v>39681</v>
      </c>
      <c r="I60" s="3">
        <v>59067</v>
      </c>
      <c r="J60" t="s">
        <v>34</v>
      </c>
      <c r="K60" s="1" t="s">
        <v>16</v>
      </c>
    </row>
    <row r="61" spans="1:11" x14ac:dyDescent="0.3">
      <c r="A61" t="s">
        <v>219</v>
      </c>
      <c r="B61" t="s">
        <v>220</v>
      </c>
      <c r="C61" t="s">
        <v>48</v>
      </c>
      <c r="D61" t="s">
        <v>33</v>
      </c>
      <c r="E61" t="s">
        <v>23</v>
      </c>
      <c r="F61" t="s">
        <v>19</v>
      </c>
      <c r="G61">
        <v>45</v>
      </c>
      <c r="H61" s="1">
        <v>44266</v>
      </c>
      <c r="I61" s="3">
        <v>135062</v>
      </c>
      <c r="J61" t="s">
        <v>27</v>
      </c>
      <c r="K61" s="1" t="s">
        <v>16</v>
      </c>
    </row>
    <row r="62" spans="1:11" x14ac:dyDescent="0.3">
      <c r="A62" t="s">
        <v>88</v>
      </c>
      <c r="B62" t="s">
        <v>221</v>
      </c>
      <c r="C62" t="s">
        <v>48</v>
      </c>
      <c r="D62" t="s">
        <v>22</v>
      </c>
      <c r="E62" t="s">
        <v>13</v>
      </c>
      <c r="F62" t="s">
        <v>39</v>
      </c>
      <c r="G62">
        <v>55</v>
      </c>
      <c r="H62" s="1">
        <v>38945</v>
      </c>
      <c r="I62" s="3">
        <v>159044</v>
      </c>
      <c r="J62" t="s">
        <v>63</v>
      </c>
      <c r="K62" s="1" t="s">
        <v>16</v>
      </c>
    </row>
    <row r="63" spans="1:11" x14ac:dyDescent="0.3">
      <c r="A63" t="s">
        <v>82</v>
      </c>
      <c r="B63" t="s">
        <v>222</v>
      </c>
      <c r="C63" t="s">
        <v>32</v>
      </c>
      <c r="D63" t="s">
        <v>52</v>
      </c>
      <c r="E63" t="s">
        <v>13</v>
      </c>
      <c r="F63" t="s">
        <v>39</v>
      </c>
      <c r="G63">
        <v>44</v>
      </c>
      <c r="H63" s="1">
        <v>43467</v>
      </c>
      <c r="I63" s="3">
        <v>74691</v>
      </c>
      <c r="J63" t="s">
        <v>63</v>
      </c>
      <c r="K63" s="1">
        <v>44020</v>
      </c>
    </row>
    <row r="64" spans="1:11" x14ac:dyDescent="0.3">
      <c r="A64" t="s">
        <v>223</v>
      </c>
      <c r="B64" t="s">
        <v>224</v>
      </c>
      <c r="C64" t="s">
        <v>71</v>
      </c>
      <c r="D64" t="s">
        <v>26</v>
      </c>
      <c r="E64" t="s">
        <v>13</v>
      </c>
      <c r="F64" t="s">
        <v>39</v>
      </c>
      <c r="G64">
        <v>44</v>
      </c>
      <c r="H64" s="1">
        <v>39800</v>
      </c>
      <c r="I64" s="3">
        <v>92753</v>
      </c>
      <c r="J64" t="s">
        <v>20</v>
      </c>
      <c r="K64" s="1">
        <v>44371</v>
      </c>
    </row>
    <row r="65" spans="1:11" x14ac:dyDescent="0.3">
      <c r="A65" t="s">
        <v>107</v>
      </c>
      <c r="B65" t="s">
        <v>225</v>
      </c>
      <c r="C65" t="s">
        <v>11</v>
      </c>
      <c r="D65" t="s">
        <v>18</v>
      </c>
      <c r="E65" t="s">
        <v>23</v>
      </c>
      <c r="F65" t="s">
        <v>36</v>
      </c>
      <c r="G65">
        <v>45</v>
      </c>
      <c r="H65" s="1">
        <v>41493</v>
      </c>
      <c r="I65" s="3">
        <v>236946</v>
      </c>
      <c r="J65" t="s">
        <v>50</v>
      </c>
      <c r="K65" s="1" t="s">
        <v>16</v>
      </c>
    </row>
    <row r="66" spans="1:11" x14ac:dyDescent="0.3">
      <c r="A66" t="s">
        <v>226</v>
      </c>
      <c r="B66" t="s">
        <v>227</v>
      </c>
      <c r="C66" t="s">
        <v>54</v>
      </c>
      <c r="D66" t="s">
        <v>12</v>
      </c>
      <c r="E66" t="s">
        <v>13</v>
      </c>
      <c r="F66" t="s">
        <v>36</v>
      </c>
      <c r="G66">
        <v>36</v>
      </c>
      <c r="H66" s="1">
        <v>44435</v>
      </c>
      <c r="I66" s="3">
        <v>48906</v>
      </c>
      <c r="J66" t="s">
        <v>34</v>
      </c>
      <c r="K66" s="1" t="s">
        <v>16</v>
      </c>
    </row>
    <row r="67" spans="1:11" x14ac:dyDescent="0.3">
      <c r="A67" t="s">
        <v>228</v>
      </c>
      <c r="B67" t="s">
        <v>123</v>
      </c>
      <c r="C67" t="s">
        <v>32</v>
      </c>
      <c r="D67" t="s">
        <v>38</v>
      </c>
      <c r="E67" t="s">
        <v>13</v>
      </c>
      <c r="F67" t="s">
        <v>14</v>
      </c>
      <c r="G67">
        <v>38</v>
      </c>
      <c r="H67" s="1">
        <v>39474</v>
      </c>
      <c r="I67" s="3">
        <v>80024</v>
      </c>
      <c r="J67" t="s">
        <v>24</v>
      </c>
      <c r="K67" s="1" t="s">
        <v>16</v>
      </c>
    </row>
    <row r="68" spans="1:11" x14ac:dyDescent="0.3">
      <c r="A68" t="s">
        <v>117</v>
      </c>
      <c r="B68" t="s">
        <v>229</v>
      </c>
      <c r="C68" t="s">
        <v>17</v>
      </c>
      <c r="D68" t="s">
        <v>18</v>
      </c>
      <c r="E68" t="s">
        <v>13</v>
      </c>
      <c r="F68" t="s">
        <v>14</v>
      </c>
      <c r="G68">
        <v>41</v>
      </c>
      <c r="H68" s="1">
        <v>40109</v>
      </c>
      <c r="I68" s="3">
        <v>54415</v>
      </c>
      <c r="J68" t="s">
        <v>50</v>
      </c>
      <c r="K68" s="1">
        <v>41661</v>
      </c>
    </row>
    <row r="69" spans="1:11" x14ac:dyDescent="0.3">
      <c r="A69" t="s">
        <v>230</v>
      </c>
      <c r="B69" t="s">
        <v>231</v>
      </c>
      <c r="C69" t="s">
        <v>49</v>
      </c>
      <c r="D69" t="s">
        <v>33</v>
      </c>
      <c r="E69" t="s">
        <v>13</v>
      </c>
      <c r="F69" t="s">
        <v>19</v>
      </c>
      <c r="G69">
        <v>30</v>
      </c>
      <c r="H69" s="1">
        <v>42484</v>
      </c>
      <c r="I69" s="3">
        <v>120341</v>
      </c>
      <c r="J69" t="s">
        <v>50</v>
      </c>
      <c r="K69" s="1" t="s">
        <v>16</v>
      </c>
    </row>
    <row r="70" spans="1:11" x14ac:dyDescent="0.3">
      <c r="A70" t="s">
        <v>84</v>
      </c>
      <c r="B70" t="s">
        <v>232</v>
      </c>
      <c r="C70" t="s">
        <v>11</v>
      </c>
      <c r="D70" t="s">
        <v>22</v>
      </c>
      <c r="E70" t="s">
        <v>13</v>
      </c>
      <c r="F70" t="s">
        <v>39</v>
      </c>
      <c r="G70">
        <v>43</v>
      </c>
      <c r="H70" s="1">
        <v>40029</v>
      </c>
      <c r="I70" s="3">
        <v>208415</v>
      </c>
      <c r="J70" t="s">
        <v>50</v>
      </c>
      <c r="K70" s="1" t="s">
        <v>16</v>
      </c>
    </row>
    <row r="71" spans="1:11" x14ac:dyDescent="0.3">
      <c r="A71" t="s">
        <v>233</v>
      </c>
      <c r="B71" t="s">
        <v>234</v>
      </c>
      <c r="C71" t="s">
        <v>29</v>
      </c>
      <c r="D71" t="s">
        <v>22</v>
      </c>
      <c r="E71" t="s">
        <v>13</v>
      </c>
      <c r="F71" t="s">
        <v>19</v>
      </c>
      <c r="G71">
        <v>32</v>
      </c>
      <c r="H71" s="1">
        <v>43835</v>
      </c>
      <c r="I71" s="3">
        <v>78844</v>
      </c>
      <c r="J71" t="s">
        <v>50</v>
      </c>
      <c r="K71" s="1" t="s">
        <v>16</v>
      </c>
    </row>
    <row r="72" spans="1:11" x14ac:dyDescent="0.3">
      <c r="A72" t="s">
        <v>235</v>
      </c>
      <c r="B72" t="s">
        <v>236</v>
      </c>
      <c r="C72" t="s">
        <v>77</v>
      </c>
      <c r="D72" t="s">
        <v>26</v>
      </c>
      <c r="E72" t="s">
        <v>23</v>
      </c>
      <c r="F72" t="s">
        <v>14</v>
      </c>
      <c r="G72">
        <v>58</v>
      </c>
      <c r="H72" s="1">
        <v>37399</v>
      </c>
      <c r="I72" s="3">
        <v>76354</v>
      </c>
      <c r="J72" t="s">
        <v>30</v>
      </c>
      <c r="K72" s="1">
        <v>44465</v>
      </c>
    </row>
    <row r="73" spans="1:11" x14ac:dyDescent="0.3">
      <c r="A73" t="s">
        <v>121</v>
      </c>
      <c r="B73" t="s">
        <v>237</v>
      </c>
      <c r="C73" t="s">
        <v>31</v>
      </c>
      <c r="D73" t="s">
        <v>12</v>
      </c>
      <c r="E73" t="s">
        <v>13</v>
      </c>
      <c r="F73" t="s">
        <v>39</v>
      </c>
      <c r="G73">
        <v>37</v>
      </c>
      <c r="H73" s="1">
        <v>43493</v>
      </c>
      <c r="I73" s="3">
        <v>165927</v>
      </c>
      <c r="J73" t="s">
        <v>30</v>
      </c>
      <c r="K73" s="1" t="s">
        <v>16</v>
      </c>
    </row>
    <row r="74" spans="1:11" x14ac:dyDescent="0.3">
      <c r="A74" t="s">
        <v>238</v>
      </c>
      <c r="B74" t="s">
        <v>239</v>
      </c>
      <c r="C74" t="s">
        <v>49</v>
      </c>
      <c r="D74" t="s">
        <v>52</v>
      </c>
      <c r="E74" t="s">
        <v>13</v>
      </c>
      <c r="F74" t="s">
        <v>39</v>
      </c>
      <c r="G74">
        <v>38</v>
      </c>
      <c r="H74" s="1">
        <v>44516</v>
      </c>
      <c r="I74" s="3">
        <v>109812</v>
      </c>
      <c r="J74" t="s">
        <v>63</v>
      </c>
      <c r="K74" s="1" t="s">
        <v>16</v>
      </c>
    </row>
    <row r="75" spans="1:11" x14ac:dyDescent="0.3">
      <c r="A75" t="s">
        <v>240</v>
      </c>
      <c r="B75" t="s">
        <v>241</v>
      </c>
      <c r="C75" t="s">
        <v>65</v>
      </c>
      <c r="D75" t="s">
        <v>26</v>
      </c>
      <c r="E75" t="s">
        <v>23</v>
      </c>
      <c r="F75" t="s">
        <v>19</v>
      </c>
      <c r="G75">
        <v>55</v>
      </c>
      <c r="H75" s="1">
        <v>36041</v>
      </c>
      <c r="I75" s="3">
        <v>86299</v>
      </c>
      <c r="J75" t="s">
        <v>50</v>
      </c>
      <c r="K75" s="1" t="s">
        <v>16</v>
      </c>
    </row>
    <row r="76" spans="1:11" x14ac:dyDescent="0.3">
      <c r="A76" t="s">
        <v>85</v>
      </c>
      <c r="B76" t="s">
        <v>242</v>
      </c>
      <c r="C76" t="s">
        <v>11</v>
      </c>
      <c r="D76" t="s">
        <v>33</v>
      </c>
      <c r="E76" t="s">
        <v>23</v>
      </c>
      <c r="F76" t="s">
        <v>39</v>
      </c>
      <c r="G76">
        <v>57</v>
      </c>
      <c r="H76" s="1">
        <v>37828</v>
      </c>
      <c r="I76" s="3">
        <v>206624</v>
      </c>
      <c r="J76" t="s">
        <v>40</v>
      </c>
      <c r="K76" s="1" t="s">
        <v>16</v>
      </c>
    </row>
    <row r="77" spans="1:11" x14ac:dyDescent="0.3">
      <c r="A77" t="s">
        <v>81</v>
      </c>
      <c r="B77" t="s">
        <v>243</v>
      </c>
      <c r="C77" t="s">
        <v>58</v>
      </c>
      <c r="D77" t="s">
        <v>22</v>
      </c>
      <c r="E77" t="s">
        <v>23</v>
      </c>
      <c r="F77" t="s">
        <v>39</v>
      </c>
      <c r="G77">
        <v>36</v>
      </c>
      <c r="H77" s="1">
        <v>40535</v>
      </c>
      <c r="I77" s="3">
        <v>53215</v>
      </c>
      <c r="J77" t="s">
        <v>40</v>
      </c>
      <c r="K77" s="1">
        <v>41725</v>
      </c>
    </row>
    <row r="78" spans="1:11" x14ac:dyDescent="0.3">
      <c r="A78" t="s">
        <v>114</v>
      </c>
      <c r="B78" t="s">
        <v>244</v>
      </c>
      <c r="C78" t="s">
        <v>45</v>
      </c>
      <c r="D78" t="s">
        <v>26</v>
      </c>
      <c r="E78" t="s">
        <v>13</v>
      </c>
      <c r="F78" t="s">
        <v>19</v>
      </c>
      <c r="G78">
        <v>30</v>
      </c>
      <c r="H78" s="1">
        <v>42877</v>
      </c>
      <c r="I78" s="3">
        <v>86858</v>
      </c>
      <c r="J78" t="s">
        <v>62</v>
      </c>
      <c r="K78" s="1">
        <v>43016</v>
      </c>
    </row>
    <row r="79" spans="1:11" x14ac:dyDescent="0.3">
      <c r="A79" t="s">
        <v>245</v>
      </c>
      <c r="B79" t="s">
        <v>246</v>
      </c>
      <c r="C79" t="s">
        <v>43</v>
      </c>
      <c r="D79" t="s">
        <v>22</v>
      </c>
      <c r="E79" t="s">
        <v>23</v>
      </c>
      <c r="F79" t="s">
        <v>19</v>
      </c>
      <c r="G79">
        <v>40</v>
      </c>
      <c r="H79" s="1">
        <v>39265</v>
      </c>
      <c r="I79" s="3">
        <v>93971</v>
      </c>
      <c r="J79" t="s">
        <v>62</v>
      </c>
      <c r="K79" s="1" t="s">
        <v>16</v>
      </c>
    </row>
    <row r="80" spans="1:11" x14ac:dyDescent="0.3">
      <c r="A80" t="s">
        <v>247</v>
      </c>
      <c r="B80" t="s">
        <v>248</v>
      </c>
      <c r="C80" t="s">
        <v>51</v>
      </c>
      <c r="D80" t="s">
        <v>12</v>
      </c>
      <c r="E80" t="s">
        <v>23</v>
      </c>
      <c r="F80" t="s">
        <v>39</v>
      </c>
      <c r="G80">
        <v>34</v>
      </c>
      <c r="H80" s="1">
        <v>42182</v>
      </c>
      <c r="I80" s="3">
        <v>57008</v>
      </c>
      <c r="J80" t="s">
        <v>30</v>
      </c>
      <c r="K80" s="1" t="s">
        <v>16</v>
      </c>
    </row>
    <row r="81" spans="1:11" x14ac:dyDescent="0.3">
      <c r="A81" t="s">
        <v>249</v>
      </c>
      <c r="B81" t="s">
        <v>250</v>
      </c>
      <c r="C81" t="s">
        <v>48</v>
      </c>
      <c r="D81" t="s">
        <v>12</v>
      </c>
      <c r="E81" t="s">
        <v>23</v>
      </c>
      <c r="F81" t="s">
        <v>39</v>
      </c>
      <c r="G81">
        <v>60</v>
      </c>
      <c r="H81" s="1">
        <v>42270</v>
      </c>
      <c r="I81" s="3">
        <v>141899</v>
      </c>
      <c r="J81" t="s">
        <v>30</v>
      </c>
      <c r="K81" s="1" t="s">
        <v>16</v>
      </c>
    </row>
    <row r="82" spans="1:11" x14ac:dyDescent="0.3">
      <c r="A82" t="s">
        <v>251</v>
      </c>
      <c r="B82" t="s">
        <v>252</v>
      </c>
      <c r="C82" t="s">
        <v>51</v>
      </c>
      <c r="D82" t="s">
        <v>33</v>
      </c>
      <c r="E82" t="s">
        <v>23</v>
      </c>
      <c r="F82" t="s">
        <v>36</v>
      </c>
      <c r="G82">
        <v>41</v>
      </c>
      <c r="H82" s="1">
        <v>42626</v>
      </c>
      <c r="I82" s="3">
        <v>64847</v>
      </c>
      <c r="J82" t="s">
        <v>34</v>
      </c>
      <c r="K82" s="1" t="s">
        <v>16</v>
      </c>
    </row>
    <row r="83" spans="1:11" x14ac:dyDescent="0.3">
      <c r="A83" t="s">
        <v>253</v>
      </c>
      <c r="B83" t="s">
        <v>254</v>
      </c>
      <c r="C83" t="s">
        <v>71</v>
      </c>
      <c r="D83" t="s">
        <v>26</v>
      </c>
      <c r="E83" t="s">
        <v>23</v>
      </c>
      <c r="F83" t="s">
        <v>14</v>
      </c>
      <c r="G83">
        <v>53</v>
      </c>
      <c r="H83" s="1">
        <v>33702</v>
      </c>
      <c r="I83" s="3">
        <v>116878</v>
      </c>
      <c r="J83" t="s">
        <v>34</v>
      </c>
      <c r="K83" s="1" t="s">
        <v>16</v>
      </c>
    </row>
    <row r="84" spans="1:11" x14ac:dyDescent="0.3">
      <c r="A84" t="s">
        <v>255</v>
      </c>
      <c r="B84" t="s">
        <v>256</v>
      </c>
      <c r="C84" t="s">
        <v>25</v>
      </c>
      <c r="D84" t="s">
        <v>26</v>
      </c>
      <c r="E84" t="s">
        <v>23</v>
      </c>
      <c r="F84" t="s">
        <v>36</v>
      </c>
      <c r="G84">
        <v>45</v>
      </c>
      <c r="H84" s="1">
        <v>38388</v>
      </c>
      <c r="I84" s="3">
        <v>70505</v>
      </c>
      <c r="J84" t="s">
        <v>20</v>
      </c>
      <c r="K84" s="1" t="s">
        <v>16</v>
      </c>
    </row>
    <row r="85" spans="1:11" x14ac:dyDescent="0.3">
      <c r="A85" t="s">
        <v>257</v>
      </c>
      <c r="B85" t="s">
        <v>258</v>
      </c>
      <c r="C85" t="s">
        <v>31</v>
      </c>
      <c r="D85" t="s">
        <v>26</v>
      </c>
      <c r="E85" t="s">
        <v>13</v>
      </c>
      <c r="F85" t="s">
        <v>39</v>
      </c>
      <c r="G85">
        <v>30</v>
      </c>
      <c r="H85" s="1">
        <v>42512</v>
      </c>
      <c r="I85" s="3">
        <v>189702</v>
      </c>
      <c r="J85" t="s">
        <v>63</v>
      </c>
      <c r="K85" s="1">
        <v>44186</v>
      </c>
    </row>
    <row r="86" spans="1:11" x14ac:dyDescent="0.3">
      <c r="A86" t="s">
        <v>259</v>
      </c>
      <c r="B86" t="s">
        <v>260</v>
      </c>
      <c r="C86" t="s">
        <v>31</v>
      </c>
      <c r="D86" t="s">
        <v>52</v>
      </c>
      <c r="E86" t="s">
        <v>23</v>
      </c>
      <c r="F86" t="s">
        <v>14</v>
      </c>
      <c r="G86">
        <v>26</v>
      </c>
      <c r="H86" s="1">
        <v>44040</v>
      </c>
      <c r="I86" s="3">
        <v>180664</v>
      </c>
      <c r="J86" t="s">
        <v>15</v>
      </c>
      <c r="K86" s="1" t="s">
        <v>16</v>
      </c>
    </row>
    <row r="87" spans="1:11" x14ac:dyDescent="0.3">
      <c r="A87" t="s">
        <v>261</v>
      </c>
      <c r="B87" t="s">
        <v>262</v>
      </c>
      <c r="C87" t="s">
        <v>64</v>
      </c>
      <c r="D87" t="s">
        <v>18</v>
      </c>
      <c r="E87" t="s">
        <v>13</v>
      </c>
      <c r="F87" t="s">
        <v>19</v>
      </c>
      <c r="G87">
        <v>45</v>
      </c>
      <c r="H87" s="1">
        <v>37972</v>
      </c>
      <c r="I87" s="3">
        <v>48345</v>
      </c>
      <c r="J87" t="s">
        <v>27</v>
      </c>
      <c r="K87" s="1" t="s">
        <v>16</v>
      </c>
    </row>
    <row r="88" spans="1:11" x14ac:dyDescent="0.3">
      <c r="A88" t="s">
        <v>263</v>
      </c>
      <c r="B88" t="s">
        <v>264</v>
      </c>
      <c r="C88" t="s">
        <v>31</v>
      </c>
      <c r="D88" t="s">
        <v>18</v>
      </c>
      <c r="E88" t="s">
        <v>23</v>
      </c>
      <c r="F88" t="s">
        <v>19</v>
      </c>
      <c r="G88">
        <v>42</v>
      </c>
      <c r="H88" s="1">
        <v>41655</v>
      </c>
      <c r="I88" s="3">
        <v>152214</v>
      </c>
      <c r="J88" t="s">
        <v>47</v>
      </c>
      <c r="K88" s="1" t="s">
        <v>16</v>
      </c>
    </row>
    <row r="89" spans="1:11" x14ac:dyDescent="0.3">
      <c r="A89" t="s">
        <v>105</v>
      </c>
      <c r="B89" t="s">
        <v>265</v>
      </c>
      <c r="C89" t="s">
        <v>29</v>
      </c>
      <c r="D89" t="s">
        <v>22</v>
      </c>
      <c r="E89" t="s">
        <v>13</v>
      </c>
      <c r="F89" t="s">
        <v>39</v>
      </c>
      <c r="G89">
        <v>41</v>
      </c>
      <c r="H89" s="1">
        <v>39931</v>
      </c>
      <c r="I89" s="3">
        <v>69803</v>
      </c>
      <c r="J89" t="s">
        <v>63</v>
      </c>
      <c r="K89" s="1" t="s">
        <v>16</v>
      </c>
    </row>
    <row r="90" spans="1:11" x14ac:dyDescent="0.3">
      <c r="A90" t="s">
        <v>87</v>
      </c>
      <c r="B90" t="s">
        <v>266</v>
      </c>
      <c r="C90" t="s">
        <v>56</v>
      </c>
      <c r="D90" t="s">
        <v>22</v>
      </c>
      <c r="E90" t="s">
        <v>13</v>
      </c>
      <c r="F90" t="s">
        <v>39</v>
      </c>
      <c r="G90">
        <v>48</v>
      </c>
      <c r="H90" s="1">
        <v>43650</v>
      </c>
      <c r="I90" s="3">
        <v>76588</v>
      </c>
      <c r="J90" t="s">
        <v>53</v>
      </c>
      <c r="K90" s="1" t="s">
        <v>16</v>
      </c>
    </row>
    <row r="91" spans="1:11" x14ac:dyDescent="0.3">
      <c r="A91" t="s">
        <v>267</v>
      </c>
      <c r="B91" t="s">
        <v>268</v>
      </c>
      <c r="C91" t="s">
        <v>28</v>
      </c>
      <c r="D91" t="s">
        <v>22</v>
      </c>
      <c r="E91" t="s">
        <v>23</v>
      </c>
      <c r="F91" t="s">
        <v>14</v>
      </c>
      <c r="G91">
        <v>29</v>
      </c>
      <c r="H91" s="1">
        <v>43444</v>
      </c>
      <c r="I91" s="3">
        <v>84596</v>
      </c>
      <c r="J91" t="s">
        <v>34</v>
      </c>
      <c r="K91" s="1" t="s">
        <v>16</v>
      </c>
    </row>
    <row r="92" spans="1:11" x14ac:dyDescent="0.3">
      <c r="A92" t="s">
        <v>269</v>
      </c>
      <c r="B92" t="s">
        <v>270</v>
      </c>
      <c r="C92" t="s">
        <v>49</v>
      </c>
      <c r="D92" t="s">
        <v>33</v>
      </c>
      <c r="E92" t="s">
        <v>23</v>
      </c>
      <c r="F92" t="s">
        <v>19</v>
      </c>
      <c r="G92">
        <v>27</v>
      </c>
      <c r="H92" s="1">
        <v>43368</v>
      </c>
      <c r="I92" s="3">
        <v>114441</v>
      </c>
      <c r="J92" t="s">
        <v>62</v>
      </c>
      <c r="K92" s="1">
        <v>43821</v>
      </c>
    </row>
    <row r="93" spans="1:11" x14ac:dyDescent="0.3">
      <c r="A93" t="s">
        <v>112</v>
      </c>
      <c r="B93" t="s">
        <v>271</v>
      </c>
      <c r="C93" t="s">
        <v>48</v>
      </c>
      <c r="D93" t="s">
        <v>12</v>
      </c>
      <c r="E93" t="s">
        <v>13</v>
      </c>
      <c r="F93" t="s">
        <v>19</v>
      </c>
      <c r="G93">
        <v>33</v>
      </c>
      <c r="H93" s="1">
        <v>43211</v>
      </c>
      <c r="I93" s="3">
        <v>140402</v>
      </c>
      <c r="J93" t="s">
        <v>47</v>
      </c>
      <c r="K93" s="1" t="s">
        <v>16</v>
      </c>
    </row>
    <row r="94" spans="1:11" x14ac:dyDescent="0.3">
      <c r="A94" t="s">
        <v>272</v>
      </c>
      <c r="B94" t="s">
        <v>273</v>
      </c>
      <c r="C94" t="s">
        <v>51</v>
      </c>
      <c r="D94" t="s">
        <v>12</v>
      </c>
      <c r="E94" t="s">
        <v>13</v>
      </c>
      <c r="F94" t="s">
        <v>39</v>
      </c>
      <c r="G94">
        <v>26</v>
      </c>
      <c r="H94" s="1">
        <v>43578</v>
      </c>
      <c r="I94" s="3">
        <v>59817</v>
      </c>
      <c r="J94" t="s">
        <v>40</v>
      </c>
      <c r="K94" s="1" t="s">
        <v>16</v>
      </c>
    </row>
    <row r="95" spans="1:11" x14ac:dyDescent="0.3">
      <c r="A95" t="s">
        <v>274</v>
      </c>
      <c r="B95" t="s">
        <v>275</v>
      </c>
      <c r="C95" t="s">
        <v>70</v>
      </c>
      <c r="D95" t="s">
        <v>38</v>
      </c>
      <c r="E95" t="s">
        <v>23</v>
      </c>
      <c r="F95" t="s">
        <v>19</v>
      </c>
      <c r="G95">
        <v>31</v>
      </c>
      <c r="H95" s="1">
        <v>42938</v>
      </c>
      <c r="I95" s="3">
        <v>55854</v>
      </c>
      <c r="J95" t="s">
        <v>20</v>
      </c>
      <c r="K95" s="1" t="s">
        <v>16</v>
      </c>
    </row>
    <row r="96" spans="1:11" x14ac:dyDescent="0.3">
      <c r="A96" t="s">
        <v>276</v>
      </c>
      <c r="B96" t="s">
        <v>277</v>
      </c>
      <c r="C96" t="s">
        <v>61</v>
      </c>
      <c r="D96" t="s">
        <v>18</v>
      </c>
      <c r="E96" t="s">
        <v>23</v>
      </c>
      <c r="F96" t="s">
        <v>19</v>
      </c>
      <c r="G96">
        <v>53</v>
      </c>
      <c r="H96" s="1">
        <v>37576</v>
      </c>
      <c r="I96" s="3">
        <v>95998</v>
      </c>
      <c r="J96" t="s">
        <v>50</v>
      </c>
      <c r="K96" s="1" t="s">
        <v>16</v>
      </c>
    </row>
    <row r="97" spans="1:11" x14ac:dyDescent="0.3">
      <c r="A97" t="s">
        <v>278</v>
      </c>
      <c r="B97" t="s">
        <v>279</v>
      </c>
      <c r="C97" t="s">
        <v>48</v>
      </c>
      <c r="D97" t="s">
        <v>38</v>
      </c>
      <c r="E97" t="s">
        <v>13</v>
      </c>
      <c r="F97" t="s">
        <v>19</v>
      </c>
      <c r="G97">
        <v>34</v>
      </c>
      <c r="H97" s="1">
        <v>42116</v>
      </c>
      <c r="I97" s="3">
        <v>154941</v>
      </c>
      <c r="J97" t="s">
        <v>30</v>
      </c>
      <c r="K97" s="1" t="s">
        <v>16</v>
      </c>
    </row>
    <row r="98" spans="1:11" x14ac:dyDescent="0.3">
      <c r="A98" t="s">
        <v>280</v>
      </c>
      <c r="B98" t="s">
        <v>210</v>
      </c>
      <c r="C98" t="s">
        <v>11</v>
      </c>
      <c r="D98" t="s">
        <v>12</v>
      </c>
      <c r="E98" t="s">
        <v>13</v>
      </c>
      <c r="F98" t="s">
        <v>19</v>
      </c>
      <c r="G98">
        <v>54</v>
      </c>
      <c r="H98" s="1">
        <v>40734</v>
      </c>
      <c r="I98" s="3">
        <v>247022</v>
      </c>
      <c r="J98" t="s">
        <v>47</v>
      </c>
      <c r="K98" s="1" t="s">
        <v>16</v>
      </c>
    </row>
    <row r="99" spans="1:11" x14ac:dyDescent="0.3">
      <c r="A99" t="s">
        <v>281</v>
      </c>
      <c r="B99" t="s">
        <v>282</v>
      </c>
      <c r="C99" t="s">
        <v>56</v>
      </c>
      <c r="D99" t="s">
        <v>22</v>
      </c>
      <c r="E99" t="s">
        <v>13</v>
      </c>
      <c r="F99" t="s">
        <v>39</v>
      </c>
      <c r="G99">
        <v>32</v>
      </c>
      <c r="H99" s="1">
        <v>44474</v>
      </c>
      <c r="I99" s="3">
        <v>88072</v>
      </c>
      <c r="J99" t="s">
        <v>40</v>
      </c>
      <c r="K99" s="1" t="s">
        <v>16</v>
      </c>
    </row>
    <row r="100" spans="1:11" x14ac:dyDescent="0.3">
      <c r="A100" t="s">
        <v>95</v>
      </c>
      <c r="B100" t="s">
        <v>283</v>
      </c>
      <c r="C100" t="s">
        <v>43</v>
      </c>
      <c r="D100" t="s">
        <v>22</v>
      </c>
      <c r="E100" t="s">
        <v>23</v>
      </c>
      <c r="F100" t="s">
        <v>19</v>
      </c>
      <c r="G100">
        <v>28</v>
      </c>
      <c r="H100" s="1">
        <v>43977</v>
      </c>
      <c r="I100" s="3">
        <v>67925</v>
      </c>
      <c r="J100" t="s">
        <v>59</v>
      </c>
      <c r="K100" s="1" t="s">
        <v>16</v>
      </c>
    </row>
    <row r="101" spans="1:11" x14ac:dyDescent="0.3">
      <c r="A101" t="s">
        <v>284</v>
      </c>
      <c r="B101" t="s">
        <v>285</v>
      </c>
      <c r="C101" t="s">
        <v>11</v>
      </c>
      <c r="D101" t="s">
        <v>38</v>
      </c>
      <c r="E101" t="s">
        <v>13</v>
      </c>
      <c r="F101" t="s">
        <v>14</v>
      </c>
      <c r="G101">
        <v>31</v>
      </c>
      <c r="H101" s="1">
        <v>44063</v>
      </c>
      <c r="I101" s="3">
        <v>219693</v>
      </c>
      <c r="J101" t="s">
        <v>20</v>
      </c>
      <c r="K101" s="1" t="s">
        <v>16</v>
      </c>
    </row>
    <row r="102" spans="1:11" x14ac:dyDescent="0.3">
      <c r="A102" t="s">
        <v>286</v>
      </c>
      <c r="B102" t="s">
        <v>287</v>
      </c>
      <c r="C102" t="s">
        <v>45</v>
      </c>
      <c r="D102" t="s">
        <v>26</v>
      </c>
      <c r="E102" t="s">
        <v>13</v>
      </c>
      <c r="F102" t="s">
        <v>14</v>
      </c>
      <c r="G102">
        <v>45</v>
      </c>
      <c r="H102" s="1">
        <v>41386</v>
      </c>
      <c r="I102" s="3">
        <v>61773</v>
      </c>
      <c r="J102" t="s">
        <v>50</v>
      </c>
      <c r="K102" s="1" t="s">
        <v>16</v>
      </c>
    </row>
    <row r="103" spans="1:11" x14ac:dyDescent="0.3">
      <c r="A103" t="s">
        <v>122</v>
      </c>
      <c r="B103" t="s">
        <v>288</v>
      </c>
      <c r="C103" t="s">
        <v>43</v>
      </c>
      <c r="D103" t="s">
        <v>22</v>
      </c>
      <c r="E103" t="s">
        <v>13</v>
      </c>
      <c r="F103" t="s">
        <v>19</v>
      </c>
      <c r="G103">
        <v>48</v>
      </c>
      <c r="H103" s="1">
        <v>39091</v>
      </c>
      <c r="I103" s="3">
        <v>74546</v>
      </c>
      <c r="J103" t="s">
        <v>50</v>
      </c>
      <c r="K103" s="1" t="s">
        <v>16</v>
      </c>
    </row>
    <row r="104" spans="1:11" x14ac:dyDescent="0.3">
      <c r="A104" t="s">
        <v>101</v>
      </c>
      <c r="B104" t="s">
        <v>289</v>
      </c>
      <c r="C104" t="s">
        <v>66</v>
      </c>
      <c r="D104" t="s">
        <v>26</v>
      </c>
      <c r="E104" t="s">
        <v>23</v>
      </c>
      <c r="F104" t="s">
        <v>36</v>
      </c>
      <c r="G104">
        <v>56</v>
      </c>
      <c r="H104" s="1">
        <v>42031</v>
      </c>
      <c r="I104" s="3">
        <v>62575</v>
      </c>
      <c r="J104" t="s">
        <v>34</v>
      </c>
      <c r="K104" s="1" t="s">
        <v>16</v>
      </c>
    </row>
    <row r="105" spans="1:11" x14ac:dyDescent="0.3">
      <c r="A105" t="s">
        <v>290</v>
      </c>
      <c r="B105" t="s">
        <v>291</v>
      </c>
      <c r="C105" t="s">
        <v>31</v>
      </c>
      <c r="D105" t="s">
        <v>18</v>
      </c>
      <c r="E105" t="s">
        <v>13</v>
      </c>
      <c r="F105" t="s">
        <v>19</v>
      </c>
      <c r="G105">
        <v>27</v>
      </c>
      <c r="H105" s="1">
        <v>44250</v>
      </c>
      <c r="I105" s="3">
        <v>199041</v>
      </c>
      <c r="J105" t="s">
        <v>47</v>
      </c>
      <c r="K105" s="1" t="s">
        <v>16</v>
      </c>
    </row>
    <row r="106" spans="1:11" x14ac:dyDescent="0.3">
      <c r="A106" t="s">
        <v>292</v>
      </c>
      <c r="B106" t="s">
        <v>293</v>
      </c>
      <c r="C106" t="s">
        <v>51</v>
      </c>
      <c r="D106" t="s">
        <v>52</v>
      </c>
      <c r="E106" t="s">
        <v>23</v>
      </c>
      <c r="F106" t="s">
        <v>14</v>
      </c>
      <c r="G106">
        <v>55</v>
      </c>
      <c r="H106" s="1">
        <v>39177</v>
      </c>
      <c r="I106" s="3">
        <v>52310</v>
      </c>
      <c r="J106" t="s">
        <v>34</v>
      </c>
      <c r="K106" s="1">
        <v>43385</v>
      </c>
    </row>
    <row r="107" spans="1:11" x14ac:dyDescent="0.3">
      <c r="A107" t="s">
        <v>294</v>
      </c>
      <c r="B107" t="s">
        <v>295</v>
      </c>
      <c r="C107" t="s">
        <v>48</v>
      </c>
      <c r="D107" t="s">
        <v>12</v>
      </c>
      <c r="E107" t="s">
        <v>23</v>
      </c>
      <c r="F107" t="s">
        <v>36</v>
      </c>
      <c r="G107">
        <v>64</v>
      </c>
      <c r="H107" s="1">
        <v>41454</v>
      </c>
      <c r="I107" s="3">
        <v>159571</v>
      </c>
      <c r="J107" t="s">
        <v>24</v>
      </c>
      <c r="K107" s="1" t="s">
        <v>16</v>
      </c>
    </row>
    <row r="108" spans="1:11" x14ac:dyDescent="0.3">
      <c r="A108" t="s">
        <v>296</v>
      </c>
      <c r="B108" t="s">
        <v>297</v>
      </c>
      <c r="C108" t="s">
        <v>77</v>
      </c>
      <c r="D108" t="s">
        <v>26</v>
      </c>
      <c r="E108" t="s">
        <v>13</v>
      </c>
      <c r="F108" t="s">
        <v>39</v>
      </c>
      <c r="G108">
        <v>50</v>
      </c>
      <c r="H108" s="1">
        <v>35726</v>
      </c>
      <c r="I108" s="3">
        <v>91763</v>
      </c>
      <c r="J108" t="s">
        <v>20</v>
      </c>
      <c r="K108" s="1" t="s">
        <v>16</v>
      </c>
    </row>
    <row r="109" spans="1:11" x14ac:dyDescent="0.3">
      <c r="A109" t="s">
        <v>102</v>
      </c>
      <c r="B109" t="s">
        <v>298</v>
      </c>
      <c r="C109" t="s">
        <v>66</v>
      </c>
      <c r="D109" t="s">
        <v>26</v>
      </c>
      <c r="E109" t="s">
        <v>13</v>
      </c>
      <c r="F109" t="s">
        <v>14</v>
      </c>
      <c r="G109">
        <v>51</v>
      </c>
      <c r="H109" s="1">
        <v>35055</v>
      </c>
      <c r="I109" s="3">
        <v>96475</v>
      </c>
      <c r="J109" t="s">
        <v>20</v>
      </c>
      <c r="K109" s="1" t="s">
        <v>16</v>
      </c>
    </row>
    <row r="110" spans="1:11" x14ac:dyDescent="0.3">
      <c r="A110" t="s">
        <v>299</v>
      </c>
      <c r="B110" t="s">
        <v>300</v>
      </c>
      <c r="C110" t="s">
        <v>65</v>
      </c>
      <c r="D110" t="s">
        <v>26</v>
      </c>
      <c r="E110" t="s">
        <v>23</v>
      </c>
      <c r="F110" t="s">
        <v>14</v>
      </c>
      <c r="G110">
        <v>36</v>
      </c>
      <c r="H110" s="1">
        <v>42706</v>
      </c>
      <c r="I110" s="3">
        <v>113781</v>
      </c>
      <c r="J110" t="s">
        <v>24</v>
      </c>
      <c r="K110" s="1" t="s">
        <v>16</v>
      </c>
    </row>
    <row r="111" spans="1:11" x14ac:dyDescent="0.3">
      <c r="A111" t="s">
        <v>80</v>
      </c>
      <c r="B111" t="s">
        <v>301</v>
      </c>
      <c r="C111" t="s">
        <v>31</v>
      </c>
      <c r="D111" t="s">
        <v>12</v>
      </c>
      <c r="E111" t="s">
        <v>23</v>
      </c>
      <c r="F111" t="s">
        <v>19</v>
      </c>
      <c r="G111">
        <v>42</v>
      </c>
      <c r="H111" s="1">
        <v>37636</v>
      </c>
      <c r="I111" s="3">
        <v>166599</v>
      </c>
      <c r="J111" t="s">
        <v>50</v>
      </c>
      <c r="K111" s="1" t="s">
        <v>16</v>
      </c>
    </row>
    <row r="112" spans="1:11" x14ac:dyDescent="0.3">
      <c r="A112" t="s">
        <v>90</v>
      </c>
      <c r="B112" t="s">
        <v>302</v>
      </c>
      <c r="C112" t="s">
        <v>37</v>
      </c>
      <c r="D112" t="s">
        <v>38</v>
      </c>
      <c r="E112" t="s">
        <v>13</v>
      </c>
      <c r="F112" t="s">
        <v>19</v>
      </c>
      <c r="G112">
        <v>41</v>
      </c>
      <c r="H112" s="1">
        <v>38398</v>
      </c>
      <c r="I112" s="3">
        <v>95372</v>
      </c>
      <c r="J112" t="s">
        <v>59</v>
      </c>
      <c r="K112" s="1" t="s">
        <v>16</v>
      </c>
    </row>
    <row r="113" spans="1:11" x14ac:dyDescent="0.3">
      <c r="A113" t="s">
        <v>303</v>
      </c>
      <c r="B113" t="s">
        <v>304</v>
      </c>
      <c r="C113" t="s">
        <v>31</v>
      </c>
      <c r="D113" t="s">
        <v>22</v>
      </c>
      <c r="E113" t="s">
        <v>13</v>
      </c>
      <c r="F113" t="s">
        <v>19</v>
      </c>
      <c r="G113">
        <v>29</v>
      </c>
      <c r="H113" s="1">
        <v>44052</v>
      </c>
      <c r="I113" s="3">
        <v>161203</v>
      </c>
      <c r="J113" t="s">
        <v>27</v>
      </c>
      <c r="K113" s="1" t="s">
        <v>16</v>
      </c>
    </row>
    <row r="114" spans="1:11" x14ac:dyDescent="0.3">
      <c r="A114" t="s">
        <v>305</v>
      </c>
      <c r="B114" t="s">
        <v>306</v>
      </c>
      <c r="C114" t="s">
        <v>72</v>
      </c>
      <c r="D114" t="s">
        <v>22</v>
      </c>
      <c r="E114" t="s">
        <v>13</v>
      </c>
      <c r="F114" t="s">
        <v>14</v>
      </c>
      <c r="G114">
        <v>44</v>
      </c>
      <c r="H114" s="1">
        <v>39064</v>
      </c>
      <c r="I114" s="3">
        <v>74738</v>
      </c>
      <c r="J114" t="s">
        <v>34</v>
      </c>
      <c r="K114" s="1" t="s">
        <v>16</v>
      </c>
    </row>
    <row r="115" spans="1:11" x14ac:dyDescent="0.3">
      <c r="A115" t="s">
        <v>94</v>
      </c>
      <c r="B115" t="s">
        <v>307</v>
      </c>
      <c r="C115" t="s">
        <v>31</v>
      </c>
      <c r="D115" t="s">
        <v>38</v>
      </c>
      <c r="E115" t="s">
        <v>13</v>
      </c>
      <c r="F115" t="s">
        <v>19</v>
      </c>
      <c r="G115">
        <v>41</v>
      </c>
      <c r="H115" s="1">
        <v>43322</v>
      </c>
      <c r="I115" s="3">
        <v>171173</v>
      </c>
      <c r="J115" t="s">
        <v>24</v>
      </c>
      <c r="K115" s="1" t="s">
        <v>16</v>
      </c>
    </row>
    <row r="116" spans="1:11" x14ac:dyDescent="0.3">
      <c r="A116" t="s">
        <v>308</v>
      </c>
      <c r="B116" t="s">
        <v>309</v>
      </c>
      <c r="C116" t="s">
        <v>11</v>
      </c>
      <c r="D116" t="s">
        <v>38</v>
      </c>
      <c r="E116" t="s">
        <v>23</v>
      </c>
      <c r="F116" t="s">
        <v>39</v>
      </c>
      <c r="G116">
        <v>61</v>
      </c>
      <c r="H116" s="1">
        <v>43732</v>
      </c>
      <c r="I116" s="3">
        <v>201464</v>
      </c>
      <c r="J116" t="s">
        <v>15</v>
      </c>
      <c r="K116" s="1" t="s">
        <v>16</v>
      </c>
    </row>
    <row r="117" spans="1:11" x14ac:dyDescent="0.3">
      <c r="A117" t="s">
        <v>310</v>
      </c>
      <c r="B117" t="s">
        <v>311</v>
      </c>
      <c r="C117" t="s">
        <v>31</v>
      </c>
      <c r="D117" t="s">
        <v>18</v>
      </c>
      <c r="E117" t="s">
        <v>23</v>
      </c>
      <c r="F117" t="s">
        <v>14</v>
      </c>
      <c r="G117">
        <v>50</v>
      </c>
      <c r="H117" s="1">
        <v>35998</v>
      </c>
      <c r="I117" s="3">
        <v>174895</v>
      </c>
      <c r="J117" t="s">
        <v>15</v>
      </c>
      <c r="K117" s="1" t="s">
        <v>16</v>
      </c>
    </row>
    <row r="118" spans="1:11" x14ac:dyDescent="0.3">
      <c r="A118" t="s">
        <v>312</v>
      </c>
      <c r="B118" t="s">
        <v>313</v>
      </c>
      <c r="C118" t="s">
        <v>48</v>
      </c>
      <c r="D118" t="s">
        <v>22</v>
      </c>
      <c r="E118" t="s">
        <v>13</v>
      </c>
      <c r="F118" t="s">
        <v>19</v>
      </c>
      <c r="G118">
        <v>49</v>
      </c>
      <c r="H118" s="1">
        <v>38825</v>
      </c>
      <c r="I118" s="3">
        <v>134486</v>
      </c>
      <c r="J118" t="s">
        <v>20</v>
      </c>
      <c r="K118" s="1" t="s">
        <v>16</v>
      </c>
    </row>
    <row r="119" spans="1:11" x14ac:dyDescent="0.3">
      <c r="A119" t="s">
        <v>111</v>
      </c>
      <c r="B119" t="s">
        <v>314</v>
      </c>
      <c r="C119" t="s">
        <v>32</v>
      </c>
      <c r="D119" t="s">
        <v>12</v>
      </c>
      <c r="E119" t="s">
        <v>13</v>
      </c>
      <c r="F119" t="s">
        <v>39</v>
      </c>
      <c r="G119">
        <v>60</v>
      </c>
      <c r="H119" s="1">
        <v>39137</v>
      </c>
      <c r="I119" s="3">
        <v>71699</v>
      </c>
      <c r="J119" t="s">
        <v>63</v>
      </c>
      <c r="K119" s="1" t="s">
        <v>16</v>
      </c>
    </row>
    <row r="120" spans="1:11" x14ac:dyDescent="0.3">
      <c r="A120" t="s">
        <v>86</v>
      </c>
      <c r="B120" t="s">
        <v>315</v>
      </c>
      <c r="C120" t="s">
        <v>32</v>
      </c>
      <c r="D120" t="s">
        <v>33</v>
      </c>
      <c r="E120" t="s">
        <v>13</v>
      </c>
      <c r="F120" t="s">
        <v>39</v>
      </c>
      <c r="G120">
        <v>42</v>
      </c>
      <c r="H120" s="1">
        <v>44198</v>
      </c>
      <c r="I120" s="3">
        <v>94430</v>
      </c>
      <c r="J120" t="s">
        <v>50</v>
      </c>
      <c r="K120" s="1" t="s">
        <v>16</v>
      </c>
    </row>
    <row r="121" spans="1:11" x14ac:dyDescent="0.3">
      <c r="A121" t="s">
        <v>316</v>
      </c>
      <c r="B121" t="s">
        <v>317</v>
      </c>
      <c r="C121" t="s">
        <v>49</v>
      </c>
      <c r="D121" t="s">
        <v>12</v>
      </c>
      <c r="E121" t="s">
        <v>23</v>
      </c>
      <c r="F121" t="s">
        <v>19</v>
      </c>
      <c r="G121">
        <v>39</v>
      </c>
      <c r="H121" s="1">
        <v>40192</v>
      </c>
      <c r="I121" s="3">
        <v>103504</v>
      </c>
      <c r="J121" t="s">
        <v>27</v>
      </c>
      <c r="K121" s="1" t="s">
        <v>16</v>
      </c>
    </row>
    <row r="122" spans="1:11" x14ac:dyDescent="0.3">
      <c r="A122" t="s">
        <v>318</v>
      </c>
      <c r="B122" t="s">
        <v>319</v>
      </c>
      <c r="C122" t="s">
        <v>21</v>
      </c>
      <c r="D122" t="s">
        <v>22</v>
      </c>
      <c r="E122" t="s">
        <v>13</v>
      </c>
      <c r="F122" t="s">
        <v>19</v>
      </c>
      <c r="G122">
        <v>55</v>
      </c>
      <c r="H122" s="1">
        <v>38573</v>
      </c>
      <c r="I122" s="3">
        <v>92771</v>
      </c>
      <c r="J122" t="s">
        <v>34</v>
      </c>
      <c r="K122" s="1" t="s">
        <v>16</v>
      </c>
    </row>
    <row r="123" spans="1:11" x14ac:dyDescent="0.3">
      <c r="A123" t="s">
        <v>320</v>
      </c>
      <c r="B123" t="s">
        <v>321</v>
      </c>
      <c r="C123" t="s">
        <v>51</v>
      </c>
      <c r="D123" t="s">
        <v>12</v>
      </c>
      <c r="E123" t="s">
        <v>13</v>
      </c>
      <c r="F123" t="s">
        <v>39</v>
      </c>
      <c r="G123">
        <v>39</v>
      </c>
      <c r="H123" s="1">
        <v>38813</v>
      </c>
      <c r="I123" s="3">
        <v>71531</v>
      </c>
      <c r="J123" t="s">
        <v>24</v>
      </c>
      <c r="K123" s="1" t="s">
        <v>16</v>
      </c>
    </row>
    <row r="124" spans="1:11" x14ac:dyDescent="0.3">
      <c r="A124" t="s">
        <v>115</v>
      </c>
      <c r="B124" t="s">
        <v>322</v>
      </c>
      <c r="C124" t="s">
        <v>29</v>
      </c>
      <c r="D124" t="s">
        <v>22</v>
      </c>
      <c r="E124" t="s">
        <v>23</v>
      </c>
      <c r="F124" t="s">
        <v>36</v>
      </c>
      <c r="G124">
        <v>28</v>
      </c>
      <c r="H124" s="1">
        <v>43530</v>
      </c>
      <c r="I124" s="3">
        <v>90304</v>
      </c>
      <c r="J124" t="s">
        <v>15</v>
      </c>
      <c r="K124" s="1" t="s">
        <v>16</v>
      </c>
    </row>
    <row r="125" spans="1:11" x14ac:dyDescent="0.3">
      <c r="A125" t="s">
        <v>323</v>
      </c>
      <c r="B125" t="s">
        <v>69</v>
      </c>
      <c r="C125" t="s">
        <v>49</v>
      </c>
      <c r="D125" t="s">
        <v>33</v>
      </c>
      <c r="E125" t="s">
        <v>13</v>
      </c>
      <c r="F125" t="s">
        <v>14</v>
      </c>
      <c r="G125">
        <v>65</v>
      </c>
      <c r="H125" s="1">
        <v>40793</v>
      </c>
      <c r="I125" s="3">
        <v>104903</v>
      </c>
      <c r="J125" t="s">
        <v>24</v>
      </c>
      <c r="K125" s="1" t="s">
        <v>16</v>
      </c>
    </row>
    <row r="126" spans="1:11" x14ac:dyDescent="0.3">
      <c r="A126" t="s">
        <v>324</v>
      </c>
      <c r="B126" t="s">
        <v>325</v>
      </c>
      <c r="C126" t="s">
        <v>54</v>
      </c>
      <c r="D126" t="s">
        <v>12</v>
      </c>
      <c r="E126" t="s">
        <v>13</v>
      </c>
      <c r="F126" t="s">
        <v>19</v>
      </c>
      <c r="G126">
        <v>52</v>
      </c>
      <c r="H126" s="1">
        <v>43515</v>
      </c>
      <c r="I126" s="3">
        <v>55859</v>
      </c>
      <c r="J126" t="s">
        <v>47</v>
      </c>
      <c r="K126" s="1" t="s">
        <v>16</v>
      </c>
    </row>
    <row r="127" spans="1:11" x14ac:dyDescent="0.3">
      <c r="A127" t="s">
        <v>97</v>
      </c>
      <c r="B127" t="s">
        <v>326</v>
      </c>
      <c r="C127" t="s">
        <v>55</v>
      </c>
      <c r="D127" t="s">
        <v>26</v>
      </c>
      <c r="E127" t="s">
        <v>13</v>
      </c>
      <c r="F127" t="s">
        <v>39</v>
      </c>
      <c r="G127">
        <v>62</v>
      </c>
      <c r="H127" s="1">
        <v>39002</v>
      </c>
      <c r="I127" s="3">
        <v>79785</v>
      </c>
      <c r="J127" t="s">
        <v>20</v>
      </c>
      <c r="K127" s="1" t="s">
        <v>16</v>
      </c>
    </row>
    <row r="128" spans="1:11" x14ac:dyDescent="0.3">
      <c r="A128" t="s">
        <v>327</v>
      </c>
      <c r="B128" t="s">
        <v>328</v>
      </c>
      <c r="C128" t="s">
        <v>32</v>
      </c>
      <c r="D128" t="s">
        <v>33</v>
      </c>
      <c r="E128" t="s">
        <v>13</v>
      </c>
      <c r="F128" t="s">
        <v>19</v>
      </c>
      <c r="G128">
        <v>39</v>
      </c>
      <c r="H128" s="1">
        <v>39391</v>
      </c>
      <c r="I128" s="3">
        <v>99017</v>
      </c>
      <c r="J128" t="s">
        <v>47</v>
      </c>
      <c r="K128" s="1" t="s">
        <v>16</v>
      </c>
    </row>
    <row r="129" spans="1:11" x14ac:dyDescent="0.3">
      <c r="A129" t="s">
        <v>329</v>
      </c>
      <c r="B129" t="s">
        <v>330</v>
      </c>
      <c r="C129" t="s">
        <v>60</v>
      </c>
      <c r="D129" t="s">
        <v>22</v>
      </c>
      <c r="E129" t="s">
        <v>13</v>
      </c>
      <c r="F129" t="s">
        <v>14</v>
      </c>
      <c r="G129">
        <v>63</v>
      </c>
      <c r="H129" s="1">
        <v>33695</v>
      </c>
      <c r="I129" s="3">
        <v>53809</v>
      </c>
      <c r="J129" t="s">
        <v>30</v>
      </c>
      <c r="K129" s="1" t="s">
        <v>16</v>
      </c>
    </row>
    <row r="130" spans="1:11" x14ac:dyDescent="0.3">
      <c r="A130" t="s">
        <v>331</v>
      </c>
      <c r="B130" t="s">
        <v>332</v>
      </c>
      <c r="C130" t="s">
        <v>77</v>
      </c>
      <c r="D130" t="s">
        <v>26</v>
      </c>
      <c r="E130" t="s">
        <v>23</v>
      </c>
      <c r="F130" t="s">
        <v>19</v>
      </c>
      <c r="G130">
        <v>27</v>
      </c>
      <c r="H130" s="1">
        <v>43937</v>
      </c>
      <c r="I130" s="3">
        <v>71864</v>
      </c>
      <c r="J130" t="s">
        <v>27</v>
      </c>
      <c r="K130" s="1" t="s">
        <v>16</v>
      </c>
    </row>
    <row r="131" spans="1:11" x14ac:dyDescent="0.3">
      <c r="A131" t="s">
        <v>333</v>
      </c>
      <c r="B131" t="s">
        <v>334</v>
      </c>
      <c r="C131" t="s">
        <v>11</v>
      </c>
      <c r="D131" t="s">
        <v>12</v>
      </c>
      <c r="E131" t="s">
        <v>13</v>
      </c>
      <c r="F131" t="s">
        <v>19</v>
      </c>
      <c r="G131">
        <v>37</v>
      </c>
      <c r="H131" s="1">
        <v>40883</v>
      </c>
      <c r="I131" s="3">
        <v>225558</v>
      </c>
      <c r="J131" t="s">
        <v>59</v>
      </c>
      <c r="K131" s="1" t="s">
        <v>16</v>
      </c>
    </row>
    <row r="132" spans="1:11" x14ac:dyDescent="0.3">
      <c r="A132" t="s">
        <v>76</v>
      </c>
      <c r="B132" t="s">
        <v>335</v>
      </c>
      <c r="C132" t="s">
        <v>48</v>
      </c>
      <c r="D132" t="s">
        <v>22</v>
      </c>
      <c r="E132" t="s">
        <v>23</v>
      </c>
      <c r="F132" t="s">
        <v>14</v>
      </c>
      <c r="G132">
        <v>37</v>
      </c>
      <c r="H132" s="1">
        <v>41695</v>
      </c>
      <c r="I132" s="3">
        <v>128984</v>
      </c>
      <c r="J132" t="s">
        <v>34</v>
      </c>
      <c r="K132" s="1">
        <v>44317</v>
      </c>
    </row>
    <row r="133" spans="1:11" x14ac:dyDescent="0.3">
      <c r="A133" t="s">
        <v>336</v>
      </c>
      <c r="B133" t="s">
        <v>337</v>
      </c>
      <c r="C133" t="s">
        <v>77</v>
      </c>
      <c r="D133" t="s">
        <v>26</v>
      </c>
      <c r="E133" t="s">
        <v>23</v>
      </c>
      <c r="F133" t="s">
        <v>39</v>
      </c>
      <c r="G133">
        <v>46</v>
      </c>
      <c r="H133" s="1">
        <v>36331</v>
      </c>
      <c r="I133" s="3">
        <v>96997</v>
      </c>
      <c r="J133" t="s">
        <v>40</v>
      </c>
      <c r="K133" s="1" t="s">
        <v>16</v>
      </c>
    </row>
    <row r="134" spans="1:11" x14ac:dyDescent="0.3">
      <c r="A134" t="s">
        <v>338</v>
      </c>
      <c r="B134" t="s">
        <v>339</v>
      </c>
      <c r="C134" t="s">
        <v>31</v>
      </c>
      <c r="D134" t="s">
        <v>18</v>
      </c>
      <c r="E134" t="s">
        <v>13</v>
      </c>
      <c r="F134" t="s">
        <v>39</v>
      </c>
      <c r="G134">
        <v>54</v>
      </c>
      <c r="H134" s="1">
        <v>43122</v>
      </c>
      <c r="I134" s="3">
        <v>176294</v>
      </c>
      <c r="J134" t="s">
        <v>20</v>
      </c>
      <c r="K134" s="1" t="s">
        <v>16</v>
      </c>
    </row>
    <row r="135" spans="1:11" x14ac:dyDescent="0.3">
      <c r="A135" t="s">
        <v>340</v>
      </c>
      <c r="B135" t="s">
        <v>341</v>
      </c>
      <c r="C135" t="s">
        <v>54</v>
      </c>
      <c r="D135" t="s">
        <v>38</v>
      </c>
      <c r="E135" t="s">
        <v>13</v>
      </c>
      <c r="F135" t="s">
        <v>19</v>
      </c>
      <c r="G135">
        <v>30</v>
      </c>
      <c r="H135" s="1">
        <v>44241</v>
      </c>
      <c r="I135" s="3">
        <v>48340</v>
      </c>
      <c r="J135" t="s">
        <v>47</v>
      </c>
      <c r="K135" s="1" t="s">
        <v>16</v>
      </c>
    </row>
    <row r="136" spans="1:11" x14ac:dyDescent="0.3">
      <c r="A136" t="s">
        <v>342</v>
      </c>
      <c r="B136" t="s">
        <v>91</v>
      </c>
      <c r="C136" t="s">
        <v>11</v>
      </c>
      <c r="D136" t="s">
        <v>26</v>
      </c>
      <c r="E136" t="s">
        <v>13</v>
      </c>
      <c r="F136" t="s">
        <v>39</v>
      </c>
      <c r="G136">
        <v>28</v>
      </c>
      <c r="H136" s="1">
        <v>42922</v>
      </c>
      <c r="I136" s="3">
        <v>240488</v>
      </c>
      <c r="J136" t="s">
        <v>53</v>
      </c>
      <c r="K136" s="1" t="s">
        <v>16</v>
      </c>
    </row>
    <row r="137" spans="1:11" x14ac:dyDescent="0.3">
      <c r="A137" t="s">
        <v>343</v>
      </c>
      <c r="B137" t="s">
        <v>344</v>
      </c>
      <c r="C137" t="s">
        <v>21</v>
      </c>
      <c r="D137" t="s">
        <v>22</v>
      </c>
      <c r="E137" t="s">
        <v>23</v>
      </c>
      <c r="F137" t="s">
        <v>14</v>
      </c>
      <c r="G137">
        <v>40</v>
      </c>
      <c r="H137" s="1">
        <v>40565</v>
      </c>
      <c r="I137" s="3">
        <v>97339</v>
      </c>
      <c r="J137" t="s">
        <v>20</v>
      </c>
      <c r="K137" s="1" t="s">
        <v>16</v>
      </c>
    </row>
    <row r="138" spans="1:11" x14ac:dyDescent="0.3">
      <c r="A138" t="s">
        <v>345</v>
      </c>
      <c r="B138" t="s">
        <v>346</v>
      </c>
      <c r="C138" t="s">
        <v>11</v>
      </c>
      <c r="D138" t="s">
        <v>18</v>
      </c>
      <c r="E138" t="s">
        <v>13</v>
      </c>
      <c r="F138" t="s">
        <v>19</v>
      </c>
      <c r="G138">
        <v>49</v>
      </c>
      <c r="H138" s="1">
        <v>37680</v>
      </c>
      <c r="I138" s="3">
        <v>211291</v>
      </c>
      <c r="J138" t="s">
        <v>62</v>
      </c>
      <c r="K138" s="1" t="s">
        <v>16</v>
      </c>
    </row>
    <row r="139" spans="1:11" x14ac:dyDescent="0.3">
      <c r="A139" t="s">
        <v>118</v>
      </c>
      <c r="B139" t="s">
        <v>347</v>
      </c>
      <c r="C139" t="s">
        <v>11</v>
      </c>
      <c r="D139" t="s">
        <v>38</v>
      </c>
      <c r="E139" t="s">
        <v>23</v>
      </c>
      <c r="F139" t="s">
        <v>39</v>
      </c>
      <c r="G139">
        <v>39</v>
      </c>
      <c r="H139" s="1">
        <v>40778</v>
      </c>
      <c r="I139" s="3">
        <v>249506</v>
      </c>
      <c r="J139" t="s">
        <v>53</v>
      </c>
      <c r="K139" s="1" t="s">
        <v>16</v>
      </c>
    </row>
    <row r="140" spans="1:11" x14ac:dyDescent="0.3">
      <c r="A140" t="s">
        <v>96</v>
      </c>
      <c r="B140" t="s">
        <v>348</v>
      </c>
      <c r="C140" t="s">
        <v>25</v>
      </c>
      <c r="D140" t="s">
        <v>26</v>
      </c>
      <c r="E140" t="s">
        <v>23</v>
      </c>
      <c r="F140" t="s">
        <v>19</v>
      </c>
      <c r="G140">
        <v>61</v>
      </c>
      <c r="H140" s="1">
        <v>37582</v>
      </c>
      <c r="I140" s="3">
        <v>80950</v>
      </c>
      <c r="J140" t="s">
        <v>62</v>
      </c>
      <c r="K140" s="1" t="s">
        <v>16</v>
      </c>
    </row>
    <row r="141" spans="1:11" x14ac:dyDescent="0.3">
      <c r="A141" t="s">
        <v>349</v>
      </c>
      <c r="B141" t="s">
        <v>350</v>
      </c>
      <c r="C141" t="s">
        <v>46</v>
      </c>
      <c r="D141" t="s">
        <v>26</v>
      </c>
      <c r="E141" t="s">
        <v>13</v>
      </c>
      <c r="F141" t="s">
        <v>19</v>
      </c>
      <c r="G141">
        <v>46</v>
      </c>
      <c r="H141" s="1">
        <v>44206</v>
      </c>
      <c r="I141" s="3">
        <v>86538</v>
      </c>
      <c r="J141" t="s">
        <v>27</v>
      </c>
      <c r="K141" s="1" t="s">
        <v>16</v>
      </c>
    </row>
    <row r="142" spans="1:11" x14ac:dyDescent="0.3">
      <c r="A142" t="s">
        <v>351</v>
      </c>
      <c r="B142" t="s">
        <v>352</v>
      </c>
      <c r="C142" t="s">
        <v>32</v>
      </c>
      <c r="D142" t="s">
        <v>33</v>
      </c>
      <c r="E142" t="s">
        <v>13</v>
      </c>
      <c r="F142" t="s">
        <v>14</v>
      </c>
      <c r="G142">
        <v>35</v>
      </c>
      <c r="H142" s="1">
        <v>43715</v>
      </c>
      <c r="I142" s="3">
        <v>70992</v>
      </c>
      <c r="J142" t="s">
        <v>20</v>
      </c>
      <c r="K142" s="1" t="s">
        <v>16</v>
      </c>
    </row>
    <row r="143" spans="1:11" x14ac:dyDescent="0.3">
      <c r="A143" t="s">
        <v>353</v>
      </c>
      <c r="B143" t="s">
        <v>354</v>
      </c>
      <c r="C143" t="s">
        <v>11</v>
      </c>
      <c r="D143" t="s">
        <v>26</v>
      </c>
      <c r="E143" t="s">
        <v>23</v>
      </c>
      <c r="F143" t="s">
        <v>14</v>
      </c>
      <c r="G143">
        <v>33</v>
      </c>
      <c r="H143" s="1">
        <v>42173</v>
      </c>
      <c r="I143" s="3">
        <v>205314</v>
      </c>
      <c r="J143" t="s">
        <v>24</v>
      </c>
      <c r="K143" s="1" t="s">
        <v>16</v>
      </c>
    </row>
    <row r="144" spans="1:11" x14ac:dyDescent="0.3">
      <c r="A144" t="s">
        <v>355</v>
      </c>
      <c r="B144" t="s">
        <v>356</v>
      </c>
      <c r="C144" t="s">
        <v>11</v>
      </c>
      <c r="D144" t="s">
        <v>18</v>
      </c>
      <c r="E144" t="s">
        <v>13</v>
      </c>
      <c r="F144" t="s">
        <v>19</v>
      </c>
      <c r="G144">
        <v>61</v>
      </c>
      <c r="H144" s="1">
        <v>42804</v>
      </c>
      <c r="I144" s="3">
        <v>196951</v>
      </c>
      <c r="J144" t="s">
        <v>47</v>
      </c>
      <c r="K144" s="1" t="s">
        <v>16</v>
      </c>
    </row>
    <row r="145" spans="1:11" x14ac:dyDescent="0.3">
      <c r="A145" t="s">
        <v>100</v>
      </c>
      <c r="B145" t="s">
        <v>357</v>
      </c>
      <c r="C145" t="s">
        <v>28</v>
      </c>
      <c r="D145" t="s">
        <v>22</v>
      </c>
      <c r="E145" t="s">
        <v>23</v>
      </c>
      <c r="F145" t="s">
        <v>19</v>
      </c>
      <c r="G145">
        <v>45</v>
      </c>
      <c r="H145" s="1">
        <v>38613</v>
      </c>
      <c r="I145" s="3">
        <v>67686</v>
      </c>
      <c r="J145" t="s">
        <v>47</v>
      </c>
      <c r="K145" s="1" t="s">
        <v>16</v>
      </c>
    </row>
    <row r="146" spans="1:11" x14ac:dyDescent="0.3">
      <c r="A146" t="s">
        <v>92</v>
      </c>
      <c r="B146" t="s">
        <v>358</v>
      </c>
      <c r="C146" t="s">
        <v>42</v>
      </c>
      <c r="D146" t="s">
        <v>22</v>
      </c>
      <c r="E146" t="s">
        <v>23</v>
      </c>
      <c r="F146" t="s">
        <v>39</v>
      </c>
      <c r="G146">
        <v>51</v>
      </c>
      <c r="H146" s="1">
        <v>39553</v>
      </c>
      <c r="I146" s="3">
        <v>86431</v>
      </c>
      <c r="J146" t="s">
        <v>24</v>
      </c>
      <c r="K146" s="1" t="s">
        <v>16</v>
      </c>
    </row>
    <row r="147" spans="1:11" x14ac:dyDescent="0.3">
      <c r="A147" t="s">
        <v>359</v>
      </c>
      <c r="B147" t="s">
        <v>360</v>
      </c>
      <c r="C147" t="s">
        <v>49</v>
      </c>
      <c r="D147" t="s">
        <v>18</v>
      </c>
      <c r="E147" t="s">
        <v>23</v>
      </c>
      <c r="F147" t="s">
        <v>19</v>
      </c>
      <c r="G147">
        <v>55</v>
      </c>
      <c r="H147" s="1">
        <v>35019</v>
      </c>
      <c r="I147" s="3">
        <v>125936</v>
      </c>
      <c r="J147" t="s">
        <v>62</v>
      </c>
      <c r="K147" s="1" t="s">
        <v>16</v>
      </c>
    </row>
    <row r="148" spans="1:11" x14ac:dyDescent="0.3">
      <c r="A148" t="s">
        <v>361</v>
      </c>
      <c r="B148" t="s">
        <v>362</v>
      </c>
      <c r="C148" t="s">
        <v>48</v>
      </c>
      <c r="D148" t="s">
        <v>38</v>
      </c>
      <c r="E148" t="s">
        <v>13</v>
      </c>
      <c r="F148" t="s">
        <v>14</v>
      </c>
      <c r="G148">
        <v>46</v>
      </c>
      <c r="H148" s="1">
        <v>41473</v>
      </c>
      <c r="I148" s="3">
        <v>149712</v>
      </c>
      <c r="J148" t="s">
        <v>24</v>
      </c>
      <c r="K148" s="1" t="s">
        <v>16</v>
      </c>
    </row>
    <row r="149" spans="1:11" x14ac:dyDescent="0.3">
      <c r="A149" t="s">
        <v>78</v>
      </c>
      <c r="B149" t="s">
        <v>363</v>
      </c>
      <c r="C149" t="s">
        <v>77</v>
      </c>
      <c r="D149" t="s">
        <v>26</v>
      </c>
      <c r="E149" t="s">
        <v>23</v>
      </c>
      <c r="F149" t="s">
        <v>14</v>
      </c>
      <c r="G149">
        <v>30</v>
      </c>
      <c r="H149" s="1">
        <v>44471</v>
      </c>
      <c r="I149" s="3">
        <v>88758</v>
      </c>
      <c r="J149" t="s">
        <v>50</v>
      </c>
      <c r="K149" s="1" t="s">
        <v>16</v>
      </c>
    </row>
    <row r="150" spans="1:11" x14ac:dyDescent="0.3">
      <c r="A150" t="s">
        <v>121</v>
      </c>
      <c r="B150" t="s">
        <v>364</v>
      </c>
      <c r="C150" t="s">
        <v>68</v>
      </c>
      <c r="D150" t="s">
        <v>22</v>
      </c>
      <c r="E150" t="s">
        <v>23</v>
      </c>
      <c r="F150" t="s">
        <v>19</v>
      </c>
      <c r="G150">
        <v>54</v>
      </c>
      <c r="H150" s="1">
        <v>41468</v>
      </c>
      <c r="I150" s="3">
        <v>83639</v>
      </c>
      <c r="J150" t="s">
        <v>47</v>
      </c>
      <c r="K150" s="1" t="s">
        <v>16</v>
      </c>
    </row>
    <row r="151" spans="1:11" x14ac:dyDescent="0.3">
      <c r="A151" t="s">
        <v>365</v>
      </c>
      <c r="B151" t="s">
        <v>366</v>
      </c>
      <c r="C151" t="s">
        <v>56</v>
      </c>
      <c r="D151" t="s">
        <v>22</v>
      </c>
      <c r="E151" t="s">
        <v>13</v>
      </c>
      <c r="F151" t="s">
        <v>14</v>
      </c>
      <c r="G151">
        <v>54</v>
      </c>
      <c r="H151" s="1">
        <v>35933</v>
      </c>
      <c r="I151" s="3">
        <v>68268</v>
      </c>
      <c r="J151" t="s">
        <v>30</v>
      </c>
      <c r="K151" s="1" t="s">
        <v>16</v>
      </c>
    </row>
    <row r="152" spans="1:11" x14ac:dyDescent="0.3">
      <c r="A152" t="s">
        <v>106</v>
      </c>
      <c r="B152" t="s">
        <v>367</v>
      </c>
      <c r="C152" t="s">
        <v>77</v>
      </c>
      <c r="D152" t="s">
        <v>26</v>
      </c>
      <c r="E152" t="s">
        <v>23</v>
      </c>
      <c r="F152" t="s">
        <v>39</v>
      </c>
      <c r="G152">
        <v>45</v>
      </c>
      <c r="H152" s="1">
        <v>37313</v>
      </c>
      <c r="I152" s="3">
        <v>75819</v>
      </c>
      <c r="J152" t="s">
        <v>40</v>
      </c>
      <c r="K152" s="1" t="s">
        <v>16</v>
      </c>
    </row>
    <row r="153" spans="1:11" x14ac:dyDescent="0.3">
      <c r="A153" t="s">
        <v>368</v>
      </c>
      <c r="B153" t="s">
        <v>369</v>
      </c>
      <c r="C153" t="s">
        <v>32</v>
      </c>
      <c r="D153" t="s">
        <v>38</v>
      </c>
      <c r="E153" t="s">
        <v>13</v>
      </c>
      <c r="F153" t="s">
        <v>14</v>
      </c>
      <c r="G153">
        <v>49</v>
      </c>
      <c r="H153" s="1">
        <v>35200</v>
      </c>
      <c r="I153" s="3">
        <v>86658</v>
      </c>
      <c r="J153" t="s">
        <v>30</v>
      </c>
      <c r="K153" s="1" t="s">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D28" sqref="D28"/>
    </sheetView>
  </sheetViews>
  <sheetFormatPr defaultRowHeight="14.4" x14ac:dyDescent="0.3"/>
  <cols>
    <col min="1" max="1" width="15.6640625" customWidth="1"/>
    <col min="2" max="2" width="19.21875" customWidth="1"/>
    <col min="3" max="4" width="16.109375" bestFit="1" customWidth="1"/>
    <col min="5" max="8" width="16.109375" customWidth="1"/>
    <col min="9" max="10" width="10.77734375" customWidth="1"/>
    <col min="11" max="11" width="12.88671875" customWidth="1"/>
    <col min="12" max="30" width="3" customWidth="1"/>
    <col min="31" max="31" width="15.6640625" customWidth="1"/>
    <col min="32" max="32" width="9.44140625" customWidth="1"/>
    <col min="33" max="48" width="3" customWidth="1"/>
    <col min="49" max="49" width="12.109375" customWidth="1"/>
    <col min="50" max="50" width="18.109375" customWidth="1"/>
    <col min="51" max="64" width="3" customWidth="1"/>
    <col min="65" max="65" width="20.88671875" customWidth="1"/>
    <col min="66" max="66" width="4.5546875" customWidth="1"/>
    <col min="67" max="90" width="3" customWidth="1"/>
    <col min="91" max="91" width="7.21875" customWidth="1"/>
    <col min="92" max="92" width="11.6640625" bestFit="1" customWidth="1"/>
    <col min="93" max="103" width="3" customWidth="1"/>
    <col min="104" max="104" width="14.44140625" bestFit="1" customWidth="1"/>
    <col min="105" max="105" width="7.21875" customWidth="1"/>
    <col min="106" max="118" width="3" customWidth="1"/>
    <col min="119" max="119" width="9.88671875" bestFit="1" customWidth="1"/>
    <col min="120" max="120" width="10.77734375" bestFit="1" customWidth="1"/>
  </cols>
  <sheetData>
    <row r="1" spans="1:2" x14ac:dyDescent="0.3">
      <c r="A1" s="21" t="s">
        <v>3</v>
      </c>
      <c r="B1" s="22" t="s">
        <v>375</v>
      </c>
    </row>
    <row r="2" spans="1:2" x14ac:dyDescent="0.3">
      <c r="A2" s="23" t="s">
        <v>52</v>
      </c>
      <c r="B2" s="31">
        <v>806782</v>
      </c>
    </row>
    <row r="3" spans="1:2" x14ac:dyDescent="0.3">
      <c r="A3" s="23" t="s">
        <v>26</v>
      </c>
      <c r="B3" s="31">
        <v>3363842</v>
      </c>
    </row>
    <row r="4" spans="1:2" x14ac:dyDescent="0.3">
      <c r="A4" s="23" t="s">
        <v>12</v>
      </c>
      <c r="B4" s="31">
        <v>2519438</v>
      </c>
    </row>
    <row r="5" spans="1:2" x14ac:dyDescent="0.3">
      <c r="A5" s="23" t="s">
        <v>18</v>
      </c>
      <c r="B5" s="31">
        <v>2296425</v>
      </c>
    </row>
    <row r="6" spans="1:2" x14ac:dyDescent="0.3">
      <c r="A6" s="23" t="s">
        <v>22</v>
      </c>
      <c r="B6" s="31">
        <v>4359161</v>
      </c>
    </row>
    <row r="7" spans="1:2" x14ac:dyDescent="0.3">
      <c r="A7" s="23" t="s">
        <v>33</v>
      </c>
      <c r="B7" s="31">
        <v>2042277</v>
      </c>
    </row>
    <row r="8" spans="1:2" x14ac:dyDescent="0.3">
      <c r="A8" s="23" t="s">
        <v>38</v>
      </c>
      <c r="B8" s="31">
        <v>2320593</v>
      </c>
    </row>
    <row r="9" spans="1:2" x14ac:dyDescent="0.3">
      <c r="A9" s="23" t="s">
        <v>374</v>
      </c>
      <c r="B9" s="31">
        <v>17708518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abSelected="1" workbookViewId="0">
      <selection activeCell="O24" sqref="O24"/>
    </sheetView>
  </sheetViews>
  <sheetFormatPr defaultRowHeight="14.4" x14ac:dyDescent="0.3"/>
  <cols>
    <col min="1" max="1" width="15.6640625" bestFit="1" customWidth="1"/>
    <col min="2" max="2" width="15.5546875" bestFit="1" customWidth="1"/>
    <col min="3" max="3" width="5.21875" bestFit="1" customWidth="1"/>
    <col min="4" max="4" width="10.77734375" bestFit="1" customWidth="1"/>
  </cols>
  <sheetData>
    <row r="1" spans="1:4" x14ac:dyDescent="0.3">
      <c r="A1" s="21" t="s">
        <v>377</v>
      </c>
      <c r="B1" s="21" t="s">
        <v>376</v>
      </c>
      <c r="C1" s="22"/>
      <c r="D1" s="22"/>
    </row>
    <row r="2" spans="1:4" x14ac:dyDescent="0.3">
      <c r="A2" s="21" t="s">
        <v>3</v>
      </c>
      <c r="B2" s="22" t="s">
        <v>13</v>
      </c>
      <c r="C2" s="22" t="s">
        <v>23</v>
      </c>
      <c r="D2" s="22" t="s">
        <v>374</v>
      </c>
    </row>
    <row r="3" spans="1:4" x14ac:dyDescent="0.3">
      <c r="A3" s="25" t="s">
        <v>52</v>
      </c>
      <c r="B3" s="26">
        <v>3</v>
      </c>
      <c r="C3" s="26">
        <v>4</v>
      </c>
      <c r="D3" s="26">
        <v>7</v>
      </c>
    </row>
    <row r="4" spans="1:4" x14ac:dyDescent="0.3">
      <c r="A4" s="25" t="s">
        <v>26</v>
      </c>
      <c r="B4" s="26">
        <v>16</v>
      </c>
      <c r="C4" s="26">
        <v>15</v>
      </c>
      <c r="D4" s="26">
        <v>31</v>
      </c>
    </row>
    <row r="5" spans="1:4" x14ac:dyDescent="0.3">
      <c r="A5" s="25" t="s">
        <v>12</v>
      </c>
      <c r="B5" s="26">
        <v>14</v>
      </c>
      <c r="C5" s="26">
        <v>8</v>
      </c>
      <c r="D5" s="26">
        <v>22</v>
      </c>
    </row>
    <row r="6" spans="1:4" x14ac:dyDescent="0.3">
      <c r="A6" s="25" t="s">
        <v>18</v>
      </c>
      <c r="B6" s="26">
        <v>9</v>
      </c>
      <c r="C6" s="26">
        <v>8</v>
      </c>
      <c r="D6" s="26">
        <v>17</v>
      </c>
    </row>
    <row r="7" spans="1:4" x14ac:dyDescent="0.3">
      <c r="A7" s="25" t="s">
        <v>22</v>
      </c>
      <c r="B7" s="26">
        <v>21</v>
      </c>
      <c r="C7" s="26">
        <v>19</v>
      </c>
      <c r="D7" s="26">
        <v>40</v>
      </c>
    </row>
    <row r="8" spans="1:4" x14ac:dyDescent="0.3">
      <c r="A8" s="25" t="s">
        <v>33</v>
      </c>
      <c r="B8" s="26">
        <v>10</v>
      </c>
      <c r="C8" s="26">
        <v>6</v>
      </c>
      <c r="D8" s="26">
        <v>16</v>
      </c>
    </row>
    <row r="9" spans="1:4" x14ac:dyDescent="0.3">
      <c r="A9" s="25" t="s">
        <v>38</v>
      </c>
      <c r="B9" s="26">
        <v>9</v>
      </c>
      <c r="C9" s="26">
        <v>10</v>
      </c>
      <c r="D9" s="26">
        <v>19</v>
      </c>
    </row>
    <row r="10" spans="1:4" x14ac:dyDescent="0.3">
      <c r="A10" s="25" t="s">
        <v>374</v>
      </c>
      <c r="B10" s="26">
        <v>82</v>
      </c>
      <c r="C10" s="26">
        <v>70</v>
      </c>
      <c r="D10" s="26">
        <v>152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workbookViewId="0">
      <selection activeCell="Z16" sqref="Z16"/>
    </sheetView>
  </sheetViews>
  <sheetFormatPr defaultRowHeight="14.4" x14ac:dyDescent="0.3"/>
  <cols>
    <col min="1" max="1" width="15.6640625" customWidth="1"/>
    <col min="2" max="2" width="24.77734375" customWidth="1"/>
    <col min="3" max="3" width="10.88671875" customWidth="1"/>
    <col min="4" max="4" width="7.44140625" customWidth="1"/>
    <col min="5" max="5" width="16.109375" customWidth="1"/>
    <col min="6" max="6" width="3" customWidth="1"/>
    <col min="7" max="7" width="9.6640625" customWidth="1"/>
    <col min="8" max="8" width="5.21875" customWidth="1"/>
    <col min="9" max="9" width="10.77734375" customWidth="1"/>
    <col min="10" max="15" width="3" customWidth="1"/>
    <col min="16" max="16" width="12.5546875" customWidth="1"/>
    <col min="17" max="17" width="3.88671875" customWidth="1"/>
    <col min="18" max="41" width="3" customWidth="1"/>
    <col min="42" max="42" width="10.77734375" bestFit="1" customWidth="1"/>
  </cols>
  <sheetData>
    <row r="1" spans="1:11" x14ac:dyDescent="0.3">
      <c r="A1" s="21" t="s">
        <v>3</v>
      </c>
      <c r="B1" s="22" t="s">
        <v>385</v>
      </c>
    </row>
    <row r="2" spans="1:11" x14ac:dyDescent="0.3">
      <c r="A2" s="23" t="s">
        <v>52</v>
      </c>
      <c r="B2" s="24">
        <v>7</v>
      </c>
    </row>
    <row r="3" spans="1:11" x14ac:dyDescent="0.3">
      <c r="A3" s="23" t="s">
        <v>26</v>
      </c>
      <c r="B3" s="24">
        <v>31</v>
      </c>
    </row>
    <row r="4" spans="1:11" x14ac:dyDescent="0.3">
      <c r="A4" s="23" t="s">
        <v>12</v>
      </c>
      <c r="B4" s="24">
        <v>22</v>
      </c>
    </row>
    <row r="5" spans="1:11" x14ac:dyDescent="0.3">
      <c r="A5" s="23" t="s">
        <v>18</v>
      </c>
      <c r="B5" s="24">
        <v>17</v>
      </c>
    </row>
    <row r="6" spans="1:11" x14ac:dyDescent="0.3">
      <c r="A6" s="23" t="s">
        <v>22</v>
      </c>
      <c r="B6" s="24">
        <v>40</v>
      </c>
    </row>
    <row r="7" spans="1:11" x14ac:dyDescent="0.3">
      <c r="A7" s="23" t="s">
        <v>33</v>
      </c>
      <c r="B7" s="24">
        <v>16</v>
      </c>
    </row>
    <row r="8" spans="1:11" x14ac:dyDescent="0.3">
      <c r="A8" s="23" t="s">
        <v>38</v>
      </c>
      <c r="B8" s="24">
        <v>19</v>
      </c>
    </row>
    <row r="9" spans="1:11" x14ac:dyDescent="0.3">
      <c r="A9" s="23" t="s">
        <v>374</v>
      </c>
      <c r="B9" s="24">
        <v>152</v>
      </c>
    </row>
    <row r="11" spans="1:11" x14ac:dyDescent="0.3">
      <c r="A11" s="16" t="s">
        <v>373</v>
      </c>
      <c r="B11" t="s">
        <v>382</v>
      </c>
      <c r="J11" s="17"/>
      <c r="K11" s="17"/>
    </row>
    <row r="12" spans="1:11" x14ac:dyDescent="0.3">
      <c r="A12" s="23" t="s">
        <v>378</v>
      </c>
      <c r="B12" s="24">
        <v>28</v>
      </c>
      <c r="J12" s="17"/>
      <c r="K12" s="17"/>
    </row>
    <row r="13" spans="1:11" x14ac:dyDescent="0.3">
      <c r="A13" s="23" t="s">
        <v>379</v>
      </c>
      <c r="B13" s="24">
        <v>63</v>
      </c>
      <c r="J13" s="17"/>
      <c r="K13" s="17"/>
    </row>
    <row r="14" spans="1:11" x14ac:dyDescent="0.3">
      <c r="A14" s="23" t="s">
        <v>380</v>
      </c>
      <c r="B14" s="24">
        <v>46</v>
      </c>
      <c r="J14" s="17"/>
      <c r="K14" s="17"/>
    </row>
    <row r="15" spans="1:11" x14ac:dyDescent="0.3">
      <c r="A15" s="23" t="s">
        <v>381</v>
      </c>
      <c r="B15" s="24">
        <v>15</v>
      </c>
      <c r="J15" s="17"/>
      <c r="K15" s="17"/>
    </row>
    <row r="16" spans="1:11" x14ac:dyDescent="0.3">
      <c r="A16" s="23" t="s">
        <v>372</v>
      </c>
      <c r="B16" s="24">
        <v>152</v>
      </c>
      <c r="J16" s="17"/>
      <c r="K16" s="17"/>
    </row>
    <row r="17" spans="1:11" x14ac:dyDescent="0.3">
      <c r="A17" s="23" t="s">
        <v>374</v>
      </c>
      <c r="B17" s="24">
        <v>304</v>
      </c>
      <c r="J17" s="17"/>
      <c r="K17" s="17"/>
    </row>
    <row r="18" spans="1:11" x14ac:dyDescent="0.3">
      <c r="J18" s="17"/>
      <c r="K18" s="17"/>
    </row>
    <row r="19" spans="1:11" x14ac:dyDescent="0.3">
      <c r="J19" s="17"/>
      <c r="K19" s="17"/>
    </row>
    <row r="20" spans="1:11" x14ac:dyDescent="0.3">
      <c r="J20" s="17"/>
      <c r="K20" s="17"/>
    </row>
    <row r="21" spans="1:11" x14ac:dyDescent="0.3">
      <c r="J21" s="17"/>
      <c r="K21" s="17"/>
    </row>
    <row r="22" spans="1:11" x14ac:dyDescent="0.3">
      <c r="J22" s="17"/>
      <c r="K22" s="17"/>
    </row>
    <row r="23" spans="1:11" x14ac:dyDescent="0.3">
      <c r="J23" s="17"/>
      <c r="K23" s="17"/>
    </row>
    <row r="24" spans="1:11" x14ac:dyDescent="0.3">
      <c r="J24" s="17"/>
      <c r="K24" s="17"/>
    </row>
    <row r="25" spans="1:11" x14ac:dyDescent="0.3">
      <c r="J25" s="17"/>
      <c r="K25" s="17"/>
    </row>
    <row r="26" spans="1:11" x14ac:dyDescent="0.3">
      <c r="J26" s="17"/>
      <c r="K26" s="17"/>
    </row>
    <row r="27" spans="1:11" x14ac:dyDescent="0.3">
      <c r="J27" s="17"/>
      <c r="K27" s="17"/>
    </row>
    <row r="28" spans="1:11" x14ac:dyDescent="0.3">
      <c r="J28" s="17"/>
      <c r="K28" s="17"/>
    </row>
    <row r="29" spans="1:11" x14ac:dyDescent="0.3">
      <c r="J29" s="17"/>
      <c r="K29" s="17"/>
    </row>
    <row r="30" spans="1:11" x14ac:dyDescent="0.3">
      <c r="J30" s="17"/>
      <c r="K30" s="17"/>
    </row>
    <row r="31" spans="1:11" x14ac:dyDescent="0.3">
      <c r="J31" s="17"/>
      <c r="K31" s="17"/>
    </row>
    <row r="32" spans="1:11" x14ac:dyDescent="0.3">
      <c r="J32" s="17"/>
      <c r="K32" s="17"/>
    </row>
    <row r="33" spans="3:11" x14ac:dyDescent="0.3">
      <c r="J33" s="17"/>
      <c r="K33" s="17"/>
    </row>
    <row r="34" spans="3:11" x14ac:dyDescent="0.3">
      <c r="J34" s="17"/>
      <c r="K34" s="17"/>
    </row>
    <row r="35" spans="3:11" x14ac:dyDescent="0.3">
      <c r="J35" s="17"/>
      <c r="K35" s="17"/>
    </row>
    <row r="36" spans="3:11" x14ac:dyDescent="0.3">
      <c r="J36" s="17"/>
      <c r="K36" s="17"/>
    </row>
    <row r="37" spans="3:11" x14ac:dyDescent="0.3">
      <c r="J37" s="17"/>
      <c r="K37" s="17"/>
    </row>
    <row r="38" spans="3:11" x14ac:dyDescent="0.3">
      <c r="J38" s="17"/>
      <c r="K38" s="17"/>
    </row>
    <row r="39" spans="3:11" x14ac:dyDescent="0.3">
      <c r="J39" s="17"/>
      <c r="K39" s="17"/>
    </row>
    <row r="40" spans="3:11" x14ac:dyDescent="0.3">
      <c r="J40" s="17"/>
      <c r="K40" s="17"/>
    </row>
    <row r="41" spans="3:11" x14ac:dyDescent="0.3">
      <c r="J41" s="17"/>
      <c r="K41" s="17"/>
    </row>
    <row r="42" spans="3:11" x14ac:dyDescent="0.3">
      <c r="J42" s="17"/>
      <c r="K42" s="17"/>
    </row>
    <row r="43" spans="3:11" x14ac:dyDescent="0.3">
      <c r="C43" s="2"/>
      <c r="D43" s="17"/>
      <c r="E43" s="17"/>
      <c r="F43" s="17"/>
      <c r="G43" s="17"/>
      <c r="H43" s="17"/>
      <c r="I43" s="17"/>
      <c r="J43" s="17"/>
      <c r="K43" s="17"/>
    </row>
    <row r="44" spans="3:11" x14ac:dyDescent="0.3">
      <c r="C44" s="2"/>
      <c r="D44" s="17"/>
      <c r="E44" s="17"/>
      <c r="F44" s="17"/>
      <c r="G44" s="17"/>
      <c r="H44" s="17"/>
      <c r="I44" s="17"/>
      <c r="J44" s="17"/>
      <c r="K44" s="17"/>
    </row>
    <row r="45" spans="3:11" x14ac:dyDescent="0.3">
      <c r="C45" s="2"/>
      <c r="D45" s="17"/>
      <c r="E45" s="17"/>
      <c r="F45" s="17"/>
      <c r="G45" s="17"/>
      <c r="H45" s="17"/>
      <c r="I45" s="17"/>
      <c r="J45" s="17"/>
      <c r="K45" s="17"/>
    </row>
    <row r="46" spans="3:11" x14ac:dyDescent="0.3">
      <c r="C46" s="2"/>
      <c r="D46" s="17"/>
      <c r="E46" s="17"/>
      <c r="F46" s="17"/>
      <c r="G46" s="17"/>
      <c r="H46" s="17"/>
      <c r="I46" s="17"/>
      <c r="J46" s="17"/>
      <c r="K46" s="17"/>
    </row>
    <row r="47" spans="3:11" x14ac:dyDescent="0.3">
      <c r="C47" s="2"/>
      <c r="D47" s="17"/>
      <c r="E47" s="17"/>
      <c r="F47" s="17"/>
      <c r="G47" s="17"/>
      <c r="H47" s="17"/>
      <c r="I47" s="17"/>
      <c r="J47" s="17"/>
      <c r="K47" s="17"/>
    </row>
    <row r="48" spans="3:11" x14ac:dyDescent="0.3">
      <c r="C48" s="2"/>
      <c r="D48" s="17"/>
      <c r="E48" s="17"/>
      <c r="F48" s="17"/>
      <c r="G48" s="17"/>
      <c r="H48" s="17"/>
      <c r="I48" s="17"/>
      <c r="J48" s="17"/>
      <c r="K48" s="17"/>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activeCell="H21" sqref="H21"/>
    </sheetView>
  </sheetViews>
  <sheetFormatPr defaultRowHeight="14.4" x14ac:dyDescent="0.3"/>
  <cols>
    <col min="1" max="1" width="12.5546875" bestFit="1" customWidth="1"/>
    <col min="2" max="2" width="15.5546875" bestFit="1" customWidth="1"/>
    <col min="3" max="3" width="10.88671875" bestFit="1" customWidth="1"/>
    <col min="5" max="5" width="16.109375" bestFit="1" customWidth="1"/>
    <col min="8" max="8" width="5.21875" bestFit="1" customWidth="1"/>
    <col min="9" max="9" width="10.77734375" bestFit="1" customWidth="1"/>
    <col min="10" max="10" width="12.5546875" customWidth="1"/>
    <col min="11" max="11" width="15.5546875" customWidth="1"/>
    <col min="12" max="12" width="10.88671875" customWidth="1"/>
    <col min="13" max="13" width="7.44140625" customWidth="1"/>
    <col min="14" max="14" width="16.109375" customWidth="1"/>
    <col min="15" max="15" width="3" customWidth="1"/>
    <col min="16" max="16" width="9.6640625" customWidth="1"/>
    <col min="17" max="17" width="5.21875" customWidth="1"/>
    <col min="18" max="18" width="10.77734375" customWidth="1"/>
    <col min="19" max="19" width="7.44140625" customWidth="1"/>
    <col min="20" max="20" width="16.109375" customWidth="1"/>
    <col min="21" max="21" width="2.5546875" customWidth="1"/>
    <col min="22" max="22" width="9.6640625" customWidth="1"/>
    <col min="23" max="23" width="5.21875" customWidth="1"/>
    <col min="24" max="24" width="11.33203125" customWidth="1"/>
    <col min="25" max="25" width="10.88671875" customWidth="1"/>
    <col min="26" max="26" width="7.44140625" customWidth="1"/>
    <col min="27" max="27" width="16.109375" customWidth="1"/>
    <col min="28" max="28" width="2.5546875" customWidth="1"/>
    <col min="29" max="29" width="9.6640625" customWidth="1"/>
    <col min="30" max="30" width="13.33203125" customWidth="1"/>
    <col min="31" max="31" width="10.5546875" customWidth="1"/>
    <col min="32" max="32" width="10.88671875" customWidth="1"/>
    <col min="33" max="33" width="7.44140625" customWidth="1"/>
    <col min="34" max="34" width="16.109375" customWidth="1"/>
    <col min="35" max="35" width="2.5546875" customWidth="1"/>
    <col min="36" max="36" width="5.21875" customWidth="1"/>
    <col min="37" max="37" width="12.33203125" customWidth="1"/>
    <col min="38" max="38" width="12.109375" bestFit="1" customWidth="1"/>
    <col min="39" max="39" width="16.109375" bestFit="1" customWidth="1"/>
    <col min="40" max="40" width="2.5546875" customWidth="1"/>
    <col min="41" max="41" width="9.6640625" bestFit="1" customWidth="1"/>
    <col min="42" max="42" width="5.21875" customWidth="1"/>
    <col min="43" max="43" width="14.88671875" bestFit="1" customWidth="1"/>
    <col min="44" max="44" width="11.44140625" bestFit="1" customWidth="1"/>
    <col min="45" max="45" width="7.44140625" customWidth="1"/>
    <col min="46" max="46" width="16.109375" bestFit="1" customWidth="1"/>
    <col min="47" max="47" width="2.5546875" customWidth="1"/>
    <col min="48" max="48" width="9.6640625" bestFit="1" customWidth="1"/>
    <col min="49" max="49" width="5.21875" customWidth="1"/>
    <col min="50" max="50" width="14.21875" bestFit="1" customWidth="1"/>
    <col min="51" max="51" width="10.5546875" bestFit="1" customWidth="1"/>
    <col min="52" max="52" width="10.88671875" bestFit="1" customWidth="1"/>
    <col min="53" max="53" width="7.44140625" customWidth="1"/>
    <col min="54" max="54" width="2.5546875" customWidth="1"/>
    <col min="55" max="55" width="12.44140625" bestFit="1" customWidth="1"/>
    <col min="56" max="56" width="10.5546875" bestFit="1" customWidth="1"/>
    <col min="57" max="57" width="10.88671875" bestFit="1" customWidth="1"/>
    <col min="58" max="58" width="7.44140625" customWidth="1"/>
    <col min="59" max="59" width="16.109375" bestFit="1" customWidth="1"/>
    <col min="60" max="60" width="2.5546875" customWidth="1"/>
    <col min="61" max="61" width="9.6640625" bestFit="1" customWidth="1"/>
    <col min="62" max="62" width="5.21875" customWidth="1"/>
    <col min="63" max="63" width="11" bestFit="1" customWidth="1"/>
    <col min="64" max="64" width="10.88671875" bestFit="1" customWidth="1"/>
    <col min="65" max="65" width="7.44140625" customWidth="1"/>
    <col min="66" max="66" width="16.109375" bestFit="1" customWidth="1"/>
    <col min="67" max="67" width="2.5546875" customWidth="1"/>
    <col min="68" max="68" width="9.6640625" bestFit="1" customWidth="1"/>
    <col min="69" max="69" width="5.21875" customWidth="1"/>
    <col min="70" max="70" width="12.44140625" bestFit="1" customWidth="1"/>
    <col min="71" max="71" width="14.6640625" bestFit="1" customWidth="1"/>
    <col min="72" max="72" width="2.5546875" customWidth="1"/>
    <col min="73" max="73" width="5.21875" customWidth="1"/>
    <col min="74" max="74" width="17.5546875" bestFit="1" customWidth="1"/>
    <col min="75" max="75" width="11.33203125" bestFit="1" customWidth="1"/>
    <col min="76" max="76" width="7.44140625" customWidth="1"/>
    <col min="77" max="77" width="2.5546875" customWidth="1"/>
    <col min="78" max="78" width="9.6640625" bestFit="1" customWidth="1"/>
    <col min="79" max="79" width="14.109375" bestFit="1" customWidth="1"/>
    <col min="80" max="80" width="10.5546875" bestFit="1" customWidth="1"/>
    <col min="81" max="81" width="10.88671875" bestFit="1" customWidth="1"/>
    <col min="82" max="82" width="7.44140625" customWidth="1"/>
    <col min="83" max="83" width="16.109375" bestFit="1" customWidth="1"/>
    <col min="84" max="84" width="2.5546875" customWidth="1"/>
    <col min="85" max="85" width="9.6640625" bestFit="1" customWidth="1"/>
    <col min="86" max="86" width="5.21875" customWidth="1"/>
    <col min="87" max="87" width="11.44140625" bestFit="1" customWidth="1"/>
    <col min="88" max="88" width="10.77734375" bestFit="1" customWidth="1"/>
    <col min="89" max="89" width="2.5546875" customWidth="1"/>
    <col min="90" max="90" width="5.21875" customWidth="1"/>
    <col min="91" max="91" width="13.5546875" bestFit="1" customWidth="1"/>
    <col min="92" max="92" width="10.77734375" bestFit="1" customWidth="1"/>
  </cols>
  <sheetData>
    <row r="1" spans="1:9" x14ac:dyDescent="0.3">
      <c r="A1" s="21" t="s">
        <v>383</v>
      </c>
      <c r="B1" s="21" t="s">
        <v>3</v>
      </c>
      <c r="C1" s="22"/>
      <c r="D1" s="22"/>
      <c r="E1" s="22"/>
      <c r="F1" s="22"/>
      <c r="G1" s="22"/>
      <c r="H1" s="22"/>
      <c r="I1" s="22"/>
    </row>
    <row r="2" spans="1:9" x14ac:dyDescent="0.3">
      <c r="A2" s="21" t="s">
        <v>9</v>
      </c>
      <c r="B2" s="22" t="s">
        <v>52</v>
      </c>
      <c r="C2" s="22" t="s">
        <v>26</v>
      </c>
      <c r="D2" s="22" t="s">
        <v>12</v>
      </c>
      <c r="E2" s="22" t="s">
        <v>18</v>
      </c>
      <c r="F2" s="22" t="s">
        <v>22</v>
      </c>
      <c r="G2" s="22" t="s">
        <v>33</v>
      </c>
      <c r="H2" s="22" t="s">
        <v>38</v>
      </c>
      <c r="I2" s="22" t="s">
        <v>374</v>
      </c>
    </row>
    <row r="3" spans="1:9" x14ac:dyDescent="0.3">
      <c r="A3" s="23" t="s">
        <v>20</v>
      </c>
      <c r="B3" s="24">
        <v>2</v>
      </c>
      <c r="C3" s="24">
        <v>5</v>
      </c>
      <c r="D3" s="24"/>
      <c r="E3" s="24">
        <v>2</v>
      </c>
      <c r="F3" s="24">
        <v>4</v>
      </c>
      <c r="G3" s="24">
        <v>2</v>
      </c>
      <c r="H3" s="24">
        <v>2</v>
      </c>
      <c r="I3" s="24">
        <v>17</v>
      </c>
    </row>
    <row r="4" spans="1:9" x14ac:dyDescent="0.3">
      <c r="A4" s="23" t="s">
        <v>47</v>
      </c>
      <c r="B4" s="24"/>
      <c r="C4" s="24">
        <v>1</v>
      </c>
      <c r="D4" s="24">
        <v>3</v>
      </c>
      <c r="E4" s="24">
        <v>3</v>
      </c>
      <c r="F4" s="24">
        <v>4</v>
      </c>
      <c r="G4" s="24">
        <v>1</v>
      </c>
      <c r="H4" s="24">
        <v>1</v>
      </c>
      <c r="I4" s="24">
        <v>13</v>
      </c>
    </row>
    <row r="5" spans="1:9" x14ac:dyDescent="0.3">
      <c r="A5" s="23" t="s">
        <v>27</v>
      </c>
      <c r="B5" s="24"/>
      <c r="C5" s="24">
        <v>3</v>
      </c>
      <c r="D5" s="24">
        <v>1</v>
      </c>
      <c r="E5" s="24">
        <v>2</v>
      </c>
      <c r="F5" s="24">
        <v>1</v>
      </c>
      <c r="G5" s="24">
        <v>1</v>
      </c>
      <c r="H5" s="24"/>
      <c r="I5" s="24">
        <v>8</v>
      </c>
    </row>
    <row r="6" spans="1:9" x14ac:dyDescent="0.3">
      <c r="A6" s="23" t="s">
        <v>15</v>
      </c>
      <c r="B6" s="24">
        <v>1</v>
      </c>
      <c r="C6" s="24">
        <v>2</v>
      </c>
      <c r="D6" s="24">
        <v>3</v>
      </c>
      <c r="E6" s="24">
        <v>1</v>
      </c>
      <c r="F6" s="24">
        <v>2</v>
      </c>
      <c r="G6" s="24"/>
      <c r="H6" s="24">
        <v>1</v>
      </c>
      <c r="I6" s="24">
        <v>10</v>
      </c>
    </row>
    <row r="7" spans="1:9" x14ac:dyDescent="0.3">
      <c r="A7" s="23" t="s">
        <v>62</v>
      </c>
      <c r="B7" s="24"/>
      <c r="C7" s="24">
        <v>2</v>
      </c>
      <c r="D7" s="24"/>
      <c r="E7" s="24">
        <v>2</v>
      </c>
      <c r="F7" s="24">
        <v>2</v>
      </c>
      <c r="G7" s="24">
        <v>1</v>
      </c>
      <c r="H7" s="24">
        <v>4</v>
      </c>
      <c r="I7" s="24">
        <v>11</v>
      </c>
    </row>
    <row r="8" spans="1:9" x14ac:dyDescent="0.3">
      <c r="A8" s="23" t="s">
        <v>24</v>
      </c>
      <c r="B8" s="24"/>
      <c r="C8" s="24">
        <v>3</v>
      </c>
      <c r="D8" s="24">
        <v>2</v>
      </c>
      <c r="E8" s="24">
        <v>1</v>
      </c>
      <c r="F8" s="24">
        <v>3</v>
      </c>
      <c r="G8" s="24">
        <v>2</v>
      </c>
      <c r="H8" s="24">
        <v>3</v>
      </c>
      <c r="I8" s="24">
        <v>14</v>
      </c>
    </row>
    <row r="9" spans="1:9" x14ac:dyDescent="0.3">
      <c r="A9" s="23" t="s">
        <v>63</v>
      </c>
      <c r="B9" s="24">
        <v>2</v>
      </c>
      <c r="C9" s="24">
        <v>1</v>
      </c>
      <c r="D9" s="24">
        <v>2</v>
      </c>
      <c r="E9" s="24"/>
      <c r="F9" s="24">
        <v>4</v>
      </c>
      <c r="G9" s="24"/>
      <c r="H9" s="24"/>
      <c r="I9" s="24">
        <v>9</v>
      </c>
    </row>
    <row r="10" spans="1:9" x14ac:dyDescent="0.3">
      <c r="A10" s="23" t="s">
        <v>34</v>
      </c>
      <c r="B10" s="24">
        <v>1</v>
      </c>
      <c r="C10" s="24">
        <v>2</v>
      </c>
      <c r="D10" s="24">
        <v>2</v>
      </c>
      <c r="E10" s="24">
        <v>2</v>
      </c>
      <c r="F10" s="24">
        <v>5</v>
      </c>
      <c r="G10" s="24">
        <v>1</v>
      </c>
      <c r="H10" s="24">
        <v>1</v>
      </c>
      <c r="I10" s="24">
        <v>14</v>
      </c>
    </row>
    <row r="11" spans="1:9" x14ac:dyDescent="0.3">
      <c r="A11" s="23" t="s">
        <v>30</v>
      </c>
      <c r="B11" s="24"/>
      <c r="C11" s="24">
        <v>2</v>
      </c>
      <c r="D11" s="24">
        <v>5</v>
      </c>
      <c r="E11" s="24">
        <v>1</v>
      </c>
      <c r="F11" s="24">
        <v>3</v>
      </c>
      <c r="G11" s="24">
        <v>3</v>
      </c>
      <c r="H11" s="24">
        <v>2</v>
      </c>
      <c r="I11" s="24">
        <v>16</v>
      </c>
    </row>
    <row r="12" spans="1:9" x14ac:dyDescent="0.3">
      <c r="A12" s="23" t="s">
        <v>53</v>
      </c>
      <c r="B12" s="24"/>
      <c r="C12" s="24">
        <v>2</v>
      </c>
      <c r="D12" s="24"/>
      <c r="E12" s="24"/>
      <c r="F12" s="24">
        <v>2</v>
      </c>
      <c r="G12" s="24"/>
      <c r="H12" s="24">
        <v>1</v>
      </c>
      <c r="I12" s="24">
        <v>5</v>
      </c>
    </row>
    <row r="13" spans="1:9" x14ac:dyDescent="0.3">
      <c r="A13" s="23" t="s">
        <v>40</v>
      </c>
      <c r="B13" s="24"/>
      <c r="C13" s="24">
        <v>2</v>
      </c>
      <c r="D13" s="24">
        <v>1</v>
      </c>
      <c r="E13" s="24"/>
      <c r="F13" s="24">
        <v>2</v>
      </c>
      <c r="G13" s="24">
        <v>1</v>
      </c>
      <c r="H13" s="24"/>
      <c r="I13" s="24">
        <v>6</v>
      </c>
    </row>
    <row r="14" spans="1:9" x14ac:dyDescent="0.3">
      <c r="A14" s="23" t="s">
        <v>50</v>
      </c>
      <c r="B14" s="24">
        <v>1</v>
      </c>
      <c r="C14" s="24">
        <v>6</v>
      </c>
      <c r="D14" s="24">
        <v>1</v>
      </c>
      <c r="E14" s="24">
        <v>3</v>
      </c>
      <c r="F14" s="24">
        <v>7</v>
      </c>
      <c r="G14" s="24">
        <v>4</v>
      </c>
      <c r="H14" s="24">
        <v>2</v>
      </c>
      <c r="I14" s="24">
        <v>24</v>
      </c>
    </row>
    <row r="15" spans="1:9" x14ac:dyDescent="0.3">
      <c r="A15" s="23" t="s">
        <v>59</v>
      </c>
      <c r="B15" s="24"/>
      <c r="C15" s="24"/>
      <c r="D15" s="24">
        <v>2</v>
      </c>
      <c r="E15" s="24"/>
      <c r="F15" s="24">
        <v>1</v>
      </c>
      <c r="G15" s="24"/>
      <c r="H15" s="24">
        <v>2</v>
      </c>
      <c r="I15" s="24">
        <v>5</v>
      </c>
    </row>
    <row r="16" spans="1:9" x14ac:dyDescent="0.3">
      <c r="A16" s="23" t="s">
        <v>374</v>
      </c>
      <c r="B16" s="24">
        <v>7</v>
      </c>
      <c r="C16" s="24">
        <v>31</v>
      </c>
      <c r="D16" s="24">
        <v>22</v>
      </c>
      <c r="E16" s="24">
        <v>17</v>
      </c>
      <c r="F16" s="24">
        <v>40</v>
      </c>
      <c r="G16" s="24">
        <v>16</v>
      </c>
      <c r="H16" s="24">
        <v>19</v>
      </c>
      <c r="I16" s="24">
        <v>152</v>
      </c>
    </row>
    <row r="19" spans="2:11" x14ac:dyDescent="0.3">
      <c r="K19" s="20"/>
    </row>
    <row r="22" spans="2:11" x14ac:dyDescent="0.3">
      <c r="J22" s="20"/>
      <c r="K22" s="20"/>
    </row>
    <row r="23" spans="2:11" x14ac:dyDescent="0.3">
      <c r="B23" s="19"/>
      <c r="K23" s="20"/>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F16" sqref="F16"/>
    </sheetView>
  </sheetViews>
  <sheetFormatPr defaultRowHeight="14.4" x14ac:dyDescent="0.3"/>
  <cols>
    <col min="1" max="1" width="16.21875" style="27" bestFit="1" customWidth="1"/>
    <col min="2" max="5" width="8.88671875" style="27"/>
    <col min="6" max="6" width="13.21875" style="27" customWidth="1"/>
    <col min="7" max="16" width="8.88671875" style="27"/>
    <col min="17" max="17" width="16.21875" style="27" customWidth="1"/>
    <col min="18" max="18" width="15.5546875" style="27" bestFit="1" customWidth="1"/>
    <col min="19" max="19" width="5.44140625" style="27" customWidth="1"/>
    <col min="20" max="20" width="9.44140625" style="27" customWidth="1"/>
    <col min="21" max="21" width="6.21875" style="27" customWidth="1"/>
    <col min="22" max="22" width="10.77734375" style="27" customWidth="1"/>
    <col min="23" max="23" width="9.6640625" style="27" bestFit="1" customWidth="1"/>
    <col min="24" max="24" width="5.21875" style="27" customWidth="1"/>
    <col min="25" max="25" width="10.77734375" style="27" bestFit="1" customWidth="1"/>
    <col min="26" max="16384" width="8.88671875" style="27"/>
  </cols>
  <sheetData>
    <row r="1" spans="1:6" x14ac:dyDescent="0.3">
      <c r="A1" s="27" t="s">
        <v>384</v>
      </c>
      <c r="B1" s="27" t="s">
        <v>376</v>
      </c>
    </row>
    <row r="2" spans="1:6" x14ac:dyDescent="0.3">
      <c r="A2" s="28" t="s">
        <v>373</v>
      </c>
      <c r="B2" s="28" t="s">
        <v>19</v>
      </c>
      <c r="C2" s="28" t="s">
        <v>36</v>
      </c>
      <c r="D2" s="28" t="s">
        <v>14</v>
      </c>
      <c r="E2" s="28" t="s">
        <v>39</v>
      </c>
      <c r="F2" s="28" t="s">
        <v>374</v>
      </c>
    </row>
    <row r="3" spans="1:6" x14ac:dyDescent="0.3">
      <c r="A3" s="29" t="s">
        <v>52</v>
      </c>
      <c r="B3" s="30">
        <v>2</v>
      </c>
      <c r="C3" s="30"/>
      <c r="D3" s="30">
        <v>3</v>
      </c>
      <c r="E3" s="30">
        <v>2</v>
      </c>
      <c r="F3" s="30">
        <v>7</v>
      </c>
    </row>
    <row r="4" spans="1:6" x14ac:dyDescent="0.3">
      <c r="A4" s="29" t="s">
        <v>26</v>
      </c>
      <c r="B4" s="30">
        <v>9</v>
      </c>
      <c r="C4" s="30">
        <v>2</v>
      </c>
      <c r="D4" s="30">
        <v>12</v>
      </c>
      <c r="E4" s="30">
        <v>8</v>
      </c>
      <c r="F4" s="30">
        <v>31</v>
      </c>
    </row>
    <row r="5" spans="1:6" x14ac:dyDescent="0.3">
      <c r="A5" s="29" t="s">
        <v>12</v>
      </c>
      <c r="B5" s="30">
        <v>8</v>
      </c>
      <c r="C5" s="30">
        <v>4</v>
      </c>
      <c r="D5" s="30">
        <v>3</v>
      </c>
      <c r="E5" s="30">
        <v>7</v>
      </c>
      <c r="F5" s="30">
        <v>22</v>
      </c>
    </row>
    <row r="6" spans="1:6" x14ac:dyDescent="0.3">
      <c r="A6" s="29" t="s">
        <v>18</v>
      </c>
      <c r="B6" s="30">
        <v>9</v>
      </c>
      <c r="C6" s="30">
        <v>3</v>
      </c>
      <c r="D6" s="30">
        <v>4</v>
      </c>
      <c r="E6" s="30">
        <v>1</v>
      </c>
      <c r="F6" s="30">
        <v>17</v>
      </c>
    </row>
    <row r="7" spans="1:6" x14ac:dyDescent="0.3">
      <c r="A7" s="29" t="s">
        <v>22</v>
      </c>
      <c r="B7" s="30">
        <v>13</v>
      </c>
      <c r="C7" s="30">
        <v>3</v>
      </c>
      <c r="D7" s="30">
        <v>12</v>
      </c>
      <c r="E7" s="30">
        <v>12</v>
      </c>
      <c r="F7" s="30">
        <v>40</v>
      </c>
    </row>
    <row r="8" spans="1:6" x14ac:dyDescent="0.3">
      <c r="A8" s="29" t="s">
        <v>33</v>
      </c>
      <c r="B8" s="30">
        <v>5</v>
      </c>
      <c r="C8" s="30">
        <v>2</v>
      </c>
      <c r="D8" s="30">
        <v>5</v>
      </c>
      <c r="E8" s="30">
        <v>4</v>
      </c>
      <c r="F8" s="30">
        <v>16</v>
      </c>
    </row>
    <row r="9" spans="1:6" x14ac:dyDescent="0.3">
      <c r="A9" s="29" t="s">
        <v>38</v>
      </c>
      <c r="B9" s="30">
        <v>10</v>
      </c>
      <c r="C9" s="30"/>
      <c r="D9" s="30">
        <v>6</v>
      </c>
      <c r="E9" s="30">
        <v>3</v>
      </c>
      <c r="F9" s="30">
        <v>19</v>
      </c>
    </row>
    <row r="10" spans="1:6" x14ac:dyDescent="0.3">
      <c r="A10" s="29" t="s">
        <v>374</v>
      </c>
      <c r="B10" s="30">
        <v>56</v>
      </c>
      <c r="C10" s="30">
        <v>14</v>
      </c>
      <c r="D10" s="30">
        <v>45</v>
      </c>
      <c r="E10" s="30">
        <v>37</v>
      </c>
      <c r="F10" s="30">
        <v>152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Salary</vt:lpstr>
      <vt:lpstr>Gender</vt:lpstr>
      <vt:lpstr>Age</vt:lpstr>
      <vt:lpstr>Location || City</vt:lpstr>
      <vt:lpstr>Ethnicity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MIS-NOGS</cp:lastModifiedBy>
  <dcterms:created xsi:type="dcterms:W3CDTF">2022-08-29T14:02:56Z</dcterms:created>
  <dcterms:modified xsi:type="dcterms:W3CDTF">2024-05-31T23:41:16Z</dcterms:modified>
</cp:coreProperties>
</file>