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2-07\Downloads\"/>
    </mc:Choice>
  </mc:AlternateContent>
  <xr:revisionPtr revIDLastSave="0" documentId="13_ncr:1_{7CDFF7F2-2F6F-4F2E-89D6-7CC544ACD922}" xr6:coauthVersionLast="47" xr6:coauthVersionMax="47" xr10:uidLastSave="{00000000-0000-0000-0000-000000000000}"/>
  <bookViews>
    <workbookView xWindow="-120" yWindow="-120" windowWidth="20730" windowHeight="11160" activeTab="1" xr2:uid="{F71D6026-DD8E-4540-B868-CCA122323FFD}"/>
  </bookViews>
  <sheets>
    <sheet name="Hoja1" sheetId="1" r:id="rId1"/>
    <sheet name="Hoja2" sheetId="2" r:id="rId2"/>
    <sheet name="Hoja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2" l="1"/>
  <c r="C20" i="2"/>
  <c r="H20" i="2"/>
  <c r="H21" i="2"/>
  <c r="H19" i="2"/>
  <c r="D19" i="2"/>
  <c r="E19" i="2"/>
  <c r="F19" i="2"/>
  <c r="G19" i="2"/>
  <c r="C19" i="2"/>
  <c r="F4" i="3"/>
  <c r="B22" i="2"/>
  <c r="G21" i="2"/>
  <c r="F21" i="2"/>
  <c r="E21" i="2"/>
  <c r="D21" i="2"/>
  <c r="F13" i="3"/>
  <c r="F12" i="3"/>
  <c r="F11" i="3"/>
  <c r="F10" i="3"/>
  <c r="F9" i="3"/>
  <c r="F8" i="3"/>
  <c r="F7" i="3"/>
  <c r="F6" i="3"/>
  <c r="F5" i="3"/>
  <c r="F14" i="3"/>
  <c r="I3" i="3"/>
  <c r="I4" i="3" s="1"/>
  <c r="M9" i="2"/>
  <c r="M8" i="2"/>
  <c r="M7" i="2"/>
  <c r="H10" i="2"/>
  <c r="I10" i="2" s="1"/>
  <c r="H9" i="2"/>
  <c r="I9" i="2"/>
  <c r="J9" i="2"/>
  <c r="K9" i="2"/>
  <c r="L9" i="2"/>
  <c r="H8" i="2"/>
  <c r="I8" i="2"/>
  <c r="H7" i="2"/>
  <c r="I7" i="2"/>
  <c r="D9" i="2"/>
  <c r="E9" i="2"/>
  <c r="F9" i="2"/>
  <c r="G9" i="2"/>
  <c r="C9" i="2"/>
  <c r="B10" i="2"/>
  <c r="G8" i="1"/>
  <c r="H8" i="1"/>
  <c r="I8" i="1"/>
  <c r="J8" i="1"/>
  <c r="K8" i="1"/>
  <c r="L8" i="1"/>
  <c r="M8" i="1"/>
  <c r="F8" i="1"/>
  <c r="E9" i="1"/>
  <c r="G5" i="1"/>
  <c r="H5" i="1" s="1"/>
  <c r="I5" i="1" s="1"/>
  <c r="J5" i="1" s="1"/>
  <c r="K5" i="1" s="1"/>
  <c r="L5" i="1" s="1"/>
  <c r="M5" i="1" s="1"/>
  <c r="F5" i="1"/>
  <c r="G4" i="1"/>
  <c r="H4" i="1"/>
  <c r="I4" i="1"/>
  <c r="J4" i="1"/>
  <c r="K4" i="1"/>
  <c r="L4" i="1"/>
  <c r="M4" i="1"/>
  <c r="F4" i="1"/>
  <c r="E5" i="1"/>
  <c r="G5" i="3" l="1"/>
  <c r="H5" i="3" s="1"/>
  <c r="I5" i="3"/>
  <c r="G4" i="3"/>
  <c r="J8" i="2"/>
  <c r="J7" i="2" s="1"/>
  <c r="J10" i="2"/>
  <c r="C8" i="2"/>
  <c r="F9" i="1"/>
  <c r="G9" i="1" s="1"/>
  <c r="H9" i="1" s="1"/>
  <c r="I9" i="1" s="1"/>
  <c r="J9" i="1" s="1"/>
  <c r="K9" i="1" s="1"/>
  <c r="L9" i="1" s="1"/>
  <c r="M9" i="1" s="1"/>
  <c r="G6" i="3" l="1"/>
  <c r="H6" i="3" s="1"/>
  <c r="I6" i="3"/>
  <c r="H4" i="3"/>
  <c r="K8" i="2"/>
  <c r="K7" i="2" s="1"/>
  <c r="K10" i="2"/>
  <c r="C7" i="2"/>
  <c r="G7" i="3" l="1"/>
  <c r="I7" i="3"/>
  <c r="L8" i="2"/>
  <c r="L7" i="2" s="1"/>
  <c r="L10" i="2" s="1"/>
  <c r="C10" i="2"/>
  <c r="D8" i="2" s="1"/>
  <c r="H7" i="3" l="1"/>
  <c r="G8" i="3"/>
  <c r="H8" i="3" s="1"/>
  <c r="I8" i="3"/>
  <c r="D7" i="2"/>
  <c r="G9" i="3" l="1"/>
  <c r="H9" i="3" s="1"/>
  <c r="I9" i="3"/>
  <c r="D10" i="2"/>
  <c r="E8" i="2" s="1"/>
  <c r="G10" i="3" l="1"/>
  <c r="I10" i="3"/>
  <c r="E7" i="2"/>
  <c r="G11" i="3" l="1"/>
  <c r="H11" i="3" s="1"/>
  <c r="I11" i="3"/>
  <c r="H10" i="3"/>
  <c r="E10" i="2"/>
  <c r="G12" i="3" l="1"/>
  <c r="I12" i="3"/>
  <c r="F8" i="2"/>
  <c r="G13" i="3" l="1"/>
  <c r="H13" i="3" s="1"/>
  <c r="I13" i="3"/>
  <c r="H12" i="3"/>
  <c r="G14" i="3"/>
  <c r="H14" i="3" s="1"/>
  <c r="F7" i="2"/>
  <c r="F10" i="2" l="1"/>
  <c r="G8" i="2" s="1"/>
  <c r="G7" i="2" l="1"/>
  <c r="G10" i="2" l="1"/>
  <c r="C21" i="2"/>
  <c r="C22" i="2"/>
  <c r="D20" i="2" l="1"/>
  <c r="D22" i="2" s="1"/>
  <c r="E20" i="2" s="1"/>
  <c r="E22" i="2" s="1"/>
  <c r="F20" i="2" l="1"/>
  <c r="G20" i="2" l="1"/>
  <c r="G22" i="2" s="1"/>
</calcChain>
</file>

<file path=xl/sharedStrings.xml><?xml version="1.0" encoding="utf-8"?>
<sst xmlns="http://schemas.openxmlformats.org/spreadsheetml/2006/main" count="43" uniqueCount="23">
  <si>
    <t xml:space="preserve">       </t>
  </si>
  <si>
    <t>Inversion</t>
  </si>
  <si>
    <t>VR</t>
  </si>
  <si>
    <t>Vida Util</t>
  </si>
  <si>
    <t>Años</t>
  </si>
  <si>
    <t>Depreciacion</t>
  </si>
  <si>
    <t>Valor Libros</t>
  </si>
  <si>
    <t xml:space="preserve"> </t>
  </si>
  <si>
    <t>Prestamo</t>
  </si>
  <si>
    <t>Plazo del prest</t>
  </si>
  <si>
    <t>Tasa interes</t>
  </si>
  <si>
    <t>Abono deuda</t>
  </si>
  <si>
    <t>Interes</t>
  </si>
  <si>
    <t>Cuota</t>
  </si>
  <si>
    <t>Saldo Insoluto</t>
  </si>
  <si>
    <t>Total</t>
  </si>
  <si>
    <t>Metodo de cuota Nivelada</t>
  </si>
  <si>
    <t>prestamo</t>
  </si>
  <si>
    <t>Abono a la deuda</t>
  </si>
  <si>
    <t>Saldo insoluto</t>
  </si>
  <si>
    <t>Tasa</t>
  </si>
  <si>
    <t>Plazo</t>
  </si>
  <si>
    <t xml:space="preserve">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</si>
</sst>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8" fontId="0" fillId="0" borderId="1" xfId="0" applyNumberFormat="1" applyBorder="1"/>
    <xf numFmtId="0" fontId="0" fillId="0" borderId="0" xfId="0" applyFill="1" applyBorder="1"/>
    <xf numFmtId="9" fontId="0" fillId="0" borderId="0" xfId="0" applyNumberFormat="1"/>
    <xf numFmtId="0" fontId="0" fillId="0" borderId="1" xfId="0" applyFill="1" applyBorder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right" vertical="top"/>
    </xf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F156-D065-4EDA-8110-A7BAEF821562}">
  <dimension ref="A1:M10"/>
  <sheetViews>
    <sheetView workbookViewId="0">
      <selection activeCell="E11" sqref="E11"/>
    </sheetView>
  </sheetViews>
  <sheetFormatPr baseColWidth="10" defaultRowHeight="15" x14ac:dyDescent="0.25"/>
  <cols>
    <col min="3" max="3" width="5.85546875" customWidth="1"/>
    <col min="4" max="4" width="12.42578125" customWidth="1"/>
  </cols>
  <sheetData>
    <row r="1" spans="1:13" x14ac:dyDescent="0.25">
      <c r="D1" t="s">
        <v>0</v>
      </c>
    </row>
    <row r="3" spans="1:13" x14ac:dyDescent="0.25">
      <c r="A3" s="1" t="s">
        <v>1</v>
      </c>
      <c r="B3" s="1">
        <v>180000</v>
      </c>
      <c r="D3" s="1" t="s">
        <v>4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</row>
    <row r="4" spans="1:13" x14ac:dyDescent="0.25">
      <c r="A4" s="1" t="s">
        <v>2</v>
      </c>
      <c r="B4" s="1">
        <v>20000</v>
      </c>
      <c r="D4" s="1" t="s">
        <v>5</v>
      </c>
      <c r="E4" s="1"/>
      <c r="F4" s="2">
        <f>DDB($B$3,$B$4,$B$5,F3)</f>
        <v>45000</v>
      </c>
      <c r="G4" s="2">
        <f t="shared" ref="G4:M4" si="0">DDB($B$3,$B$4,$B$5,G3)</f>
        <v>33750</v>
      </c>
      <c r="H4" s="2">
        <f t="shared" si="0"/>
        <v>25312.5</v>
      </c>
      <c r="I4" s="2">
        <f t="shared" si="0"/>
        <v>18984.375</v>
      </c>
      <c r="J4" s="2">
        <f t="shared" si="0"/>
        <v>14238.28125</v>
      </c>
      <c r="K4" s="2">
        <f t="shared" si="0"/>
        <v>10678.7109375</v>
      </c>
      <c r="L4" s="2">
        <f t="shared" si="0"/>
        <v>8009.033203125</v>
      </c>
      <c r="M4" s="2">
        <f t="shared" si="0"/>
        <v>4027.099609375</v>
      </c>
    </row>
    <row r="5" spans="1:13" x14ac:dyDescent="0.25">
      <c r="A5" s="1" t="s">
        <v>3</v>
      </c>
      <c r="B5" s="1">
        <v>8</v>
      </c>
      <c r="D5" s="1" t="s">
        <v>6</v>
      </c>
      <c r="E5" s="1">
        <f>B3</f>
        <v>180000</v>
      </c>
      <c r="F5" s="2">
        <f>E5-F4</f>
        <v>135000</v>
      </c>
      <c r="G5" s="2">
        <f t="shared" ref="G5:M5" si="1">F5-G4</f>
        <v>101250</v>
      </c>
      <c r="H5" s="2">
        <f t="shared" si="1"/>
        <v>75937.5</v>
      </c>
      <c r="I5" s="2">
        <f t="shared" si="1"/>
        <v>56953.125</v>
      </c>
      <c r="J5" s="2">
        <f t="shared" si="1"/>
        <v>42714.84375</v>
      </c>
      <c r="K5" s="2">
        <f t="shared" si="1"/>
        <v>32036.1328125</v>
      </c>
      <c r="L5" s="2">
        <f t="shared" si="1"/>
        <v>24027.099609375</v>
      </c>
      <c r="M5" s="2">
        <f t="shared" si="1"/>
        <v>20000</v>
      </c>
    </row>
    <row r="7" spans="1:13" x14ac:dyDescent="0.25">
      <c r="A7" s="1" t="s">
        <v>1</v>
      </c>
      <c r="B7" s="1">
        <v>180000</v>
      </c>
      <c r="D7" s="1" t="s">
        <v>4</v>
      </c>
      <c r="E7" s="1">
        <v>0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</row>
    <row r="8" spans="1:13" x14ac:dyDescent="0.25">
      <c r="A8" s="1" t="s">
        <v>2</v>
      </c>
      <c r="B8" s="1">
        <v>20000</v>
      </c>
      <c r="D8" s="1" t="s">
        <v>5</v>
      </c>
      <c r="E8" s="1"/>
      <c r="F8" s="2">
        <f>DDB($B$7,$B$8,$B$9,F7,3)</f>
        <v>67500</v>
      </c>
      <c r="G8" s="2">
        <f t="shared" ref="G8:M8" si="2">DDB($B$7,$B$8,$B$9,G7,3)</f>
        <v>42187.5</v>
      </c>
      <c r="H8" s="2">
        <f t="shared" si="2"/>
        <v>26367.1875</v>
      </c>
      <c r="I8" s="2">
        <f t="shared" si="2"/>
        <v>16479.4921875</v>
      </c>
      <c r="J8" s="2">
        <f t="shared" si="2"/>
        <v>7465.8203125</v>
      </c>
      <c r="K8" s="2">
        <f t="shared" si="2"/>
        <v>0</v>
      </c>
      <c r="L8" s="2">
        <f t="shared" si="2"/>
        <v>0</v>
      </c>
      <c r="M8" s="2">
        <f t="shared" si="2"/>
        <v>0</v>
      </c>
    </row>
    <row r="9" spans="1:13" x14ac:dyDescent="0.25">
      <c r="A9" s="1" t="s">
        <v>3</v>
      </c>
      <c r="B9" s="1">
        <v>8</v>
      </c>
      <c r="D9" s="1" t="s">
        <v>6</v>
      </c>
      <c r="E9" s="1">
        <f>B7</f>
        <v>180000</v>
      </c>
      <c r="F9" s="2">
        <f>E9-F8</f>
        <v>112500</v>
      </c>
      <c r="G9" s="2">
        <f t="shared" ref="G9" si="3">F9-G8</f>
        <v>70312.5</v>
      </c>
      <c r="H9" s="2">
        <f t="shared" ref="H9" si="4">G9-H8</f>
        <v>43945.3125</v>
      </c>
      <c r="I9" s="2">
        <f t="shared" ref="I9" si="5">H9-I8</f>
        <v>27465.8203125</v>
      </c>
      <c r="J9" s="2">
        <f t="shared" ref="J9" si="6">I9-J8</f>
        <v>20000</v>
      </c>
      <c r="K9" s="2">
        <f t="shared" ref="K9" si="7">J9-K8</f>
        <v>20000</v>
      </c>
      <c r="L9" s="2">
        <f t="shared" ref="L9" si="8">K9-L8</f>
        <v>20000</v>
      </c>
      <c r="M9" s="2">
        <f t="shared" ref="M9" si="9">L9-M8</f>
        <v>20000</v>
      </c>
    </row>
    <row r="10" spans="1:13" x14ac:dyDescent="0.25">
      <c r="A10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2C6C-616C-49D2-BA46-BEC9BAC58DA4}">
  <dimension ref="A2:M23"/>
  <sheetViews>
    <sheetView tabSelected="1" workbookViewId="0">
      <selection activeCell="G23" sqref="G23"/>
    </sheetView>
  </sheetViews>
  <sheetFormatPr baseColWidth="10" defaultRowHeight="15" x14ac:dyDescent="0.25"/>
  <cols>
    <col min="1" max="1" width="12.85546875" customWidth="1"/>
  </cols>
  <sheetData>
    <row r="2" spans="1:13" x14ac:dyDescent="0.25">
      <c r="A2" t="s">
        <v>8</v>
      </c>
      <c r="B2">
        <v>125000</v>
      </c>
    </row>
    <row r="3" spans="1:13" x14ac:dyDescent="0.25">
      <c r="A3" t="s">
        <v>9</v>
      </c>
      <c r="B3">
        <v>10</v>
      </c>
    </row>
    <row r="4" spans="1:13" x14ac:dyDescent="0.25">
      <c r="A4" t="s">
        <v>10</v>
      </c>
      <c r="B4" s="4">
        <v>0.08</v>
      </c>
    </row>
    <row r="6" spans="1:13" x14ac:dyDescent="0.25">
      <c r="A6" s="1" t="s">
        <v>4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 t="s">
        <v>15</v>
      </c>
    </row>
    <row r="7" spans="1:13" x14ac:dyDescent="0.25">
      <c r="A7" s="1" t="s">
        <v>11</v>
      </c>
      <c r="B7" s="1"/>
      <c r="C7" s="2">
        <f>C9-C8</f>
        <v>8628.6860871344288</v>
      </c>
      <c r="D7" s="2">
        <f t="shared" ref="D7:L7" si="0">D9-D8</f>
        <v>9318.9809741051831</v>
      </c>
      <c r="E7" s="2">
        <f t="shared" si="0"/>
        <v>10064.499452033597</v>
      </c>
      <c r="F7" s="2">
        <f t="shared" si="0"/>
        <v>10869.659408196285</v>
      </c>
      <c r="G7" s="2">
        <f t="shared" si="0"/>
        <v>11739.232160851989</v>
      </c>
      <c r="H7" s="2">
        <f t="shared" si="0"/>
        <v>12678.370733720145</v>
      </c>
      <c r="I7" s="2">
        <f t="shared" si="0"/>
        <v>13692.640392417758</v>
      </c>
      <c r="J7" s="2">
        <f t="shared" si="0"/>
        <v>14788.051623811178</v>
      </c>
      <c r="K7" s="2">
        <f t="shared" si="0"/>
        <v>15971.095753716072</v>
      </c>
      <c r="L7" s="2">
        <f t="shared" si="0"/>
        <v>17248.78341401336</v>
      </c>
      <c r="M7" s="2">
        <f>SUM(C7:L7)</f>
        <v>125000</v>
      </c>
    </row>
    <row r="8" spans="1:13" x14ac:dyDescent="0.25">
      <c r="A8" s="1" t="s">
        <v>12</v>
      </c>
      <c r="B8" s="1"/>
      <c r="C8" s="1">
        <f>B10*$B$4</f>
        <v>10000</v>
      </c>
      <c r="D8" s="1">
        <f t="shared" ref="D8:G8" si="1">C10*$B$4</f>
        <v>9309.7051130292457</v>
      </c>
      <c r="E8" s="1">
        <f t="shared" si="1"/>
        <v>8564.1866351008321</v>
      </c>
      <c r="F8" s="1">
        <f t="shared" si="1"/>
        <v>7759.026678938144</v>
      </c>
      <c r="G8" s="1">
        <f t="shared" si="1"/>
        <v>6889.453926282441</v>
      </c>
      <c r="H8" s="1">
        <f t="shared" ref="H8" si="2">G10*$B$4</f>
        <v>5950.315353414283</v>
      </c>
      <c r="I8" s="1">
        <f t="shared" ref="I8" si="3">H10*$B$4</f>
        <v>4936.0456947166704</v>
      </c>
      <c r="J8" s="1">
        <f t="shared" ref="J8" si="4">I10*$B$4</f>
        <v>3840.6344633232502</v>
      </c>
      <c r="K8" s="1">
        <f t="shared" ref="K8" si="5">J10*$B$4</f>
        <v>2657.5903334183563</v>
      </c>
      <c r="L8" s="1">
        <f t="shared" ref="L8" si="6">K10*$B$4</f>
        <v>1379.9026731210704</v>
      </c>
      <c r="M8" s="5">
        <f>SUM(C8:L8)</f>
        <v>61286.860871344288</v>
      </c>
    </row>
    <row r="9" spans="1:13" x14ac:dyDescent="0.25">
      <c r="A9" s="1" t="s">
        <v>13</v>
      </c>
      <c r="B9" s="1"/>
      <c r="C9" s="2">
        <f>PMT($B$4,$B$3,-$B$2)</f>
        <v>18628.686087134429</v>
      </c>
      <c r="D9" s="2">
        <f t="shared" ref="D9:L9" si="7">PMT($B$4,$B$3,-$B$2)</f>
        <v>18628.686087134429</v>
      </c>
      <c r="E9" s="2">
        <f t="shared" si="7"/>
        <v>18628.686087134429</v>
      </c>
      <c r="F9" s="2">
        <f t="shared" si="7"/>
        <v>18628.686087134429</v>
      </c>
      <c r="G9" s="2">
        <f t="shared" si="7"/>
        <v>18628.686087134429</v>
      </c>
      <c r="H9" s="2">
        <f t="shared" si="7"/>
        <v>18628.686087134429</v>
      </c>
      <c r="I9" s="2">
        <f t="shared" si="7"/>
        <v>18628.686087134429</v>
      </c>
      <c r="J9" s="2">
        <f t="shared" si="7"/>
        <v>18628.686087134429</v>
      </c>
      <c r="K9" s="2">
        <f t="shared" si="7"/>
        <v>18628.686087134429</v>
      </c>
      <c r="L9" s="2">
        <f t="shared" si="7"/>
        <v>18628.686087134429</v>
      </c>
      <c r="M9" s="2">
        <f>SUM(M7:M8)</f>
        <v>186286.86087134428</v>
      </c>
    </row>
    <row r="10" spans="1:13" x14ac:dyDescent="0.25">
      <c r="A10" s="1" t="s">
        <v>14</v>
      </c>
      <c r="B10" s="1">
        <f>B2</f>
        <v>125000</v>
      </c>
      <c r="C10" s="2">
        <f>B10-C7</f>
        <v>116371.31391286557</v>
      </c>
      <c r="D10" s="2">
        <f t="shared" ref="D10:G10" si="8">C10-D7</f>
        <v>107052.33293876039</v>
      </c>
      <c r="E10" s="2">
        <f t="shared" si="8"/>
        <v>96987.833486726799</v>
      </c>
      <c r="F10" s="2">
        <f t="shared" si="8"/>
        <v>86118.174078530516</v>
      </c>
      <c r="G10" s="2">
        <f t="shared" si="8"/>
        <v>74378.94191767853</v>
      </c>
      <c r="H10" s="2">
        <f t="shared" ref="H10" si="9">G10-H7</f>
        <v>61700.571183958382</v>
      </c>
      <c r="I10" s="2">
        <f t="shared" ref="I10" si="10">H10-I7</f>
        <v>48007.930791540624</v>
      </c>
      <c r="J10" s="2">
        <f t="shared" ref="J10" si="11">I10-J7</f>
        <v>33219.87916772945</v>
      </c>
      <c r="K10" s="2">
        <f t="shared" ref="K10" si="12">J10-K7</f>
        <v>17248.783414013378</v>
      </c>
      <c r="L10" s="2">
        <f t="shared" ref="L10" si="13">K10-L7</f>
        <v>0</v>
      </c>
    </row>
    <row r="14" spans="1:13" x14ac:dyDescent="0.25">
      <c r="A14" t="s">
        <v>8</v>
      </c>
      <c r="B14">
        <v>285000</v>
      </c>
    </row>
    <row r="15" spans="1:13" x14ac:dyDescent="0.25">
      <c r="A15" t="s">
        <v>9</v>
      </c>
      <c r="B15">
        <v>5</v>
      </c>
    </row>
    <row r="16" spans="1:13" x14ac:dyDescent="0.25">
      <c r="A16" t="s">
        <v>10</v>
      </c>
      <c r="B16" s="4">
        <v>0.12</v>
      </c>
    </row>
    <row r="18" spans="1:8" x14ac:dyDescent="0.25">
      <c r="A18" s="1" t="s">
        <v>4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 t="s">
        <v>15</v>
      </c>
    </row>
    <row r="19" spans="1:8" x14ac:dyDescent="0.25">
      <c r="A19" s="1" t="s">
        <v>11</v>
      </c>
      <c r="B19" s="1"/>
      <c r="C19" s="9">
        <f>$B$14/$B$15</f>
        <v>57000</v>
      </c>
      <c r="D19" s="9">
        <f t="shared" ref="D19:G19" si="14">$B$14/$B$15</f>
        <v>57000</v>
      </c>
      <c r="E19" s="9">
        <f t="shared" si="14"/>
        <v>57000</v>
      </c>
      <c r="F19" s="9">
        <f t="shared" si="14"/>
        <v>57000</v>
      </c>
      <c r="G19" s="9">
        <f t="shared" si="14"/>
        <v>57000</v>
      </c>
      <c r="H19" s="9">
        <f>SUM(C19:G19)</f>
        <v>285000</v>
      </c>
    </row>
    <row r="20" spans="1:8" x14ac:dyDescent="0.25">
      <c r="A20" s="1" t="s">
        <v>12</v>
      </c>
      <c r="B20" s="1"/>
      <c r="C20" s="1">
        <f>B22*$B$16</f>
        <v>34200</v>
      </c>
      <c r="D20" s="1">
        <f t="shared" ref="D20:G20" si="15">C22*$B$16</f>
        <v>27360</v>
      </c>
      <c r="E20" s="1">
        <f t="shared" si="15"/>
        <v>20520</v>
      </c>
      <c r="F20" s="1">
        <f t="shared" si="15"/>
        <v>13680</v>
      </c>
      <c r="G20" s="1">
        <f t="shared" si="15"/>
        <v>6840</v>
      </c>
      <c r="H20" s="5">
        <f>SUM(C20:G20)</f>
        <v>102600</v>
      </c>
    </row>
    <row r="21" spans="1:8" x14ac:dyDescent="0.25">
      <c r="A21" s="1" t="s">
        <v>13</v>
      </c>
      <c r="B21" s="1"/>
      <c r="C21" s="9">
        <f>C19+C20</f>
        <v>91200</v>
      </c>
      <c r="D21" s="9">
        <f t="shared" ref="D21:L21" si="16">PMT($B$4,$B$3,-$B$2)</f>
        <v>18628.686087134429</v>
      </c>
      <c r="E21" s="9">
        <f t="shared" si="16"/>
        <v>18628.686087134429</v>
      </c>
      <c r="F21" s="9">
        <f t="shared" si="16"/>
        <v>18628.686087134429</v>
      </c>
      <c r="G21" s="9">
        <f t="shared" si="16"/>
        <v>18628.686087134429</v>
      </c>
      <c r="H21" s="9">
        <f>SUM(C21:G21)</f>
        <v>165714.74434853773</v>
      </c>
    </row>
    <row r="22" spans="1:8" x14ac:dyDescent="0.25">
      <c r="A22" s="1" t="s">
        <v>14</v>
      </c>
      <c r="B22" s="1">
        <f>B14</f>
        <v>285000</v>
      </c>
      <c r="C22" s="9">
        <f>B22-C19</f>
        <v>228000</v>
      </c>
      <c r="D22" s="9">
        <f t="shared" ref="D22:G22" si="17">C22-D19</f>
        <v>171000</v>
      </c>
      <c r="E22" s="9">
        <f t="shared" si="17"/>
        <v>114000</v>
      </c>
      <c r="F22" s="9">
        <f>E22-F19</f>
        <v>57000</v>
      </c>
      <c r="G22" s="9">
        <f t="shared" si="17"/>
        <v>0</v>
      </c>
    </row>
    <row r="23" spans="1:8" x14ac:dyDescent="0.25">
      <c r="G2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EC5-ED79-46F0-B098-992D8B4CC582}">
  <dimension ref="A1:I14"/>
  <sheetViews>
    <sheetView workbookViewId="0">
      <selection activeCell="G4" sqref="G4"/>
    </sheetView>
  </sheetViews>
  <sheetFormatPr baseColWidth="10" defaultRowHeight="15" x14ac:dyDescent="0.25"/>
  <cols>
    <col min="4" max="4" width="11.42578125" customWidth="1"/>
    <col min="5" max="5" width="8.5703125" customWidth="1"/>
    <col min="6" max="6" width="19.42578125" customWidth="1"/>
    <col min="7" max="7" width="12.42578125" customWidth="1"/>
    <col min="9" max="9" width="13" customWidth="1"/>
  </cols>
  <sheetData>
    <row r="1" spans="1:9" x14ac:dyDescent="0.25">
      <c r="E1" s="6" t="s">
        <v>16</v>
      </c>
      <c r="F1" s="7"/>
      <c r="G1" s="8"/>
      <c r="H1" s="8"/>
      <c r="I1" s="8"/>
    </row>
    <row r="2" spans="1:9" x14ac:dyDescent="0.25">
      <c r="A2" t="s">
        <v>17</v>
      </c>
      <c r="B2">
        <v>125000</v>
      </c>
      <c r="E2" s="1" t="s">
        <v>4</v>
      </c>
      <c r="F2" s="1" t="s">
        <v>18</v>
      </c>
      <c r="G2" s="1" t="s">
        <v>12</v>
      </c>
      <c r="H2" s="1" t="s">
        <v>13</v>
      </c>
      <c r="I2" s="1" t="s">
        <v>19</v>
      </c>
    </row>
    <row r="3" spans="1:9" x14ac:dyDescent="0.25">
      <c r="A3" t="s">
        <v>20</v>
      </c>
      <c r="B3" s="4">
        <v>0.08</v>
      </c>
      <c r="E3" s="1">
        <v>0</v>
      </c>
      <c r="F3" s="1"/>
      <c r="G3" s="1"/>
      <c r="H3" s="1"/>
      <c r="I3" s="1">
        <f>B2</f>
        <v>125000</v>
      </c>
    </row>
    <row r="4" spans="1:9" x14ac:dyDescent="0.25">
      <c r="A4" t="s">
        <v>21</v>
      </c>
      <c r="B4">
        <v>10</v>
      </c>
      <c r="E4" s="1">
        <v>1</v>
      </c>
      <c r="F4" s="1">
        <f>$B$2/$B$4</f>
        <v>12500</v>
      </c>
      <c r="G4" s="1">
        <f>I3*$B$3</f>
        <v>10000</v>
      </c>
      <c r="H4" s="1">
        <f>G4+F4</f>
        <v>22500</v>
      </c>
      <c r="I4" s="1">
        <f>I3-F4</f>
        <v>112500</v>
      </c>
    </row>
    <row r="5" spans="1:9" x14ac:dyDescent="0.25">
      <c r="E5" s="1">
        <v>2</v>
      </c>
      <c r="F5" s="1">
        <f t="shared" ref="F5:F13" si="0">$B$2/$B$4</f>
        <v>12500</v>
      </c>
      <c r="G5" s="1">
        <f t="shared" ref="G5:G13" si="1">I4*$B$3</f>
        <v>9000</v>
      </c>
      <c r="H5" s="1">
        <f t="shared" ref="H5:H14" si="2">G5+F5</f>
        <v>21500</v>
      </c>
      <c r="I5" s="1">
        <f t="shared" ref="I5:I13" si="3">I4-F5</f>
        <v>100000</v>
      </c>
    </row>
    <row r="6" spans="1:9" x14ac:dyDescent="0.25">
      <c r="E6" s="1">
        <v>3</v>
      </c>
      <c r="F6" s="1">
        <f t="shared" si="0"/>
        <v>12500</v>
      </c>
      <c r="G6" s="1">
        <f t="shared" si="1"/>
        <v>8000</v>
      </c>
      <c r="H6" s="1">
        <f t="shared" si="2"/>
        <v>20500</v>
      </c>
      <c r="I6" s="1">
        <f t="shared" si="3"/>
        <v>87500</v>
      </c>
    </row>
    <row r="7" spans="1:9" x14ac:dyDescent="0.25">
      <c r="E7" s="1">
        <v>4</v>
      </c>
      <c r="F7" s="1">
        <f t="shared" si="0"/>
        <v>12500</v>
      </c>
      <c r="G7" s="1">
        <f t="shared" si="1"/>
        <v>7000</v>
      </c>
      <c r="H7" s="1">
        <f t="shared" si="2"/>
        <v>19500</v>
      </c>
      <c r="I7" s="1">
        <f t="shared" si="3"/>
        <v>75000</v>
      </c>
    </row>
    <row r="8" spans="1:9" x14ac:dyDescent="0.25">
      <c r="E8" s="1">
        <v>5</v>
      </c>
      <c r="F8" s="1">
        <f t="shared" si="0"/>
        <v>12500</v>
      </c>
      <c r="G8" s="1">
        <f t="shared" si="1"/>
        <v>6000</v>
      </c>
      <c r="H8" s="1">
        <f t="shared" si="2"/>
        <v>18500</v>
      </c>
      <c r="I8" s="1">
        <f t="shared" si="3"/>
        <v>62500</v>
      </c>
    </row>
    <row r="9" spans="1:9" x14ac:dyDescent="0.25">
      <c r="E9" s="1">
        <v>6</v>
      </c>
      <c r="F9" s="1">
        <f t="shared" si="0"/>
        <v>12500</v>
      </c>
      <c r="G9" s="1">
        <f t="shared" si="1"/>
        <v>5000</v>
      </c>
      <c r="H9" s="1">
        <f t="shared" si="2"/>
        <v>17500</v>
      </c>
      <c r="I9" s="1">
        <f t="shared" si="3"/>
        <v>50000</v>
      </c>
    </row>
    <row r="10" spans="1:9" x14ac:dyDescent="0.25">
      <c r="E10" s="1">
        <v>7</v>
      </c>
      <c r="F10" s="1">
        <f t="shared" si="0"/>
        <v>12500</v>
      </c>
      <c r="G10" s="1">
        <f t="shared" si="1"/>
        <v>4000</v>
      </c>
      <c r="H10" s="1">
        <f t="shared" si="2"/>
        <v>16500</v>
      </c>
      <c r="I10" s="1">
        <f t="shared" si="3"/>
        <v>37500</v>
      </c>
    </row>
    <row r="11" spans="1:9" x14ac:dyDescent="0.25">
      <c r="E11" s="1">
        <v>8</v>
      </c>
      <c r="F11" s="1">
        <f t="shared" si="0"/>
        <v>12500</v>
      </c>
      <c r="G11" s="1">
        <f t="shared" si="1"/>
        <v>3000</v>
      </c>
      <c r="H11" s="1">
        <f t="shared" si="2"/>
        <v>15500</v>
      </c>
      <c r="I11" s="1">
        <f t="shared" si="3"/>
        <v>25000</v>
      </c>
    </row>
    <row r="12" spans="1:9" x14ac:dyDescent="0.25">
      <c r="E12" s="1">
        <v>9</v>
      </c>
      <c r="F12" s="1">
        <f t="shared" si="0"/>
        <v>12500</v>
      </c>
      <c r="G12" s="1">
        <f t="shared" si="1"/>
        <v>2000</v>
      </c>
      <c r="H12" s="1">
        <f t="shared" si="2"/>
        <v>14500</v>
      </c>
      <c r="I12" s="1">
        <f t="shared" si="3"/>
        <v>12500</v>
      </c>
    </row>
    <row r="13" spans="1:9" x14ac:dyDescent="0.25">
      <c r="E13" s="1">
        <v>10</v>
      </c>
      <c r="F13" s="1">
        <f t="shared" si="0"/>
        <v>12500</v>
      </c>
      <c r="G13" s="1">
        <f t="shared" si="1"/>
        <v>1000</v>
      </c>
      <c r="H13" s="1">
        <f t="shared" si="2"/>
        <v>13500</v>
      </c>
      <c r="I13" s="1">
        <f t="shared" si="3"/>
        <v>0</v>
      </c>
    </row>
    <row r="14" spans="1:9" x14ac:dyDescent="0.25">
      <c r="E14" s="1" t="s">
        <v>15</v>
      </c>
      <c r="F14" s="1">
        <f>SUM(F4:F13)</f>
        <v>125000</v>
      </c>
      <c r="G14" s="1">
        <f>SUM(G4:G13)</f>
        <v>55000</v>
      </c>
      <c r="H14" s="1">
        <f t="shared" si="2"/>
        <v>180000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SISTEMAS2-05</dc:creator>
  <cp:lastModifiedBy>SISTEMAS2-07</cp:lastModifiedBy>
  <dcterms:created xsi:type="dcterms:W3CDTF">2022-06-06T15:13:44Z</dcterms:created>
  <dcterms:modified xsi:type="dcterms:W3CDTF">2022-06-08T17:54:08Z</dcterms:modified>
</cp:coreProperties>
</file>