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5F95047B-2A4C-4893-92FB-8BC80D348B3F}" xr6:coauthVersionLast="47" xr6:coauthVersionMax="47" xr10:uidLastSave="{00000000-0000-0000-0000-000000000000}"/>
  <bookViews>
    <workbookView xWindow="-120" yWindow="-120" windowWidth="20730" windowHeight="11160" xr2:uid="{8F341EE0-8481-434F-B225-9FCAADDF6841}"/>
  </bookViews>
  <sheets>
    <sheet name="Ejercicios" sheetId="1" r:id="rId1"/>
    <sheet name="Edificios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0" i="1" l="1" a="1"/>
  <c r="L170" i="1" s="1"/>
  <c r="L165" i="1"/>
  <c r="D152" i="1"/>
  <c r="C152" i="1"/>
  <c r="C147" i="1"/>
  <c r="L89" i="1"/>
  <c r="K89" i="1"/>
  <c r="L84" i="1"/>
  <c r="K84" i="1"/>
  <c r="H58" i="1"/>
  <c r="G58" i="1"/>
  <c r="H53" i="1"/>
  <c r="G53" i="1"/>
  <c r="H22" i="1"/>
  <c r="H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9B8099-1766-4635-8448-96DCF58DAF2A}" keepAlive="1" name="Consulta - Table 1" description="Conexión a la consulta 'Table 1' en el libro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<sst xmlns="http://schemas.openxmlformats.org/spreadsheetml/2006/main" count="783" uniqueCount="310">
  <si>
    <t>1.-</t>
  </si>
  <si>
    <t>Búsqueda Sencilla</t>
  </si>
  <si>
    <t>Rank</t>
  </si>
  <si>
    <t>Country</t>
  </si>
  <si>
    <t>United States Hartsfield–Jackson Atlanta International Airport</t>
  </si>
  <si>
    <t>United States</t>
  </si>
  <si>
    <t>ATL/KATL</t>
  </si>
  <si>
    <t>United States Dallas Fort Worth International Airport</t>
  </si>
  <si>
    <t>DFW/KDFW</t>
  </si>
  <si>
    <t>United States Denver International Airport</t>
  </si>
  <si>
    <t>DEN/KDEN</t>
  </si>
  <si>
    <t>United States O'Hare International Airport</t>
  </si>
  <si>
    <t>ORD/KORD</t>
  </si>
  <si>
    <t>United States Los Angeles International Airport</t>
  </si>
  <si>
    <t>LAX/KLAX</t>
  </si>
  <si>
    <t>United States Charlotte Douglas International Airport</t>
  </si>
  <si>
    <t>CLT/KCLT</t>
  </si>
  <si>
    <t>United States Orlando International Airport</t>
  </si>
  <si>
    <t>MCO/KMCO</t>
  </si>
  <si>
    <t>China Guangzhou Baiyun International Airport</t>
  </si>
  <si>
    <t>China</t>
  </si>
  <si>
    <t>CAN/ZGGG</t>
  </si>
  <si>
    <t>China Chengdu Shuangliu International Airport</t>
  </si>
  <si>
    <t>CTU/ZUUU</t>
  </si>
  <si>
    <t>United States Harry Reid International Airport</t>
  </si>
  <si>
    <t>LAS/KLAS</t>
  </si>
  <si>
    <t>United States Phoenix Sky Harbor International Airport</t>
  </si>
  <si>
    <t>PHX/KPHX</t>
  </si>
  <si>
    <t>United States Miami International Airport</t>
  </si>
  <si>
    <t>MIA/KMIA</t>
  </si>
  <si>
    <t>India Indira Gandhi International Airport</t>
  </si>
  <si>
    <t>DEL/VIDP</t>
  </si>
  <si>
    <t>Turkey Istanbul Airport</t>
  </si>
  <si>
    <t>IST/LTFM</t>
  </si>
  <si>
    <t>China Shenzhen Bao'an International Airport</t>
  </si>
  <si>
    <t>SZX/ZGSZ</t>
  </si>
  <si>
    <t>United States Seattle–Tacoma International Airport</t>
  </si>
  <si>
    <t>SEA/KSEA</t>
  </si>
  <si>
    <t>Mexico Mexico City International Airport</t>
  </si>
  <si>
    <t>MEX/MMMX</t>
  </si>
  <si>
    <t>China Chongqing Jiangbei International Airport</t>
  </si>
  <si>
    <t>CKG/ZUCK</t>
  </si>
  <si>
    <t>China Shanghai Hongqiao International Airport</t>
  </si>
  <si>
    <t>SHA/ZSSS</t>
  </si>
  <si>
    <t>China Beijing Capital International Airport</t>
  </si>
  <si>
    <t>PEK/ZBAA</t>
  </si>
  <si>
    <t>China Kunming Changshui International Airport</t>
  </si>
  <si>
    <t>KMG/ZPPP</t>
  </si>
  <si>
    <t>China Shanghai Pudong International Airport</t>
  </si>
  <si>
    <t>PVG/ZSPD</t>
  </si>
  <si>
    <t>United States George Bush Intercontinental Airport</t>
  </si>
  <si>
    <t>IAH/KIAH</t>
  </si>
  <si>
    <t>Russia</t>
  </si>
  <si>
    <t>United Arab Emirates</t>
  </si>
  <si>
    <t>South Korea</t>
  </si>
  <si>
    <t>Changsha</t>
  </si>
  <si>
    <t>Wuhan</t>
  </si>
  <si>
    <t>Aeropuerto</t>
  </si>
  <si>
    <t>Codigo IATA/ICAO</t>
  </si>
  <si>
    <t>Pasajeros Anuales</t>
  </si>
  <si>
    <t>Codigo</t>
  </si>
  <si>
    <t>BuscarX</t>
  </si>
  <si>
    <t>BuscarV</t>
  </si>
  <si>
    <t>Busqueda Multiple</t>
  </si>
  <si>
    <t>Jamnagar Refinery (Reliance Industries Limited)</t>
  </si>
  <si>
    <t>Jamnagar, Gujarat, India</t>
  </si>
  <si>
    <t>Paraguana Refinery Complex (PDVSA)</t>
  </si>
  <si>
    <t>Punto Fijo, Falcón, Venezuela</t>
  </si>
  <si>
    <t>SK Energy Ulsan Refinery (SK Energy)</t>
  </si>
  <si>
    <t>Ulsan, South Korea</t>
  </si>
  <si>
    <t>Ruwais Refinery (Abu Dhabi National Oil Company)</t>
  </si>
  <si>
    <t>Ruwais, UAE</t>
  </si>
  <si>
    <t>Yeosu Refinery (GS Caltex)</t>
  </si>
  <si>
    <t>Yeosu, South Jeolla, South Korea</t>
  </si>
  <si>
    <t>Onsan Refinery (S-Oil)</t>
  </si>
  <si>
    <t>Port Arthur Refinery (Saudi Aramco)</t>
  </si>
  <si>
    <t>Port Arthur, Texas, United States</t>
  </si>
  <si>
    <t>Jurong Island Refinery (ExxonMobil)</t>
  </si>
  <si>
    <t>Jurong Island, Singapore</t>
  </si>
  <si>
    <t>Galveston Bay Refinery (Marathon Petroleum)</t>
  </si>
  <si>
    <t>Texas City, Texas, United States</t>
  </si>
  <si>
    <t>Garyville Refinery (Marathon Petroleum)</t>
  </si>
  <si>
    <t>Garyville, Louisiana, United States</t>
  </si>
  <si>
    <t>Baytown Refinery (ExxonMobil)</t>
  </si>
  <si>
    <t>Baytown, Texas, United States</t>
  </si>
  <si>
    <t>Ras Tanura Refinery (Saudi Aramco)</t>
  </si>
  <si>
    <t>Ras Tanura, Saudi Arabia</t>
  </si>
  <si>
    <t>Baton Rouge Refinery (ExxonMobil)</t>
  </si>
  <si>
    <t>Baton Rouge, Louisiana, United States</t>
  </si>
  <si>
    <t>Mailiao Refinery (Formosa Petrochemical)</t>
  </si>
  <si>
    <t>Mailiao Township, Taiwan</t>
  </si>
  <si>
    <t>Shell Pulau Bukom Refinery (Royal Dutch Shell)</t>
  </si>
  <si>
    <t>Bukom Island, Singapore</t>
  </si>
  <si>
    <t>Abadan Refinery (NIOC)</t>
  </si>
  <si>
    <t>Abadan, Iran</t>
  </si>
  <si>
    <t>2.-</t>
  </si>
  <si>
    <t>Refineria</t>
  </si>
  <si>
    <t>Ubicación</t>
  </si>
  <si>
    <t>BpD</t>
  </si>
  <si>
    <t>Ubicacion</t>
  </si>
  <si>
    <t>3.-</t>
  </si>
  <si>
    <t>Manejo de Errores</t>
  </si>
  <si>
    <t>Building</t>
  </si>
  <si>
    <t>City</t>
  </si>
  <si>
    <t>Height</t>
  </si>
  <si>
    <t>Height2</t>
  </si>
  <si>
    <t>Floors</t>
  </si>
  <si>
    <t>Built</t>
  </si>
  <si>
    <t>Burj Khalifa†</t>
  </si>
  <si>
    <t>Dubai</t>
  </si>
  <si>
    <t>829.8 m</t>
  </si>
  <si>
    <t>2,722 ft</t>
  </si>
  <si>
    <t>Merdeka 118†</t>
  </si>
  <si>
    <t>Kuala Lumpur</t>
  </si>
  <si>
    <t>Malaysia</t>
  </si>
  <si>
    <t>680.1 m</t>
  </si>
  <si>
    <t>2,231 ft</t>
  </si>
  <si>
    <t>Shanghai Tower</t>
  </si>
  <si>
    <t>Shanghai</t>
  </si>
  <si>
    <t>632 m</t>
  </si>
  <si>
    <t>2,073 ft</t>
  </si>
  <si>
    <t>Abraj Al-Bait Towers</t>
  </si>
  <si>
    <t>Mecca</t>
  </si>
  <si>
    <t>Saudi Arabia</t>
  </si>
  <si>
    <t>601 m</t>
  </si>
  <si>
    <t>1,971 ft</t>
  </si>
  <si>
    <t>Ping An Finance Center</t>
  </si>
  <si>
    <t>Shenzhen</t>
  </si>
  <si>
    <t>599.1 m</t>
  </si>
  <si>
    <t>1,965 ft</t>
  </si>
  <si>
    <t>Lotte World Tower†</t>
  </si>
  <si>
    <t>Seoul</t>
  </si>
  <si>
    <t>555.7 m</t>
  </si>
  <si>
    <t>1,823 ft</t>
  </si>
  <si>
    <t>One World Trade Center†</t>
  </si>
  <si>
    <t>New York City</t>
  </si>
  <si>
    <t>546.2 m</t>
  </si>
  <si>
    <t>1,792 ft</t>
  </si>
  <si>
    <t>Tianjin CTF Finance Centre†</t>
  </si>
  <si>
    <t>Tianjin</t>
  </si>
  <si>
    <t>530.4 m</t>
  </si>
  <si>
    <t>1,740 ft</t>
  </si>
  <si>
    <t>Guangzhou CTF Finance Centre</t>
  </si>
  <si>
    <t>Guangzhou</t>
  </si>
  <si>
    <t>530 m</t>
  </si>
  <si>
    <t>1,739 ft</t>
  </si>
  <si>
    <t>China Zun</t>
  </si>
  <si>
    <t>Beijing</t>
  </si>
  <si>
    <t>528 m</t>
  </si>
  <si>
    <t>1,732 ft</t>
  </si>
  <si>
    <t>Willis Tower†</t>
  </si>
  <si>
    <t>Chicago</t>
  </si>
  <si>
    <t>527 m</t>
  </si>
  <si>
    <t>1,729 ft</t>
  </si>
  <si>
    <t>Taipei 101</t>
  </si>
  <si>
    <t>Taipei</t>
  </si>
  <si>
    <t>Taiwan</t>
  </si>
  <si>
    <t>508 m</t>
  </si>
  <si>
    <t>1,667 ft</t>
  </si>
  <si>
    <t>Shanghai World Financial Center†</t>
  </si>
  <si>
    <t>494.3 m</t>
  </si>
  <si>
    <t>1,622 ft</t>
  </si>
  <si>
    <t>International Commerce Centre</t>
  </si>
  <si>
    <t>Hong Kong</t>
  </si>
  <si>
    <t>484 m</t>
  </si>
  <si>
    <t>1,588 ft</t>
  </si>
  <si>
    <t>Wuhan Greenland Center</t>
  </si>
  <si>
    <t>475.6 m</t>
  </si>
  <si>
    <t>1,560 ft</t>
  </si>
  <si>
    <t>Central Park Tower</t>
  </si>
  <si>
    <t>472.4 m</t>
  </si>
  <si>
    <t>1,550 ft</t>
  </si>
  <si>
    <t>Landmark 81†</t>
  </si>
  <si>
    <t>Ho Chi Minh City</t>
  </si>
  <si>
    <t>Vietnam</t>
  </si>
  <si>
    <t>469.5 m</t>
  </si>
  <si>
    <t>1,540 ft</t>
  </si>
  <si>
    <t>Lakhta Center</t>
  </si>
  <si>
    <t>St. Petersburg</t>
  </si>
  <si>
    <t>462 m</t>
  </si>
  <si>
    <t>1,516 ft</t>
  </si>
  <si>
    <t>International Land-Sea Center</t>
  </si>
  <si>
    <t>Chongqing</t>
  </si>
  <si>
    <t>458.2 m</t>
  </si>
  <si>
    <t>1,503 ft</t>
  </si>
  <si>
    <t>John Hancock Center†</t>
  </si>
  <si>
    <t>456.9 m</t>
  </si>
  <si>
    <t>1,499 ft</t>
  </si>
  <si>
    <t>The Exchange 106</t>
  </si>
  <si>
    <t>453.6 m</t>
  </si>
  <si>
    <t>1,488 ft</t>
  </si>
  <si>
    <t>Changsha IFS Tower T1</t>
  </si>
  <si>
    <t>452.1 m</t>
  </si>
  <si>
    <t>1,483 ft</t>
  </si>
  <si>
    <t>Petronas Tower 1</t>
  </si>
  <si>
    <t>451.9 m</t>
  </si>
  <si>
    <t>Petronas Tower 2</t>
  </si>
  <si>
    <t>Zifeng Tower</t>
  </si>
  <si>
    <t>Nanjing</t>
  </si>
  <si>
    <t>450 m</t>
  </si>
  <si>
    <t>1,476 ft</t>
  </si>
  <si>
    <t>Suzhou IFS</t>
  </si>
  <si>
    <t>Suzhou</t>
  </si>
  <si>
    <t>450 m</t>
  </si>
  <si>
    <t>Empire State Building†</t>
  </si>
  <si>
    <t>443.2 m</t>
  </si>
  <si>
    <t>1,454 ft</t>
  </si>
  <si>
    <t>Kingkey 100</t>
  </si>
  <si>
    <t>441.8 m</t>
  </si>
  <si>
    <t>1,449 ft</t>
  </si>
  <si>
    <t>Guangzhou International Finance Center</t>
  </si>
  <si>
    <t>438.6 m</t>
  </si>
  <si>
    <t>1,445 ft</t>
  </si>
  <si>
    <t>Wuhan Center</t>
  </si>
  <si>
    <t>438 m</t>
  </si>
  <si>
    <t>1,437 ft</t>
  </si>
  <si>
    <t>111 West 57th Street</t>
  </si>
  <si>
    <t>435.3 m</t>
  </si>
  <si>
    <t>1,428 ft</t>
  </si>
  <si>
    <t>Dongguan International Trade Center 1</t>
  </si>
  <si>
    <t>Dongguan</t>
  </si>
  <si>
    <t>426.9 m</t>
  </si>
  <si>
    <t>1,401 ft</t>
  </si>
  <si>
    <t>One Vanderbilt</t>
  </si>
  <si>
    <t>427 m</t>
  </si>
  <si>
    <t>432 Park Avenue</t>
  </si>
  <si>
    <t>425.5 m</t>
  </si>
  <si>
    <t>1,396 ft</t>
  </si>
  <si>
    <t>Marina 101</t>
  </si>
  <si>
    <t>425 m</t>
  </si>
  <si>
    <t>1,394 ft</t>
  </si>
  <si>
    <t>Trump International Hotel and Tower</t>
  </si>
  <si>
    <t>423.2 m</t>
  </si>
  <si>
    <t>1,388 ft</t>
  </si>
  <si>
    <t>Jin Mao Tower</t>
  </si>
  <si>
    <t>421 m</t>
  </si>
  <si>
    <t>1,381 ft</t>
  </si>
  <si>
    <t>Princess Tower†</t>
  </si>
  <si>
    <t>414 m</t>
  </si>
  <si>
    <t>1,358 ft</t>
  </si>
  <si>
    <t>Al Hamra Tower</t>
  </si>
  <si>
    <t>Kuwait City</t>
  </si>
  <si>
    <t>Kuwait</t>
  </si>
  <si>
    <t>412.6 m</t>
  </si>
  <si>
    <t>1,354 ft</t>
  </si>
  <si>
    <t>Two International Finance Centre</t>
  </si>
  <si>
    <t>412 m</t>
  </si>
  <si>
    <t>1,352 ft</t>
  </si>
  <si>
    <t>Haeundae LCT The Sharp Landmark Tower</t>
  </si>
  <si>
    <t>Busan</t>
  </si>
  <si>
    <t>411.6 m</t>
  </si>
  <si>
    <t>1,350 ft</t>
  </si>
  <si>
    <t>Guangxi China Resources Tower</t>
  </si>
  <si>
    <t>Nanning</t>
  </si>
  <si>
    <t>402.7 m</t>
  </si>
  <si>
    <t>1,321 ft</t>
  </si>
  <si>
    <t>Guiyang Financial Center Tower 1</t>
  </si>
  <si>
    <t>Guiyang</t>
  </si>
  <si>
    <t>401 m</t>
  </si>
  <si>
    <t>1,316 ft</t>
  </si>
  <si>
    <t>Rango</t>
  </si>
  <si>
    <t>Edificio</t>
  </si>
  <si>
    <t>Ciudad</t>
  </si>
  <si>
    <t>Pais</t>
  </si>
  <si>
    <t>Altura</t>
  </si>
  <si>
    <t>4.-</t>
  </si>
  <si>
    <t>1960 Valdivia earthquake</t>
  </si>
  <si>
    <t>9.4–9.6</t>
  </si>
  <si>
    <t>June 11, 1585</t>
  </si>
  <si>
    <t>1585 Aleutian Islands earthquake</t>
  </si>
  <si>
    <t>9.25 (est.)</t>
  </si>
  <si>
    <t>July 8, 1730</t>
  </si>
  <si>
    <t>1730 Valparaíso earthquake</t>
  </si>
  <si>
    <t>9.1–9.3 (est.)[36]</t>
  </si>
  <si>
    <t>1964 Alaska earthquake</t>
  </si>
  <si>
    <t>2004 Indian Ocean earthquake</t>
  </si>
  <si>
    <t>9.1–9.3</t>
  </si>
  <si>
    <t>October 17, 1737</t>
  </si>
  <si>
    <t>1737 Kamchatka earthquake</t>
  </si>
  <si>
    <t>9.0–9.3 (est.)</t>
  </si>
  <si>
    <t>November 17, 1837</t>
  </si>
  <si>
    <t>1837 Valdivia earthquake</t>
  </si>
  <si>
    <t>8.8–9.5 (est.)[37]</t>
  </si>
  <si>
    <t>2011 Tōhoku earthquake</t>
  </si>
  <si>
    <t>October 28, 1707</t>
  </si>
  <si>
    <t>1707 Hōei earthquake</t>
  </si>
  <si>
    <t>8.7–9.3 (est.) [38]</t>
  </si>
  <si>
    <t>November 25, 1833</t>
  </si>
  <si>
    <t>1833 Sumatra earthquake</t>
  </si>
  <si>
    <t>8.8–9.2 (est.)</t>
  </si>
  <si>
    <t>Chile Valdivia, Chile</t>
  </si>
  <si>
    <t>United States Pacific Ocean, Aleutian Islands (now Alaska, United States)</t>
  </si>
  <si>
    <t>Chile Valparaiso, Chile (then part of the Spanish Empire)</t>
  </si>
  <si>
    <t>United States Prince William Sound, Alaska, United States</t>
  </si>
  <si>
    <t>Indonesia Indian Ocean, Sumatra, Indonesia</t>
  </si>
  <si>
    <t>Russia Kamchatka Peninsula, Russia</t>
  </si>
  <si>
    <t>Japan Pacific Ocean, Tōhoku region, Japan</t>
  </si>
  <si>
    <t>Japan Pacific Ocean, Shikoku region, Japan</t>
  </si>
  <si>
    <t>Indonesia Sumatra, Indonesia (then part of the Dutch East Indies)</t>
  </si>
  <si>
    <t>Fecha</t>
  </si>
  <si>
    <t>Evento</t>
  </si>
  <si>
    <t>Magnitud</t>
  </si>
  <si>
    <t>Busqueda Horizontal</t>
  </si>
  <si>
    <t>BuscarH</t>
  </si>
  <si>
    <t>5.-</t>
  </si>
  <si>
    <t>Busqueda Doble</t>
  </si>
  <si>
    <t>Campo</t>
  </si>
  <si>
    <t>Indice y Coincidir</t>
  </si>
  <si>
    <t>6.-</t>
  </si>
  <si>
    <t>RetroCompatibilidad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</si>
</sst>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5F5F1"/>
      <name val="Montserrat Black"/>
    </font>
    <font>
      <sz val="12"/>
      <color theme="0"/>
      <name val="Roboto Black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C8259"/>
        <bgColor indexed="64"/>
      </patternFill>
    </fill>
    <fill>
      <patternFill patternType="solid">
        <fgColor rgb="FF0A606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3" borderId="0" xfId="0" applyFont="1" applyFill="1" applyAlignment="1">
      <alignment horizontal="right"/>
    </xf>
    <xf numFmtId="3" fontId="0" fillId="0" borderId="0" xfId="0" applyNumberFormat="1"/>
    <xf numFmtId="0" fontId="3" fillId="4" borderId="0" xfId="0" applyFont="1" applyFill="1"/>
    <xf numFmtId="0" fontId="1" fillId="2" borderId="1" xfId="1"/>
    <xf numFmtId="15" fontId="0" fillId="0" borderId="0" xfId="0" applyNumberFormat="1"/>
    <xf numFmtId="4" fontId="0" fillId="0" borderId="0" xfId="0" applyNumberFormat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5</xdr:row>
      <xdr:rowOff>142875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2ACB73B-27F1-4D19-8362-C787428F616D}"/>
            </a:ext>
          </a:extLst>
        </xdr:cNvPr>
        <xdr:cNvSpPr/>
      </xdr:nvSpPr>
      <xdr:spPr>
        <a:xfrm>
          <a:off x="0" y="0"/>
          <a:ext cx="4762500" cy="1095375"/>
        </a:xfrm>
        <a:prstGeom prst="roundRect">
          <a:avLst/>
        </a:prstGeom>
        <a:solidFill>
          <a:srgbClr val="F5F5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209550</xdr:colOff>
      <xdr:row>0</xdr:row>
      <xdr:rowOff>0</xdr:rowOff>
    </xdr:from>
    <xdr:to>
      <xdr:col>1</xdr:col>
      <xdr:colOff>542925</xdr:colOff>
      <xdr:row>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2DF422-399E-470E-94AF-742B91537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1095375" cy="1095375"/>
        </a:xfrm>
        <a:prstGeom prst="rect">
          <a:avLst/>
        </a:prstGeom>
      </xdr:spPr>
    </xdr:pic>
    <xdr:clientData/>
  </xdr:twoCellAnchor>
  <xdr:twoCellAnchor>
    <xdr:from>
      <xdr:col>1</xdr:col>
      <xdr:colOff>657226</xdr:colOff>
      <xdr:row>0</xdr:row>
      <xdr:rowOff>66675</xdr:rowOff>
    </xdr:from>
    <xdr:to>
      <xdr:col>5</xdr:col>
      <xdr:colOff>657226</xdr:colOff>
      <xdr:row>5</xdr:row>
      <xdr:rowOff>85725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3FA5D20-A981-4639-9689-B977BA70AD6D}"/>
            </a:ext>
          </a:extLst>
        </xdr:cNvPr>
        <xdr:cNvSpPr txBox="1"/>
      </xdr:nvSpPr>
      <xdr:spPr>
        <a:xfrm>
          <a:off x="1419226" y="66675"/>
          <a:ext cx="304800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>
              <a:latin typeface="Roboto Black" panose="02000000000000000000" pitchFamily="2" charset="0"/>
              <a:ea typeface="Roboto Black" panose="02000000000000000000" pitchFamily="2" charset="0"/>
            </a:rPr>
            <a:t>BuscarV vs BuscarX en</a:t>
          </a:r>
        </a:p>
        <a:p>
          <a:pPr algn="ctr"/>
          <a:r>
            <a:rPr lang="en-US" sz="3200" baseline="0">
              <a:solidFill>
                <a:srgbClr val="00B050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EXCEL</a:t>
          </a:r>
          <a:endParaRPr lang="en-US" sz="3200">
            <a:solidFill>
              <a:srgbClr val="00B050"/>
            </a:solidFill>
            <a:latin typeface="Roboto Black" panose="02000000000000000000" pitchFamily="2" charset="0"/>
            <a:ea typeface="Roboto Black" panose="02000000000000000000" pitchFamily="2" charset="0"/>
          </a:endParaRPr>
        </a:p>
      </xdr:txBody>
    </xdr:sp>
    <xdr:clientData/>
  </xdr:twoCellAnchor>
  <xdr:twoCellAnchor>
    <xdr:from>
      <xdr:col>0</xdr:col>
      <xdr:colOff>733425</xdr:colOff>
      <xdr:row>9</xdr:row>
      <xdr:rowOff>76200</xdr:rowOff>
    </xdr:from>
    <xdr:to>
      <xdr:col>5</xdr:col>
      <xdr:colOff>190500</xdr:colOff>
      <xdr:row>14</xdr:row>
      <xdr:rowOff>66675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498CA5EF-98EC-49A4-884C-15CB96D9C8C4}"/>
            </a:ext>
          </a:extLst>
        </xdr:cNvPr>
        <xdr:cNvSpPr/>
      </xdr:nvSpPr>
      <xdr:spPr>
        <a:xfrm>
          <a:off x="733425" y="1828800"/>
          <a:ext cx="32670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Usa BuscarV y  BuscarX para</a:t>
          </a:r>
          <a:r>
            <a:rPr lang="en-US" sz="1100" baseline="0"/>
            <a:t> buscar el codigo de aeropuerto del aeropuerto seleccionado.</a:t>
          </a:r>
          <a:endParaRPr lang="en-US" sz="1100"/>
        </a:p>
      </xdr:txBody>
    </xdr:sp>
    <xdr:clientData/>
  </xdr:twoCellAnchor>
  <xdr:twoCellAnchor>
    <xdr:from>
      <xdr:col>0</xdr:col>
      <xdr:colOff>752475</xdr:colOff>
      <xdr:row>43</xdr:row>
      <xdr:rowOff>161925</xdr:rowOff>
    </xdr:from>
    <xdr:to>
      <xdr:col>2</xdr:col>
      <xdr:colOff>66675</xdr:colOff>
      <xdr:row>48</xdr:row>
      <xdr:rowOff>152400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06B7FD03-EC03-4098-8DA4-50D30C27FEA0}"/>
            </a:ext>
          </a:extLst>
        </xdr:cNvPr>
        <xdr:cNvSpPr/>
      </xdr:nvSpPr>
      <xdr:spPr>
        <a:xfrm>
          <a:off x="752475" y="8448675"/>
          <a:ext cx="38385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Usa BuscarV y BuscarX</a:t>
          </a:r>
          <a:r>
            <a:rPr lang="en-US" sz="1100" baseline="0"/>
            <a:t> para traer la ubicación y la cantidad de barriles por dia de la refineria seleccionada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695325</xdr:colOff>
      <xdr:row>73</xdr:row>
      <xdr:rowOff>0</xdr:rowOff>
    </xdr:from>
    <xdr:to>
      <xdr:col>2</xdr:col>
      <xdr:colOff>9525</xdr:colOff>
      <xdr:row>77</xdr:row>
      <xdr:rowOff>180975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7F13BAD4-2FB5-4D64-95F7-30F76157B8A1}"/>
            </a:ext>
          </a:extLst>
        </xdr:cNvPr>
        <xdr:cNvSpPr/>
      </xdr:nvSpPr>
      <xdr:spPr>
        <a:xfrm>
          <a:off x="695325" y="14058900"/>
          <a:ext cx="38385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r>
            <a:rPr lang="en-US" sz="1100"/>
            <a:t>Arma un BuscarV y BuscarX que puedan lidiar con el error que se presenta en la tabla de a continuación</a:t>
          </a:r>
        </a:p>
      </xdr:txBody>
    </xdr:sp>
    <xdr:clientData/>
  </xdr:twoCellAnchor>
  <xdr:twoCellAnchor>
    <xdr:from>
      <xdr:col>0</xdr:col>
      <xdr:colOff>638175</xdr:colOff>
      <xdr:row>130</xdr:row>
      <xdr:rowOff>19050</xdr:rowOff>
    </xdr:from>
    <xdr:to>
      <xdr:col>1</xdr:col>
      <xdr:colOff>3714750</xdr:colOff>
      <xdr:row>135</xdr:row>
      <xdr:rowOff>9525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BDF12E0B-2D09-4A95-915B-193B02860715}"/>
            </a:ext>
          </a:extLst>
        </xdr:cNvPr>
        <xdr:cNvSpPr/>
      </xdr:nvSpPr>
      <xdr:spPr>
        <a:xfrm>
          <a:off x="638175" y="25003125"/>
          <a:ext cx="38385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Realiza una busqueda horizontal de los terremotos mas mamalones de la historia. 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155</xdr:row>
      <xdr:rowOff>142875</xdr:rowOff>
    </xdr:from>
    <xdr:to>
      <xdr:col>2</xdr:col>
      <xdr:colOff>76200</xdr:colOff>
      <xdr:row>160</xdr:row>
      <xdr:rowOff>133350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8787ACB8-38F7-44EF-A684-1292E9F2DDD6}"/>
            </a:ext>
          </a:extLst>
        </xdr:cNvPr>
        <xdr:cNvSpPr/>
      </xdr:nvSpPr>
      <xdr:spPr>
        <a:xfrm>
          <a:off x="762000" y="29984700"/>
          <a:ext cx="38385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Arma un BuscarX y un INdice y Coincidir donde escojas Edificio y que es lo que quieres ver.</a:t>
          </a:r>
          <a:endParaRPr lang="en-US" sz="1100"/>
        </a:p>
      </xdr:txBody>
    </xdr:sp>
    <xdr:clientData/>
  </xdr:twoCellAnchor>
  <xdr:twoCellAnchor>
    <xdr:from>
      <xdr:col>1</xdr:col>
      <xdr:colOff>76200</xdr:colOff>
      <xdr:row>215</xdr:row>
      <xdr:rowOff>66675</xdr:rowOff>
    </xdr:from>
    <xdr:to>
      <xdr:col>2</xdr:col>
      <xdr:colOff>152400</xdr:colOff>
      <xdr:row>220</xdr:row>
      <xdr:rowOff>57150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C22F7BA2-5CA8-433F-B688-92935ABBFCC7}"/>
            </a:ext>
          </a:extLst>
        </xdr:cNvPr>
        <xdr:cNvSpPr/>
      </xdr:nvSpPr>
      <xdr:spPr>
        <a:xfrm>
          <a:off x="838200" y="41405175"/>
          <a:ext cx="3838575" cy="94297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A ver si tan machito. Armate un BuscarX que lo pueda usar tu Jefe que insiste que no le cambien el Excel 2010 por que es el que sabe usar. </a:t>
          </a:r>
          <a:endParaRPr lang="en-US" sz="1100"/>
        </a:p>
      </xdr:txBody>
    </xdr:sp>
    <xdr:clientData/>
  </xdr:twoCellAnchor>
  <xdr:twoCellAnchor editAs="oneCell">
    <xdr:from>
      <xdr:col>1</xdr:col>
      <xdr:colOff>104775</xdr:colOff>
      <xdr:row>221</xdr:row>
      <xdr:rowOff>57150</xdr:rowOff>
    </xdr:from>
    <xdr:to>
      <xdr:col>3</xdr:col>
      <xdr:colOff>666750</xdr:colOff>
      <xdr:row>244</xdr:row>
      <xdr:rowOff>76200</xdr:rowOff>
    </xdr:to>
    <xdr:pic>
      <xdr:nvPicPr>
        <xdr:cNvPr id="12" name="Imagen 11" descr="No pos me mato | •Anime• Amino">
          <a:extLst>
            <a:ext uri="{FF2B5EF4-FFF2-40B4-BE49-F238E27FC236}">
              <a16:creationId xmlns:a16="http://schemas.microsoft.com/office/drawing/2014/main" id="{8C8F55D0-8BE3-4D47-F947-B25455061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42538650"/>
          <a:ext cx="5715000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996C-D75A-4AD7-8397-1BAEF2FF79CC}">
  <dimension ref="A9:L214"/>
  <sheetViews>
    <sheetView tabSelected="1" topLeftCell="G160" workbookViewId="0">
      <selection activeCell="N167" sqref="N167"/>
    </sheetView>
  </sheetViews>
  <sheetFormatPr baseColWidth="10" defaultRowHeight="15" x14ac:dyDescent="0.25"/>
  <cols>
    <col min="2" max="2" width="56.42578125" bestFit="1" customWidth="1"/>
    <col min="3" max="3" width="20.85546875" bestFit="1" customWidth="1"/>
    <col min="4" max="4" width="20.7109375" bestFit="1" customWidth="1"/>
    <col min="6" max="6" width="14.85546875" customWidth="1"/>
    <col min="7" max="7" width="12.5703125" customWidth="1"/>
    <col min="8" max="8" width="26" customWidth="1"/>
    <col min="11" max="11" width="29.7109375" customWidth="1"/>
    <col min="12" max="12" width="42.7109375" customWidth="1"/>
  </cols>
  <sheetData>
    <row r="9" spans="2:8" ht="18" x14ac:dyDescent="0.35">
      <c r="B9" s="1" t="s">
        <v>0</v>
      </c>
      <c r="C9" t="s">
        <v>1</v>
      </c>
    </row>
    <row r="15" spans="2:8" x14ac:dyDescent="0.25">
      <c r="G15" t="s">
        <v>62</v>
      </c>
    </row>
    <row r="16" spans="2:8" ht="15.75" x14ac:dyDescent="0.25">
      <c r="B16" s="3" t="s">
        <v>57</v>
      </c>
      <c r="C16" s="3" t="s">
        <v>58</v>
      </c>
      <c r="D16" s="3" t="s">
        <v>59</v>
      </c>
      <c r="G16" s="3" t="s">
        <v>57</v>
      </c>
      <c r="H16" s="3" t="s">
        <v>60</v>
      </c>
    </row>
    <row r="17" spans="2:8" x14ac:dyDescent="0.25">
      <c r="B17" t="s">
        <v>4</v>
      </c>
      <c r="C17" t="s">
        <v>6</v>
      </c>
      <c r="D17" s="2">
        <v>75537213</v>
      </c>
      <c r="G17" s="4" t="s">
        <v>32</v>
      </c>
      <c r="H17" t="str">
        <f>VLOOKUP(G17,B16:D39,2,0)</f>
        <v>IST/LTFM</v>
      </c>
    </row>
    <row r="18" spans="2:8" x14ac:dyDescent="0.25">
      <c r="B18" t="s">
        <v>7</v>
      </c>
      <c r="C18" t="s">
        <v>8</v>
      </c>
      <c r="D18" s="2">
        <v>62465756</v>
      </c>
    </row>
    <row r="19" spans="2:8" x14ac:dyDescent="0.25">
      <c r="B19" t="s">
        <v>9</v>
      </c>
      <c r="C19" t="s">
        <v>10</v>
      </c>
      <c r="D19" s="2">
        <v>58828552</v>
      </c>
    </row>
    <row r="20" spans="2:8" x14ac:dyDescent="0.25">
      <c r="B20" t="s">
        <v>11</v>
      </c>
      <c r="C20" t="s">
        <v>12</v>
      </c>
      <c r="D20" s="2">
        <v>54020399</v>
      </c>
      <c r="G20" t="s">
        <v>61</v>
      </c>
    </row>
    <row r="21" spans="2:8" ht="15.75" x14ac:dyDescent="0.25">
      <c r="B21" t="s">
        <v>13</v>
      </c>
      <c r="C21" t="s">
        <v>14</v>
      </c>
      <c r="D21" s="2">
        <v>48007284</v>
      </c>
      <c r="G21" s="3" t="s">
        <v>57</v>
      </c>
      <c r="H21" s="3" t="s">
        <v>60</v>
      </c>
    </row>
    <row r="22" spans="2:8" x14ac:dyDescent="0.25">
      <c r="B22" t="s">
        <v>15</v>
      </c>
      <c r="C22" t="s">
        <v>16</v>
      </c>
      <c r="D22" s="2">
        <v>43302230</v>
      </c>
      <c r="G22" s="4" t="s">
        <v>30</v>
      </c>
      <c r="H22" t="str">
        <f>_xlfn.XLOOKUP(G22,B16:B39,C16:C39,,0)</f>
        <v>DEL/VIDP</v>
      </c>
    </row>
    <row r="23" spans="2:8" x14ac:dyDescent="0.25">
      <c r="B23" t="s">
        <v>17</v>
      </c>
      <c r="C23" t="s">
        <v>18</v>
      </c>
      <c r="D23" s="2">
        <v>40351068</v>
      </c>
    </row>
    <row r="24" spans="2:8" x14ac:dyDescent="0.25">
      <c r="B24" t="s">
        <v>19</v>
      </c>
      <c r="C24" t="s">
        <v>21</v>
      </c>
      <c r="D24" s="2">
        <v>40249679</v>
      </c>
    </row>
    <row r="25" spans="2:8" x14ac:dyDescent="0.25">
      <c r="B25" t="s">
        <v>22</v>
      </c>
      <c r="C25" t="s">
        <v>23</v>
      </c>
      <c r="D25" s="2">
        <v>40117496</v>
      </c>
    </row>
    <row r="26" spans="2:8" x14ac:dyDescent="0.25">
      <c r="B26" t="s">
        <v>24</v>
      </c>
      <c r="C26" t="s">
        <v>25</v>
      </c>
      <c r="D26" s="2">
        <v>39710493</v>
      </c>
    </row>
    <row r="27" spans="2:8" x14ac:dyDescent="0.25">
      <c r="B27" t="s">
        <v>26</v>
      </c>
      <c r="C27" t="s">
        <v>27</v>
      </c>
      <c r="D27" s="2">
        <v>38846713</v>
      </c>
    </row>
    <row r="28" spans="2:8" x14ac:dyDescent="0.25">
      <c r="B28" t="s">
        <v>28</v>
      </c>
      <c r="C28" t="s">
        <v>29</v>
      </c>
      <c r="D28" s="2">
        <v>37302456</v>
      </c>
    </row>
    <row r="29" spans="2:8" x14ac:dyDescent="0.25">
      <c r="B29" t="s">
        <v>30</v>
      </c>
      <c r="C29" t="s">
        <v>31</v>
      </c>
      <c r="D29" s="2">
        <v>37139957</v>
      </c>
    </row>
    <row r="30" spans="2:8" x14ac:dyDescent="0.25">
      <c r="B30" t="s">
        <v>32</v>
      </c>
      <c r="C30" t="s">
        <v>33</v>
      </c>
      <c r="D30" s="2">
        <v>36988563</v>
      </c>
    </row>
    <row r="31" spans="2:8" x14ac:dyDescent="0.25">
      <c r="B31" t="s">
        <v>34</v>
      </c>
      <c r="C31" t="s">
        <v>35</v>
      </c>
      <c r="D31" s="2">
        <v>36358185</v>
      </c>
    </row>
    <row r="32" spans="2:8" x14ac:dyDescent="0.25">
      <c r="B32" t="s">
        <v>36</v>
      </c>
      <c r="C32" t="s">
        <v>37</v>
      </c>
      <c r="D32" s="2">
        <v>36154015</v>
      </c>
    </row>
    <row r="33" spans="2:4" x14ac:dyDescent="0.25">
      <c r="B33" t="s">
        <v>38</v>
      </c>
      <c r="C33" t="s">
        <v>39</v>
      </c>
      <c r="D33" s="2">
        <v>36056614</v>
      </c>
    </row>
    <row r="34" spans="2:4" x14ac:dyDescent="0.25">
      <c r="B34" t="s">
        <v>40</v>
      </c>
      <c r="C34" t="s">
        <v>41</v>
      </c>
      <c r="D34" s="2">
        <v>35766284</v>
      </c>
    </row>
    <row r="35" spans="2:4" x14ac:dyDescent="0.25">
      <c r="B35" t="s">
        <v>42</v>
      </c>
      <c r="C35" t="s">
        <v>43</v>
      </c>
      <c r="D35" s="2">
        <v>33207337</v>
      </c>
    </row>
    <row r="36" spans="2:4" x14ac:dyDescent="0.25">
      <c r="B36" t="s">
        <v>44</v>
      </c>
      <c r="C36" t="s">
        <v>45</v>
      </c>
      <c r="D36" s="2">
        <v>32639013</v>
      </c>
    </row>
    <row r="37" spans="2:4" x14ac:dyDescent="0.25">
      <c r="B37" t="s">
        <v>46</v>
      </c>
      <c r="C37" t="s">
        <v>47</v>
      </c>
      <c r="D37" s="2">
        <v>32221195</v>
      </c>
    </row>
    <row r="38" spans="2:4" x14ac:dyDescent="0.25">
      <c r="B38" t="s">
        <v>48</v>
      </c>
      <c r="C38" t="s">
        <v>49</v>
      </c>
      <c r="D38" s="2">
        <v>32206814</v>
      </c>
    </row>
    <row r="39" spans="2:4" x14ac:dyDescent="0.25">
      <c r="B39" t="s">
        <v>50</v>
      </c>
      <c r="C39" t="s">
        <v>51</v>
      </c>
      <c r="D39" s="2">
        <v>31866308</v>
      </c>
    </row>
    <row r="40" spans="2:4" x14ac:dyDescent="0.25">
      <c r="D40" s="2"/>
    </row>
    <row r="41" spans="2:4" x14ac:dyDescent="0.25">
      <c r="D41" s="2"/>
    </row>
    <row r="43" spans="2:4" ht="18" x14ac:dyDescent="0.35">
      <c r="B43" s="1" t="s">
        <v>95</v>
      </c>
      <c r="C43" t="s">
        <v>63</v>
      </c>
    </row>
    <row r="51" spans="1:8" x14ac:dyDescent="0.25">
      <c r="F51" t="s">
        <v>62</v>
      </c>
    </row>
    <row r="52" spans="1:8" ht="15.75" x14ac:dyDescent="0.25">
      <c r="B52" s="3" t="s">
        <v>96</v>
      </c>
      <c r="C52" s="3" t="s">
        <v>97</v>
      </c>
      <c r="D52" s="3" t="s">
        <v>98</v>
      </c>
      <c r="F52" s="3" t="s">
        <v>96</v>
      </c>
      <c r="G52" s="3" t="s">
        <v>99</v>
      </c>
      <c r="H52" s="3" t="s">
        <v>98</v>
      </c>
    </row>
    <row r="53" spans="1:8" x14ac:dyDescent="0.25">
      <c r="A53">
        <v>1</v>
      </c>
      <c r="B53" t="s">
        <v>64</v>
      </c>
      <c r="C53" t="s">
        <v>65</v>
      </c>
      <c r="D53" s="2">
        <v>1240000</v>
      </c>
      <c r="F53" s="4" t="s">
        <v>64</v>
      </c>
      <c r="G53" t="str">
        <f>VLOOKUP($F$53,$B$52:$D$68,2,0)</f>
        <v>Jamnagar, Gujarat, India</v>
      </c>
      <c r="H53" s="6">
        <f>VLOOKUP($F$53,$B$52:$D$68,3,0)</f>
        <v>1240000</v>
      </c>
    </row>
    <row r="54" spans="1:8" x14ac:dyDescent="0.25">
      <c r="A54">
        <v>2</v>
      </c>
      <c r="B54" t="s">
        <v>66</v>
      </c>
      <c r="C54" t="s">
        <v>67</v>
      </c>
      <c r="D54" s="2">
        <v>940000</v>
      </c>
    </row>
    <row r="55" spans="1:8" x14ac:dyDescent="0.25">
      <c r="A55">
        <v>3</v>
      </c>
      <c r="B55" t="s">
        <v>68</v>
      </c>
      <c r="C55" t="s">
        <v>69</v>
      </c>
      <c r="D55" s="2">
        <v>850000</v>
      </c>
    </row>
    <row r="56" spans="1:8" x14ac:dyDescent="0.25">
      <c r="A56">
        <v>4</v>
      </c>
      <c r="B56" t="s">
        <v>70</v>
      </c>
      <c r="C56" t="s">
        <v>71</v>
      </c>
      <c r="D56" s="2">
        <v>817000</v>
      </c>
      <c r="F56" t="s">
        <v>61</v>
      </c>
    </row>
    <row r="57" spans="1:8" ht="15.75" x14ac:dyDescent="0.25">
      <c r="A57">
        <v>5</v>
      </c>
      <c r="B57" t="s">
        <v>72</v>
      </c>
      <c r="C57" t="s">
        <v>73</v>
      </c>
      <c r="D57" s="2">
        <v>730000</v>
      </c>
      <c r="F57" s="3" t="s">
        <v>96</v>
      </c>
      <c r="G57" s="3" t="s">
        <v>99</v>
      </c>
      <c r="H57" s="3" t="s">
        <v>98</v>
      </c>
    </row>
    <row r="58" spans="1:8" x14ac:dyDescent="0.25">
      <c r="A58">
        <v>6</v>
      </c>
      <c r="B58" t="s">
        <v>74</v>
      </c>
      <c r="C58" t="s">
        <v>69</v>
      </c>
      <c r="D58" s="2">
        <v>669000</v>
      </c>
      <c r="F58" s="4" t="s">
        <v>66</v>
      </c>
      <c r="G58" t="str">
        <f>_xlfn.XLOOKUP($F$58,$B$52:$B$68,C52:C68,0)</f>
        <v>Punto Fijo, Falcón, Venezuela</v>
      </c>
      <c r="H58" s="6">
        <f>_xlfn.XLOOKUP($F$58,$B$52:$B$68,D52:D68,0)</f>
        <v>940000</v>
      </c>
    </row>
    <row r="59" spans="1:8" x14ac:dyDescent="0.25">
      <c r="A59">
        <v>7</v>
      </c>
      <c r="B59" t="s">
        <v>75</v>
      </c>
      <c r="C59" t="s">
        <v>76</v>
      </c>
      <c r="D59" s="2">
        <v>635000</v>
      </c>
    </row>
    <row r="60" spans="1:8" x14ac:dyDescent="0.25">
      <c r="A60">
        <v>8</v>
      </c>
      <c r="B60" t="s">
        <v>77</v>
      </c>
      <c r="C60" t="s">
        <v>78</v>
      </c>
      <c r="D60" s="2">
        <v>605000</v>
      </c>
    </row>
    <row r="61" spans="1:8" x14ac:dyDescent="0.25">
      <c r="A61">
        <v>9</v>
      </c>
      <c r="B61" t="s">
        <v>79</v>
      </c>
      <c r="C61" t="s">
        <v>80</v>
      </c>
      <c r="D61" s="2">
        <v>593000</v>
      </c>
    </row>
    <row r="62" spans="1:8" x14ac:dyDescent="0.25">
      <c r="A62">
        <v>10</v>
      </c>
      <c r="B62" t="s">
        <v>81</v>
      </c>
      <c r="C62" t="s">
        <v>82</v>
      </c>
      <c r="D62" s="2">
        <v>585000</v>
      </c>
    </row>
    <row r="63" spans="1:8" x14ac:dyDescent="0.25">
      <c r="A63">
        <v>11</v>
      </c>
      <c r="B63" t="s">
        <v>83</v>
      </c>
      <c r="C63" t="s">
        <v>84</v>
      </c>
      <c r="D63" s="2">
        <v>560500</v>
      </c>
    </row>
    <row r="64" spans="1:8" x14ac:dyDescent="0.25">
      <c r="A64">
        <v>12</v>
      </c>
      <c r="B64" t="s">
        <v>85</v>
      </c>
      <c r="C64" t="s">
        <v>86</v>
      </c>
      <c r="D64" s="2">
        <v>550000</v>
      </c>
    </row>
    <row r="65" spans="1:4" x14ac:dyDescent="0.25">
      <c r="A65">
        <v>13</v>
      </c>
      <c r="B65" t="s">
        <v>87</v>
      </c>
      <c r="C65" t="s">
        <v>88</v>
      </c>
      <c r="D65" s="2">
        <v>540000</v>
      </c>
    </row>
    <row r="66" spans="1:4" x14ac:dyDescent="0.25">
      <c r="A66">
        <v>14</v>
      </c>
      <c r="B66" t="s">
        <v>89</v>
      </c>
      <c r="C66" t="s">
        <v>90</v>
      </c>
      <c r="D66" s="2">
        <v>540000</v>
      </c>
    </row>
    <row r="67" spans="1:4" x14ac:dyDescent="0.25">
      <c r="A67">
        <v>15</v>
      </c>
      <c r="B67" t="s">
        <v>91</v>
      </c>
      <c r="C67" t="s">
        <v>92</v>
      </c>
      <c r="D67" s="2">
        <v>500000</v>
      </c>
    </row>
    <row r="68" spans="1:4" x14ac:dyDescent="0.25">
      <c r="A68">
        <v>16</v>
      </c>
      <c r="B68" t="s">
        <v>93</v>
      </c>
      <c r="C68" t="s">
        <v>94</v>
      </c>
      <c r="D68" s="2">
        <v>450000</v>
      </c>
    </row>
    <row r="72" spans="1:4" ht="18" x14ac:dyDescent="0.35">
      <c r="B72" s="1" t="s">
        <v>100</v>
      </c>
      <c r="C72" t="s">
        <v>101</v>
      </c>
    </row>
    <row r="82" spans="1:12" ht="15.75" x14ac:dyDescent="0.25">
      <c r="A82" s="3" t="s">
        <v>260</v>
      </c>
      <c r="B82" s="3" t="s">
        <v>261</v>
      </c>
      <c r="C82" s="3" t="s">
        <v>262</v>
      </c>
      <c r="D82" s="3" t="s">
        <v>263</v>
      </c>
      <c r="E82" s="3" t="s">
        <v>264</v>
      </c>
      <c r="F82" s="3" t="s">
        <v>106</v>
      </c>
      <c r="G82" s="3" t="s">
        <v>107</v>
      </c>
      <c r="H82" s="3"/>
      <c r="J82" t="s">
        <v>62</v>
      </c>
    </row>
    <row r="83" spans="1:12" ht="15.75" x14ac:dyDescent="0.25">
      <c r="A83">
        <v>1</v>
      </c>
      <c r="B83" t="s">
        <v>108</v>
      </c>
      <c r="C83" t="s">
        <v>109</v>
      </c>
      <c r="D83" t="s">
        <v>53</v>
      </c>
      <c r="E83" t="s">
        <v>110</v>
      </c>
      <c r="F83">
        <v>163</v>
      </c>
      <c r="G83">
        <v>2010</v>
      </c>
      <c r="J83" s="3" t="s">
        <v>261</v>
      </c>
      <c r="K83" s="3" t="s">
        <v>262</v>
      </c>
      <c r="L83" s="3" t="s">
        <v>264</v>
      </c>
    </row>
    <row r="84" spans="1:12" x14ac:dyDescent="0.25">
      <c r="A84">
        <v>2</v>
      </c>
      <c r="B84" t="s">
        <v>112</v>
      </c>
      <c r="C84" t="s">
        <v>113</v>
      </c>
      <c r="D84" t="s">
        <v>114</v>
      </c>
      <c r="E84" t="s">
        <v>115</v>
      </c>
      <c r="F84">
        <v>118</v>
      </c>
      <c r="G84">
        <v>2022</v>
      </c>
      <c r="J84" s="4" t="s">
        <v>146</v>
      </c>
      <c r="K84" t="str">
        <f>IFERROR(VLOOKUP($J$84,$B$83:$H$125,2,0),"No se encontró ningún resultado")</f>
        <v>No se encontró ningún resultado</v>
      </c>
      <c r="L84" t="str">
        <f>IFERROR(VLOOKUP($J$84,$B$83:$H$125,2,0),"No se encontró ningún resultado")</f>
        <v>No se encontró ningún resultado</v>
      </c>
    </row>
    <row r="85" spans="1:12" x14ac:dyDescent="0.25">
      <c r="A85">
        <v>3</v>
      </c>
      <c r="B85" t="s">
        <v>117</v>
      </c>
      <c r="C85" t="s">
        <v>118</v>
      </c>
      <c r="D85" t="s">
        <v>20</v>
      </c>
      <c r="E85" t="s">
        <v>119</v>
      </c>
      <c r="F85">
        <v>128</v>
      </c>
      <c r="G85">
        <v>2015</v>
      </c>
    </row>
    <row r="86" spans="1:12" x14ac:dyDescent="0.25">
      <c r="A86">
        <v>4</v>
      </c>
      <c r="B86" t="s">
        <v>121</v>
      </c>
      <c r="C86" t="s">
        <v>122</v>
      </c>
      <c r="D86" t="s">
        <v>123</v>
      </c>
      <c r="E86" t="s">
        <v>124</v>
      </c>
      <c r="F86">
        <v>120</v>
      </c>
      <c r="G86">
        <v>2012</v>
      </c>
    </row>
    <row r="87" spans="1:12" x14ac:dyDescent="0.25">
      <c r="A87">
        <v>5</v>
      </c>
      <c r="B87" t="s">
        <v>126</v>
      </c>
      <c r="C87" t="s">
        <v>127</v>
      </c>
      <c r="D87" t="s">
        <v>20</v>
      </c>
      <c r="E87" t="s">
        <v>128</v>
      </c>
      <c r="F87">
        <v>115</v>
      </c>
      <c r="G87">
        <v>2016</v>
      </c>
      <c r="J87" t="s">
        <v>61</v>
      </c>
    </row>
    <row r="88" spans="1:12" ht="15.75" x14ac:dyDescent="0.25">
      <c r="A88">
        <v>6</v>
      </c>
      <c r="B88" t="s">
        <v>130</v>
      </c>
      <c r="C88" t="s">
        <v>131</v>
      </c>
      <c r="D88" t="s">
        <v>54</v>
      </c>
      <c r="E88" t="s">
        <v>132</v>
      </c>
      <c r="F88">
        <v>123</v>
      </c>
      <c r="G88">
        <v>2016</v>
      </c>
      <c r="J88" s="3" t="s">
        <v>261</v>
      </c>
      <c r="K88" s="3" t="s">
        <v>262</v>
      </c>
      <c r="L88" s="3" t="s">
        <v>264</v>
      </c>
    </row>
    <row r="89" spans="1:12" x14ac:dyDescent="0.25">
      <c r="A89">
        <v>7</v>
      </c>
      <c r="B89" t="s">
        <v>134</v>
      </c>
      <c r="C89" t="s">
        <v>135</v>
      </c>
      <c r="D89" t="s">
        <v>5</v>
      </c>
      <c r="E89" t="s">
        <v>136</v>
      </c>
      <c r="F89">
        <v>104</v>
      </c>
      <c r="G89">
        <v>2014</v>
      </c>
      <c r="J89" s="4" t="s">
        <v>108</v>
      </c>
      <c r="K89" t="str">
        <f>_xlfn.XLOOKUP($J$89,$B$83:$B$125,C83:C125,"No encontré el edificio",0)</f>
        <v>Dubai</v>
      </c>
      <c r="L89" t="str">
        <f>_xlfn.XLOOKUP($J$89,$B$83:$B$125,E83:E125,"No encontré el edificio",0)</f>
        <v>829.8 m</v>
      </c>
    </row>
    <row r="90" spans="1:12" x14ac:dyDescent="0.25">
      <c r="A90">
        <v>8</v>
      </c>
      <c r="B90" t="s">
        <v>138</v>
      </c>
      <c r="C90" t="s">
        <v>139</v>
      </c>
      <c r="D90" t="s">
        <v>20</v>
      </c>
      <c r="E90" t="s">
        <v>140</v>
      </c>
      <c r="F90">
        <v>98</v>
      </c>
      <c r="G90">
        <v>2019</v>
      </c>
    </row>
    <row r="91" spans="1:12" x14ac:dyDescent="0.25">
      <c r="A91">
        <v>9</v>
      </c>
      <c r="B91" t="s">
        <v>142</v>
      </c>
      <c r="C91" t="s">
        <v>143</v>
      </c>
      <c r="D91" t="s">
        <v>20</v>
      </c>
      <c r="E91" t="s">
        <v>144</v>
      </c>
      <c r="F91">
        <v>111</v>
      </c>
      <c r="G91">
        <v>2016</v>
      </c>
    </row>
    <row r="98" spans="1:7" x14ac:dyDescent="0.25">
      <c r="A98">
        <v>16</v>
      </c>
      <c r="B98" t="s">
        <v>169</v>
      </c>
      <c r="C98" t="s">
        <v>135</v>
      </c>
      <c r="D98" t="s">
        <v>5</v>
      </c>
      <c r="E98" t="s">
        <v>170</v>
      </c>
      <c r="F98">
        <v>98</v>
      </c>
      <c r="G98">
        <v>2020</v>
      </c>
    </row>
    <row r="99" spans="1:7" x14ac:dyDescent="0.25">
      <c r="A99">
        <v>17</v>
      </c>
      <c r="B99" t="s">
        <v>172</v>
      </c>
      <c r="C99" t="s">
        <v>173</v>
      </c>
      <c r="D99" t="s">
        <v>174</v>
      </c>
      <c r="E99" t="s">
        <v>175</v>
      </c>
      <c r="F99">
        <v>81</v>
      </c>
      <c r="G99">
        <v>2018</v>
      </c>
    </row>
    <row r="100" spans="1:7" x14ac:dyDescent="0.25">
      <c r="A100">
        <v>18</v>
      </c>
      <c r="B100" t="s">
        <v>177</v>
      </c>
      <c r="C100" t="s">
        <v>178</v>
      </c>
      <c r="D100" t="s">
        <v>52</v>
      </c>
      <c r="E100" t="s">
        <v>179</v>
      </c>
      <c r="F100">
        <v>86</v>
      </c>
      <c r="G100">
        <v>2019</v>
      </c>
    </row>
    <row r="101" spans="1:7" x14ac:dyDescent="0.25">
      <c r="A101">
        <v>19</v>
      </c>
      <c r="B101" t="s">
        <v>181</v>
      </c>
      <c r="C101" t="s">
        <v>182</v>
      </c>
      <c r="D101" t="s">
        <v>20</v>
      </c>
      <c r="E101" t="s">
        <v>183</v>
      </c>
      <c r="F101">
        <v>98</v>
      </c>
      <c r="G101">
        <v>2022</v>
      </c>
    </row>
    <row r="102" spans="1:7" x14ac:dyDescent="0.25">
      <c r="A102">
        <v>20</v>
      </c>
      <c r="B102" t="s">
        <v>185</v>
      </c>
      <c r="C102" t="s">
        <v>151</v>
      </c>
      <c r="D102" t="s">
        <v>5</v>
      </c>
      <c r="E102" t="s">
        <v>186</v>
      </c>
      <c r="F102">
        <v>100</v>
      </c>
      <c r="G102">
        <v>1969</v>
      </c>
    </row>
    <row r="103" spans="1:7" x14ac:dyDescent="0.25">
      <c r="A103">
        <v>21</v>
      </c>
      <c r="B103" t="s">
        <v>188</v>
      </c>
      <c r="C103" t="s">
        <v>113</v>
      </c>
      <c r="D103" t="s">
        <v>114</v>
      </c>
      <c r="E103" t="s">
        <v>189</v>
      </c>
      <c r="F103">
        <v>95</v>
      </c>
      <c r="G103">
        <v>2019</v>
      </c>
    </row>
    <row r="104" spans="1:7" x14ac:dyDescent="0.25">
      <c r="A104">
        <v>22</v>
      </c>
      <c r="B104" t="s">
        <v>191</v>
      </c>
      <c r="C104" t="s">
        <v>55</v>
      </c>
      <c r="D104" t="s">
        <v>20</v>
      </c>
      <c r="E104" t="s">
        <v>192</v>
      </c>
      <c r="F104">
        <v>94</v>
      </c>
      <c r="G104">
        <v>2018</v>
      </c>
    </row>
    <row r="105" spans="1:7" x14ac:dyDescent="0.25">
      <c r="A105">
        <v>23</v>
      </c>
      <c r="B105" t="s">
        <v>194</v>
      </c>
      <c r="C105" t="s">
        <v>113</v>
      </c>
      <c r="D105" t="s">
        <v>114</v>
      </c>
      <c r="E105" t="s">
        <v>195</v>
      </c>
      <c r="F105">
        <v>88</v>
      </c>
      <c r="G105">
        <v>1998</v>
      </c>
    </row>
    <row r="106" spans="1:7" x14ac:dyDescent="0.25">
      <c r="A106">
        <v>23</v>
      </c>
      <c r="B106" t="s">
        <v>196</v>
      </c>
      <c r="C106" t="s">
        <v>113</v>
      </c>
      <c r="D106" t="s">
        <v>114</v>
      </c>
      <c r="E106" t="s">
        <v>195</v>
      </c>
      <c r="F106">
        <v>88</v>
      </c>
      <c r="G106">
        <v>1998</v>
      </c>
    </row>
    <row r="107" spans="1:7" x14ac:dyDescent="0.25">
      <c r="A107">
        <v>25</v>
      </c>
      <c r="B107" t="s">
        <v>197</v>
      </c>
      <c r="C107" t="s">
        <v>198</v>
      </c>
      <c r="D107" t="s">
        <v>20</v>
      </c>
      <c r="E107" t="s">
        <v>199</v>
      </c>
      <c r="F107">
        <v>89</v>
      </c>
      <c r="G107">
        <v>2010</v>
      </c>
    </row>
    <row r="108" spans="1:7" x14ac:dyDescent="0.25">
      <c r="A108">
        <v>25</v>
      </c>
      <c r="B108" t="s">
        <v>201</v>
      </c>
      <c r="C108" t="s">
        <v>202</v>
      </c>
      <c r="D108" t="s">
        <v>20</v>
      </c>
      <c r="E108" t="s">
        <v>203</v>
      </c>
      <c r="F108">
        <v>98</v>
      </c>
      <c r="G108">
        <v>2019</v>
      </c>
    </row>
    <row r="109" spans="1:7" x14ac:dyDescent="0.25">
      <c r="A109">
        <v>27</v>
      </c>
      <c r="B109" t="s">
        <v>204</v>
      </c>
      <c r="C109" t="s">
        <v>135</v>
      </c>
      <c r="D109" t="s">
        <v>5</v>
      </c>
      <c r="E109" t="s">
        <v>205</v>
      </c>
      <c r="F109">
        <v>102</v>
      </c>
      <c r="G109">
        <v>1931</v>
      </c>
    </row>
    <row r="110" spans="1:7" x14ac:dyDescent="0.25">
      <c r="A110">
        <v>28</v>
      </c>
      <c r="B110" t="s">
        <v>207</v>
      </c>
      <c r="C110" t="s">
        <v>127</v>
      </c>
      <c r="D110" t="s">
        <v>20</v>
      </c>
      <c r="E110" t="s">
        <v>208</v>
      </c>
      <c r="F110">
        <v>100</v>
      </c>
      <c r="G110">
        <v>2011</v>
      </c>
    </row>
    <row r="111" spans="1:7" x14ac:dyDescent="0.25">
      <c r="A111">
        <v>29</v>
      </c>
      <c r="B111" t="s">
        <v>210</v>
      </c>
      <c r="C111" t="s">
        <v>143</v>
      </c>
      <c r="D111" t="s">
        <v>20</v>
      </c>
      <c r="E111" t="s">
        <v>211</v>
      </c>
      <c r="F111">
        <v>103</v>
      </c>
      <c r="G111">
        <v>2009</v>
      </c>
    </row>
    <row r="112" spans="1:7" x14ac:dyDescent="0.25">
      <c r="A112">
        <v>30</v>
      </c>
      <c r="B112" t="s">
        <v>213</v>
      </c>
      <c r="C112" t="s">
        <v>56</v>
      </c>
      <c r="D112" t="s">
        <v>20</v>
      </c>
      <c r="E112" t="s">
        <v>214</v>
      </c>
      <c r="F112">
        <v>88</v>
      </c>
      <c r="G112">
        <v>2019</v>
      </c>
    </row>
    <row r="113" spans="1:7" x14ac:dyDescent="0.25">
      <c r="A113">
        <v>31</v>
      </c>
      <c r="B113" t="s">
        <v>216</v>
      </c>
      <c r="C113" t="s">
        <v>135</v>
      </c>
      <c r="D113" t="s">
        <v>5</v>
      </c>
      <c r="E113" t="s">
        <v>217</v>
      </c>
      <c r="F113">
        <v>82</v>
      </c>
      <c r="G113">
        <v>2020</v>
      </c>
    </row>
    <row r="114" spans="1:7" x14ac:dyDescent="0.25">
      <c r="A114">
        <v>32</v>
      </c>
      <c r="B114" t="s">
        <v>219</v>
      </c>
      <c r="C114" t="s">
        <v>220</v>
      </c>
      <c r="D114" t="s">
        <v>20</v>
      </c>
      <c r="E114" t="s">
        <v>221</v>
      </c>
      <c r="F114">
        <v>88</v>
      </c>
      <c r="G114">
        <v>2020</v>
      </c>
    </row>
    <row r="115" spans="1:7" x14ac:dyDescent="0.25">
      <c r="A115">
        <v>33</v>
      </c>
      <c r="B115" t="s">
        <v>223</v>
      </c>
      <c r="C115" t="s">
        <v>135</v>
      </c>
      <c r="D115" t="s">
        <v>5</v>
      </c>
      <c r="E115" t="s">
        <v>224</v>
      </c>
      <c r="F115">
        <v>58</v>
      </c>
      <c r="G115">
        <v>2020</v>
      </c>
    </row>
    <row r="116" spans="1:7" x14ac:dyDescent="0.25">
      <c r="A116">
        <v>34</v>
      </c>
      <c r="B116" t="s">
        <v>225</v>
      </c>
      <c r="C116" t="s">
        <v>135</v>
      </c>
      <c r="D116" t="s">
        <v>5</v>
      </c>
      <c r="E116" t="s">
        <v>226</v>
      </c>
      <c r="F116">
        <v>85</v>
      </c>
      <c r="G116">
        <v>2015</v>
      </c>
    </row>
    <row r="117" spans="1:7" x14ac:dyDescent="0.25">
      <c r="A117">
        <v>35</v>
      </c>
      <c r="B117" t="s">
        <v>228</v>
      </c>
      <c r="C117" t="s">
        <v>109</v>
      </c>
      <c r="D117" t="s">
        <v>53</v>
      </c>
      <c r="E117" t="s">
        <v>229</v>
      </c>
      <c r="F117">
        <v>101</v>
      </c>
      <c r="G117">
        <v>2017</v>
      </c>
    </row>
    <row r="118" spans="1:7" x14ac:dyDescent="0.25">
      <c r="A118">
        <v>36</v>
      </c>
      <c r="B118" t="s">
        <v>231</v>
      </c>
      <c r="C118" t="s">
        <v>151</v>
      </c>
      <c r="D118" t="s">
        <v>5</v>
      </c>
      <c r="E118" t="s">
        <v>232</v>
      </c>
      <c r="F118">
        <v>96</v>
      </c>
      <c r="G118">
        <v>2009</v>
      </c>
    </row>
    <row r="119" spans="1:7" x14ac:dyDescent="0.25">
      <c r="A119">
        <v>37</v>
      </c>
      <c r="B119" t="s">
        <v>234</v>
      </c>
      <c r="C119" t="s">
        <v>118</v>
      </c>
      <c r="D119" t="s">
        <v>20</v>
      </c>
      <c r="E119" t="s">
        <v>235</v>
      </c>
      <c r="F119">
        <v>88</v>
      </c>
      <c r="G119">
        <v>1998</v>
      </c>
    </row>
    <row r="120" spans="1:7" x14ac:dyDescent="0.25">
      <c r="A120">
        <v>38</v>
      </c>
      <c r="B120" t="s">
        <v>237</v>
      </c>
      <c r="C120" t="s">
        <v>109</v>
      </c>
      <c r="D120" t="s">
        <v>53</v>
      </c>
      <c r="E120" t="s">
        <v>238</v>
      </c>
      <c r="F120">
        <v>101</v>
      </c>
      <c r="G120">
        <v>2012</v>
      </c>
    </row>
    <row r="121" spans="1:7" x14ac:dyDescent="0.25">
      <c r="A121">
        <v>39</v>
      </c>
      <c r="B121" t="s">
        <v>240</v>
      </c>
      <c r="C121" t="s">
        <v>241</v>
      </c>
      <c r="D121" t="s">
        <v>242</v>
      </c>
      <c r="E121" t="s">
        <v>243</v>
      </c>
      <c r="F121">
        <v>80</v>
      </c>
      <c r="G121">
        <v>2010</v>
      </c>
    </row>
    <row r="122" spans="1:7" x14ac:dyDescent="0.25">
      <c r="A122">
        <v>40</v>
      </c>
      <c r="B122" t="s">
        <v>245</v>
      </c>
      <c r="C122" t="s">
        <v>163</v>
      </c>
      <c r="D122" t="s">
        <v>20</v>
      </c>
      <c r="E122" t="s">
        <v>246</v>
      </c>
      <c r="F122">
        <v>88</v>
      </c>
      <c r="G122">
        <v>2003</v>
      </c>
    </row>
    <row r="123" spans="1:7" x14ac:dyDescent="0.25">
      <c r="A123">
        <v>41</v>
      </c>
      <c r="B123" t="s">
        <v>248</v>
      </c>
      <c r="C123" t="s">
        <v>249</v>
      </c>
      <c r="D123" t="s">
        <v>54</v>
      </c>
      <c r="E123" t="s">
        <v>250</v>
      </c>
      <c r="F123">
        <v>101</v>
      </c>
      <c r="G123">
        <v>2019</v>
      </c>
    </row>
    <row r="124" spans="1:7" x14ac:dyDescent="0.25">
      <c r="A124">
        <v>42</v>
      </c>
      <c r="B124" t="s">
        <v>252</v>
      </c>
      <c r="C124" t="s">
        <v>253</v>
      </c>
      <c r="D124" t="s">
        <v>20</v>
      </c>
      <c r="E124" t="s">
        <v>254</v>
      </c>
      <c r="F124">
        <v>85</v>
      </c>
      <c r="G124">
        <v>2019</v>
      </c>
    </row>
    <row r="125" spans="1:7" x14ac:dyDescent="0.25">
      <c r="A125">
        <v>43</v>
      </c>
      <c r="B125" t="s">
        <v>256</v>
      </c>
      <c r="C125" t="s">
        <v>257</v>
      </c>
      <c r="D125" t="s">
        <v>20</v>
      </c>
      <c r="E125" t="s">
        <v>258</v>
      </c>
      <c r="F125">
        <v>79</v>
      </c>
      <c r="G125">
        <v>2021</v>
      </c>
    </row>
    <row r="129" spans="1:11" ht="18" x14ac:dyDescent="0.35">
      <c r="B129" s="1" t="s">
        <v>265</v>
      </c>
      <c r="C129" t="s">
        <v>302</v>
      </c>
    </row>
    <row r="138" spans="1:11" ht="15.75" x14ac:dyDescent="0.25">
      <c r="A138" s="3" t="s">
        <v>299</v>
      </c>
      <c r="B138" s="5">
        <v>22058</v>
      </c>
      <c r="C138" t="s">
        <v>268</v>
      </c>
      <c r="D138" t="s">
        <v>271</v>
      </c>
      <c r="E138" s="5">
        <v>23463</v>
      </c>
      <c r="F138" s="5">
        <v>38347</v>
      </c>
      <c r="G138" t="s">
        <v>277</v>
      </c>
      <c r="H138" t="s">
        <v>280</v>
      </c>
      <c r="I138" s="5">
        <v>40613</v>
      </c>
      <c r="J138" t="s">
        <v>284</v>
      </c>
      <c r="K138" t="s">
        <v>287</v>
      </c>
    </row>
    <row r="139" spans="1:11" ht="15.75" x14ac:dyDescent="0.25">
      <c r="A139" s="3" t="s">
        <v>99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295</v>
      </c>
      <c r="H139" t="s">
        <v>290</v>
      </c>
      <c r="I139" t="s">
        <v>296</v>
      </c>
      <c r="J139" t="s">
        <v>297</v>
      </c>
      <c r="K139" t="s">
        <v>298</v>
      </c>
    </row>
    <row r="140" spans="1:11" ht="15.75" x14ac:dyDescent="0.25">
      <c r="A140" s="3" t="s">
        <v>300</v>
      </c>
      <c r="B140" t="s">
        <v>266</v>
      </c>
      <c r="C140" t="s">
        <v>269</v>
      </c>
      <c r="D140" t="s">
        <v>272</v>
      </c>
      <c r="E140" t="s">
        <v>274</v>
      </c>
      <c r="F140" t="s">
        <v>275</v>
      </c>
      <c r="G140" t="s">
        <v>278</v>
      </c>
      <c r="H140" t="s">
        <v>281</v>
      </c>
      <c r="I140" t="s">
        <v>283</v>
      </c>
      <c r="J140" t="s">
        <v>285</v>
      </c>
      <c r="K140" t="s">
        <v>288</v>
      </c>
    </row>
    <row r="141" spans="1:11" ht="15.75" x14ac:dyDescent="0.25">
      <c r="A141" s="3" t="s">
        <v>301</v>
      </c>
      <c r="B141" t="s">
        <v>267</v>
      </c>
      <c r="C141" t="s">
        <v>270</v>
      </c>
      <c r="D141" t="s">
        <v>273</v>
      </c>
      <c r="E141">
        <v>9.1999999999999993</v>
      </c>
      <c r="F141" t="s">
        <v>276</v>
      </c>
      <c r="G141" t="s">
        <v>279</v>
      </c>
      <c r="H141" t="s">
        <v>282</v>
      </c>
      <c r="I141">
        <v>9.1</v>
      </c>
      <c r="J141" t="s">
        <v>286</v>
      </c>
      <c r="K141" t="s">
        <v>289</v>
      </c>
    </row>
    <row r="145" spans="2:4" x14ac:dyDescent="0.25">
      <c r="B145" t="s">
        <v>303</v>
      </c>
    </row>
    <row r="146" spans="2:4" ht="15.75" x14ac:dyDescent="0.25">
      <c r="B146" s="3" t="s">
        <v>300</v>
      </c>
      <c r="C146" s="3" t="s">
        <v>301</v>
      </c>
      <c r="D146" s="3"/>
    </row>
    <row r="147" spans="2:4" x14ac:dyDescent="0.25">
      <c r="B147" s="4" t="s">
        <v>274</v>
      </c>
      <c r="C147">
        <f>HLOOKUP(B147,$A$140:$K$141,2,0)</f>
        <v>9.1999999999999993</v>
      </c>
    </row>
    <row r="150" spans="2:4" x14ac:dyDescent="0.25">
      <c r="B150" t="s">
        <v>61</v>
      </c>
    </row>
    <row r="151" spans="2:4" ht="15.75" x14ac:dyDescent="0.25">
      <c r="B151" s="3" t="s">
        <v>300</v>
      </c>
      <c r="C151" s="3" t="s">
        <v>301</v>
      </c>
      <c r="D151" s="3" t="s">
        <v>97</v>
      </c>
    </row>
    <row r="152" spans="2:4" x14ac:dyDescent="0.25">
      <c r="B152" s="4" t="s">
        <v>283</v>
      </c>
      <c r="C152">
        <f>_xlfn.XLOOKUP(B152,$B$140:$K$140,$B$141:$K$141,0)</f>
        <v>9.1</v>
      </c>
      <c r="D152" t="str">
        <f>_xlfn.XLOOKUP(B152,$B$140:$K$140,$B$139:$K$139,0)</f>
        <v>Japan Pacific Ocean, Tōhoku region, Japan</v>
      </c>
    </row>
    <row r="155" spans="2:4" ht="18" x14ac:dyDescent="0.35">
      <c r="B155" s="1" t="s">
        <v>304</v>
      </c>
      <c r="C155" t="s">
        <v>305</v>
      </c>
    </row>
    <row r="163" spans="1:12" ht="15.75" x14ac:dyDescent="0.25">
      <c r="A163" s="3" t="s">
        <v>2</v>
      </c>
      <c r="B163" s="3" t="s">
        <v>102</v>
      </c>
      <c r="C163" s="3" t="s">
        <v>103</v>
      </c>
      <c r="D163" s="3" t="s">
        <v>3</v>
      </c>
      <c r="E163" s="3" t="s">
        <v>104</v>
      </c>
      <c r="F163" s="3" t="s">
        <v>105</v>
      </c>
      <c r="G163" s="3" t="s">
        <v>106</v>
      </c>
      <c r="H163" s="3" t="s">
        <v>107</v>
      </c>
      <c r="J163" t="s">
        <v>307</v>
      </c>
    </row>
    <row r="164" spans="1:12" ht="15.75" x14ac:dyDescent="0.25">
      <c r="A164">
        <v>1</v>
      </c>
      <c r="B164" t="s">
        <v>108</v>
      </c>
      <c r="C164" t="s">
        <v>109</v>
      </c>
      <c r="D164" t="s">
        <v>53</v>
      </c>
      <c r="E164" t="s">
        <v>110</v>
      </c>
      <c r="F164" t="s">
        <v>111</v>
      </c>
      <c r="G164">
        <v>163</v>
      </c>
      <c r="H164">
        <v>2010</v>
      </c>
      <c r="J164" s="3" t="s">
        <v>261</v>
      </c>
      <c r="K164" s="3" t="s">
        <v>306</v>
      </c>
      <c r="L164" s="3"/>
    </row>
    <row r="165" spans="1:12" x14ac:dyDescent="0.25">
      <c r="A165">
        <v>2</v>
      </c>
      <c r="B165" t="s">
        <v>112</v>
      </c>
      <c r="C165" t="s">
        <v>113</v>
      </c>
      <c r="D165" t="s">
        <v>114</v>
      </c>
      <c r="E165" t="s">
        <v>115</v>
      </c>
      <c r="F165" t="s">
        <v>116</v>
      </c>
      <c r="G165">
        <v>118</v>
      </c>
      <c r="H165">
        <v>2022</v>
      </c>
      <c r="J165" s="4" t="s">
        <v>108</v>
      </c>
      <c r="K165" s="4" t="s">
        <v>106</v>
      </c>
      <c r="L165">
        <f>INDEX($B$163:$H$206,MATCH($J$165,$B$163:$B$206,0),MATCH($K$165,$B$163:$H$163,0))</f>
        <v>163</v>
      </c>
    </row>
    <row r="166" spans="1:12" x14ac:dyDescent="0.25">
      <c r="A166">
        <v>3</v>
      </c>
      <c r="B166" t="s">
        <v>117</v>
      </c>
      <c r="C166" t="s">
        <v>118</v>
      </c>
      <c r="D166" t="s">
        <v>20</v>
      </c>
      <c r="E166" t="s">
        <v>119</v>
      </c>
      <c r="F166" t="s">
        <v>120</v>
      </c>
      <c r="G166">
        <v>128</v>
      </c>
      <c r="H166">
        <v>2015</v>
      </c>
    </row>
    <row r="167" spans="1:12" x14ac:dyDescent="0.25">
      <c r="A167">
        <v>4</v>
      </c>
      <c r="B167" t="s">
        <v>121</v>
      </c>
      <c r="C167" t="s">
        <v>122</v>
      </c>
      <c r="D167" t="s">
        <v>123</v>
      </c>
      <c r="E167" t="s">
        <v>124</v>
      </c>
      <c r="F167" t="s">
        <v>125</v>
      </c>
      <c r="G167">
        <v>120</v>
      </c>
      <c r="H167">
        <v>2012</v>
      </c>
    </row>
    <row r="168" spans="1:12" x14ac:dyDescent="0.25">
      <c r="A168">
        <v>5</v>
      </c>
      <c r="B168" t="s">
        <v>126</v>
      </c>
      <c r="C168" t="s">
        <v>127</v>
      </c>
      <c r="D168" t="s">
        <v>20</v>
      </c>
      <c r="E168" t="s">
        <v>128</v>
      </c>
      <c r="F168" t="s">
        <v>129</v>
      </c>
      <c r="G168">
        <v>115</v>
      </c>
      <c r="H168">
        <v>2016</v>
      </c>
      <c r="J168" t="s">
        <v>61</v>
      </c>
    </row>
    <row r="169" spans="1:12" ht="15.75" x14ac:dyDescent="0.25">
      <c r="A169">
        <v>6</v>
      </c>
      <c r="B169" t="s">
        <v>130</v>
      </c>
      <c r="C169" t="s">
        <v>131</v>
      </c>
      <c r="D169" t="s">
        <v>54</v>
      </c>
      <c r="E169" t="s">
        <v>132</v>
      </c>
      <c r="F169" t="s">
        <v>133</v>
      </c>
      <c r="G169">
        <v>123</v>
      </c>
      <c r="H169">
        <v>2016</v>
      </c>
      <c r="J169" s="3" t="s">
        <v>261</v>
      </c>
      <c r="K169" s="3" t="s">
        <v>306</v>
      </c>
      <c r="L169" s="3" t="s">
        <v>264</v>
      </c>
    </row>
    <row r="170" spans="1:12" x14ac:dyDescent="0.25">
      <c r="A170">
        <v>7</v>
      </c>
      <c r="B170" t="s">
        <v>134</v>
      </c>
      <c r="C170" t="s">
        <v>135</v>
      </c>
      <c r="D170" t="s">
        <v>5</v>
      </c>
      <c r="E170" t="s">
        <v>136</v>
      </c>
      <c r="F170" t="s">
        <v>137</v>
      </c>
      <c r="G170">
        <v>104</v>
      </c>
      <c r="H170">
        <v>2014</v>
      </c>
      <c r="J170" s="4" t="s">
        <v>112</v>
      </c>
      <c r="K170" s="4" t="s">
        <v>3</v>
      </c>
      <c r="L170" t="str" cm="1">
        <f t="array" ref="L170">_xlfn.XLOOKUP($J$170,$B$163:$B$206,_xlfn.XLOOKUP($K$170,$B$163:$H$163,$B$163:$H$206))</f>
        <v>Malaysia</v>
      </c>
    </row>
    <row r="171" spans="1:12" x14ac:dyDescent="0.25">
      <c r="A171">
        <v>8</v>
      </c>
      <c r="B171" t="s">
        <v>138</v>
      </c>
      <c r="C171" t="s">
        <v>139</v>
      </c>
      <c r="D171" t="s">
        <v>20</v>
      </c>
      <c r="E171" t="s">
        <v>140</v>
      </c>
      <c r="F171" t="s">
        <v>141</v>
      </c>
      <c r="G171">
        <v>98</v>
      </c>
      <c r="H171">
        <v>2019</v>
      </c>
    </row>
    <row r="172" spans="1:12" x14ac:dyDescent="0.25">
      <c r="A172">
        <v>9</v>
      </c>
      <c r="B172" t="s">
        <v>142</v>
      </c>
      <c r="C172" t="s">
        <v>143</v>
      </c>
      <c r="D172" t="s">
        <v>20</v>
      </c>
      <c r="E172" t="s">
        <v>144</v>
      </c>
      <c r="F172" t="s">
        <v>145</v>
      </c>
      <c r="G172">
        <v>111</v>
      </c>
      <c r="H172">
        <v>2016</v>
      </c>
    </row>
    <row r="173" spans="1:12" x14ac:dyDescent="0.25">
      <c r="A173">
        <v>10</v>
      </c>
      <c r="B173" t="s">
        <v>146</v>
      </c>
      <c r="C173" t="s">
        <v>147</v>
      </c>
      <c r="D173" t="s">
        <v>20</v>
      </c>
      <c r="E173" t="s">
        <v>148</v>
      </c>
      <c r="F173" t="s">
        <v>149</v>
      </c>
      <c r="G173">
        <v>108</v>
      </c>
      <c r="H173">
        <v>2018</v>
      </c>
    </row>
    <row r="174" spans="1:12" x14ac:dyDescent="0.25">
      <c r="A174">
        <v>11</v>
      </c>
      <c r="B174" t="s">
        <v>150</v>
      </c>
      <c r="C174" t="s">
        <v>151</v>
      </c>
      <c r="D174" t="s">
        <v>5</v>
      </c>
      <c r="E174" t="s">
        <v>152</v>
      </c>
      <c r="F174" t="s">
        <v>153</v>
      </c>
      <c r="G174">
        <v>108</v>
      </c>
      <c r="H174">
        <v>1974</v>
      </c>
    </row>
    <row r="175" spans="1:12" x14ac:dyDescent="0.25">
      <c r="A175">
        <v>12</v>
      </c>
      <c r="B175" t="s">
        <v>154</v>
      </c>
      <c r="C175" t="s">
        <v>155</v>
      </c>
      <c r="D175" t="s">
        <v>156</v>
      </c>
      <c r="E175" t="s">
        <v>157</v>
      </c>
      <c r="F175" t="s">
        <v>158</v>
      </c>
      <c r="G175">
        <v>101</v>
      </c>
      <c r="H175">
        <v>2004</v>
      </c>
    </row>
    <row r="176" spans="1:12" x14ac:dyDescent="0.25">
      <c r="A176">
        <v>13</v>
      </c>
      <c r="B176" t="s">
        <v>159</v>
      </c>
      <c r="C176" t="s">
        <v>118</v>
      </c>
      <c r="D176" t="s">
        <v>20</v>
      </c>
      <c r="E176" t="s">
        <v>160</v>
      </c>
      <c r="F176" t="s">
        <v>161</v>
      </c>
      <c r="G176">
        <v>101</v>
      </c>
      <c r="H176">
        <v>2008</v>
      </c>
    </row>
    <row r="177" spans="1:8" x14ac:dyDescent="0.25">
      <c r="A177">
        <v>14</v>
      </c>
      <c r="B177" t="s">
        <v>162</v>
      </c>
      <c r="C177" t="s">
        <v>163</v>
      </c>
      <c r="D177" t="s">
        <v>20</v>
      </c>
      <c r="E177" t="s">
        <v>164</v>
      </c>
      <c r="F177" t="s">
        <v>165</v>
      </c>
      <c r="G177">
        <v>118</v>
      </c>
      <c r="H177">
        <v>2010</v>
      </c>
    </row>
    <row r="178" spans="1:8" x14ac:dyDescent="0.25">
      <c r="A178">
        <v>15</v>
      </c>
      <c r="B178" t="s">
        <v>166</v>
      </c>
      <c r="C178" t="s">
        <v>56</v>
      </c>
      <c r="D178" t="s">
        <v>20</v>
      </c>
      <c r="E178" t="s">
        <v>167</v>
      </c>
      <c r="F178" t="s">
        <v>168</v>
      </c>
      <c r="G178">
        <v>97</v>
      </c>
      <c r="H178">
        <v>2021</v>
      </c>
    </row>
    <row r="179" spans="1:8" x14ac:dyDescent="0.25">
      <c r="A179">
        <v>16</v>
      </c>
      <c r="B179" t="s">
        <v>169</v>
      </c>
      <c r="C179" t="s">
        <v>135</v>
      </c>
      <c r="D179" t="s">
        <v>5</v>
      </c>
      <c r="E179" t="s">
        <v>170</v>
      </c>
      <c r="F179" t="s">
        <v>171</v>
      </c>
      <c r="G179">
        <v>98</v>
      </c>
      <c r="H179">
        <v>2020</v>
      </c>
    </row>
    <row r="180" spans="1:8" x14ac:dyDescent="0.25">
      <c r="A180">
        <v>17</v>
      </c>
      <c r="B180" t="s">
        <v>172</v>
      </c>
      <c r="C180" t="s">
        <v>173</v>
      </c>
      <c r="D180" t="s">
        <v>174</v>
      </c>
      <c r="E180" t="s">
        <v>175</v>
      </c>
      <c r="F180" t="s">
        <v>176</v>
      </c>
      <c r="G180">
        <v>81</v>
      </c>
      <c r="H180">
        <v>2018</v>
      </c>
    </row>
    <row r="181" spans="1:8" x14ac:dyDescent="0.25">
      <c r="A181">
        <v>18</v>
      </c>
      <c r="B181" t="s">
        <v>177</v>
      </c>
      <c r="C181" t="s">
        <v>178</v>
      </c>
      <c r="D181" t="s">
        <v>52</v>
      </c>
      <c r="E181" t="s">
        <v>179</v>
      </c>
      <c r="F181" t="s">
        <v>180</v>
      </c>
      <c r="G181">
        <v>86</v>
      </c>
      <c r="H181">
        <v>2019</v>
      </c>
    </row>
    <row r="182" spans="1:8" x14ac:dyDescent="0.25">
      <c r="A182">
        <v>19</v>
      </c>
      <c r="B182" t="s">
        <v>181</v>
      </c>
      <c r="C182" t="s">
        <v>182</v>
      </c>
      <c r="D182" t="s">
        <v>20</v>
      </c>
      <c r="E182" t="s">
        <v>183</v>
      </c>
      <c r="F182" t="s">
        <v>184</v>
      </c>
      <c r="G182">
        <v>98</v>
      </c>
      <c r="H182">
        <v>2022</v>
      </c>
    </row>
    <row r="183" spans="1:8" x14ac:dyDescent="0.25">
      <c r="A183">
        <v>20</v>
      </c>
      <c r="B183" t="s">
        <v>185</v>
      </c>
      <c r="C183" t="s">
        <v>151</v>
      </c>
      <c r="D183" t="s">
        <v>5</v>
      </c>
      <c r="E183" t="s">
        <v>186</v>
      </c>
      <c r="F183" t="s">
        <v>187</v>
      </c>
      <c r="G183">
        <v>100</v>
      </c>
      <c r="H183">
        <v>1969</v>
      </c>
    </row>
    <row r="184" spans="1:8" x14ac:dyDescent="0.25">
      <c r="A184">
        <v>21</v>
      </c>
      <c r="B184" t="s">
        <v>188</v>
      </c>
      <c r="C184" t="s">
        <v>113</v>
      </c>
      <c r="D184" t="s">
        <v>114</v>
      </c>
      <c r="E184" t="s">
        <v>189</v>
      </c>
      <c r="F184" t="s">
        <v>190</v>
      </c>
      <c r="G184">
        <v>95</v>
      </c>
      <c r="H184">
        <v>2019</v>
      </c>
    </row>
    <row r="185" spans="1:8" x14ac:dyDescent="0.25">
      <c r="A185">
        <v>22</v>
      </c>
      <c r="B185" t="s">
        <v>191</v>
      </c>
      <c r="C185" t="s">
        <v>55</v>
      </c>
      <c r="D185" t="s">
        <v>20</v>
      </c>
      <c r="E185" t="s">
        <v>192</v>
      </c>
      <c r="F185" t="s">
        <v>193</v>
      </c>
      <c r="G185">
        <v>94</v>
      </c>
      <c r="H185">
        <v>2018</v>
      </c>
    </row>
    <row r="186" spans="1:8" x14ac:dyDescent="0.25">
      <c r="A186">
        <v>23</v>
      </c>
      <c r="B186" t="s">
        <v>194</v>
      </c>
      <c r="C186" t="s">
        <v>113</v>
      </c>
      <c r="D186" t="s">
        <v>114</v>
      </c>
      <c r="E186" t="s">
        <v>195</v>
      </c>
      <c r="F186" t="s">
        <v>193</v>
      </c>
      <c r="G186">
        <v>88</v>
      </c>
      <c r="H186">
        <v>1998</v>
      </c>
    </row>
    <row r="187" spans="1:8" x14ac:dyDescent="0.25">
      <c r="A187">
        <v>23</v>
      </c>
      <c r="B187" t="s">
        <v>196</v>
      </c>
      <c r="C187" t="s">
        <v>113</v>
      </c>
      <c r="D187" t="s">
        <v>114</v>
      </c>
      <c r="E187" t="s">
        <v>195</v>
      </c>
      <c r="F187" t="s">
        <v>193</v>
      </c>
      <c r="G187">
        <v>88</v>
      </c>
      <c r="H187">
        <v>1998</v>
      </c>
    </row>
    <row r="188" spans="1:8" x14ac:dyDescent="0.25">
      <c r="A188">
        <v>25</v>
      </c>
      <c r="B188" t="s">
        <v>197</v>
      </c>
      <c r="C188" t="s">
        <v>198</v>
      </c>
      <c r="D188" t="s">
        <v>20</v>
      </c>
      <c r="E188" t="s">
        <v>199</v>
      </c>
      <c r="F188" t="s">
        <v>200</v>
      </c>
      <c r="G188">
        <v>89</v>
      </c>
      <c r="H188">
        <v>2010</v>
      </c>
    </row>
    <row r="189" spans="1:8" x14ac:dyDescent="0.25">
      <c r="A189">
        <v>25</v>
      </c>
      <c r="B189" t="s">
        <v>201</v>
      </c>
      <c r="C189" t="s">
        <v>202</v>
      </c>
      <c r="D189" t="s">
        <v>20</v>
      </c>
      <c r="E189" t="s">
        <v>203</v>
      </c>
      <c r="F189" t="s">
        <v>200</v>
      </c>
      <c r="G189">
        <v>98</v>
      </c>
      <c r="H189">
        <v>2019</v>
      </c>
    </row>
    <row r="190" spans="1:8" x14ac:dyDescent="0.25">
      <c r="A190">
        <v>27</v>
      </c>
      <c r="B190" t="s">
        <v>204</v>
      </c>
      <c r="C190" t="s">
        <v>135</v>
      </c>
      <c r="D190" t="s">
        <v>5</v>
      </c>
      <c r="E190" t="s">
        <v>205</v>
      </c>
      <c r="F190" t="s">
        <v>206</v>
      </c>
      <c r="G190">
        <v>102</v>
      </c>
      <c r="H190">
        <v>1931</v>
      </c>
    </row>
    <row r="191" spans="1:8" x14ac:dyDescent="0.25">
      <c r="A191">
        <v>28</v>
      </c>
      <c r="B191" t="s">
        <v>207</v>
      </c>
      <c r="C191" t="s">
        <v>127</v>
      </c>
      <c r="D191" t="s">
        <v>20</v>
      </c>
      <c r="E191" t="s">
        <v>208</v>
      </c>
      <c r="F191" t="s">
        <v>209</v>
      </c>
      <c r="G191">
        <v>100</v>
      </c>
      <c r="H191">
        <v>2011</v>
      </c>
    </row>
    <row r="192" spans="1:8" x14ac:dyDescent="0.25">
      <c r="A192">
        <v>29</v>
      </c>
      <c r="B192" t="s">
        <v>210</v>
      </c>
      <c r="C192" t="s">
        <v>143</v>
      </c>
      <c r="D192" t="s">
        <v>20</v>
      </c>
      <c r="E192" t="s">
        <v>211</v>
      </c>
      <c r="F192" t="s">
        <v>212</v>
      </c>
      <c r="G192">
        <v>103</v>
      </c>
      <c r="H192">
        <v>2009</v>
      </c>
    </row>
    <row r="193" spans="1:8" x14ac:dyDescent="0.25">
      <c r="A193">
        <v>30</v>
      </c>
      <c r="B193" t="s">
        <v>213</v>
      </c>
      <c r="C193" t="s">
        <v>56</v>
      </c>
      <c r="D193" t="s">
        <v>20</v>
      </c>
      <c r="E193" t="s">
        <v>214</v>
      </c>
      <c r="F193" t="s">
        <v>215</v>
      </c>
      <c r="G193">
        <v>88</v>
      </c>
      <c r="H193">
        <v>2019</v>
      </c>
    </row>
    <row r="194" spans="1:8" x14ac:dyDescent="0.25">
      <c r="A194">
        <v>31</v>
      </c>
      <c r="B194" t="s">
        <v>216</v>
      </c>
      <c r="C194" t="s">
        <v>135</v>
      </c>
      <c r="D194" t="s">
        <v>5</v>
      </c>
      <c r="E194" t="s">
        <v>217</v>
      </c>
      <c r="F194" t="s">
        <v>218</v>
      </c>
      <c r="G194">
        <v>82</v>
      </c>
      <c r="H194">
        <v>2020</v>
      </c>
    </row>
    <row r="195" spans="1:8" x14ac:dyDescent="0.25">
      <c r="A195">
        <v>32</v>
      </c>
      <c r="B195" t="s">
        <v>219</v>
      </c>
      <c r="C195" t="s">
        <v>220</v>
      </c>
      <c r="D195" t="s">
        <v>20</v>
      </c>
      <c r="E195" t="s">
        <v>221</v>
      </c>
      <c r="F195" t="s">
        <v>222</v>
      </c>
      <c r="G195">
        <v>88</v>
      </c>
      <c r="H195">
        <v>2020</v>
      </c>
    </row>
    <row r="196" spans="1:8" x14ac:dyDescent="0.25">
      <c r="A196">
        <v>33</v>
      </c>
      <c r="B196" t="s">
        <v>223</v>
      </c>
      <c r="C196" t="s">
        <v>135</v>
      </c>
      <c r="D196" t="s">
        <v>5</v>
      </c>
      <c r="E196" t="s">
        <v>224</v>
      </c>
      <c r="F196" t="s">
        <v>222</v>
      </c>
      <c r="G196">
        <v>58</v>
      </c>
      <c r="H196">
        <v>2020</v>
      </c>
    </row>
    <row r="197" spans="1:8" x14ac:dyDescent="0.25">
      <c r="A197">
        <v>34</v>
      </c>
      <c r="B197" t="s">
        <v>225</v>
      </c>
      <c r="C197" t="s">
        <v>135</v>
      </c>
      <c r="D197" t="s">
        <v>5</v>
      </c>
      <c r="E197" t="s">
        <v>226</v>
      </c>
      <c r="F197" t="s">
        <v>227</v>
      </c>
      <c r="G197">
        <v>85</v>
      </c>
      <c r="H197">
        <v>2015</v>
      </c>
    </row>
    <row r="198" spans="1:8" x14ac:dyDescent="0.25">
      <c r="A198">
        <v>35</v>
      </c>
      <c r="B198" t="s">
        <v>228</v>
      </c>
      <c r="C198" t="s">
        <v>109</v>
      </c>
      <c r="D198" t="s">
        <v>53</v>
      </c>
      <c r="E198" t="s">
        <v>229</v>
      </c>
      <c r="F198" t="s">
        <v>230</v>
      </c>
      <c r="G198">
        <v>101</v>
      </c>
      <c r="H198">
        <v>2017</v>
      </c>
    </row>
    <row r="199" spans="1:8" x14ac:dyDescent="0.25">
      <c r="A199">
        <v>36</v>
      </c>
      <c r="B199" t="s">
        <v>231</v>
      </c>
      <c r="C199" t="s">
        <v>151</v>
      </c>
      <c r="D199" t="s">
        <v>5</v>
      </c>
      <c r="E199" t="s">
        <v>232</v>
      </c>
      <c r="F199" t="s">
        <v>233</v>
      </c>
      <c r="G199">
        <v>96</v>
      </c>
      <c r="H199">
        <v>2009</v>
      </c>
    </row>
    <row r="200" spans="1:8" x14ac:dyDescent="0.25">
      <c r="A200">
        <v>37</v>
      </c>
      <c r="B200" t="s">
        <v>234</v>
      </c>
      <c r="C200" t="s">
        <v>118</v>
      </c>
      <c r="D200" t="s">
        <v>20</v>
      </c>
      <c r="E200" t="s">
        <v>235</v>
      </c>
      <c r="F200" t="s">
        <v>236</v>
      </c>
      <c r="G200">
        <v>88</v>
      </c>
      <c r="H200">
        <v>1998</v>
      </c>
    </row>
    <row r="201" spans="1:8" x14ac:dyDescent="0.25">
      <c r="A201">
        <v>38</v>
      </c>
      <c r="B201" t="s">
        <v>237</v>
      </c>
      <c r="C201" t="s">
        <v>109</v>
      </c>
      <c r="D201" t="s">
        <v>53</v>
      </c>
      <c r="E201" t="s">
        <v>238</v>
      </c>
      <c r="F201" t="s">
        <v>239</v>
      </c>
      <c r="G201">
        <v>101</v>
      </c>
      <c r="H201">
        <v>2012</v>
      </c>
    </row>
    <row r="202" spans="1:8" x14ac:dyDescent="0.25">
      <c r="A202">
        <v>39</v>
      </c>
      <c r="B202" t="s">
        <v>240</v>
      </c>
      <c r="C202" t="s">
        <v>241</v>
      </c>
      <c r="D202" t="s">
        <v>242</v>
      </c>
      <c r="E202" t="s">
        <v>243</v>
      </c>
      <c r="F202" t="s">
        <v>244</v>
      </c>
      <c r="G202">
        <v>80</v>
      </c>
      <c r="H202">
        <v>2010</v>
      </c>
    </row>
    <row r="203" spans="1:8" x14ac:dyDescent="0.25">
      <c r="A203">
        <v>40</v>
      </c>
      <c r="B203" t="s">
        <v>245</v>
      </c>
      <c r="C203" t="s">
        <v>163</v>
      </c>
      <c r="D203" t="s">
        <v>20</v>
      </c>
      <c r="E203" t="s">
        <v>246</v>
      </c>
      <c r="F203" t="s">
        <v>247</v>
      </c>
      <c r="G203">
        <v>88</v>
      </c>
      <c r="H203">
        <v>2003</v>
      </c>
    </row>
    <row r="204" spans="1:8" x14ac:dyDescent="0.25">
      <c r="A204">
        <v>41</v>
      </c>
      <c r="B204" t="s">
        <v>248</v>
      </c>
      <c r="C204" t="s">
        <v>249</v>
      </c>
      <c r="D204" t="s">
        <v>54</v>
      </c>
      <c r="E204" t="s">
        <v>250</v>
      </c>
      <c r="F204" t="s">
        <v>251</v>
      </c>
      <c r="G204">
        <v>101</v>
      </c>
      <c r="H204">
        <v>2019</v>
      </c>
    </row>
    <row r="205" spans="1:8" x14ac:dyDescent="0.25">
      <c r="A205">
        <v>42</v>
      </c>
      <c r="B205" t="s">
        <v>252</v>
      </c>
      <c r="C205" t="s">
        <v>253</v>
      </c>
      <c r="D205" t="s">
        <v>20</v>
      </c>
      <c r="E205" t="s">
        <v>254</v>
      </c>
      <c r="F205" t="s">
        <v>255</v>
      </c>
      <c r="G205">
        <v>85</v>
      </c>
      <c r="H205">
        <v>2019</v>
      </c>
    </row>
    <row r="206" spans="1:8" x14ac:dyDescent="0.25">
      <c r="A206">
        <v>43</v>
      </c>
      <c r="B206" t="s">
        <v>256</v>
      </c>
      <c r="C206" t="s">
        <v>257</v>
      </c>
      <c r="D206" t="s">
        <v>20</v>
      </c>
      <c r="E206" t="s">
        <v>258</v>
      </c>
      <c r="F206" t="s">
        <v>259</v>
      </c>
      <c r="G206">
        <v>79</v>
      </c>
      <c r="H206">
        <v>2021</v>
      </c>
    </row>
    <row r="214" spans="2:3" ht="18" x14ac:dyDescent="0.35">
      <c r="B214" s="1" t="s">
        <v>308</v>
      </c>
      <c r="C214" t="s">
        <v>309</v>
      </c>
    </row>
  </sheetData>
  <dataValidations count="4">
    <dataValidation type="list" allowBlank="1" showInputMessage="1" showErrorMessage="1" sqref="G17 G22" xr:uid="{6750CF55-9565-4C83-8711-F17BE94C31B4}">
      <formula1>$B$17:$B$39</formula1>
    </dataValidation>
    <dataValidation type="list" allowBlank="1" showInputMessage="1" showErrorMessage="1" sqref="F53 F58" xr:uid="{3FCB137B-3E5E-4A50-8816-A3E1DBCF1345}">
      <formula1>$B$53:$B$68</formula1>
    </dataValidation>
    <dataValidation type="list" allowBlank="1" showInputMessage="1" showErrorMessage="1" sqref="B147 B152" xr:uid="{5FB19EAE-91B4-44F3-992B-2689684733A8}">
      <formula1>$B$140:$K$140</formula1>
    </dataValidation>
    <dataValidation type="list" allowBlank="1" showInputMessage="1" showErrorMessage="1" sqref="K165 K170" xr:uid="{F1D35361-9074-4573-88DB-02EB93138C26}">
      <formula1>$C$163:$H$163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B73F7B-FFC5-4B32-9FB7-4C85FAB46083}">
          <x14:formula1>
            <xm:f>Edificios!$B$2:$B$44</xm:f>
          </x14:formula1>
          <xm:sqref>J84 J89 J165 J170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FAE7-305A-41ED-97F9-4FD0AFC01D3B}">
  <dimension ref="A1:H44"/>
  <sheetViews>
    <sheetView topLeftCell="A8" workbookViewId="0">
      <selection activeCell="E38" sqref="E38"/>
    </sheetView>
  </sheetViews>
  <sheetFormatPr baseColWidth="10" defaultRowHeight="15" x14ac:dyDescent="0.25"/>
  <sheetData>
    <row r="1" spans="1:8" x14ac:dyDescent="0.25">
      <c r="A1" t="s">
        <v>2</v>
      </c>
      <c r="B1" t="s">
        <v>102</v>
      </c>
      <c r="C1" t="s">
        <v>103</v>
      </c>
      <c r="D1" t="s">
        <v>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5">
      <c r="A2">
        <v>1</v>
      </c>
      <c r="B2" t="s">
        <v>108</v>
      </c>
      <c r="C2" t="s">
        <v>109</v>
      </c>
      <c r="D2" t="s">
        <v>53</v>
      </c>
      <c r="E2" t="s">
        <v>110</v>
      </c>
      <c r="F2" t="s">
        <v>111</v>
      </c>
      <c r="G2">
        <v>163</v>
      </c>
      <c r="H2">
        <v>2010</v>
      </c>
    </row>
    <row r="3" spans="1:8" x14ac:dyDescent="0.25">
      <c r="A3">
        <v>2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>
        <v>118</v>
      </c>
      <c r="H3">
        <v>2022</v>
      </c>
    </row>
    <row r="4" spans="1:8" x14ac:dyDescent="0.25">
      <c r="A4">
        <v>3</v>
      </c>
      <c r="B4" t="s">
        <v>117</v>
      </c>
      <c r="C4" t="s">
        <v>118</v>
      </c>
      <c r="D4" t="s">
        <v>20</v>
      </c>
      <c r="E4" t="s">
        <v>119</v>
      </c>
      <c r="F4" t="s">
        <v>120</v>
      </c>
      <c r="G4">
        <v>128</v>
      </c>
      <c r="H4">
        <v>2015</v>
      </c>
    </row>
    <row r="5" spans="1:8" x14ac:dyDescent="0.25">
      <c r="A5">
        <v>4</v>
      </c>
      <c r="B5" t="s">
        <v>121</v>
      </c>
      <c r="C5" t="s">
        <v>122</v>
      </c>
      <c r="D5" t="s">
        <v>123</v>
      </c>
      <c r="E5" t="s">
        <v>124</v>
      </c>
      <c r="F5" t="s">
        <v>125</v>
      </c>
      <c r="G5">
        <v>120</v>
      </c>
      <c r="H5">
        <v>2012</v>
      </c>
    </row>
    <row r="6" spans="1:8" x14ac:dyDescent="0.25">
      <c r="A6">
        <v>5</v>
      </c>
      <c r="B6" t="s">
        <v>126</v>
      </c>
      <c r="C6" t="s">
        <v>127</v>
      </c>
      <c r="D6" t="s">
        <v>20</v>
      </c>
      <c r="E6" t="s">
        <v>128</v>
      </c>
      <c r="F6" t="s">
        <v>129</v>
      </c>
      <c r="G6">
        <v>115</v>
      </c>
      <c r="H6">
        <v>2016</v>
      </c>
    </row>
    <row r="7" spans="1:8" x14ac:dyDescent="0.25">
      <c r="A7">
        <v>6</v>
      </c>
      <c r="B7" t="s">
        <v>130</v>
      </c>
      <c r="C7" t="s">
        <v>131</v>
      </c>
      <c r="D7" t="s">
        <v>54</v>
      </c>
      <c r="E7" t="s">
        <v>132</v>
      </c>
      <c r="F7" t="s">
        <v>133</v>
      </c>
      <c r="G7">
        <v>123</v>
      </c>
      <c r="H7">
        <v>2016</v>
      </c>
    </row>
    <row r="8" spans="1:8" x14ac:dyDescent="0.25">
      <c r="A8">
        <v>7</v>
      </c>
      <c r="B8" t="s">
        <v>134</v>
      </c>
      <c r="C8" t="s">
        <v>135</v>
      </c>
      <c r="D8" t="s">
        <v>5</v>
      </c>
      <c r="E8" t="s">
        <v>136</v>
      </c>
      <c r="F8" t="s">
        <v>137</v>
      </c>
      <c r="G8">
        <v>104</v>
      </c>
      <c r="H8">
        <v>2014</v>
      </c>
    </row>
    <row r="9" spans="1:8" x14ac:dyDescent="0.25">
      <c r="A9">
        <v>8</v>
      </c>
      <c r="B9" t="s">
        <v>138</v>
      </c>
      <c r="C9" t="s">
        <v>139</v>
      </c>
      <c r="D9" t="s">
        <v>20</v>
      </c>
      <c r="E9" t="s">
        <v>140</v>
      </c>
      <c r="F9" t="s">
        <v>141</v>
      </c>
      <c r="G9">
        <v>98</v>
      </c>
      <c r="H9">
        <v>2019</v>
      </c>
    </row>
    <row r="10" spans="1:8" x14ac:dyDescent="0.25">
      <c r="A10">
        <v>9</v>
      </c>
      <c r="B10" t="s">
        <v>142</v>
      </c>
      <c r="C10" t="s">
        <v>143</v>
      </c>
      <c r="D10" t="s">
        <v>20</v>
      </c>
      <c r="E10" t="s">
        <v>144</v>
      </c>
      <c r="F10" t="s">
        <v>145</v>
      </c>
      <c r="G10">
        <v>111</v>
      </c>
      <c r="H10">
        <v>2016</v>
      </c>
    </row>
    <row r="11" spans="1:8" x14ac:dyDescent="0.25">
      <c r="A11">
        <v>10</v>
      </c>
      <c r="B11" t="s">
        <v>146</v>
      </c>
      <c r="C11" t="s">
        <v>147</v>
      </c>
      <c r="D11" t="s">
        <v>20</v>
      </c>
      <c r="E11" t="s">
        <v>148</v>
      </c>
      <c r="F11" t="s">
        <v>149</v>
      </c>
      <c r="G11">
        <v>108</v>
      </c>
      <c r="H11">
        <v>2018</v>
      </c>
    </row>
    <row r="12" spans="1:8" x14ac:dyDescent="0.25">
      <c r="A12">
        <v>11</v>
      </c>
      <c r="B12" t="s">
        <v>150</v>
      </c>
      <c r="C12" t="s">
        <v>151</v>
      </c>
      <c r="D12" t="s">
        <v>5</v>
      </c>
      <c r="E12" t="s">
        <v>152</v>
      </c>
      <c r="F12" t="s">
        <v>153</v>
      </c>
      <c r="G12">
        <v>108</v>
      </c>
      <c r="H12">
        <v>1974</v>
      </c>
    </row>
    <row r="13" spans="1:8" x14ac:dyDescent="0.25">
      <c r="A13">
        <v>12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  <c r="G13">
        <v>101</v>
      </c>
      <c r="H13">
        <v>2004</v>
      </c>
    </row>
    <row r="14" spans="1:8" x14ac:dyDescent="0.25">
      <c r="A14">
        <v>13</v>
      </c>
      <c r="B14" t="s">
        <v>159</v>
      </c>
      <c r="C14" t="s">
        <v>118</v>
      </c>
      <c r="D14" t="s">
        <v>20</v>
      </c>
      <c r="E14" t="s">
        <v>160</v>
      </c>
      <c r="F14" t="s">
        <v>161</v>
      </c>
      <c r="G14">
        <v>101</v>
      </c>
      <c r="H14">
        <v>2008</v>
      </c>
    </row>
    <row r="15" spans="1:8" x14ac:dyDescent="0.25">
      <c r="A15">
        <v>14</v>
      </c>
      <c r="B15" t="s">
        <v>162</v>
      </c>
      <c r="C15" t="s">
        <v>163</v>
      </c>
      <c r="D15" t="s">
        <v>20</v>
      </c>
      <c r="E15" t="s">
        <v>164</v>
      </c>
      <c r="F15" t="s">
        <v>165</v>
      </c>
      <c r="G15">
        <v>118</v>
      </c>
      <c r="H15">
        <v>2010</v>
      </c>
    </row>
    <row r="16" spans="1:8" x14ac:dyDescent="0.25">
      <c r="A16">
        <v>15</v>
      </c>
      <c r="B16" t="s">
        <v>166</v>
      </c>
      <c r="C16" t="s">
        <v>56</v>
      </c>
      <c r="D16" t="s">
        <v>20</v>
      </c>
      <c r="E16" t="s">
        <v>167</v>
      </c>
      <c r="F16" t="s">
        <v>168</v>
      </c>
      <c r="G16">
        <v>97</v>
      </c>
      <c r="H16">
        <v>2021</v>
      </c>
    </row>
    <row r="17" spans="1:8" x14ac:dyDescent="0.25">
      <c r="A17">
        <v>16</v>
      </c>
      <c r="B17" t="s">
        <v>169</v>
      </c>
      <c r="C17" t="s">
        <v>135</v>
      </c>
      <c r="D17" t="s">
        <v>5</v>
      </c>
      <c r="E17" t="s">
        <v>170</v>
      </c>
      <c r="F17" t="s">
        <v>171</v>
      </c>
      <c r="G17">
        <v>98</v>
      </c>
      <c r="H17">
        <v>2020</v>
      </c>
    </row>
    <row r="18" spans="1:8" x14ac:dyDescent="0.25">
      <c r="A18">
        <v>17</v>
      </c>
      <c r="B18" t="s">
        <v>172</v>
      </c>
      <c r="C18" t="s">
        <v>173</v>
      </c>
      <c r="D18" t="s">
        <v>174</v>
      </c>
      <c r="E18" t="s">
        <v>175</v>
      </c>
      <c r="F18" t="s">
        <v>176</v>
      </c>
      <c r="G18">
        <v>81</v>
      </c>
      <c r="H18">
        <v>2018</v>
      </c>
    </row>
    <row r="19" spans="1:8" x14ac:dyDescent="0.25">
      <c r="A19">
        <v>18</v>
      </c>
      <c r="B19" t="s">
        <v>177</v>
      </c>
      <c r="C19" t="s">
        <v>178</v>
      </c>
      <c r="D19" t="s">
        <v>52</v>
      </c>
      <c r="E19" t="s">
        <v>179</v>
      </c>
      <c r="F19" t="s">
        <v>180</v>
      </c>
      <c r="G19">
        <v>86</v>
      </c>
      <c r="H19">
        <v>2019</v>
      </c>
    </row>
    <row r="20" spans="1:8" x14ac:dyDescent="0.25">
      <c r="A20">
        <v>19</v>
      </c>
      <c r="B20" t="s">
        <v>181</v>
      </c>
      <c r="C20" t="s">
        <v>182</v>
      </c>
      <c r="D20" t="s">
        <v>20</v>
      </c>
      <c r="E20" t="s">
        <v>183</v>
      </c>
      <c r="F20" t="s">
        <v>184</v>
      </c>
      <c r="G20">
        <v>98</v>
      </c>
      <c r="H20">
        <v>2022</v>
      </c>
    </row>
    <row r="21" spans="1:8" x14ac:dyDescent="0.25">
      <c r="A21">
        <v>20</v>
      </c>
      <c r="B21" t="s">
        <v>185</v>
      </c>
      <c r="C21" t="s">
        <v>151</v>
      </c>
      <c r="D21" t="s">
        <v>5</v>
      </c>
      <c r="E21" t="s">
        <v>186</v>
      </c>
      <c r="F21" t="s">
        <v>187</v>
      </c>
      <c r="G21">
        <v>100</v>
      </c>
      <c r="H21">
        <v>1969</v>
      </c>
    </row>
    <row r="22" spans="1:8" x14ac:dyDescent="0.25">
      <c r="A22">
        <v>21</v>
      </c>
      <c r="B22" t="s">
        <v>188</v>
      </c>
      <c r="C22" t="s">
        <v>113</v>
      </c>
      <c r="D22" t="s">
        <v>114</v>
      </c>
      <c r="E22" t="s">
        <v>189</v>
      </c>
      <c r="F22" t="s">
        <v>190</v>
      </c>
      <c r="G22">
        <v>95</v>
      </c>
      <c r="H22">
        <v>2019</v>
      </c>
    </row>
    <row r="23" spans="1:8" x14ac:dyDescent="0.25">
      <c r="A23">
        <v>22</v>
      </c>
      <c r="B23" t="s">
        <v>191</v>
      </c>
      <c r="C23" t="s">
        <v>55</v>
      </c>
      <c r="D23" t="s">
        <v>20</v>
      </c>
      <c r="E23" t="s">
        <v>192</v>
      </c>
      <c r="F23" t="s">
        <v>193</v>
      </c>
      <c r="G23">
        <v>94</v>
      </c>
      <c r="H23">
        <v>2018</v>
      </c>
    </row>
    <row r="24" spans="1:8" x14ac:dyDescent="0.25">
      <c r="A24">
        <v>23</v>
      </c>
      <c r="B24" t="s">
        <v>194</v>
      </c>
      <c r="C24" t="s">
        <v>113</v>
      </c>
      <c r="D24" t="s">
        <v>114</v>
      </c>
      <c r="E24" t="s">
        <v>195</v>
      </c>
      <c r="F24" t="s">
        <v>193</v>
      </c>
      <c r="G24">
        <v>88</v>
      </c>
      <c r="H24">
        <v>1998</v>
      </c>
    </row>
    <row r="25" spans="1:8" x14ac:dyDescent="0.25">
      <c r="A25">
        <v>23</v>
      </c>
      <c r="B25" t="s">
        <v>196</v>
      </c>
      <c r="C25" t="s">
        <v>113</v>
      </c>
      <c r="D25" t="s">
        <v>114</v>
      </c>
      <c r="E25" t="s">
        <v>195</v>
      </c>
      <c r="F25" t="s">
        <v>193</v>
      </c>
      <c r="G25">
        <v>88</v>
      </c>
      <c r="H25">
        <v>1998</v>
      </c>
    </row>
    <row r="26" spans="1:8" x14ac:dyDescent="0.25">
      <c r="A26">
        <v>25</v>
      </c>
      <c r="B26" t="s">
        <v>197</v>
      </c>
      <c r="C26" t="s">
        <v>198</v>
      </c>
      <c r="D26" t="s">
        <v>20</v>
      </c>
      <c r="E26" t="s">
        <v>199</v>
      </c>
      <c r="F26" t="s">
        <v>200</v>
      </c>
      <c r="G26">
        <v>89</v>
      </c>
      <c r="H26">
        <v>2010</v>
      </c>
    </row>
    <row r="27" spans="1:8" x14ac:dyDescent="0.25">
      <c r="A27">
        <v>25</v>
      </c>
      <c r="B27" t="s">
        <v>201</v>
      </c>
      <c r="C27" t="s">
        <v>202</v>
      </c>
      <c r="D27" t="s">
        <v>20</v>
      </c>
      <c r="E27" t="s">
        <v>203</v>
      </c>
      <c r="F27" t="s">
        <v>200</v>
      </c>
      <c r="G27">
        <v>98</v>
      </c>
      <c r="H27">
        <v>2019</v>
      </c>
    </row>
    <row r="28" spans="1:8" x14ac:dyDescent="0.25">
      <c r="A28">
        <v>27</v>
      </c>
      <c r="B28" t="s">
        <v>204</v>
      </c>
      <c r="C28" t="s">
        <v>135</v>
      </c>
      <c r="D28" t="s">
        <v>5</v>
      </c>
      <c r="E28" t="s">
        <v>205</v>
      </c>
      <c r="F28" t="s">
        <v>206</v>
      </c>
      <c r="G28">
        <v>102</v>
      </c>
      <c r="H28">
        <v>1931</v>
      </c>
    </row>
    <row r="29" spans="1:8" x14ac:dyDescent="0.25">
      <c r="A29">
        <v>28</v>
      </c>
      <c r="B29" t="s">
        <v>207</v>
      </c>
      <c r="C29" t="s">
        <v>127</v>
      </c>
      <c r="D29" t="s">
        <v>20</v>
      </c>
      <c r="E29" t="s">
        <v>208</v>
      </c>
      <c r="F29" t="s">
        <v>209</v>
      </c>
      <c r="G29">
        <v>100</v>
      </c>
      <c r="H29">
        <v>2011</v>
      </c>
    </row>
    <row r="30" spans="1:8" x14ac:dyDescent="0.25">
      <c r="A30">
        <v>29</v>
      </c>
      <c r="B30" t="s">
        <v>210</v>
      </c>
      <c r="C30" t="s">
        <v>143</v>
      </c>
      <c r="D30" t="s">
        <v>20</v>
      </c>
      <c r="E30" t="s">
        <v>211</v>
      </c>
      <c r="F30" t="s">
        <v>212</v>
      </c>
      <c r="G30">
        <v>103</v>
      </c>
      <c r="H30">
        <v>2009</v>
      </c>
    </row>
    <row r="31" spans="1:8" x14ac:dyDescent="0.25">
      <c r="A31">
        <v>30</v>
      </c>
      <c r="B31" t="s">
        <v>213</v>
      </c>
      <c r="C31" t="s">
        <v>56</v>
      </c>
      <c r="D31" t="s">
        <v>20</v>
      </c>
      <c r="E31" t="s">
        <v>214</v>
      </c>
      <c r="F31" t="s">
        <v>215</v>
      </c>
      <c r="G31">
        <v>88</v>
      </c>
      <c r="H31">
        <v>2019</v>
      </c>
    </row>
    <row r="32" spans="1:8" x14ac:dyDescent="0.25">
      <c r="A32">
        <v>31</v>
      </c>
      <c r="B32" t="s">
        <v>216</v>
      </c>
      <c r="C32" t="s">
        <v>135</v>
      </c>
      <c r="D32" t="s">
        <v>5</v>
      </c>
      <c r="E32" t="s">
        <v>217</v>
      </c>
      <c r="F32" t="s">
        <v>218</v>
      </c>
      <c r="G32">
        <v>82</v>
      </c>
      <c r="H32">
        <v>2020</v>
      </c>
    </row>
    <row r="33" spans="1:8" x14ac:dyDescent="0.25">
      <c r="A33">
        <v>32</v>
      </c>
      <c r="B33" t="s">
        <v>219</v>
      </c>
      <c r="C33" t="s">
        <v>220</v>
      </c>
      <c r="D33" t="s">
        <v>20</v>
      </c>
      <c r="E33" t="s">
        <v>221</v>
      </c>
      <c r="F33" t="s">
        <v>222</v>
      </c>
      <c r="G33">
        <v>88</v>
      </c>
      <c r="H33">
        <v>2020</v>
      </c>
    </row>
    <row r="34" spans="1:8" x14ac:dyDescent="0.25">
      <c r="A34">
        <v>33</v>
      </c>
      <c r="B34" t="s">
        <v>223</v>
      </c>
      <c r="C34" t="s">
        <v>135</v>
      </c>
      <c r="D34" t="s">
        <v>5</v>
      </c>
      <c r="E34" t="s">
        <v>224</v>
      </c>
      <c r="F34" t="s">
        <v>222</v>
      </c>
      <c r="G34">
        <v>58</v>
      </c>
      <c r="H34">
        <v>2020</v>
      </c>
    </row>
    <row r="35" spans="1:8" x14ac:dyDescent="0.25">
      <c r="A35">
        <v>34</v>
      </c>
      <c r="B35" t="s">
        <v>225</v>
      </c>
      <c r="C35" t="s">
        <v>135</v>
      </c>
      <c r="D35" t="s">
        <v>5</v>
      </c>
      <c r="E35" t="s">
        <v>226</v>
      </c>
      <c r="F35" t="s">
        <v>227</v>
      </c>
      <c r="G35">
        <v>85</v>
      </c>
      <c r="H35">
        <v>2015</v>
      </c>
    </row>
    <row r="36" spans="1:8" x14ac:dyDescent="0.25">
      <c r="A36">
        <v>35</v>
      </c>
      <c r="B36" t="s">
        <v>228</v>
      </c>
      <c r="C36" t="s">
        <v>109</v>
      </c>
      <c r="D36" t="s">
        <v>53</v>
      </c>
      <c r="E36" t="s">
        <v>229</v>
      </c>
      <c r="F36" t="s">
        <v>230</v>
      </c>
      <c r="G36">
        <v>101</v>
      </c>
      <c r="H36">
        <v>2017</v>
      </c>
    </row>
    <row r="37" spans="1:8" x14ac:dyDescent="0.25">
      <c r="A37">
        <v>36</v>
      </c>
      <c r="B37" t="s">
        <v>231</v>
      </c>
      <c r="C37" t="s">
        <v>151</v>
      </c>
      <c r="D37" t="s">
        <v>5</v>
      </c>
      <c r="E37" t="s">
        <v>232</v>
      </c>
      <c r="F37" t="s">
        <v>233</v>
      </c>
      <c r="G37">
        <v>96</v>
      </c>
      <c r="H37">
        <v>2009</v>
      </c>
    </row>
    <row r="38" spans="1:8" x14ac:dyDescent="0.25">
      <c r="A38">
        <v>37</v>
      </c>
      <c r="B38" t="s">
        <v>234</v>
      </c>
      <c r="C38" t="s">
        <v>118</v>
      </c>
      <c r="D38" t="s">
        <v>20</v>
      </c>
      <c r="E38" t="s">
        <v>235</v>
      </c>
      <c r="F38" t="s">
        <v>236</v>
      </c>
      <c r="G38">
        <v>88</v>
      </c>
      <c r="H38">
        <v>1998</v>
      </c>
    </row>
    <row r="39" spans="1:8" x14ac:dyDescent="0.25">
      <c r="A39">
        <v>38</v>
      </c>
      <c r="B39" t="s">
        <v>237</v>
      </c>
      <c r="C39" t="s">
        <v>109</v>
      </c>
      <c r="D39" t="s">
        <v>53</v>
      </c>
      <c r="E39" t="s">
        <v>238</v>
      </c>
      <c r="F39" t="s">
        <v>239</v>
      </c>
      <c r="G39">
        <v>101</v>
      </c>
      <c r="H39">
        <v>2012</v>
      </c>
    </row>
    <row r="40" spans="1:8" x14ac:dyDescent="0.25">
      <c r="A40">
        <v>39</v>
      </c>
      <c r="B40" t="s">
        <v>240</v>
      </c>
      <c r="C40" t="s">
        <v>241</v>
      </c>
      <c r="D40" t="s">
        <v>242</v>
      </c>
      <c r="E40" t="s">
        <v>243</v>
      </c>
      <c r="F40" t="s">
        <v>244</v>
      </c>
      <c r="G40">
        <v>80</v>
      </c>
      <c r="H40">
        <v>2010</v>
      </c>
    </row>
    <row r="41" spans="1:8" x14ac:dyDescent="0.25">
      <c r="A41">
        <v>40</v>
      </c>
      <c r="B41" t="s">
        <v>245</v>
      </c>
      <c r="C41" t="s">
        <v>163</v>
      </c>
      <c r="D41" t="s">
        <v>20</v>
      </c>
      <c r="E41" t="s">
        <v>246</v>
      </c>
      <c r="F41" t="s">
        <v>247</v>
      </c>
      <c r="G41">
        <v>88</v>
      </c>
      <c r="H41">
        <v>2003</v>
      </c>
    </row>
    <row r="42" spans="1:8" x14ac:dyDescent="0.25">
      <c r="A42">
        <v>41</v>
      </c>
      <c r="B42" t="s">
        <v>248</v>
      </c>
      <c r="C42" t="s">
        <v>249</v>
      </c>
      <c r="D42" t="s">
        <v>54</v>
      </c>
      <c r="E42" t="s">
        <v>250</v>
      </c>
      <c r="F42" t="s">
        <v>251</v>
      </c>
      <c r="G42">
        <v>101</v>
      </c>
      <c r="H42">
        <v>2019</v>
      </c>
    </row>
    <row r="43" spans="1:8" x14ac:dyDescent="0.25">
      <c r="A43">
        <v>42</v>
      </c>
      <c r="B43" t="s">
        <v>252</v>
      </c>
      <c r="C43" t="s">
        <v>253</v>
      </c>
      <c r="D43" t="s">
        <v>20</v>
      </c>
      <c r="E43" t="s">
        <v>254</v>
      </c>
      <c r="F43" t="s">
        <v>255</v>
      </c>
      <c r="G43">
        <v>85</v>
      </c>
      <c r="H43">
        <v>2019</v>
      </c>
    </row>
    <row r="44" spans="1:8" x14ac:dyDescent="0.25">
      <c r="A44">
        <v>43</v>
      </c>
      <c r="B44" t="s">
        <v>256</v>
      </c>
      <c r="C44" t="s">
        <v>257</v>
      </c>
      <c r="D44" t="s">
        <v>20</v>
      </c>
      <c r="E44" t="s">
        <v>258</v>
      </c>
      <c r="F44" t="s">
        <v>259</v>
      </c>
      <c r="G44">
        <v>79</v>
      </c>
      <c r="H44">
        <v>2021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V 3 2 V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F d 9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f Z V V d O A j n v s A A A C 7 A Q A A E w A c A E Z v c m 1 1 b G F z L 1 N l Y 3 R p b 2 4 x L m 0 g o h g A K K A U A A A A A A A A A A A A A A A A A A A A A A A A A A A A d Y 9 B S 8 R A D I X v h f 6 H Y b x 0 o b R U x I O L F y u i I C h a 8 C C y T L f Z N u w 0 U 2 Z S d C n 9 7 0 6 3 e 5 G u u S T 5 H u S 9 O N g y G h L v c 8 / W Y R A G r l E W K n E h C 1 V q E J k U t 0 I D h 4 H w 9 W K x B v L k A 8 r k V d U Q T U N u i I H Y R b J h 7 t x N m g I l 3 7 j H D i p U i b F 1 O m 3 p M z r e m N 2 G l d b g x 7 J H X S H V T q 5 W 8 W x w r 1 h l / v 5 s N G T j 5 0 S + T q o P h Z 0 R W 9 W W q C o z R T u m T A q r y O 2 M b X O j + 5 a K Q w c u O t 6 K h 0 G + K d r L W D w R X 1 8 l k z b G Y p B 3 J 3 e v s G e C 4 Y e P Q o 5 8 W E L T E 9 s l f w S s G / 4 H X y 7 4 g z b G u v N h + C 8 e V 2 G A d P 7 x 9 S 9 Q S w E C L Q A U A A I A C A B X f Z V V e z L k k q U A A A D 3 A A A A E g A A A A A A A A A A A A A A A A A A A A A A Q 2 9 u Z m l n L 1 B h Y 2 t h Z 2 U u e G 1 s U E s B A i 0 A F A A C A A g A V 3 2 V V Q / K 6 a u k A A A A 6 Q A A A B M A A A A A A A A A A A A A A A A A 8 Q A A A F t D b 2 5 0 Z W 5 0 X 1 R 5 c G V z X S 5 4 b W x Q S w E C L Q A U A A I A C A B X f Z V V d O A j n v s A A A C 7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A A A A A A A A E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I x O j I 5 O j E 0 L j c z O T Q y N j Z a I i A v P j x F b n R y e S B U e X B l P S J G a W x s Q 2 9 s d W 1 u V H l w Z X M i I F Z h b H V l P S J z Q X d Z R 0 J n W U d B d 0 0 9 I i A v P j x F b n R y e S B U e X B l P S J G a W x s Q 2 9 s d W 1 u T m F t Z X M i I F Z h b H V l P S J z W y Z x d W 9 0 O 1 J h b m s m c X V v d D s s J n F 1 b 3 Q 7 Q n V p b G R p b m c m c X V v d D s s J n F 1 b 3 Q 7 Q 2 l 0 e S Z x d W 9 0 O y w m c X V v d D t D b 3 V u d H J 5 J n F 1 b 3 Q 7 L C Z x d W 9 0 O 0 h l a W d o d C Z x d W 9 0 O y w m c X V v d D t I Z W l n a H Q y J n F 1 b 3 Q 7 L C Z x d W 9 0 O 0 Z s b 2 9 y c y Z x d W 9 0 O y w m c X V v d D t C d W l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m F u a y w w f S Z x d W 9 0 O y w m c X V v d D t T Z W N 0 a W 9 u M S 9 U Y W J s Z S A x L 0 F 1 d G 9 S Z W 1 v d m V k Q 2 9 s d W 1 u c z E u e 0 J 1 a W x k a W 5 n L D F 9 J n F 1 b 3 Q 7 L C Z x d W 9 0 O 1 N l Y 3 R p b 2 4 x L 1 R h Y m x l I D E v Q X V 0 b 1 J l b W 9 2 Z W R D b 2 x 1 b W 5 z M S 5 7 Q 2 l 0 e S w y f S Z x d W 9 0 O y w m c X V v d D t T Z W N 0 a W 9 u M S 9 U Y W J s Z S A x L 0 F 1 d G 9 S Z W 1 v d m V k Q 2 9 s d W 1 u c z E u e 0 N v d W 5 0 c n k s M 3 0 m c X V v d D s s J n F 1 b 3 Q 7 U 2 V j d G l v b j E v V G F i b G U g M S 9 B d X R v U m V t b 3 Z l Z E N v b H V t b n M x L n t I Z W l n a H Q s N H 0 m c X V v d D s s J n F 1 b 3 Q 7 U 2 V j d G l v b j E v V G F i b G U g M S 9 B d X R v U m V t b 3 Z l Z E N v b H V t b n M x L n t I Z W l n a H Q y L D V 9 J n F 1 b 3 Q 7 L C Z x d W 9 0 O 1 N l Y 3 R p b 2 4 x L 1 R h Y m x l I D E v Q X V 0 b 1 J l b W 9 2 Z W R D b 2 x 1 b W 5 z M S 5 7 R m x v b 3 J z L D Z 9 J n F 1 b 3 Q 7 L C Z x d W 9 0 O 1 N l Y 3 R p b 2 4 x L 1 R h Y m x l I D E v Q X V 0 b 1 J l b W 9 2 Z W R D b 2 x 1 b W 5 z M S 5 7 Q n V p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S Y W 5 r L D B 9 J n F 1 b 3 Q 7 L C Z x d W 9 0 O 1 N l Y 3 R p b 2 4 x L 1 R h Y m x l I D E v Q X V 0 b 1 J l b W 9 2 Z W R D b 2 x 1 b W 5 z M S 5 7 Q n V p b G R p b m c s M X 0 m c X V v d D s s J n F 1 b 3 Q 7 U 2 V j d G l v b j E v V G F i b G U g M S 9 B d X R v U m V t b 3 Z l Z E N v b H V t b n M x L n t D a X R 5 L D J 9 J n F 1 b 3 Q 7 L C Z x d W 9 0 O 1 N l Y 3 R p b 2 4 x L 1 R h Y m x l I D E v Q X V 0 b 1 J l b W 9 2 Z W R D b 2 x 1 b W 5 z M S 5 7 Q 2 9 1 b n R y e S w z f S Z x d W 9 0 O y w m c X V v d D t T Z W N 0 a W 9 u M S 9 U Y W J s Z S A x L 0 F 1 d G 9 S Z W 1 v d m V k Q 2 9 s d W 1 u c z E u e 0 h l a W d o d C w 0 f S Z x d W 9 0 O y w m c X V v d D t T Z W N 0 a W 9 u M S 9 U Y W J s Z S A x L 0 F 1 d G 9 S Z W 1 v d m V k Q 2 9 s d W 1 u c z E u e 0 h l a W d o d D I s N X 0 m c X V v d D s s J n F 1 b 3 Q 7 U 2 V j d G l v b j E v V G F i b G U g M S 9 B d X R v U m V t b 3 Z l Z E N v b H V t b n M x L n t G b G 9 v c n M s N n 0 m c X V v d D s s J n F 1 b 3 Q 7 U 2 V j d G l v b j E v V G F i b G U g M S 9 B d X R v U m V t b 3 Z l Z E N v b H V t b n M x L n t C d W l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s m t S 4 u Q 0 y g c j + f B R A d L A A A A A A C A A A A A A A Q Z g A A A A E A A C A A A A A / h N N k J B Q J a M W d m e l 3 o L a v 1 U m 5 u j E M 4 1 9 o O B 5 T n o X M q Q A A A A A O g A A A A A I A A C A A A A A g Z 9 Z N s t d S + M 6 W F 2 k n X 0 N J M X 2 V C u f + d f a U 2 P X u H K q P H l A A A A B Q S V w b j u E D 3 a t 9 1 k F c E / Q C + 0 z H l J w Q G p x P G K j u M D 0 N K g i + Q Z D l Y t Y 3 Q y G d 4 o x H 1 3 m x P / t 3 z Z X z F j 5 1 g l 6 p O Q w i p t 8 g b B 3 W s r w w p O 8 N N n 1 C i 0 A A A A B B 8 O S G r E 3 Y H A A K J Y 1 V a g c K b T u H 7 O J z n + F Z K o j 7 o q / T e r y 7 b q 4 8 Y 3 a m 3 L 5 7 w t B s d J R 4 t B v 8 k W i 6 Q r O P q p V P v 1 z R < / D a t a M a s h u p > 
</file>

<file path=customXml/itemProps1.xml><?xml version="1.0" encoding="utf-8"?>
<ds:datastoreItem xmlns:ds="http://schemas.openxmlformats.org/officeDocument/2006/customXml" ds:itemID="{8CD2F0FF-564D-4C59-90B1-481CE5EDD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Edificios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Administrador</cp:lastModifiedBy>
  <dcterms:created xsi:type="dcterms:W3CDTF">2022-12-21T21:11:39Z</dcterms:created>
  <dcterms:modified xsi:type="dcterms:W3CDTF">2023-06-18T20:22:19Z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c5fb931e-a7c3-4fd4-9b5a-e1dd3be680c0</vt:lpwstr>
  </property>
</Properties>
</file>