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_data_analyst\excel\"/>
    </mc:Choice>
  </mc:AlternateContent>
  <xr:revisionPtr revIDLastSave="0" documentId="13_ncr:1_{78B68131-9145-4802-A71E-7F598B2BC2EB}" xr6:coauthVersionLast="47" xr6:coauthVersionMax="47" xr10:uidLastSave="{00000000-0000-0000-0000-000000000000}"/>
  <bookViews>
    <workbookView xWindow="-120" yWindow="-120" windowWidth="20730" windowHeight="11160" activeTab="2" xr2:uid="{908F9A7F-7612-4A79-9226-9D20271B5EC3}"/>
  </bookViews>
  <sheets>
    <sheet name="Data" sheetId="1" r:id="rId1"/>
    <sheet name="Calculos" sheetId="4" r:id="rId2"/>
    <sheet name="Dashboard" sheetId="5" r:id="rId3"/>
  </sheets>
  <definedNames>
    <definedName name="SegmentaciónDeDatos_Años__Fecha">#N/A</definedName>
    <definedName name="SegmentaciónDeDatos_Area">#N/A</definedName>
    <definedName name="SegmentaciónDeDatos_Meses__Fecha">#N/A</definedName>
    <definedName name="SegmentaciónDeDatos_Sede">#N/A</definedName>
  </definedNames>
  <calcPr calcId="191028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4" l="1"/>
  <c r="F4" i="4"/>
  <c r="B76" i="4"/>
  <c r="D67" i="4"/>
  <c r="F20" i="4"/>
  <c r="F3" i="4"/>
  <c r="D52" i="4"/>
  <c r="B7" i="4"/>
  <c r="F32" i="4"/>
  <c r="F12" i="4"/>
  <c r="F14" i="4" l="1"/>
  <c r="F34" i="4"/>
  <c r="E55" i="4"/>
  <c r="G55" i="4" s="1"/>
  <c r="G3" i="4"/>
  <c r="F22" i="4"/>
  <c r="E67" i="4"/>
  <c r="G4" i="4"/>
  <c r="F78" i="4"/>
  <c r="F79" i="4"/>
  <c r="F80" i="4"/>
</calcChain>
</file>

<file path=xl/sharedStrings.xml><?xml version="1.0" encoding="utf-8"?>
<sst xmlns="http://schemas.openxmlformats.org/spreadsheetml/2006/main" count="6465" uniqueCount="112">
  <si>
    <t>Nombre</t>
  </si>
  <si>
    <t xml:space="preserve">Fecha </t>
  </si>
  <si>
    <t>Sexo</t>
  </si>
  <si>
    <t>Area</t>
  </si>
  <si>
    <t>Condición</t>
  </si>
  <si>
    <t>Sede</t>
  </si>
  <si>
    <t>N.Personal</t>
  </si>
  <si>
    <t>Salario</t>
  </si>
  <si>
    <t>Asigancion.familiar</t>
  </si>
  <si>
    <t>Bono</t>
  </si>
  <si>
    <t>Hora.Extras</t>
  </si>
  <si>
    <t>Ingresos</t>
  </si>
  <si>
    <t>Banco 01</t>
  </si>
  <si>
    <t>Banco 02</t>
  </si>
  <si>
    <t>Neto a pagar</t>
  </si>
  <si>
    <t>ESSALUD</t>
  </si>
  <si>
    <t>Tipo.empleo</t>
  </si>
  <si>
    <t>Capacitaciones</t>
  </si>
  <si>
    <t>Objetivo</t>
  </si>
  <si>
    <t>Satisfacción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</si>
  <si>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</si>
  <si>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</si>
  <si>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</si>
  <si>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</si>
  <si>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</si>
  <si>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</si>
  <si>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</si>
  <si>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</si>
  <si>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Alan Campines</t>
  </si>
  <si>
    <t>Femenino</t>
  </si>
  <si>
    <t>Administración</t>
  </si>
  <si>
    <t>Planilla</t>
  </si>
  <si>
    <t>Lima</t>
  </si>
  <si>
    <t>Tiempo Completo</t>
  </si>
  <si>
    <t>Capacitado</t>
  </si>
  <si>
    <t>No Iniciado</t>
  </si>
  <si>
    <t>Satisfecho</t>
  </si>
  <si>
    <t>Aplica</t>
  </si>
  <si>
    <t>SI</t>
  </si>
  <si>
    <t>Terminado</t>
  </si>
  <si>
    <t>Rojo</t>
  </si>
  <si>
    <t>Controlado</t>
  </si>
  <si>
    <t>Suplementado</t>
  </si>
  <si>
    <t>No Capacitado</t>
  </si>
  <si>
    <t>Parcialmente Satisfecho</t>
  </si>
  <si>
    <t>No Suplementado</t>
  </si>
  <si>
    <t>No Satisfecho</t>
  </si>
  <si>
    <t>No Aplica</t>
  </si>
  <si>
    <t>Alexis Castro</t>
  </si>
  <si>
    <t>Lince</t>
  </si>
  <si>
    <t>NO</t>
  </si>
  <si>
    <t>Jessica Rodriguez</t>
  </si>
  <si>
    <t>Magdalena</t>
  </si>
  <si>
    <t>En Proceso</t>
  </si>
  <si>
    <t>Alexis Correa</t>
  </si>
  <si>
    <t>Comunicaciones</t>
  </si>
  <si>
    <t>Tiempo Parcial</t>
  </si>
  <si>
    <t>Miraflores</t>
  </si>
  <si>
    <t>Alexis Ripley</t>
  </si>
  <si>
    <t>San Borja</t>
  </si>
  <si>
    <t>Azul</t>
  </si>
  <si>
    <t>Alicia A. Elmasian</t>
  </si>
  <si>
    <t>San Isidro</t>
  </si>
  <si>
    <t>Alison Gonzalez</t>
  </si>
  <si>
    <t>San Miguel</t>
  </si>
  <si>
    <t>si</t>
  </si>
  <si>
    <t>Alcides Arosemena</t>
  </si>
  <si>
    <t>Resultados</t>
  </si>
  <si>
    <t>Roberto Alonso</t>
  </si>
  <si>
    <t>SJ Lurigancho</t>
  </si>
  <si>
    <t>Giovana Justo</t>
  </si>
  <si>
    <t>Surco</t>
  </si>
  <si>
    <t>Alison Johnson</t>
  </si>
  <si>
    <t>Alyssa Adefioye</t>
  </si>
  <si>
    <t>No Controlado</t>
  </si>
  <si>
    <t>Verde</t>
  </si>
  <si>
    <t>Amarrillo</t>
  </si>
  <si>
    <t>Masculino</t>
  </si>
  <si>
    <t>Servicios</t>
  </si>
  <si>
    <t>Bioquímica</t>
  </si>
  <si>
    <t>Etiquetas de fila</t>
  </si>
  <si>
    <t>Cuenta de Sexo</t>
  </si>
  <si>
    <t>Cuenta de Sexo2</t>
  </si>
  <si>
    <t>Indicador</t>
  </si>
  <si>
    <t>Complemento</t>
  </si>
  <si>
    <t>Hombres</t>
  </si>
  <si>
    <t>Mujeres</t>
  </si>
  <si>
    <t>Total general</t>
  </si>
  <si>
    <t>Cuenta de Satisfacción</t>
  </si>
  <si>
    <t>Aguja</t>
  </si>
  <si>
    <t>Resta</t>
  </si>
  <si>
    <t>Total de personas</t>
  </si>
  <si>
    <t>Velocímetro</t>
  </si>
  <si>
    <t>Cuenta de Indicador 3</t>
  </si>
  <si>
    <t>Gráfico Lineal Semáforo</t>
  </si>
  <si>
    <t>Barra</t>
  </si>
  <si>
    <t>Resta Indicador - aguja</t>
  </si>
  <si>
    <t>Resta 1-suma anteriores</t>
  </si>
  <si>
    <t>Cuenta de Indicador 1</t>
  </si>
  <si>
    <t>Grafico de Bateria</t>
  </si>
  <si>
    <t>Suma de Neto a pagar</t>
  </si>
  <si>
    <t>Suma de Ingresos</t>
  </si>
  <si>
    <t>Categoria</t>
  </si>
  <si>
    <t>Rango</t>
  </si>
  <si>
    <t>Bajo</t>
  </si>
  <si>
    <t>Regular</t>
  </si>
  <si>
    <t>Bueno</t>
  </si>
  <si>
    <t>&lt; 50%</t>
  </si>
  <si>
    <t>50% a 75%</t>
  </si>
  <si>
    <t>&gt;75%</t>
  </si>
  <si>
    <t>Semáforo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</si>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</sst>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-280A]\ 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[$S/-280A]\ #,##0.0"/>
    </dxf>
    <dxf>
      <numFmt numFmtId="164" formatCode="[$S/-280A]\ #,##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image" Target="../media/image5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41-4938-9386-9315CC9E08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1-4938-9386-9315CC9E08D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41-4938-9386-9315CC9E08D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1-4938-9386-9315CC9E08D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941-4938-9386-9315CC9E08DA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941-4938-9386-9315CC9E08DA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1-4938-9386-9315CC9E08DA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41-4938-9386-9315CC9E08DA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941-4938-9386-9315CC9E08DA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1-4938-9386-9315CC9E08DA}"/>
              </c:ext>
            </c:extLst>
          </c:dP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6941-4938-9386-9315CC9E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5"/>
      </c:doughnutChart>
      <c:pieChart>
        <c:varyColors val="1"/>
        <c:ser>
          <c:idx val="1"/>
          <c:order val="1"/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41-4938-9386-9315CC9E08D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941-4938-9386-9315CC9E08D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41-4938-9386-9315CC9E08DA}"/>
              </c:ext>
            </c:extLst>
          </c:dPt>
          <c:val>
            <c:numRef>
              <c:f>Calculos!$F$12:$F$14</c:f>
              <c:numCache>
                <c:formatCode>0%</c:formatCode>
                <c:ptCount val="3"/>
                <c:pt idx="0">
                  <c:v>0.49176470588235294</c:v>
                </c:pt>
                <c:pt idx="1">
                  <c:v>0.05</c:v>
                </c:pt>
                <c:pt idx="2">
                  <c:v>1.5082352941176469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41-4938-9386-9315CC9E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1-4912-8BFB-E0E1F68F056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1-4912-8BFB-E0E1F68F056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1-4912-8BFB-E0E1F68F0563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1-4912-8BFB-E0E1F68F056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21-4912-8BFB-E0E1F68F0563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21-4912-8BFB-E0E1F68F0563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21-4912-8BFB-E0E1F68F0563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D21-4912-8BFB-E0E1F68F0563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D21-4912-8BFB-E0E1F68F0563}"/>
              </c:ext>
            </c:extLst>
          </c:dPt>
          <c:dPt>
            <c:idx val="9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D21-4912-8BFB-E0E1F68F0563}"/>
              </c:ext>
            </c:extLst>
          </c:dP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4-0D21-4912-8BFB-E0E1F68F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0"/>
      </c:doughnutChart>
      <c:pieChart>
        <c:varyColors val="1"/>
        <c:ser>
          <c:idx val="1"/>
          <c:order val="1"/>
          <c:tx>
            <c:strRef>
              <c:f>Calculos!$F$20:$F$22</c:f>
              <c:strCache>
                <c:ptCount val="3"/>
                <c:pt idx="0">
                  <c:v>49%</c:v>
                </c:pt>
                <c:pt idx="1">
                  <c:v>5%</c:v>
                </c:pt>
                <c:pt idx="2">
                  <c:v>151%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D21-4912-8BFB-E0E1F68F056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D21-4912-8BFB-E0E1F68F056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21-4912-8BFB-E0E1F68F0563}"/>
              </c:ext>
            </c:extLst>
          </c:dPt>
          <c:val>
            <c:numRef>
              <c:f>Calculos!$F$20:$F$22</c:f>
              <c:numCache>
                <c:formatCode>0%</c:formatCode>
                <c:ptCount val="3"/>
                <c:pt idx="0">
                  <c:v>0.49176470588235294</c:v>
                </c:pt>
                <c:pt idx="1">
                  <c:v>0.05</c:v>
                </c:pt>
                <c:pt idx="2">
                  <c:v>1.5082352941176469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D21-4912-8BFB-E0E1F68F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Calculos!$F$3</c:f>
              <c:numCache>
                <c:formatCode>0%</c:formatCode>
                <c:ptCount val="1"/>
                <c:pt idx="0">
                  <c:v>0.6705882352941176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5-4EB4-834A-06E2F55E3A2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Calculos!$G$3</c:f>
              <c:numCache>
                <c:formatCode>0%</c:formatCode>
                <c:ptCount val="1"/>
                <c:pt idx="0">
                  <c:v>0.3294117647058824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5-4EB4-834A-06E2F55E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7615263"/>
        <c:axId val="2027601823"/>
      </c:barChart>
      <c:catAx>
        <c:axId val="2027615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7601823"/>
        <c:crosses val="autoZero"/>
        <c:auto val="1"/>
        <c:lblAlgn val="ctr"/>
        <c:lblOffset val="100"/>
        <c:noMultiLvlLbl val="0"/>
      </c:catAx>
      <c:valAx>
        <c:axId val="2027601823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02761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599784068435485"/>
          <c:y val="0.14076242000525857"/>
          <c:w val="0.59400215931564515"/>
          <c:h val="0.827957042215795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Calculos!$F$4</c:f>
              <c:numCache>
                <c:formatCode>0%</c:formatCode>
                <c:ptCount val="1"/>
                <c:pt idx="0">
                  <c:v>0.32941176470588235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E-4DF6-A4AA-3CE1B61D27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6E-4DF6-A4AA-3CE1B61D275D}"/>
              </c:ext>
            </c:extLst>
          </c:dPt>
          <c:val>
            <c:numRef>
              <c:f>Calculos!$G$4</c:f>
              <c:numCache>
                <c:formatCode>0%</c:formatCode>
                <c:ptCount val="1"/>
                <c:pt idx="0">
                  <c:v>0.67058823529411771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E-4DF6-A4AA-3CE1B61D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81487055"/>
        <c:axId val="1881471119"/>
      </c:barChart>
      <c:catAx>
        <c:axId val="18814870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1471119"/>
        <c:crosses val="autoZero"/>
        <c:auto val="1"/>
        <c:lblAlgn val="ctr"/>
        <c:lblOffset val="100"/>
        <c:noMultiLvlLbl val="0"/>
      </c:catAx>
      <c:valAx>
        <c:axId val="188147111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881487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669828699715703E-2"/>
          <c:y val="6.8785992711987418E-2"/>
          <c:w val="0.92254075038288896"/>
          <c:h val="0.8916116677670716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52-4527-A875-FDC377F6B20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52-4527-A875-FDC377F6B20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52-4527-A875-FDC377F6B20E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52-4527-A875-FDC377F6B20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52-4527-A875-FDC377F6B20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52-4527-A875-FDC377F6B20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52-4527-A875-FDC377F6B20E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52-4527-A875-FDC377F6B20E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52-4527-A875-FDC377F6B20E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52-4527-A875-FDC377F6B20E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52-4527-A875-FDC377F6B20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41ED434-AD84-4219-82C8-DDE495FA10F4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52-4527-A875-FDC377F6B2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FE537F-50A3-4B5E-8094-33F9A32F8D88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52-4527-A875-FDC377F6B2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EAB0DC-B462-401D-98EE-5164621D5924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52-4527-A875-FDC377F6B2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960DD0-5AED-404B-8C34-4ABE31B37298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52-4527-A875-FDC377F6B2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ACDA749-DE63-4576-B148-129B3BBC53C5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52-4527-A875-FDC377F6B2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4AF069-A8D8-4652-9279-DE3E85AFA36F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52-4527-A875-FDC377F6B2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36BE64-264B-4C20-8CE8-C9C9692B62F2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52-4527-A875-FDC377F6B2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9ED494-C9CC-4233-A62F-D5D2407CD140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52-4527-A875-FDC377F6B2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20C44A-26B1-4BE7-8C77-25FA340052EE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52-4527-A875-FDC377F6B20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0767C6-D723-4FE9-87F2-0E3028E8E8DF}" type="CELLRANGE">
                      <a:rPr lang="es-AR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52-4527-A875-FDC377F6B2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52-4527-A875-FDC377F6B2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10800000" algn="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5</c:v>
              </c:pt>
            </c:numLit>
          </c:val>
          <c:extLst>
            <c:ext xmlns:c15="http://schemas.microsoft.com/office/drawing/2012/chart" uri="{02D57815-91ED-43cb-92C2-25804820EDAC}">
              <c15:datalabelsRange>
                <c15:f>Calculos!$H$32:$H$41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80%</c:v>
                  </c:pt>
                  <c:pt idx="8">
                    <c:v>90%</c:v>
                  </c:pt>
                  <c:pt idx="9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6552-4527-A875-FDC377F6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45"/>
      </c:doughnutChart>
      <c:pieChart>
        <c:varyColors val="1"/>
        <c:ser>
          <c:idx val="1"/>
          <c:order val="1"/>
          <c:tx>
            <c:strRef>
              <c:f>Calculos!$F$32:$F$34</c:f>
              <c:strCache>
                <c:ptCount val="3"/>
                <c:pt idx="0">
                  <c:v>49%</c:v>
                </c:pt>
                <c:pt idx="1">
                  <c:v>5%</c:v>
                </c:pt>
                <c:pt idx="2">
                  <c:v>104%</c:v>
                </c:pt>
              </c:strCache>
            </c:strRef>
          </c:tx>
          <c:explosion val="2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552-4527-A875-FDC377F6B20E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552-4527-A875-FDC377F6B20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552-4527-A875-FDC377F6B20E}"/>
              </c:ext>
            </c:extLst>
          </c:dPt>
          <c:val>
            <c:numRef>
              <c:f>Calculos!$F$32:$F$34</c:f>
              <c:numCache>
                <c:formatCode>0%</c:formatCode>
                <c:ptCount val="3"/>
                <c:pt idx="0">
                  <c:v>0.49176470588235294</c:v>
                </c:pt>
                <c:pt idx="1">
                  <c:v>0.05</c:v>
                </c:pt>
                <c:pt idx="2">
                  <c:v>1.0382352941176471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552-4527-A875-FDC377F6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E-4F4D-BDEE-FEED4F816FF8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E-4F4D-BDEE-FEED4F816FF8}"/>
              </c:ext>
            </c:extLst>
          </c:dPt>
          <c:val>
            <c:numRef>
              <c:f>Calculos!$E$54:$E$55</c:f>
              <c:numCache>
                <c:formatCode>0%</c:formatCode>
                <c:ptCount val="2"/>
                <c:pt idx="0">
                  <c:v>0.1</c:v>
                </c:pt>
                <c:pt idx="1">
                  <c:v>0.53352941176470581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E-4F4D-BDEE-FEED4F816FF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57E-4F4D-BDEE-FEED4F816FF8}"/>
              </c:ext>
            </c:extLst>
          </c:dPt>
          <c:dLbls>
            <c:dLbl>
              <c:idx val="1"/>
              <c:layout>
                <c:manualLayout>
                  <c:x val="6.1111111111111109E-2"/>
                  <c:y val="-0.14545471204548266"/>
                </c:manualLayout>
              </c:layout>
              <c:tx>
                <c:strRef>
                  <c:f>Calculos!$D$52</c:f>
                  <c:strCache>
                    <c:ptCount val="1"/>
                    <c:pt idx="0">
                      <c:v>58%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{DD0A7DD2-9EAB-4890-BCEE-C7A68F6608DC}</c15:txfldGUID>
                      <c15:f>Calculos!$D$52</c15:f>
                      <c15:dlblFieldTableCache>
                        <c:ptCount val="1"/>
                        <c:pt idx="0">
                          <c:v>58%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57E-4F4D-BDEE-FEED4F816F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Calculos!$F$54:$F$55</c:f>
              <c:numCache>
                <c:formatCode>0%</c:formatCode>
                <c:ptCount val="2"/>
                <c:pt idx="0">
                  <c:v>0.1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7E-4F4D-BDEE-FEED4F816F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E-4F4D-BDEE-FEED4F816FF8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7E-4F4D-BDEE-FEED4F816FF8}"/>
              </c:ext>
            </c:extLst>
          </c:dPt>
          <c:val>
            <c:numRef>
              <c:f>Calculos!$G$54:$G$55</c:f>
              <c:numCache>
                <c:formatCode>0%</c:formatCode>
                <c:ptCount val="2"/>
                <c:pt idx="0">
                  <c:v>0.1</c:v>
                </c:pt>
                <c:pt idx="1">
                  <c:v>0.41647058823529415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7E-4F4D-BDEE-FEED4F816FF8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Calculos!$H$54:$H$55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7E-4F4D-BDEE-FEED4F816FF8}"/>
            </c:ext>
          </c:extLst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Calculos!$I$54:$I$55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E-4F4D-BDEE-FEED4F816FF8}"/>
            </c:ext>
          </c:extLst>
        </c:ser>
        <c:ser>
          <c:idx val="5"/>
          <c:order val="5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Calculos!$J$54:$J$55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7E-4F4D-BDEE-FEED4F816FF8}"/>
            </c:ext>
          </c:extLst>
        </c:ser>
        <c:ser>
          <c:idx val="6"/>
          <c:order val="6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Calculos!$K$54:$K$55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7E-4F4D-BDEE-FEED4F816FF8}"/>
            </c:ext>
          </c:extLst>
        </c:ser>
        <c:ser>
          <c:idx val="7"/>
          <c:order val="7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Calculos!$L$54:$L$55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7E-4F4D-BDEE-FEED4F816FF8}"/>
            </c:ext>
          </c:extLst>
        </c:ser>
        <c:ser>
          <c:idx val="8"/>
          <c:order val="8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Calculos!$M$54:$M$55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7E-4F4D-BDEE-FEED4F816FF8}"/>
            </c:ext>
          </c:extLst>
        </c:ser>
        <c:ser>
          <c:idx val="9"/>
          <c:order val="9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Calculos!$N$54:$N$55</c:f>
              <c:numCache>
                <c:formatCode>General</c:formatCode>
                <c:ptCount val="2"/>
                <c:pt idx="0" formatCode="0%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7E-4F4D-BDEE-FEED4F816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8437616"/>
        <c:axId val="1568435696"/>
      </c:barChart>
      <c:catAx>
        <c:axId val="15684376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568435696"/>
        <c:crosses val="autoZero"/>
        <c:auto val="1"/>
        <c:lblAlgn val="ctr"/>
        <c:lblOffset val="100"/>
        <c:noMultiLvlLbl val="0"/>
      </c:catAx>
      <c:valAx>
        <c:axId val="1568435696"/>
        <c:scaling>
          <c:orientation val="minMax"/>
          <c:max val="1.05"/>
          <c:min val="0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s-AR"/>
          </a:p>
        </c:txPr>
        <c:crossAx val="1568437616"/>
        <c:crosses val="autoZero"/>
        <c:crossBetween val="between"/>
        <c:majorUnit val="0.1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val>
            <c:numRef>
              <c:f>Calculos!$D$67</c:f>
              <c:numCache>
                <c:formatCode>0%</c:formatCode>
                <c:ptCount val="1"/>
                <c:pt idx="0">
                  <c:v>0.52470588235294113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295-B2CF-9A495C7F9F1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Calculos!$E$67</c:f>
              <c:numCache>
                <c:formatCode>0%</c:formatCode>
                <c:ptCount val="1"/>
                <c:pt idx="0">
                  <c:v>0.47529411764705887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295-B2CF-9A495C7F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9950560"/>
        <c:axId val="1769941920"/>
      </c:barChart>
      <c:catAx>
        <c:axId val="1769950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9941920"/>
        <c:crosses val="autoZero"/>
        <c:auto val="1"/>
        <c:lblAlgn val="ctr"/>
        <c:lblOffset val="100"/>
        <c:noMultiLvlLbl val="0"/>
      </c:catAx>
      <c:valAx>
        <c:axId val="1769941920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7699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171449</xdr:rowOff>
    </xdr:from>
    <xdr:to>
      <xdr:col>10</xdr:col>
      <xdr:colOff>238124</xdr:colOff>
      <xdr:row>15</xdr:row>
      <xdr:rowOff>180974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F37D0C-42A3-E03A-F1E0-C93E4E37C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17</xdr:row>
      <xdr:rowOff>0</xdr:rowOff>
    </xdr:from>
    <xdr:to>
      <xdr:col>10</xdr:col>
      <xdr:colOff>257175</xdr:colOff>
      <xdr:row>28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DE28EA-D191-4F5C-9BD0-290C09877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22</xdr:row>
      <xdr:rowOff>95250</xdr:rowOff>
    </xdr:from>
    <xdr:to>
      <xdr:col>9</xdr:col>
      <xdr:colOff>276225</xdr:colOff>
      <xdr:row>24</xdr:row>
      <xdr:rowOff>28575</xdr:rowOff>
    </xdr:to>
    <xdr:sp macro="" textlink="$F$20">
      <xdr:nvSpPr>
        <xdr:cNvPr id="2" name="Rectángulo 1">
          <a:extLst>
            <a:ext uri="{FF2B5EF4-FFF2-40B4-BE49-F238E27FC236}">
              <a16:creationId xmlns:a16="http://schemas.microsoft.com/office/drawing/2014/main" id="{6EEDA816-F1BD-E623-362C-B3EC8DF4BDCC}"/>
            </a:ext>
          </a:extLst>
        </xdr:cNvPr>
        <xdr:cNvSpPr/>
      </xdr:nvSpPr>
      <xdr:spPr>
        <a:xfrm>
          <a:off x="7391400" y="4286250"/>
          <a:ext cx="1543050" cy="3143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A6FC67-6A60-4D91-B66B-16E506FCF86B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49%</a:t>
          </a:fld>
          <a:endParaRPr lang="es-AR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457200</xdr:colOff>
      <xdr:row>56</xdr:row>
      <xdr:rowOff>47625</xdr:rowOff>
    </xdr:from>
    <xdr:to>
      <xdr:col>14</xdr:col>
      <xdr:colOff>123825</xdr:colOff>
      <xdr:row>60</xdr:row>
      <xdr:rowOff>28575</xdr:rowOff>
    </xdr:to>
    <xdr:sp macro="" textlink="">
      <xdr:nvSpPr>
        <xdr:cNvPr id="6" name="Triángulo isósceles 5">
          <a:extLst>
            <a:ext uri="{FF2B5EF4-FFF2-40B4-BE49-F238E27FC236}">
              <a16:creationId xmlns:a16="http://schemas.microsoft.com/office/drawing/2014/main" id="{23D97CF6-AB09-C9C4-8486-B9DE0759FA60}"/>
            </a:ext>
          </a:extLst>
        </xdr:cNvPr>
        <xdr:cNvSpPr/>
      </xdr:nvSpPr>
      <xdr:spPr>
        <a:xfrm flipV="1">
          <a:off x="11782425" y="11096625"/>
          <a:ext cx="428625" cy="742950"/>
        </a:xfrm>
        <a:prstGeom prst="triangle">
          <a:avLst/>
        </a:prstGeom>
        <a:solidFill>
          <a:schemeClr val="tx1"/>
        </a:solidFill>
        <a:ln>
          <a:noFill/>
        </a:ln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495300</xdr:colOff>
      <xdr:row>65</xdr:row>
      <xdr:rowOff>47625</xdr:rowOff>
    </xdr:from>
    <xdr:to>
      <xdr:col>7</xdr:col>
      <xdr:colOff>666750</xdr:colOff>
      <xdr:row>65</xdr:row>
      <xdr:rowOff>314325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67588DF-DAB0-2938-6FDD-6E6769170EFA}"/>
            </a:ext>
          </a:extLst>
        </xdr:cNvPr>
        <xdr:cNvSpPr/>
      </xdr:nvSpPr>
      <xdr:spPr>
        <a:xfrm>
          <a:off x="5962650" y="12811125"/>
          <a:ext cx="1828800" cy="266700"/>
        </a:xfrm>
        <a:prstGeom prst="rect">
          <a:avLst/>
        </a:prstGeom>
        <a:solidFill>
          <a:schemeClr val="accent6"/>
        </a:solidFill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154781</xdr:colOff>
      <xdr:row>4</xdr:row>
      <xdr:rowOff>11906</xdr:rowOff>
    </xdr:from>
    <xdr:to>
      <xdr:col>11</xdr:col>
      <xdr:colOff>11906</xdr:colOff>
      <xdr:row>24</xdr:row>
      <xdr:rowOff>59531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005C003-F2AE-4D3D-B188-176478682B1F}"/>
            </a:ext>
          </a:extLst>
        </xdr:cNvPr>
        <xdr:cNvSpPr/>
      </xdr:nvSpPr>
      <xdr:spPr>
        <a:xfrm>
          <a:off x="4726781" y="773906"/>
          <a:ext cx="3667125" cy="385762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21432</xdr:colOff>
      <xdr:row>9</xdr:row>
      <xdr:rowOff>176210</xdr:rowOff>
    </xdr:from>
    <xdr:to>
      <xdr:col>6</xdr:col>
      <xdr:colOff>57151</xdr:colOff>
      <xdr:row>22</xdr:row>
      <xdr:rowOff>178593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E7101C8A-644D-4342-BB6D-6555DBBB52C1}"/>
            </a:ext>
          </a:extLst>
        </xdr:cNvPr>
        <xdr:cNvSpPr/>
      </xdr:nvSpPr>
      <xdr:spPr>
        <a:xfrm>
          <a:off x="2307432" y="1890710"/>
          <a:ext cx="2321719" cy="2478883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200025</xdr:colOff>
      <xdr:row>0</xdr:row>
      <xdr:rowOff>190499</xdr:rowOff>
    </xdr:from>
    <xdr:to>
      <xdr:col>4</xdr:col>
      <xdr:colOff>104775</xdr:colOff>
      <xdr:row>3</xdr:row>
      <xdr:rowOff>47624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9E70262-22CD-2BD2-605F-1AF7AFA0B223}"/>
            </a:ext>
          </a:extLst>
        </xdr:cNvPr>
        <xdr:cNvSpPr/>
      </xdr:nvSpPr>
      <xdr:spPr>
        <a:xfrm>
          <a:off x="200025" y="190499"/>
          <a:ext cx="295275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800" b="1">
              <a:solidFill>
                <a:schemeClr val="accent2">
                  <a:lumMod val="75000"/>
                </a:schemeClr>
              </a:solidFill>
            </a:rPr>
            <a:t>Dashboard</a:t>
          </a:r>
          <a:r>
            <a:rPr lang="es-AR" sz="1800" b="1" baseline="0">
              <a:solidFill>
                <a:schemeClr val="accent2">
                  <a:lumMod val="75000"/>
                </a:schemeClr>
              </a:solidFill>
            </a:rPr>
            <a:t> KPI</a:t>
          </a:r>
          <a:endParaRPr lang="es-AR" sz="18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176213</xdr:colOff>
      <xdr:row>17</xdr:row>
      <xdr:rowOff>61913</xdr:rowOff>
    </xdr:from>
    <xdr:to>
      <xdr:col>2</xdr:col>
      <xdr:colOff>481013</xdr:colOff>
      <xdr:row>24</xdr:row>
      <xdr:rowOff>109538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rea">
              <a:extLst>
                <a:ext uri="{FF2B5EF4-FFF2-40B4-BE49-F238E27FC236}">
                  <a16:creationId xmlns:a16="http://schemas.microsoft.com/office/drawing/2014/main" id="{59DDAC6E-848F-4E29-86BB-83D80C2DB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213" y="3300413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3</xdr:row>
      <xdr:rowOff>119062</xdr:rowOff>
    </xdr:from>
    <xdr:to>
      <xdr:col>2</xdr:col>
      <xdr:colOff>504825</xdr:colOff>
      <xdr:row>16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de">
              <a:extLst>
                <a:ext uri="{FF2B5EF4-FFF2-40B4-BE49-F238E27FC236}">
                  <a16:creationId xmlns:a16="http://schemas.microsoft.com/office/drawing/2014/main" id="{C97C0643-D918-4E1E-B403-361E9D831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69056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452436</xdr:colOff>
      <xdr:row>0</xdr:row>
      <xdr:rowOff>89892</xdr:rowOff>
    </xdr:from>
    <xdr:to>
      <xdr:col>18</xdr:col>
      <xdr:colOff>535781</xdr:colOff>
      <xdr:row>3</xdr:row>
      <xdr:rowOff>148392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 (Fecha )">
              <a:extLst>
                <a:ext uri="{FF2B5EF4-FFF2-40B4-BE49-F238E27FC236}">
                  <a16:creationId xmlns:a16="http://schemas.microsoft.com/office/drawing/2014/main" id="{2A0C0754-EAFD-42F1-B6EB-0FF56C228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 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8436" y="89892"/>
              <a:ext cx="7703345" cy="63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135730</xdr:colOff>
      <xdr:row>0</xdr:row>
      <xdr:rowOff>89892</xdr:rowOff>
    </xdr:from>
    <xdr:to>
      <xdr:col>8</xdr:col>
      <xdr:colOff>297655</xdr:colOff>
      <xdr:row>3</xdr:row>
      <xdr:rowOff>148392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(Fecha )">
              <a:extLst>
                <a:ext uri="{FF2B5EF4-FFF2-40B4-BE49-F238E27FC236}">
                  <a16:creationId xmlns:a16="http://schemas.microsoft.com/office/drawing/2014/main" id="{3872F102-B097-4276-A17E-6EEDAAF6B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 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3730" y="89892"/>
              <a:ext cx="3209925" cy="63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4</xdr:row>
      <xdr:rowOff>71436</xdr:rowOff>
    </xdr:from>
    <xdr:to>
      <xdr:col>6</xdr:col>
      <xdr:colOff>35719</xdr:colOff>
      <xdr:row>9</xdr:row>
      <xdr:rowOff>119061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808B5AD5-0273-271E-731F-6C2E070D153C}"/>
            </a:ext>
          </a:extLst>
        </xdr:cNvPr>
        <xdr:cNvSpPr/>
      </xdr:nvSpPr>
      <xdr:spPr>
        <a:xfrm>
          <a:off x="2286000" y="833436"/>
          <a:ext cx="2321719" cy="100012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3</xdr:col>
      <xdr:colOff>607219</xdr:colOff>
      <xdr:row>4</xdr:row>
      <xdr:rowOff>119062</xdr:rowOff>
    </xdr:from>
    <xdr:ext cx="1224118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3E9F3EE-A453-354D-B1BB-E547A38FA974}"/>
            </a:ext>
          </a:extLst>
        </xdr:cNvPr>
        <xdr:cNvSpPr txBox="1"/>
      </xdr:nvSpPr>
      <xdr:spPr>
        <a:xfrm>
          <a:off x="2893219" y="881062"/>
          <a:ext cx="12241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 b="1"/>
            <a:t>Total de Personas</a:t>
          </a:r>
        </a:p>
      </xdr:txBody>
    </xdr:sp>
    <xdr:clientData/>
  </xdr:oneCellAnchor>
  <xdr:oneCellAnchor>
    <xdr:from>
      <xdr:col>4</xdr:col>
      <xdr:colOff>105998</xdr:colOff>
      <xdr:row>6</xdr:row>
      <xdr:rowOff>45243</xdr:rowOff>
    </xdr:from>
    <xdr:ext cx="763158" cy="468013"/>
    <xdr:sp macro="" textlink="Calculos!B7">
      <xdr:nvSpPr>
        <xdr:cNvPr id="9" name="CuadroTexto 8">
          <a:extLst>
            <a:ext uri="{FF2B5EF4-FFF2-40B4-BE49-F238E27FC236}">
              <a16:creationId xmlns:a16="http://schemas.microsoft.com/office/drawing/2014/main" id="{8E59D5BE-45B1-476A-BF0C-011D47CC5670}"/>
            </a:ext>
          </a:extLst>
        </xdr:cNvPr>
        <xdr:cNvSpPr txBox="1"/>
      </xdr:nvSpPr>
      <xdr:spPr>
        <a:xfrm>
          <a:off x="3153998" y="1188243"/>
          <a:ext cx="76315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4FAD251-B00D-453F-B2BB-EDF88FD0952A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425</a:t>
          </a:fld>
          <a:endParaRPr lang="es-AR" sz="2400" b="1"/>
        </a:p>
      </xdr:txBody>
    </xdr:sp>
    <xdr:clientData/>
  </xdr:oneCellAnchor>
  <xdr:twoCellAnchor>
    <xdr:from>
      <xdr:col>3</xdr:col>
      <xdr:colOff>261937</xdr:colOff>
      <xdr:row>11</xdr:row>
      <xdr:rowOff>71437</xdr:rowOff>
    </xdr:from>
    <xdr:to>
      <xdr:col>4</xdr:col>
      <xdr:colOff>250031</xdr:colOff>
      <xdr:row>20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F7BF2385-ED61-D122-D245-D9540F9C8AD1}"/>
            </a:ext>
          </a:extLst>
        </xdr:cNvPr>
        <xdr:cNvGrpSpPr/>
      </xdr:nvGrpSpPr>
      <xdr:grpSpPr>
        <a:xfrm>
          <a:off x="2547937" y="2166937"/>
          <a:ext cx="750094" cy="1643063"/>
          <a:chOff x="2571750" y="2035968"/>
          <a:chExt cx="750094" cy="1643063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8B0A6BE3-84BF-43E8-BB25-D5965E44DD9E}"/>
              </a:ext>
            </a:extLst>
          </xdr:cNvPr>
          <xdr:cNvGraphicFramePr>
            <a:graphicFrameLocks/>
          </xdr:cNvGraphicFramePr>
        </xdr:nvGraphicFramePr>
        <xdr:xfrm>
          <a:off x="2571750" y="2035968"/>
          <a:ext cx="750094" cy="1643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0" name="Imagen 9">
            <a:extLst>
              <a:ext uri="{FF2B5EF4-FFF2-40B4-BE49-F238E27FC236}">
                <a16:creationId xmlns:a16="http://schemas.microsoft.com/office/drawing/2014/main" id="{D8F4DE82-9DCF-DD80-D8F1-46250AA2DD9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0665" t="15058" r="30665" b="12355"/>
          <a:stretch/>
        </xdr:blipFill>
        <xdr:spPr>
          <a:xfrm>
            <a:off x="2714625" y="2153949"/>
            <a:ext cx="464343" cy="140601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261938</xdr:colOff>
      <xdr:row>10</xdr:row>
      <xdr:rowOff>83344</xdr:rowOff>
    </xdr:from>
    <xdr:to>
      <xdr:col>5</xdr:col>
      <xdr:colOff>381000</xdr:colOff>
      <xdr:row>19</xdr:row>
      <xdr:rowOff>142876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A85F17A4-BF51-4F8F-A925-C7CF3DFF219B}"/>
            </a:ext>
          </a:extLst>
        </xdr:cNvPr>
        <xdr:cNvGrpSpPr/>
      </xdr:nvGrpSpPr>
      <xdr:grpSpPr>
        <a:xfrm>
          <a:off x="3309938" y="1988344"/>
          <a:ext cx="881062" cy="1774032"/>
          <a:chOff x="3393281" y="1964531"/>
          <a:chExt cx="881062" cy="1595439"/>
        </a:xfrm>
      </xdr:grpSpPr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5EC17B5B-A20D-4215-93BA-471CEB83D4BB}"/>
              </a:ext>
            </a:extLst>
          </xdr:cNvPr>
          <xdr:cNvGraphicFramePr>
            <a:graphicFrameLocks/>
          </xdr:cNvGraphicFramePr>
        </xdr:nvGraphicFramePr>
        <xdr:xfrm>
          <a:off x="3393281" y="1964531"/>
          <a:ext cx="869157" cy="15954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62E396B5-DAC8-A035-11C6-6B7E58C575E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33569" t="17076" r="35445" b="7386"/>
          <a:stretch/>
        </xdr:blipFill>
        <xdr:spPr>
          <a:xfrm flipH="1">
            <a:off x="3750469" y="2190751"/>
            <a:ext cx="523874" cy="1321593"/>
          </a:xfrm>
          <a:prstGeom prst="rect">
            <a:avLst/>
          </a:prstGeom>
          <a:noFill/>
        </xdr:spPr>
      </xdr:pic>
    </xdr:grpSp>
    <xdr:clientData/>
  </xdr:twoCellAnchor>
  <xdr:oneCellAnchor>
    <xdr:from>
      <xdr:col>3</xdr:col>
      <xdr:colOff>354471</xdr:colOff>
      <xdr:row>20</xdr:row>
      <xdr:rowOff>0</xdr:rowOff>
    </xdr:from>
    <xdr:ext cx="565026" cy="468013"/>
    <xdr:sp macro="" textlink="Calculos!F3">
      <xdr:nvSpPr>
        <xdr:cNvPr id="16" name="CuadroTexto 15">
          <a:extLst>
            <a:ext uri="{FF2B5EF4-FFF2-40B4-BE49-F238E27FC236}">
              <a16:creationId xmlns:a16="http://schemas.microsoft.com/office/drawing/2014/main" id="{2933EC33-B11E-7590-1EE4-C2578E9F73B2}"/>
            </a:ext>
          </a:extLst>
        </xdr:cNvPr>
        <xdr:cNvSpPr txBox="1"/>
      </xdr:nvSpPr>
      <xdr:spPr>
        <a:xfrm>
          <a:off x="2640471" y="3810000"/>
          <a:ext cx="5650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EC7D22DD-1FD2-47CA-BA7B-192AAE738D23}" type="TxLink">
            <a:rPr lang="en-US" sz="2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67%</a:t>
          </a:fld>
          <a:endParaRPr lang="es-AR" sz="2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433967</xdr:colOff>
      <xdr:row>20</xdr:row>
      <xdr:rowOff>0</xdr:rowOff>
    </xdr:from>
    <xdr:ext cx="877036" cy="468013"/>
    <xdr:sp macro="" textlink="Calculos!F4">
      <xdr:nvSpPr>
        <xdr:cNvPr id="17" name="CuadroTexto 16">
          <a:extLst>
            <a:ext uri="{FF2B5EF4-FFF2-40B4-BE49-F238E27FC236}">
              <a16:creationId xmlns:a16="http://schemas.microsoft.com/office/drawing/2014/main" id="{AD3CA469-D56F-47E1-926D-9BFA07752243}"/>
            </a:ext>
          </a:extLst>
        </xdr:cNvPr>
        <xdr:cNvSpPr txBox="1"/>
      </xdr:nvSpPr>
      <xdr:spPr>
        <a:xfrm>
          <a:off x="3481967" y="3810000"/>
          <a:ext cx="87703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indent="0" algn="ctr"/>
          <a:fld id="{7A7D02BC-B54B-4FC9-8568-57E20055AC4B}" type="TxLink">
            <a:rPr lang="en-US" sz="2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33%</a:t>
          </a:fld>
          <a:endParaRPr lang="es-AR" sz="2400" b="1" i="0" u="none" strike="noStrike">
            <a:solidFill>
              <a:schemeClr val="accent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357188</xdr:colOff>
      <xdr:row>10</xdr:row>
      <xdr:rowOff>95250</xdr:rowOff>
    </xdr:from>
    <xdr:ext cx="1705532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BC1F8A78-5850-4117-9DE3-E37FDCA2D9B2}"/>
            </a:ext>
          </a:extLst>
        </xdr:cNvPr>
        <xdr:cNvSpPr txBox="1"/>
      </xdr:nvSpPr>
      <xdr:spPr>
        <a:xfrm>
          <a:off x="2643188" y="2000250"/>
          <a:ext cx="17055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 b="1"/>
            <a:t>% de Personas según sexo</a:t>
          </a:r>
        </a:p>
      </xdr:txBody>
    </xdr:sp>
    <xdr:clientData/>
  </xdr:oneCellAnchor>
  <xdr:twoCellAnchor>
    <xdr:from>
      <xdr:col>6</xdr:col>
      <xdr:colOff>476251</xdr:colOff>
      <xdr:row>6</xdr:row>
      <xdr:rowOff>166687</xdr:rowOff>
    </xdr:from>
    <xdr:to>
      <xdr:col>10</xdr:col>
      <xdr:colOff>464344</xdr:colOff>
      <xdr:row>22</xdr:row>
      <xdr:rowOff>154780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00807F7-6810-4280-BA92-55899B11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47625</xdr:colOff>
      <xdr:row>15</xdr:row>
      <xdr:rowOff>178593</xdr:rowOff>
    </xdr:from>
    <xdr:ext cx="1202531" cy="655885"/>
    <xdr:sp macro="" textlink="Calculos!F32">
      <xdr:nvSpPr>
        <xdr:cNvPr id="19" name="CuadroTexto 18">
          <a:extLst>
            <a:ext uri="{FF2B5EF4-FFF2-40B4-BE49-F238E27FC236}">
              <a16:creationId xmlns:a16="http://schemas.microsoft.com/office/drawing/2014/main" id="{45C9EFBB-6869-AE2C-F0DD-AAA2D7C84127}"/>
            </a:ext>
          </a:extLst>
        </xdr:cNvPr>
        <xdr:cNvSpPr txBox="1"/>
      </xdr:nvSpPr>
      <xdr:spPr>
        <a:xfrm>
          <a:off x="6143625" y="3036093"/>
          <a:ext cx="12025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DAC911-70F3-454A-9840-217338BBE98F}" type="TxLink">
            <a:rPr lang="en-US" sz="36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49%</a:t>
          </a:fld>
          <a:endParaRPr lang="es-AR" sz="3600" b="1">
            <a:solidFill>
              <a:schemeClr val="tx1"/>
            </a:solidFill>
          </a:endParaRPr>
        </a:p>
      </xdr:txBody>
    </xdr:sp>
    <xdr:clientData/>
  </xdr:oneCellAnchor>
  <xdr:twoCellAnchor>
    <xdr:from>
      <xdr:col>6</xdr:col>
      <xdr:colOff>369095</xdr:colOff>
      <xdr:row>6</xdr:row>
      <xdr:rowOff>142873</xdr:rowOff>
    </xdr:from>
    <xdr:to>
      <xdr:col>10</xdr:col>
      <xdr:colOff>583406</xdr:colOff>
      <xdr:row>23</xdr:row>
      <xdr:rowOff>40030</xdr:rowOff>
    </xdr:to>
    <xdr:sp macro="" textlink="">
      <xdr:nvSpPr>
        <xdr:cNvPr id="20" name="Círculo: vacío 19">
          <a:extLst>
            <a:ext uri="{FF2B5EF4-FFF2-40B4-BE49-F238E27FC236}">
              <a16:creationId xmlns:a16="http://schemas.microsoft.com/office/drawing/2014/main" id="{7CA4B3BF-CE73-50F1-39CC-2071FFBBE2D1}"/>
            </a:ext>
          </a:extLst>
        </xdr:cNvPr>
        <xdr:cNvSpPr/>
      </xdr:nvSpPr>
      <xdr:spPr>
        <a:xfrm>
          <a:off x="4941095" y="1285873"/>
          <a:ext cx="3262311" cy="3135657"/>
        </a:xfrm>
        <a:prstGeom prst="donut">
          <a:avLst>
            <a:gd name="adj" fmla="val 5942"/>
          </a:avLst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oneCellAnchor>
    <xdr:from>
      <xdr:col>6</xdr:col>
      <xdr:colOff>642938</xdr:colOff>
      <xdr:row>4</xdr:row>
      <xdr:rowOff>119062</xdr:rowOff>
    </xdr:from>
    <xdr:ext cx="2845138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F89A78A2-4831-465A-BD5C-F34A9D9EBAA9}"/>
            </a:ext>
          </a:extLst>
        </xdr:cNvPr>
        <xdr:cNvSpPr txBox="1"/>
      </xdr:nvSpPr>
      <xdr:spPr>
        <a:xfrm>
          <a:off x="5214938" y="881062"/>
          <a:ext cx="2845138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Porcentaje de Satisfacción del Cliente Interno</a:t>
          </a:r>
        </a:p>
      </xdr:txBody>
    </xdr:sp>
    <xdr:clientData/>
  </xdr:oneCellAnchor>
  <xdr:twoCellAnchor>
    <xdr:from>
      <xdr:col>8</xdr:col>
      <xdr:colOff>273843</xdr:colOff>
      <xdr:row>13</xdr:row>
      <xdr:rowOff>142873</xdr:rowOff>
    </xdr:from>
    <xdr:to>
      <xdr:col>8</xdr:col>
      <xdr:colOff>669843</xdr:colOff>
      <xdr:row>15</xdr:row>
      <xdr:rowOff>157873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0184A90-F608-A2A0-0192-A43133E4AEA9}"/>
            </a:ext>
          </a:extLst>
        </xdr:cNvPr>
        <xdr:cNvSpPr/>
      </xdr:nvSpPr>
      <xdr:spPr>
        <a:xfrm>
          <a:off x="6369843" y="2619373"/>
          <a:ext cx="396000" cy="396000"/>
        </a:xfrm>
        <a:prstGeom prst="ellipse">
          <a:avLst/>
        </a:prstGeom>
        <a:solidFill>
          <a:schemeClr val="tx1"/>
        </a:solidFill>
        <a:ln>
          <a:noFill/>
        </a:ln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80960</xdr:colOff>
      <xdr:row>4</xdr:row>
      <xdr:rowOff>104772</xdr:rowOff>
    </xdr:from>
    <xdr:to>
      <xdr:col>18</xdr:col>
      <xdr:colOff>535780</xdr:colOff>
      <xdr:row>13</xdr:row>
      <xdr:rowOff>11905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9C07B2DE-5313-4F65-A5D4-398C879BD80F}"/>
            </a:ext>
          </a:extLst>
        </xdr:cNvPr>
        <xdr:cNvSpPr/>
      </xdr:nvSpPr>
      <xdr:spPr>
        <a:xfrm>
          <a:off x="8462960" y="866772"/>
          <a:ext cx="5788820" cy="1621633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78582</xdr:colOff>
      <xdr:row>13</xdr:row>
      <xdr:rowOff>102392</xdr:rowOff>
    </xdr:from>
    <xdr:to>
      <xdr:col>14</xdr:col>
      <xdr:colOff>631032</xdr:colOff>
      <xdr:row>24</xdr:row>
      <xdr:rowOff>71438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971D597E-FE16-4C9F-8892-5E17E5EC1417}"/>
            </a:ext>
          </a:extLst>
        </xdr:cNvPr>
        <xdr:cNvSpPr/>
      </xdr:nvSpPr>
      <xdr:spPr>
        <a:xfrm>
          <a:off x="8460582" y="2578892"/>
          <a:ext cx="2838450" cy="2064546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15</xdr:col>
      <xdr:colOff>16670</xdr:colOff>
      <xdr:row>13</xdr:row>
      <xdr:rowOff>88105</xdr:rowOff>
    </xdr:from>
    <xdr:to>
      <xdr:col>18</xdr:col>
      <xdr:colOff>569120</xdr:colOff>
      <xdr:row>24</xdr:row>
      <xdr:rowOff>57151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5AC8577C-2C3F-48CD-B37E-6555F8246041}"/>
            </a:ext>
          </a:extLst>
        </xdr:cNvPr>
        <xdr:cNvSpPr/>
      </xdr:nvSpPr>
      <xdr:spPr>
        <a:xfrm>
          <a:off x="11446670" y="2564605"/>
          <a:ext cx="2838450" cy="2064546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/>
        </a:scene3d>
        <a:sp3d>
          <a:bevelT prst="slope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404812</xdr:colOff>
      <xdr:row>6</xdr:row>
      <xdr:rowOff>107155</xdr:rowOff>
    </xdr:from>
    <xdr:to>
      <xdr:col>18</xdr:col>
      <xdr:colOff>511969</xdr:colOff>
      <xdr:row>12</xdr:row>
      <xdr:rowOff>21426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60E14CA-F39E-447E-B680-E1C369E7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297656</xdr:colOff>
      <xdr:row>5</xdr:row>
      <xdr:rowOff>23812</xdr:rowOff>
    </xdr:from>
    <xdr:ext cx="3077317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9D326235-1E63-4437-87B8-96593B2D6247}"/>
            </a:ext>
          </a:extLst>
        </xdr:cNvPr>
        <xdr:cNvSpPr txBox="1"/>
      </xdr:nvSpPr>
      <xdr:spPr>
        <a:xfrm>
          <a:off x="10203656" y="976312"/>
          <a:ext cx="3077317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Porcentaje de Personas con Procesos Terminados</a:t>
          </a:r>
        </a:p>
      </xdr:txBody>
    </xdr:sp>
    <xdr:clientData/>
  </xdr:oneCellAnchor>
  <xdr:twoCellAnchor>
    <xdr:from>
      <xdr:col>13</xdr:col>
      <xdr:colOff>202406</xdr:colOff>
      <xdr:row>14</xdr:row>
      <xdr:rowOff>107156</xdr:rowOff>
    </xdr:from>
    <xdr:to>
      <xdr:col>14</xdr:col>
      <xdr:colOff>550068</xdr:colOff>
      <xdr:row>24</xdr:row>
      <xdr:rowOff>16668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6AE928B-E34D-49CC-BF68-2DD5EC429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316705</xdr:colOff>
      <xdr:row>14</xdr:row>
      <xdr:rowOff>83344</xdr:rowOff>
    </xdr:from>
    <xdr:to>
      <xdr:col>14</xdr:col>
      <xdr:colOff>452437</xdr:colOff>
      <xdr:row>23</xdr:row>
      <xdr:rowOff>95250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7E310EFF-75D9-4B04-AD58-6C1079D38261}"/>
            </a:ext>
          </a:extLst>
        </xdr:cNvPr>
        <xdr:cNvGrpSpPr/>
      </xdr:nvGrpSpPr>
      <xdr:grpSpPr>
        <a:xfrm>
          <a:off x="10222705" y="2750344"/>
          <a:ext cx="897732" cy="1726406"/>
          <a:chOff x="6238875" y="13430251"/>
          <a:chExt cx="828675" cy="2295525"/>
        </a:xfrm>
      </xdr:grpSpPr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05FB783A-B349-E99C-644C-0DE40F133DE0}"/>
              </a:ext>
            </a:extLst>
          </xdr:cNvPr>
          <xdr:cNvSpPr/>
        </xdr:nvSpPr>
        <xdr:spPr>
          <a:xfrm>
            <a:off x="6238875" y="13886749"/>
            <a:ext cx="828675" cy="156280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  <a:alpha val="50000"/>
                </a:schemeClr>
              </a:gs>
              <a:gs pos="74000">
                <a:schemeClr val="bg1">
                  <a:alpha val="50000"/>
                </a:schemeClr>
              </a:gs>
              <a:gs pos="91738">
                <a:schemeClr val="bg1">
                  <a:lumMod val="95000"/>
                  <a:alpha val="50000"/>
                </a:schemeClr>
              </a:gs>
              <a:gs pos="83000">
                <a:schemeClr val="bg2">
                  <a:alpha val="50000"/>
                </a:schemeClr>
              </a:gs>
              <a:gs pos="100000">
                <a:schemeClr val="bg1">
                  <a:alpha val="50000"/>
                </a:schemeClr>
              </a:gs>
            </a:gsLst>
            <a:lin ang="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42" name="Rectángulo 41">
            <a:extLst>
              <a:ext uri="{FF2B5EF4-FFF2-40B4-BE49-F238E27FC236}">
                <a16:creationId xmlns:a16="http://schemas.microsoft.com/office/drawing/2014/main" id="{2A0E4109-8A07-190D-5909-416AF1833DA8}"/>
              </a:ext>
            </a:extLst>
          </xdr:cNvPr>
          <xdr:cNvSpPr/>
        </xdr:nvSpPr>
        <xdr:spPr>
          <a:xfrm>
            <a:off x="6238875" y="13620751"/>
            <a:ext cx="828675" cy="26670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  <a:alpha val="50000"/>
                </a:schemeClr>
              </a:gs>
              <a:gs pos="74000">
                <a:schemeClr val="bg1">
                  <a:alpha val="50000"/>
                </a:schemeClr>
              </a:gs>
              <a:gs pos="91738">
                <a:schemeClr val="bg1">
                  <a:lumMod val="95000"/>
                  <a:alpha val="50000"/>
                </a:schemeClr>
              </a:gs>
              <a:gs pos="83490">
                <a:srgbClr val="F8F8F8">
                  <a:alpha val="75000"/>
                </a:srgbClr>
              </a:gs>
              <a:gs pos="73000">
                <a:schemeClr val="bg2">
                  <a:alpha val="75000"/>
                </a:schemeClr>
              </a:gs>
              <a:gs pos="100000">
                <a:schemeClr val="bg1">
                  <a:alpha val="5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43" name="Rectángulo 42">
            <a:extLst>
              <a:ext uri="{FF2B5EF4-FFF2-40B4-BE49-F238E27FC236}">
                <a16:creationId xmlns:a16="http://schemas.microsoft.com/office/drawing/2014/main" id="{B7DE4D0C-F50D-7D8E-4B02-0B502241E114}"/>
              </a:ext>
            </a:extLst>
          </xdr:cNvPr>
          <xdr:cNvSpPr/>
        </xdr:nvSpPr>
        <xdr:spPr>
          <a:xfrm>
            <a:off x="6238875" y="15459076"/>
            <a:ext cx="828675" cy="26670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  <a:alpha val="50000"/>
                </a:schemeClr>
              </a:gs>
              <a:gs pos="74000">
                <a:schemeClr val="bg1">
                  <a:alpha val="50000"/>
                </a:schemeClr>
              </a:gs>
              <a:gs pos="91738">
                <a:schemeClr val="bg1">
                  <a:lumMod val="95000"/>
                  <a:alpha val="50000"/>
                </a:schemeClr>
              </a:gs>
              <a:gs pos="83490">
                <a:srgbClr val="F8F8F8">
                  <a:alpha val="75000"/>
                </a:srgbClr>
              </a:gs>
              <a:gs pos="73000">
                <a:schemeClr val="bg2">
                  <a:alpha val="75000"/>
                </a:schemeClr>
              </a:gs>
              <a:gs pos="100000">
                <a:schemeClr val="bg1">
                  <a:alpha val="50000"/>
                </a:schemeClr>
              </a:gs>
            </a:gsLst>
            <a:lin ang="54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1FED73B5-C1EB-BB72-146B-3E3085ABCF53}"/>
              </a:ext>
            </a:extLst>
          </xdr:cNvPr>
          <xdr:cNvSpPr/>
        </xdr:nvSpPr>
        <xdr:spPr>
          <a:xfrm>
            <a:off x="6524625" y="13430251"/>
            <a:ext cx="257174" cy="219074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  <a:alpha val="50000"/>
                </a:schemeClr>
              </a:gs>
              <a:gs pos="74000">
                <a:schemeClr val="bg1">
                  <a:alpha val="50000"/>
                </a:schemeClr>
              </a:gs>
              <a:gs pos="91738">
                <a:schemeClr val="bg1">
                  <a:lumMod val="95000"/>
                  <a:alpha val="50000"/>
                </a:schemeClr>
              </a:gs>
              <a:gs pos="83490">
                <a:srgbClr val="F8F8F8">
                  <a:alpha val="75000"/>
                </a:srgbClr>
              </a:gs>
              <a:gs pos="73000">
                <a:schemeClr val="bg2">
                  <a:alpha val="75000"/>
                </a:schemeClr>
              </a:gs>
              <a:gs pos="100000">
                <a:schemeClr val="bg1">
                  <a:alpha val="5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  <xdr:oneCellAnchor>
    <xdr:from>
      <xdr:col>11</xdr:col>
      <xdr:colOff>307181</xdr:colOff>
      <xdr:row>15</xdr:row>
      <xdr:rowOff>45243</xdr:rowOff>
    </xdr:from>
    <xdr:ext cx="1407319" cy="436786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951E3764-BA65-407E-BC8D-182E98E1695B}"/>
            </a:ext>
          </a:extLst>
        </xdr:cNvPr>
        <xdr:cNvSpPr txBox="1"/>
      </xdr:nvSpPr>
      <xdr:spPr>
        <a:xfrm>
          <a:off x="8689181" y="2902743"/>
          <a:ext cx="1407319" cy="436786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Porcentaje de Personas que aplican</a:t>
          </a:r>
        </a:p>
      </xdr:txBody>
    </xdr:sp>
    <xdr:clientData/>
  </xdr:oneCellAnchor>
  <xdr:oneCellAnchor>
    <xdr:from>
      <xdr:col>11</xdr:col>
      <xdr:colOff>426243</xdr:colOff>
      <xdr:row>19</xdr:row>
      <xdr:rowOff>9525</xdr:rowOff>
    </xdr:from>
    <xdr:ext cx="1202531" cy="655885"/>
    <xdr:sp macro="" textlink="Calculos!D67">
      <xdr:nvSpPr>
        <xdr:cNvPr id="52" name="CuadroTexto 51">
          <a:extLst>
            <a:ext uri="{FF2B5EF4-FFF2-40B4-BE49-F238E27FC236}">
              <a16:creationId xmlns:a16="http://schemas.microsoft.com/office/drawing/2014/main" id="{39DB5CD5-E37F-43AE-8405-3DA8E3089265}"/>
            </a:ext>
          </a:extLst>
        </xdr:cNvPr>
        <xdr:cNvSpPr txBox="1"/>
      </xdr:nvSpPr>
      <xdr:spPr>
        <a:xfrm>
          <a:off x="8808243" y="3629025"/>
          <a:ext cx="12025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EBA488CE-CDA7-42C5-9D38-8E8A87C8D37E}" type="TxLink">
            <a:rPr lang="en-US" sz="3600" b="1" i="0" u="none" strike="noStrike">
              <a:solidFill>
                <a:schemeClr val="accent6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52%</a:t>
          </a:fld>
          <a:endParaRPr lang="es-AR" sz="3600" b="1" i="0" u="none" strike="noStrike">
            <a:solidFill>
              <a:schemeClr val="accent6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16</xdr:col>
      <xdr:colOff>140493</xdr:colOff>
      <xdr:row>16</xdr:row>
      <xdr:rowOff>188118</xdr:rowOff>
    </xdr:from>
    <xdr:ext cx="1131094" cy="1333501"/>
    <xdr:sp macro="" textlink="Calculos!F80">
      <xdr:nvSpPr>
        <xdr:cNvPr id="23" name="CuadroTexto 22">
          <a:extLst>
            <a:ext uri="{FF2B5EF4-FFF2-40B4-BE49-F238E27FC236}">
              <a16:creationId xmlns:a16="http://schemas.microsoft.com/office/drawing/2014/main" id="{A59DD48B-93E5-FEAE-BEA8-D433DA389C28}"/>
            </a:ext>
          </a:extLst>
        </xdr:cNvPr>
        <xdr:cNvSpPr txBox="1"/>
      </xdr:nvSpPr>
      <xdr:spPr>
        <a:xfrm>
          <a:off x="12332493" y="3236118"/>
          <a:ext cx="1131094" cy="133350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EFAEF0E2-0F01-410A-90D1-BBB3E5919F6C}" type="TxLink">
            <a:rPr lang="en-US" sz="10000" b="0" i="0" u="none" strike="noStrike">
              <a:solidFill>
                <a:srgbClr val="00B050"/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Wingdings"/>
            </a:rPr>
            <a:pPr algn="ctr"/>
            <a:t>l</a:t>
          </a:fld>
          <a:endParaRPr lang="es-AR" sz="10000">
            <a:solidFill>
              <a:srgbClr val="00B050"/>
            </a:solidFill>
            <a:effectLst>
              <a:glow rad="139700">
                <a:schemeClr val="accent6">
                  <a:satMod val="175000"/>
                  <a:alpha val="40000"/>
                </a:schemeClr>
              </a:glow>
            </a:effectLst>
          </a:endParaRPr>
        </a:p>
      </xdr:txBody>
    </xdr:sp>
    <xdr:clientData/>
  </xdr:oneCellAnchor>
  <xdr:oneCellAnchor>
    <xdr:from>
      <xdr:col>16</xdr:col>
      <xdr:colOff>140493</xdr:colOff>
      <xdr:row>16</xdr:row>
      <xdr:rowOff>188118</xdr:rowOff>
    </xdr:from>
    <xdr:ext cx="1131094" cy="1333501"/>
    <xdr:sp macro="" textlink="Calculos!F79">
      <xdr:nvSpPr>
        <xdr:cNvPr id="24" name="CuadroTexto 23">
          <a:extLst>
            <a:ext uri="{FF2B5EF4-FFF2-40B4-BE49-F238E27FC236}">
              <a16:creationId xmlns:a16="http://schemas.microsoft.com/office/drawing/2014/main" id="{ECED7BB0-23BD-4593-8E04-74B8BD952FF4}"/>
            </a:ext>
          </a:extLst>
        </xdr:cNvPr>
        <xdr:cNvSpPr txBox="1"/>
      </xdr:nvSpPr>
      <xdr:spPr>
        <a:xfrm>
          <a:off x="12332493" y="3236118"/>
          <a:ext cx="1131094" cy="133350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EF8CF12A-3ECA-40C3-A05C-D3C28BA62358}" type="TxLink">
            <a:rPr lang="en-US" sz="10000" b="0" i="0" u="none" strike="noStrike">
              <a:solidFill>
                <a:schemeClr val="accent4">
                  <a:lumMod val="60000"/>
                  <a:lumOff val="40000"/>
                </a:schemeClr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Wingdings"/>
              <a:ea typeface="+mn-ea"/>
              <a:cs typeface="+mn-cs"/>
            </a:rPr>
            <a:pPr marL="0" indent="0" algn="ctr"/>
            <a:t> </a:t>
          </a:fld>
          <a:endParaRPr lang="es-AR" sz="10000" b="0" i="0" u="none" strike="noStrike">
            <a:solidFill>
              <a:schemeClr val="accent4">
                <a:lumMod val="60000"/>
                <a:lumOff val="40000"/>
              </a:schemeClr>
            </a:solidFill>
            <a:effectLst>
              <a:glow rad="139700">
                <a:schemeClr val="accent4">
                  <a:satMod val="175000"/>
                  <a:alpha val="40000"/>
                </a:schemeClr>
              </a:glow>
            </a:effectLst>
            <a:latin typeface="Wingdings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176212</xdr:colOff>
      <xdr:row>17</xdr:row>
      <xdr:rowOff>92868</xdr:rowOff>
    </xdr:from>
    <xdr:ext cx="1131094" cy="1333501"/>
    <xdr:sp macro="" textlink="Calculos!F78">
      <xdr:nvSpPr>
        <xdr:cNvPr id="32" name="CuadroTexto 31">
          <a:extLst>
            <a:ext uri="{FF2B5EF4-FFF2-40B4-BE49-F238E27FC236}">
              <a16:creationId xmlns:a16="http://schemas.microsoft.com/office/drawing/2014/main" id="{C2C572D3-E77C-4D81-9F35-27905DA0C4C7}"/>
            </a:ext>
          </a:extLst>
        </xdr:cNvPr>
        <xdr:cNvSpPr txBox="1"/>
      </xdr:nvSpPr>
      <xdr:spPr>
        <a:xfrm>
          <a:off x="12368212" y="3331368"/>
          <a:ext cx="1131094" cy="133350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225ECE74-BA61-4F35-8D34-422D3AA795BF}" type="TxLink">
            <a:rPr lang="en-US" sz="10000" b="0" i="0" u="none" strike="noStrike">
              <a:solidFill>
                <a:srgbClr val="FF0000"/>
              </a:solidFill>
              <a:effectLst>
                <a:glow rad="139700">
                  <a:srgbClr val="FF0000">
                    <a:alpha val="40000"/>
                  </a:srgbClr>
                </a:glow>
              </a:effectLst>
              <a:latin typeface="Wingdings"/>
              <a:ea typeface="+mn-ea"/>
              <a:cs typeface="+mn-cs"/>
            </a:rPr>
            <a:pPr marL="0" indent="0" algn="ctr"/>
            <a:t> </a:t>
          </a:fld>
          <a:endParaRPr lang="en-US" sz="10000" b="0" i="0" u="none" strike="noStrike">
            <a:solidFill>
              <a:srgbClr val="FF0000"/>
            </a:solidFill>
            <a:effectLst>
              <a:glow rad="139700">
                <a:srgbClr val="FF0000">
                  <a:alpha val="40000"/>
                </a:srgbClr>
              </a:glow>
            </a:effectLst>
            <a:latin typeface="Wingdings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47625</xdr:colOff>
      <xdr:row>15</xdr:row>
      <xdr:rowOff>59813</xdr:rowOff>
    </xdr:from>
    <xdr:ext cx="2750343" cy="291234"/>
    <xdr:sp macro="" textlink="Calculos!B76">
      <xdr:nvSpPr>
        <xdr:cNvPr id="33" name="CuadroTexto 32">
          <a:extLst>
            <a:ext uri="{FF2B5EF4-FFF2-40B4-BE49-F238E27FC236}">
              <a16:creationId xmlns:a16="http://schemas.microsoft.com/office/drawing/2014/main" id="{CE1D7D79-6800-4E11-9ACC-3FCDB563CB51}"/>
            </a:ext>
          </a:extLst>
        </xdr:cNvPr>
        <xdr:cNvSpPr txBox="1"/>
      </xdr:nvSpPr>
      <xdr:spPr>
        <a:xfrm>
          <a:off x="11477625" y="2917313"/>
          <a:ext cx="2750343" cy="291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A3827946-9E28-4C8F-9CBD-668900CCC1EA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S/ 24.148.068,4</a:t>
          </a:fld>
          <a:endParaRPr lang="en-US" sz="2400" b="1" i="0" u="none" strike="noStrike">
            <a:solidFill>
              <a:srgbClr val="000000"/>
            </a:solidFill>
            <a:latin typeface="Arial Black" panose="020B0A04020102020204" pitchFamily="34" charset="0"/>
            <a:cs typeface="Calibri"/>
          </a:endParaRPr>
        </a:p>
      </xdr:txBody>
    </xdr:sp>
    <xdr:clientData/>
  </xdr:oneCellAnchor>
  <xdr:oneCellAnchor>
    <xdr:from>
      <xdr:col>15</xdr:col>
      <xdr:colOff>759619</xdr:colOff>
      <xdr:row>14</xdr:row>
      <xdr:rowOff>21431</xdr:rowOff>
    </xdr:from>
    <xdr:ext cx="1447512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ED166A76-C676-4DEF-AD02-99AFD650420C}"/>
            </a:ext>
          </a:extLst>
        </xdr:cNvPr>
        <xdr:cNvSpPr txBox="1"/>
      </xdr:nvSpPr>
      <xdr:spPr>
        <a:xfrm>
          <a:off x="12189619" y="2688431"/>
          <a:ext cx="14475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100" b="1"/>
            <a:t>Total de</a:t>
          </a:r>
          <a:r>
            <a:rPr lang="es-AR" sz="1100" b="1" baseline="0"/>
            <a:t> Neto a Pagar</a:t>
          </a:r>
          <a:endParaRPr lang="es-AR" sz="1100" b="1"/>
        </a:p>
      </xdr:txBody>
    </xdr:sp>
    <xdr:clientData/>
  </xdr:oneCellAnchor>
  <xdr:twoCellAnchor>
    <xdr:from>
      <xdr:col>16</xdr:col>
      <xdr:colOff>190501</xdr:colOff>
      <xdr:row>26</xdr:row>
      <xdr:rowOff>0</xdr:rowOff>
    </xdr:from>
    <xdr:to>
      <xdr:col>18</xdr:col>
      <xdr:colOff>488157</xdr:colOff>
      <xdr:row>28</xdr:row>
      <xdr:rowOff>23813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CB238F40-A7B5-14A9-FDEA-B3A3C282C5F6}"/>
            </a:ext>
          </a:extLst>
        </xdr:cNvPr>
        <xdr:cNvSpPr/>
      </xdr:nvSpPr>
      <xdr:spPr>
        <a:xfrm>
          <a:off x="12382501" y="4953000"/>
          <a:ext cx="1821656" cy="404813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prst="convex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ysClr val="windowText" lastClr="000000"/>
              </a:solidFill>
            </a:rPr>
            <a:t>Analista: Rony Taco</a:t>
          </a:r>
        </a:p>
      </xdr:txBody>
    </xdr:sp>
    <xdr:clientData/>
  </xdr:twoCellAnchor>
  <xdr:twoCellAnchor editAs="oneCell">
    <xdr:from>
      <xdr:col>2</xdr:col>
      <xdr:colOff>214312</xdr:colOff>
      <xdr:row>0</xdr:row>
      <xdr:rowOff>71438</xdr:rowOff>
    </xdr:from>
    <xdr:to>
      <xdr:col>3</xdr:col>
      <xdr:colOff>697307</xdr:colOff>
      <xdr:row>3</xdr:row>
      <xdr:rowOff>59530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B294497-F99D-4F52-904F-6F842BB5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8312" y="71438"/>
          <a:ext cx="1244995" cy="5595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82.544833101849" createdVersion="8" refreshedVersion="8" minRefreshableVersion="3" recordCount="425" xr:uid="{F90F5017-E18C-4A7E-BAAD-0A2A48407CD5}">
  <cacheSource type="worksheet">
    <worksheetSource name="Tabla1"/>
  </cacheSource>
  <cacheFields count="32">
    <cacheField name="Nombre" numFmtId="0">
      <sharedItems/>
    </cacheField>
    <cacheField name="Fecha " numFmtId="14">
      <sharedItems containsSemiMixedTypes="0" containsNonDate="0" containsDate="1" containsString="0" minDate="2016-01-20T00:00:00" maxDate="2019-11-19T00:00:00" count="27">
        <d v="2016-11-11T00:00:00"/>
        <d v="2016-06-16T00:00:00"/>
        <d v="2018-10-18T00:00:00"/>
        <d v="2019-06-14T00:00:00"/>
        <d v="2017-04-20T00:00:00"/>
        <d v="2016-12-10T00:00:00"/>
        <d v="2018-11-26T00:00:00"/>
        <d v="2019-11-18T00:00:00"/>
        <d v="2019-05-15T00:00:00"/>
        <d v="2019-09-01T00:00:00"/>
        <d v="2016-12-13T00:00:00"/>
        <d v="2017-07-18T00:00:00"/>
        <d v="2018-09-30T00:00:00"/>
        <d v="2016-01-20T00:00:00"/>
        <d v="2018-09-21T00:00:00"/>
        <d v="2017-10-23T00:00:00"/>
        <d v="2018-12-31T00:00:00"/>
        <d v="2017-09-15T00:00:00"/>
        <d v="2016-07-22T00:00:00"/>
        <d v="2017-09-23T00:00:00"/>
        <d v="2016-03-13T00:00:00"/>
        <d v="2019-10-25T00:00:00"/>
        <d v="2016-06-25T00:00:00"/>
        <d v="2018-04-22T00:00:00"/>
        <d v="2016-12-17T00:00:00"/>
        <d v="2016-06-18T00:00:00"/>
        <d v="2018-11-30T00:00:00"/>
      </sharedItems>
      <fieldGroup par="31"/>
    </cacheField>
    <cacheField name="Sexo" numFmtId="0">
      <sharedItems count="2">
        <s v="Femenino"/>
        <s v="Masculino"/>
      </sharedItems>
    </cacheField>
    <cacheField name="Area" numFmtId="0">
      <sharedItems count="4">
        <s v="Administración"/>
        <s v="Comunicaciones"/>
        <s v="Resultados"/>
        <s v="Bioquímica"/>
      </sharedItems>
    </cacheField>
    <cacheField name="Condición" numFmtId="0">
      <sharedItems/>
    </cacheField>
    <cacheField name="Sede" numFmtId="0">
      <sharedItems count="9">
        <s v="Lima"/>
        <s v="Lince"/>
        <s v="Magdalena"/>
        <s v="Miraflores"/>
        <s v="San Borja"/>
        <s v="San Isidro"/>
        <s v="San Miguel"/>
        <s v="SJ Lurigancho"/>
        <s v="Surco"/>
      </sharedItems>
    </cacheField>
    <cacheField name="N.Personal" numFmtId="0">
      <sharedItems containsString="0" containsBlank="1" containsNumber="1" containsInteger="1" minValue="1" maxValue="109"/>
    </cacheField>
    <cacheField name="Salario" numFmtId="0">
      <sharedItems containsString="0" containsBlank="1" containsNumber="1" minValue="0" maxValue="201236.89999999985"/>
    </cacheField>
    <cacheField name="Asigancion.familiar" numFmtId="0">
      <sharedItems containsString="0" containsBlank="1" containsNumber="1" containsInteger="1" minValue="0" maxValue="7998"/>
    </cacheField>
    <cacheField name="Bono" numFmtId="0">
      <sharedItems containsString="0" containsBlank="1" containsNumber="1" minValue="0" maxValue="121547.72000000002"/>
    </cacheField>
    <cacheField name="Hora.Extras" numFmtId="0">
      <sharedItems containsString="0" containsBlank="1" containsNumber="1" minValue="0" maxValue="9651.619999999999"/>
    </cacheField>
    <cacheField name="Ingresos" numFmtId="0">
      <sharedItems containsSemiMixedTypes="0" containsString="0" containsNumber="1" minValue="0" maxValue="366047.34999999986"/>
    </cacheField>
    <cacheField name="Banco 01" numFmtId="0">
      <sharedItems containsString="0" containsBlank="1" containsNumber="1" minValue="0" maxValue="162513.18"/>
    </cacheField>
    <cacheField name="Banco 02" numFmtId="0">
      <sharedItems containsString="0" containsBlank="1" containsNumber="1" minValue="200" maxValue="140727.28000000006"/>
    </cacheField>
    <cacheField name="Neto a pagar" numFmtId="0">
      <sharedItems containsSemiMixedTypes="0" containsString="0" containsNumber="1" minValue="0" maxValue="303240.46000000008"/>
    </cacheField>
    <cacheField name="ESSALUD" numFmtId="0">
      <sharedItems containsString="0" containsBlank="1" containsNumber="1" minValue="79.03" maxValue="32701.569999999992"/>
    </cacheField>
    <cacheField name="Tipo.empleo" numFmtId="0">
      <sharedItems/>
    </cacheField>
    <cacheField name="Capacitaciones" numFmtId="0">
      <sharedItems/>
    </cacheField>
    <cacheField name="Objetivo" numFmtId="0">
      <sharedItems/>
    </cacheField>
    <cacheField name="Satisfacción" numFmtId="0">
      <sharedItems count="3">
        <s v="Satisfecho"/>
        <s v="Parcialmente Satisfecho"/>
        <s v="No Satisfecho"/>
      </sharedItems>
    </cacheField>
    <cacheField name="Indicador 1" numFmtId="0">
      <sharedItems count="2">
        <s v="Aplica"/>
        <s v="No Aplica"/>
      </sharedItems>
    </cacheField>
    <cacheField name="Indicador 2" numFmtId="0">
      <sharedItems/>
    </cacheField>
    <cacheField name="Indicador 3" numFmtId="0">
      <sharedItems count="3">
        <s v="Terminado"/>
        <s v="No Iniciado"/>
        <s v="En Proceso"/>
      </sharedItems>
    </cacheField>
    <cacheField name="Indicador 4" numFmtId="0">
      <sharedItems/>
    </cacheField>
    <cacheField name="Indicador 5" numFmtId="0">
      <sharedItems/>
    </cacheField>
    <cacheField name="Indicador 6" numFmtId="0">
      <sharedItems/>
    </cacheField>
    <cacheField name="Indicador 7" numFmtId="0">
      <sharedItems containsSemiMixedTypes="0" containsString="0" containsNumber="1" containsInteger="1" minValue="45" maxValue="135"/>
    </cacheField>
    <cacheField name="Indicador 8" numFmtId="0">
      <sharedItems containsSemiMixedTypes="0" containsString="0" containsNumber="1" containsInteger="1" minValue="0" maxValue="240"/>
    </cacheField>
    <cacheField name="Días (Fecha )" numFmtId="0" databaseField="0">
      <fieldGroup base="1">
        <rangePr groupBy="days" startDate="2016-01-20T00:00:00" endDate="2019-11-19T00:00:00"/>
        <groupItems count="368">
          <s v="&lt;20/1/2016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11/2019"/>
        </groupItems>
      </fieldGroup>
    </cacheField>
    <cacheField name="Meses (Fecha )" numFmtId="0" databaseField="0">
      <fieldGroup base="1">
        <rangePr groupBy="months" startDate="2016-01-20T00:00:00" endDate="2019-11-19T00:00:00"/>
        <groupItems count="14">
          <s v="&lt;20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11/2019"/>
        </groupItems>
      </fieldGroup>
    </cacheField>
    <cacheField name="Trimestres (Fecha )" numFmtId="0" databaseField="0">
      <fieldGroup base="1">
        <rangePr groupBy="quarters" startDate="2016-01-20T00:00:00" endDate="2019-11-19T00:00:00"/>
        <groupItems count="6">
          <s v="&lt;20/1/2016"/>
          <s v="Trim.1"/>
          <s v="Trim.2"/>
          <s v="Trim.3"/>
          <s v="Trim.4"/>
          <s v="&gt;19/11/2019"/>
        </groupItems>
      </fieldGroup>
    </cacheField>
    <cacheField name="Años (Fecha )" numFmtId="0" databaseField="0">
      <fieldGroup base="1">
        <rangePr groupBy="years" startDate="2016-01-20T00:00:00" endDate="2019-11-19T00:00:00"/>
        <groupItems count="6">
          <s v="&lt;20/1/2016"/>
          <s v="2016"/>
          <s v="2017"/>
          <s v="2018"/>
          <s v="2019"/>
          <s v="&gt;19/11/2019"/>
        </groupItems>
      </fieldGroup>
    </cacheField>
  </cacheFields>
  <extLst>
    <ext xmlns:x14="http://schemas.microsoft.com/office/spreadsheetml/2009/9/main" uri="{725AE2AE-9491-48be-B2B4-4EB974FC3084}">
      <x14:pivotCacheDefinition pivotCacheId="17003766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Alan Campines"/>
    <x v="0"/>
    <x v="0"/>
    <x v="0"/>
    <s v="Planilla"/>
    <x v="0"/>
    <n v="4"/>
    <n v="9600"/>
    <n v="186"/>
    <n v="650"/>
    <n v="0"/>
    <n v="12603.83"/>
    <n v="1255.4100000000001"/>
    <n v="6892.5199999999995"/>
    <n v="8147.9299999999994"/>
    <n v="939.24"/>
    <s v="Tiempo Completo"/>
    <s v="Capacitado"/>
    <s v="No Iniciado"/>
    <x v="0"/>
    <x v="0"/>
    <s v="SI"/>
    <x v="0"/>
    <s v="Rojo"/>
    <s v="Controlado"/>
    <s v="Suplementado"/>
    <n v="45"/>
    <n v="40"/>
  </r>
  <r>
    <s v="Alan Campines"/>
    <x v="0"/>
    <x v="0"/>
    <x v="0"/>
    <s v="Planilla"/>
    <x v="0"/>
    <n v="4"/>
    <n v="9600"/>
    <n v="186"/>
    <n v="650"/>
    <n v="0"/>
    <n v="10436"/>
    <n v="1254.72"/>
    <n v="6937.62"/>
    <n v="8192.34"/>
    <n v="939.24"/>
    <s v="Tiempo Completo"/>
    <s v="No Capacitado"/>
    <s v="Terminado"/>
    <x v="1"/>
    <x v="0"/>
    <s v="SI"/>
    <x v="1"/>
    <s v="Rojo"/>
    <s v="Controlado"/>
    <s v="No Suplementado"/>
    <n v="45"/>
    <n v="0"/>
  </r>
  <r>
    <s v="Alan Campines"/>
    <x v="1"/>
    <x v="0"/>
    <x v="0"/>
    <s v="Planilla"/>
    <x v="0"/>
    <n v="4"/>
    <n v="9566.67"/>
    <n v="186"/>
    <n v="643.33000000000004"/>
    <n v="0"/>
    <n v="10396"/>
    <n v="1254.42"/>
    <n v="6872.02"/>
    <n v="8126.4400000000005"/>
    <n v="935.64"/>
    <s v="Tiempo Completo"/>
    <s v="Capacitado"/>
    <s v="Terminado"/>
    <x v="2"/>
    <x v="1"/>
    <s v="SI"/>
    <x v="1"/>
    <s v="Rojo"/>
    <s v="Controlado"/>
    <s v="No Suplementado"/>
    <n v="45"/>
    <n v="0"/>
  </r>
  <r>
    <s v="Alexis Castro"/>
    <x v="2"/>
    <x v="0"/>
    <x v="0"/>
    <s v="Planilla"/>
    <x v="1"/>
    <n v="4"/>
    <n v="10250"/>
    <n v="186"/>
    <n v="0"/>
    <n v="0"/>
    <n v="10436"/>
    <n v="1255.4100000000001"/>
    <n v="8502.4"/>
    <n v="9757.81"/>
    <n v="1298.67"/>
    <s v="Tiempo Completo"/>
    <s v="Capacitado"/>
    <s v="Terminado"/>
    <x v="1"/>
    <x v="0"/>
    <s v="NO"/>
    <x v="0"/>
    <s v="Rojo"/>
    <s v="Controlado"/>
    <s v="No Suplementado"/>
    <n v="45"/>
    <n v="0"/>
  </r>
  <r>
    <s v="Alexis Castro"/>
    <x v="2"/>
    <x v="0"/>
    <x v="0"/>
    <s v="Planilla"/>
    <x v="1"/>
    <n v="3"/>
    <n v="5270"/>
    <n v="93"/>
    <n v="0"/>
    <n v="0"/>
    <n v="5363"/>
    <n v="1342.41"/>
    <n v="2930.09"/>
    <n v="4272.5"/>
    <n v="482.67"/>
    <s v="Tiempo Completo"/>
    <s v="Capacitado"/>
    <s v="Terminado"/>
    <x v="1"/>
    <x v="0"/>
    <s v="NO"/>
    <x v="0"/>
    <s v="Rojo"/>
    <s v="Controlado"/>
    <s v="No Suplementado"/>
    <n v="45"/>
    <n v="0"/>
  </r>
  <r>
    <s v="Alexis Castro"/>
    <x v="3"/>
    <x v="0"/>
    <x v="0"/>
    <s v="Planilla"/>
    <x v="1"/>
    <n v="4"/>
    <n v="5070"/>
    <n v="93"/>
    <n v="0"/>
    <m/>
    <n v="5163"/>
    <n v="1509.59"/>
    <n v="2552.79"/>
    <n v="4062.38"/>
    <n v="526.77"/>
    <s v="Tiempo Completo"/>
    <s v="No Capacitado"/>
    <s v="Terminado"/>
    <x v="0"/>
    <x v="1"/>
    <s v="SI"/>
    <x v="0"/>
    <s v="Rojo"/>
    <s v="Controlado"/>
    <s v="Suplementado"/>
    <n v="45"/>
    <n v="40"/>
  </r>
  <r>
    <s v="Jessica Rodriguez"/>
    <x v="3"/>
    <x v="0"/>
    <x v="0"/>
    <s v="Planilla"/>
    <x v="2"/>
    <n v="3"/>
    <n v="4860"/>
    <n v="93"/>
    <n v="0"/>
    <n v="0"/>
    <n v="4953"/>
    <n v="2349.25"/>
    <n v="1591.13"/>
    <n v="3940.38"/>
    <n v="445.77"/>
    <s v="Tiempo Completo"/>
    <s v="Capacitado"/>
    <s v="Terminado"/>
    <x v="0"/>
    <x v="1"/>
    <s v="SI"/>
    <x v="0"/>
    <s v="Rojo"/>
    <s v="Controlado"/>
    <s v="Suplementado"/>
    <n v="45"/>
    <n v="40"/>
  </r>
  <r>
    <s v="Jessica Rodriguez"/>
    <x v="3"/>
    <x v="0"/>
    <x v="0"/>
    <s v="Planilla"/>
    <x v="2"/>
    <n v="3"/>
    <n v="4860"/>
    <n v="93"/>
    <n v="0"/>
    <n v="0"/>
    <n v="6083"/>
    <n v="2358.88"/>
    <n v="2454.13"/>
    <n v="4813.01"/>
    <n v="547.47"/>
    <s v="Tiempo Completo"/>
    <s v="Capacitado"/>
    <s v="En Proceso"/>
    <x v="0"/>
    <x v="0"/>
    <s v="SI"/>
    <x v="1"/>
    <s v="Rojo"/>
    <s v="Controlado"/>
    <s v="Suplementado"/>
    <n v="45"/>
    <n v="240"/>
  </r>
  <r>
    <s v="Alexis Correa"/>
    <x v="3"/>
    <x v="0"/>
    <x v="1"/>
    <s v="Planilla"/>
    <x v="2"/>
    <n v="3"/>
    <n v="4860"/>
    <n v="93"/>
    <n v="0"/>
    <n v="0"/>
    <n v="4953"/>
    <n v="2344.3000000000002"/>
    <n v="1644.43"/>
    <n v="3988.7300000000005"/>
    <n v="445.77"/>
    <s v="Tiempo Parcial"/>
    <s v="No Capacitado"/>
    <s v="No Iniciado"/>
    <x v="0"/>
    <x v="1"/>
    <s v="SI"/>
    <x v="1"/>
    <s v="Rojo"/>
    <s v="Controlado"/>
    <s v="Suplementado"/>
    <n v="135"/>
    <n v="240"/>
  </r>
  <r>
    <s v="Alexis Correa"/>
    <x v="3"/>
    <x v="0"/>
    <x v="1"/>
    <s v="Planilla"/>
    <x v="3"/>
    <n v="3"/>
    <n v="4820"/>
    <n v="93"/>
    <n v="0"/>
    <n v="0"/>
    <n v="5613"/>
    <n v="2928.2400000000002"/>
    <n v="1647.16"/>
    <n v="4575.4000000000005"/>
    <n v="505.17"/>
    <s v="Tiempo Parcial"/>
    <s v="Capacitado"/>
    <s v="No Iniciado"/>
    <x v="0"/>
    <x v="0"/>
    <s v="SI"/>
    <x v="0"/>
    <s v="Rojo"/>
    <s v="Controlado"/>
    <s v="Suplementado"/>
    <n v="45"/>
    <n v="240"/>
  </r>
  <r>
    <s v="Alexis Correa"/>
    <x v="3"/>
    <x v="0"/>
    <x v="1"/>
    <s v="Planilla"/>
    <x v="3"/>
    <n v="4"/>
    <n v="6460"/>
    <n v="93"/>
    <n v="0"/>
    <n v="0"/>
    <n v="7253"/>
    <n v="2351.67"/>
    <n v="3493.8900000000003"/>
    <n v="5845.56"/>
    <n v="652.77"/>
    <s v="Tiempo Parcial"/>
    <s v="Capacitado"/>
    <s v="No Iniciado"/>
    <x v="0"/>
    <x v="1"/>
    <s v="SI"/>
    <x v="0"/>
    <s v="Rojo"/>
    <s v="Controlado"/>
    <s v="Suplementado"/>
    <n v="45"/>
    <n v="240"/>
  </r>
  <r>
    <s v="Alexis Ripley"/>
    <x v="3"/>
    <x v="0"/>
    <x v="1"/>
    <s v="Planilla"/>
    <x v="3"/>
    <n v="4"/>
    <n v="7160"/>
    <n v="93"/>
    <n v="0"/>
    <n v="0"/>
    <n v="7453"/>
    <n v="2335.5500000000002"/>
    <m/>
    <n v="2335.5500000000002"/>
    <n v="652.77"/>
    <s v="Tiempo Completo"/>
    <s v="Capacitado"/>
    <s v="No Iniciado"/>
    <x v="0"/>
    <x v="0"/>
    <s v="SI"/>
    <x v="0"/>
    <s v="Rojo"/>
    <s v="Controlado"/>
    <s v="Suplementado"/>
    <n v="45"/>
    <n v="240"/>
  </r>
  <r>
    <s v="Alexis Ripley"/>
    <x v="4"/>
    <x v="0"/>
    <x v="1"/>
    <s v="Planilla"/>
    <x v="4"/>
    <n v="5"/>
    <n v="7433.2"/>
    <n v="93"/>
    <n v="0"/>
    <n v="0"/>
    <n v="7526.2"/>
    <n v="2565.8199999999997"/>
    <n v="3456.8999999999996"/>
    <n v="6022.7199999999993"/>
    <n v="732.26"/>
    <s v="Tiempo Completo"/>
    <s v="Capacitado"/>
    <s v="No Iniciado"/>
    <x v="0"/>
    <x v="0"/>
    <s v="NO"/>
    <x v="0"/>
    <s v="Azul"/>
    <s v="Controlado"/>
    <s v="Suplementado"/>
    <n v="45"/>
    <n v="240"/>
  </r>
  <r>
    <s v="Alexis Ripley"/>
    <x v="5"/>
    <x v="0"/>
    <x v="1"/>
    <s v="Planilla"/>
    <x v="4"/>
    <n v="6"/>
    <n v="6460"/>
    <n v="93"/>
    <n v="0"/>
    <n v="0"/>
    <n v="7813"/>
    <n v="2725.8500000000004"/>
    <n v="3471.4700000000003"/>
    <n v="6197.3200000000006"/>
    <m/>
    <s v="Tiempo Completo"/>
    <s v="Capacitado"/>
    <s v="Terminado"/>
    <x v="0"/>
    <x v="1"/>
    <s v="SI"/>
    <x v="0"/>
    <s v="Azul"/>
    <s v="Controlado"/>
    <s v="Suplementado"/>
    <n v="45"/>
    <n v="240"/>
  </r>
  <r>
    <s v="Alicia A. Elmasian"/>
    <x v="6"/>
    <x v="0"/>
    <x v="1"/>
    <s v="Planilla"/>
    <x v="4"/>
    <n v="10"/>
    <n v="14859"/>
    <n v="465"/>
    <n v="1650"/>
    <n v="48.26"/>
    <n v="24258.440000000002"/>
    <n v="12246.92"/>
    <n v="2236.96"/>
    <n v="14483.880000000001"/>
    <n v="1637.6799999999998"/>
    <s v="Tiempo Completo"/>
    <s v="No Capacitado"/>
    <s v="Terminado"/>
    <x v="0"/>
    <x v="1"/>
    <s v="SI"/>
    <x v="0"/>
    <s v="Azul"/>
    <s v="Controlado"/>
    <s v="Suplementado"/>
    <n v="90"/>
    <n v="240"/>
  </r>
  <r>
    <s v="Alicia A. Elmasian"/>
    <x v="6"/>
    <x v="0"/>
    <x v="1"/>
    <s v="Planilla"/>
    <x v="5"/>
    <n v="10"/>
    <n v="14209.99"/>
    <n v="465"/>
    <n v="1650"/>
    <n v="467.68999999999994"/>
    <n v="16915.32"/>
    <n v="10920.48"/>
    <n v="2708.38"/>
    <n v="13628.86"/>
    <n v="1517.88"/>
    <s v="Tiempo Completo"/>
    <s v="Capacitado"/>
    <s v="Terminado"/>
    <x v="1"/>
    <x v="0"/>
    <s v="SI"/>
    <x v="0"/>
    <s v="Azul"/>
    <s v="Controlado"/>
    <s v="No Suplementado"/>
    <n v="90"/>
    <n v="0"/>
  </r>
  <r>
    <s v="Alicia A. Elmasian"/>
    <x v="7"/>
    <x v="0"/>
    <x v="1"/>
    <s v="Planilla"/>
    <x v="5"/>
    <n v="12"/>
    <n v="14837.67"/>
    <n v="372"/>
    <n v="1591.67"/>
    <n v="1025.49"/>
    <n v="18985.47"/>
    <n v="12685.970000000001"/>
    <n v="2784.0299999999997"/>
    <n v="15470"/>
    <n v="1751.8999999999999"/>
    <s v="Tiempo Completo"/>
    <s v="Capacitado"/>
    <s v="En Proceso"/>
    <x v="2"/>
    <x v="1"/>
    <s v="SI"/>
    <x v="0"/>
    <s v="Azul"/>
    <s v="Controlado"/>
    <s v="No Suplementado"/>
    <n v="90"/>
    <n v="0"/>
  </r>
  <r>
    <s v="Alison Gonzalez"/>
    <x v="8"/>
    <x v="0"/>
    <x v="1"/>
    <s v="Planilla"/>
    <x v="5"/>
    <n v="11"/>
    <n v="16985.34"/>
    <n v="372"/>
    <n v="0"/>
    <n v="443.03000000000003"/>
    <n v="18753.7"/>
    <n v="11636.84"/>
    <n v="4101.8999999999996"/>
    <n v="15738.74"/>
    <n v="1687.84"/>
    <s v="Tiempo Completo"/>
    <s v="Capacitado"/>
    <s v="En Proceso"/>
    <x v="1"/>
    <x v="0"/>
    <s v="SI"/>
    <x v="0"/>
    <s v="Azul"/>
    <s v="Controlado"/>
    <s v="No Suplementado"/>
    <n v="45"/>
    <n v="0"/>
  </r>
  <r>
    <s v="Alison Gonzalez"/>
    <x v="9"/>
    <x v="0"/>
    <x v="1"/>
    <s v="Planilla"/>
    <x v="6"/>
    <n v="10"/>
    <n v="18933.32"/>
    <n v="279"/>
    <n v="0"/>
    <n v="421.87"/>
    <n v="21098.989999999998"/>
    <n v="14137.179999999998"/>
    <n v="2089.2800000000002"/>
    <n v="16226.46"/>
    <n v="1881.9999999999998"/>
    <s v="Tiempo Completo"/>
    <s v="Capacitado"/>
    <s v="No Iniciado"/>
    <x v="1"/>
    <x v="1"/>
    <s v="SI"/>
    <x v="0"/>
    <s v="Azul"/>
    <s v="Controlado"/>
    <s v="No Suplementado"/>
    <n v="45"/>
    <n v="0"/>
  </r>
  <r>
    <s v="Alison Gonzalez"/>
    <x v="9"/>
    <x v="0"/>
    <x v="1"/>
    <s v="Planilla"/>
    <x v="6"/>
    <n v="8"/>
    <n v="16518.34"/>
    <n v="279"/>
    <n v="0"/>
    <m/>
    <n v="17068.189999999999"/>
    <n v="12774.77"/>
    <n v="1783.5"/>
    <n v="14558.27"/>
    <n v="1536.1399999999999"/>
    <s v="Tiempo Completo"/>
    <s v="Capacitado"/>
    <s v="Terminado"/>
    <x v="0"/>
    <x v="0"/>
    <s v="SI"/>
    <x v="0"/>
    <s v="Azul"/>
    <s v="Controlado"/>
    <s v="No Suplementado"/>
    <n v="45"/>
    <n v="0"/>
  </r>
  <r>
    <s v="Alcides Arosemena"/>
    <x v="9"/>
    <x v="0"/>
    <x v="2"/>
    <s v="Planilla"/>
    <x v="6"/>
    <n v="8"/>
    <n v="16803.32"/>
    <n v="279"/>
    <n v="0"/>
    <n v="0"/>
    <n v="17539.77"/>
    <n v="12836.55"/>
    <n v="1783.5"/>
    <n v="14620.05"/>
    <n v="1578.58"/>
    <s v="Tiempo Completo"/>
    <s v="Capacitado"/>
    <s v="Terminado"/>
    <x v="0"/>
    <x v="0"/>
    <s v="SI"/>
    <x v="1"/>
    <s v="Azul"/>
    <s v="Controlado"/>
    <s v="No Suplementado"/>
    <n v="45"/>
    <n v="0"/>
  </r>
  <r>
    <s v="Roberto Alonso"/>
    <x v="10"/>
    <x v="0"/>
    <x v="2"/>
    <s v="Planilla"/>
    <x v="7"/>
    <n v="7"/>
    <n v="14627.13"/>
    <n v="279"/>
    <n v="0"/>
    <n v="216.05"/>
    <n v="18304.739999999998"/>
    <n v="12507.539999999999"/>
    <n v="1778.7"/>
    <n v="14286.24"/>
    <n v="1647.43"/>
    <s v="Tiempo Completo"/>
    <s v="Capacitado"/>
    <s v="Terminado"/>
    <x v="0"/>
    <x v="0"/>
    <s v="NO"/>
    <x v="0"/>
    <s v="Azul"/>
    <s v="Controlado"/>
    <s v="No Suplementado"/>
    <n v="45"/>
    <n v="0"/>
  </r>
  <r>
    <s v="Roberto Alonso"/>
    <x v="10"/>
    <x v="0"/>
    <x v="2"/>
    <s v="Planilla"/>
    <x v="7"/>
    <n v="7"/>
    <n v="10733.33"/>
    <n v="279"/>
    <n v="0"/>
    <n v="210.05"/>
    <n v="12212.119999999999"/>
    <n v="7323.24"/>
    <n v="3102.45"/>
    <n v="10425.689999999999"/>
    <n v="1099.08"/>
    <s v="Tiempo Completo"/>
    <s v="Capacitado"/>
    <s v="Terminado"/>
    <x v="0"/>
    <x v="0"/>
    <s v="SI"/>
    <x v="0"/>
    <s v="Azul"/>
    <s v="Controlado"/>
    <s v="No Suplementado"/>
    <n v="90"/>
    <n v="0"/>
  </r>
  <r>
    <s v="Roberto Alonso"/>
    <x v="11"/>
    <x v="0"/>
    <x v="2"/>
    <s v="Planilla"/>
    <x v="7"/>
    <n v="7"/>
    <n v="10413.33"/>
    <n v="279"/>
    <n v="0"/>
    <n v="324.59000000000003"/>
    <n v="11563.59"/>
    <n v="6371.45"/>
    <n v="3881.0499999999997"/>
    <n v="10252.5"/>
    <n v="1142.42"/>
    <s v="Tiempo Completo"/>
    <s v="Capacitado"/>
    <s v="Terminado"/>
    <x v="0"/>
    <x v="1"/>
    <s v="NO"/>
    <x v="0"/>
    <s v="Azul"/>
    <s v="Controlado"/>
    <s v="No Suplementado"/>
    <n v="45"/>
    <n v="0"/>
  </r>
  <r>
    <s v="Giovana Justo"/>
    <x v="12"/>
    <x v="0"/>
    <x v="2"/>
    <s v="Planilla"/>
    <x v="8"/>
    <n v="6"/>
    <n v="10616.66"/>
    <n v="186"/>
    <n v="0"/>
    <n v="0"/>
    <n v="11006.39"/>
    <n v="5156.2299999999996"/>
    <n v="4294.3100000000004"/>
    <n v="9450.5400000000009"/>
    <n v="990.58"/>
    <s v="Tiempo Completo"/>
    <s v="Capacitado"/>
    <s v="Terminado"/>
    <x v="0"/>
    <x v="0"/>
    <s v="SI"/>
    <x v="0"/>
    <s v="Azul"/>
    <s v="Controlado"/>
    <s v="No Suplementado"/>
    <n v="45"/>
    <n v="0"/>
  </r>
  <r>
    <s v="Giovana Justo"/>
    <x v="13"/>
    <x v="0"/>
    <x v="2"/>
    <s v="Planilla"/>
    <x v="8"/>
    <n v="6"/>
    <n v="10963.32"/>
    <n v="186"/>
    <n v="0"/>
    <n v="0"/>
    <n v="12981.77"/>
    <n v="6033.46"/>
    <m/>
    <n v="6033.46"/>
    <n v="1114.3500000000001"/>
    <s v="Tiempo Completo"/>
    <s v="Capacitado"/>
    <s v="En Proceso"/>
    <x v="0"/>
    <x v="1"/>
    <s v="SI"/>
    <x v="0"/>
    <s v="Azul"/>
    <s v="Controlado"/>
    <s v="No Suplementado"/>
    <n v="45"/>
    <n v="0"/>
  </r>
  <r>
    <s v="Giovana Justo"/>
    <x v="13"/>
    <x v="0"/>
    <x v="2"/>
    <s v="Planilla"/>
    <x v="8"/>
    <n v="7"/>
    <n v="11869.99"/>
    <n v="279"/>
    <n v="0"/>
    <n v="117.44999999999999"/>
    <n v="12266.44"/>
    <n v="5969.7199999999993"/>
    <n v="4556.8999999999996"/>
    <n v="10526.619999999999"/>
    <n v="1103.9700000000003"/>
    <s v="Tiempo Completo"/>
    <s v="Capacitado"/>
    <s v="En Proceso"/>
    <x v="0"/>
    <x v="1"/>
    <s v="SI"/>
    <x v="1"/>
    <s v="Azul"/>
    <s v="Controlado"/>
    <s v="No Suplementado"/>
    <n v="45"/>
    <n v="0"/>
  </r>
  <r>
    <s v="Alison Johnson"/>
    <x v="14"/>
    <x v="0"/>
    <x v="2"/>
    <s v="Planilla"/>
    <x v="0"/>
    <n v="7"/>
    <n v="12123.33"/>
    <n v="279"/>
    <n v="0"/>
    <n v="542.36"/>
    <n v="12944.69"/>
    <n v="6425.6099999999988"/>
    <n v="4407.25"/>
    <n v="10832.859999999999"/>
    <m/>
    <s v="Tiempo Parcial"/>
    <s v="Capacitado"/>
    <s v="No Iniciado"/>
    <x v="0"/>
    <x v="1"/>
    <s v="SI"/>
    <x v="0"/>
    <s v="Azul"/>
    <s v="Controlado"/>
    <s v="No Suplementado"/>
    <n v="135"/>
    <n v="0"/>
  </r>
  <r>
    <s v="Alison Johnson"/>
    <x v="14"/>
    <x v="0"/>
    <x v="2"/>
    <s v="Planilla"/>
    <x v="0"/>
    <n v="62"/>
    <n v="85671.63"/>
    <n v="3999"/>
    <n v="27893.06"/>
    <n v="1787.4300000000003"/>
    <n v="168700.5"/>
    <n v="85449.590000000011"/>
    <n v="53617.400000000009"/>
    <n v="139066.99000000002"/>
    <n v="15001.890000000003"/>
    <s v="Tiempo Parcial"/>
    <s v="Capacitado"/>
    <s v="Terminado"/>
    <x v="0"/>
    <x v="0"/>
    <s v="NO"/>
    <x v="0"/>
    <s v="Azul"/>
    <s v="Controlado"/>
    <s v="No Suplementado"/>
    <n v="45"/>
    <n v="0"/>
  </r>
  <r>
    <s v="Alison Johnson"/>
    <x v="14"/>
    <x v="0"/>
    <x v="2"/>
    <s v="Planilla"/>
    <x v="0"/>
    <n v="62"/>
    <n v="109853.22000000003"/>
    <n v="4185"/>
    <n v="79340.060000000012"/>
    <n v="2987.3799999999997"/>
    <n v="197112.33000000005"/>
    <n v="98047.609999999986"/>
    <n v="64396.830000000016"/>
    <n v="162444.44"/>
    <n v="17668.400000000005"/>
    <s v="Tiempo Parcial"/>
    <s v="Capacitado"/>
    <s v="Terminado"/>
    <x v="1"/>
    <x v="0"/>
    <s v="SI"/>
    <x v="0"/>
    <s v="Azul"/>
    <s v="Controlado"/>
    <s v="No Suplementado"/>
    <n v="90"/>
    <n v="0"/>
  </r>
  <r>
    <s v="Alyssa Adefioye"/>
    <x v="14"/>
    <x v="0"/>
    <x v="2"/>
    <s v="Planilla"/>
    <x v="1"/>
    <n v="62"/>
    <n v="119279.84000000005"/>
    <n v="4185"/>
    <n v="66436.320000000022"/>
    <n v="2659.69"/>
    <n v="194625.22000000009"/>
    <n v="76939.63"/>
    <n v="62387.25"/>
    <n v="139326.88"/>
    <n v="17516.300000000007"/>
    <s v="Tiempo Completo"/>
    <s v="Capacitado"/>
    <s v="Terminado"/>
    <x v="2"/>
    <x v="0"/>
    <s v="SI"/>
    <x v="0"/>
    <s v="Azul"/>
    <s v="Controlado"/>
    <s v="No Suplementado"/>
    <n v="90"/>
    <n v="0"/>
  </r>
  <r>
    <s v="Alyssa Adefioye"/>
    <x v="14"/>
    <x v="0"/>
    <x v="2"/>
    <s v="Planilla"/>
    <x v="1"/>
    <n v="73"/>
    <n v="127631.65999999999"/>
    <n v="4929"/>
    <n v="77297.13999999997"/>
    <n v="3042.7"/>
    <n v="236834.13999999993"/>
    <n v="108449.08999999998"/>
    <n v="87582.880000000034"/>
    <n v="196031.97000000003"/>
    <n v="21348.11"/>
    <s v="Tiempo Completo"/>
    <s v="Capacitado"/>
    <s v="Terminado"/>
    <x v="1"/>
    <x v="0"/>
    <s v="SI"/>
    <x v="0"/>
    <s v="Azul"/>
    <s v="Controlado"/>
    <s v="Suplementado"/>
    <n v="45"/>
    <n v="240"/>
  </r>
  <r>
    <s v="Alyssa Adefioye"/>
    <x v="14"/>
    <x v="0"/>
    <x v="2"/>
    <s v="Planilla"/>
    <x v="1"/>
    <n v="74"/>
    <n v="137643.20000000001"/>
    <n v="5022"/>
    <n v="66890.659999999989"/>
    <n v="3333.8799999999992"/>
    <n v="224250.77999999997"/>
    <n v="109464.56"/>
    <n v="77401.359999999986"/>
    <n v="186865.91999999998"/>
    <n v="20172.150000000001"/>
    <s v="Tiempo Completo"/>
    <s v="Capacitado"/>
    <s v="Terminado"/>
    <x v="1"/>
    <x v="0"/>
    <s v="SI"/>
    <x v="0"/>
    <s v="Azul"/>
    <s v="Controlado"/>
    <s v="Suplementado"/>
    <n v="45"/>
    <n v="240"/>
  </r>
  <r>
    <s v="Alan Campines"/>
    <x v="14"/>
    <x v="0"/>
    <x v="0"/>
    <s v="Planilla"/>
    <x v="2"/>
    <n v="72"/>
    <n v="133138.01"/>
    <n v="4929"/>
    <n v="68069.610000000015"/>
    <m/>
    <n v="227183.62000000002"/>
    <n v="110165.07000000005"/>
    <n v="79106.970000000016"/>
    <n v="189272.04000000007"/>
    <n v="20417.750000000004"/>
    <s v="Tiempo Completo"/>
    <s v="Capacitado"/>
    <s v="No Iniciado"/>
    <x v="0"/>
    <x v="0"/>
    <s v="SI"/>
    <x v="0"/>
    <s v="Azul"/>
    <s v="Controlado"/>
    <s v="Suplementado"/>
    <n v="45"/>
    <n v="240"/>
  </r>
  <r>
    <s v="Alan Campines"/>
    <x v="15"/>
    <x v="0"/>
    <x v="0"/>
    <s v="Planilla"/>
    <x v="2"/>
    <n v="76"/>
    <n v="133298.26000000004"/>
    <n v="4836"/>
    <n v="36569.420000000006"/>
    <n v="0"/>
    <n v="194705.04000000007"/>
    <n v="91400.069999999992"/>
    <n v="69309.73"/>
    <n v="160709.79999999999"/>
    <n v="17505.47"/>
    <s v="Tiempo Completo"/>
    <s v="Capacitado"/>
    <s v="Terminado"/>
    <x v="1"/>
    <x v="0"/>
    <s v="SI"/>
    <x v="0"/>
    <s v="Azul"/>
    <s v="Controlado"/>
    <s v="Suplementado"/>
    <n v="135"/>
    <n v="240"/>
  </r>
  <r>
    <s v="Alan Campines"/>
    <x v="5"/>
    <x v="0"/>
    <x v="0"/>
    <s v="Planilla"/>
    <x v="2"/>
    <n v="76"/>
    <n v="137808.79"/>
    <n v="5208"/>
    <n v="84545.36"/>
    <n v="4476.659999999998"/>
    <n v="255128.52000000002"/>
    <n v="120584.64"/>
    <n v="89753.01999999999"/>
    <n v="210337.65999999997"/>
    <n v="22961.599999999999"/>
    <s v="Tiempo Completo"/>
    <s v="Capacitado"/>
    <s v="Terminado"/>
    <x v="2"/>
    <x v="0"/>
    <s v="SI"/>
    <x v="1"/>
    <s v="Azul"/>
    <s v="Controlado"/>
    <s v="Suplementado"/>
    <n v="45"/>
    <n v="240"/>
  </r>
  <r>
    <s v="Alexis Castro"/>
    <x v="5"/>
    <x v="0"/>
    <x v="0"/>
    <s v="Planilla"/>
    <x v="3"/>
    <n v="70"/>
    <n v="126862.74"/>
    <n v="4557"/>
    <n v="121547.72000000002"/>
    <n v="4284.7"/>
    <n v="273326.63"/>
    <n v="130207.23"/>
    <n v="93839.98"/>
    <n v="224047.21"/>
    <n v="24639.880000000008"/>
    <s v="Tiempo Completo"/>
    <s v="Capacitado"/>
    <s v="Terminado"/>
    <x v="1"/>
    <x v="1"/>
    <s v="SI"/>
    <x v="0"/>
    <s v="Azul"/>
    <s v="Controlado"/>
    <s v="Suplementado"/>
    <n v="45"/>
    <n v="240"/>
  </r>
  <r>
    <s v="Alexis Castro"/>
    <x v="16"/>
    <x v="0"/>
    <x v="0"/>
    <s v="Planilla"/>
    <x v="3"/>
    <n v="67"/>
    <n v="130019.02000000005"/>
    <n v="4464"/>
    <n v="112594.94"/>
    <n v="4046.2999999999988"/>
    <n v="262444.15000000002"/>
    <n v="119502.97"/>
    <n v="91463.209999999977"/>
    <n v="210966.18"/>
    <n v="23413.34"/>
    <s v="Tiempo Completo"/>
    <s v="Capacitado"/>
    <s v="Terminado"/>
    <x v="1"/>
    <x v="1"/>
    <s v="SI"/>
    <x v="0"/>
    <s v="Azul"/>
    <s v="Controlado"/>
    <s v="Suplementado"/>
    <n v="45"/>
    <n v="240"/>
  </r>
  <r>
    <s v="Alexis Castro"/>
    <x v="16"/>
    <x v="0"/>
    <x v="0"/>
    <s v="Planilla"/>
    <x v="3"/>
    <n v="66"/>
    <n v="124246.7"/>
    <n v="4278"/>
    <n v="52452.039999999979"/>
    <n v="0"/>
    <n v="193751.37999999998"/>
    <n v="91211.670000000027"/>
    <n v="64905.30000000001"/>
    <n v="156116.97000000003"/>
    <n v="17437.599999999999"/>
    <s v="Tiempo Completo"/>
    <s v="Capacitado"/>
    <s v="Terminado"/>
    <x v="0"/>
    <x v="1"/>
    <s v="SI"/>
    <x v="1"/>
    <s v="Azul"/>
    <s v="Controlado"/>
    <s v="No Suplementado"/>
    <n v="45"/>
    <n v="0"/>
  </r>
  <r>
    <s v="Jessica Rodriguez"/>
    <x v="16"/>
    <x v="0"/>
    <x v="0"/>
    <s v="Planilla"/>
    <x v="4"/>
    <n v="65"/>
    <n v="90694.500000000015"/>
    <n v="4278"/>
    <n v="33420.800000000003"/>
    <n v="2441.96"/>
    <n v="199662.07000000004"/>
    <n v="93164.549999999974"/>
    <m/>
    <n v="93164.549999999974"/>
    <n v="17375.630000000005"/>
    <s v="Tiempo Completo"/>
    <s v="Capacitado"/>
    <s v="Terminado"/>
    <x v="0"/>
    <x v="0"/>
    <s v="SI"/>
    <x v="0"/>
    <s v="Azul"/>
    <s v="Controlado"/>
    <s v="No Suplementado"/>
    <n v="45"/>
    <n v="0"/>
  </r>
  <r>
    <s v="Jessica Rodriguez"/>
    <x v="16"/>
    <x v="0"/>
    <x v="0"/>
    <s v="Planilla"/>
    <x v="4"/>
    <n v="65"/>
    <n v="93670.930000000008"/>
    <n v="4092"/>
    <n v="14705.030000000002"/>
    <n v="1968.0500000000002"/>
    <n v="163445.32"/>
    <n v="79827.210000000006"/>
    <n v="58261.36"/>
    <n v="138088.57"/>
    <n v="14701.08"/>
    <s v="Tiempo Completo"/>
    <s v="Capacitado"/>
    <s v="Terminado"/>
    <x v="0"/>
    <x v="0"/>
    <s v="SI"/>
    <x v="0"/>
    <s v="Azul"/>
    <s v="Controlado"/>
    <s v="No Suplementado"/>
    <n v="135"/>
    <n v="0"/>
  </r>
  <r>
    <s v="Alexis Correa"/>
    <x v="17"/>
    <x v="0"/>
    <x v="1"/>
    <s v="Planilla"/>
    <x v="4"/>
    <n v="65"/>
    <n v="118541.07999999997"/>
    <n v="4278"/>
    <n v="72372.710000000021"/>
    <n v="3049.01"/>
    <n v="200529.01"/>
    <n v="99929.96"/>
    <n v="67491.839999999997"/>
    <n v="167421.79999999999"/>
    <m/>
    <s v="Tiempo Parcial"/>
    <s v="Capacitado"/>
    <s v="Terminado"/>
    <x v="0"/>
    <x v="0"/>
    <s v="SI"/>
    <x v="0"/>
    <s v="Azul"/>
    <s v="Controlado"/>
    <s v="No Suplementado"/>
    <n v="45"/>
    <n v="0"/>
  </r>
  <r>
    <s v="Alexis Correa"/>
    <x v="18"/>
    <x v="0"/>
    <x v="1"/>
    <s v="Planilla"/>
    <x v="5"/>
    <n v="3"/>
    <n v="7633.33"/>
    <n v="186"/>
    <n v="0"/>
    <n v="0"/>
    <n v="8079.33"/>
    <n v="1641.91"/>
    <n v="5419.07"/>
    <n v="7060.98"/>
    <n v="703.74"/>
    <s v="Tiempo Parcial"/>
    <s v="Capacitado"/>
    <s v="Terminado"/>
    <x v="0"/>
    <x v="0"/>
    <s v="SI"/>
    <x v="0"/>
    <s v="Azul"/>
    <s v="Controlado"/>
    <s v="No Suplementado"/>
    <n v="45"/>
    <n v="0"/>
  </r>
  <r>
    <s v="Alexis Correa"/>
    <x v="19"/>
    <x v="0"/>
    <x v="1"/>
    <s v="Planilla"/>
    <x v="5"/>
    <n v="27"/>
    <n v="30266.640000000007"/>
    <n v="186"/>
    <n v="0"/>
    <n v="0"/>
    <n v="31542.640000000007"/>
    <n v="6568.5500000000011"/>
    <m/>
    <n v="6568.5500000000011"/>
    <n v="3338.6399999999981"/>
    <s v="Tiempo Parcial"/>
    <s v="Capacitado"/>
    <s v="Terminado"/>
    <x v="0"/>
    <x v="1"/>
    <s v="NO"/>
    <x v="0"/>
    <s v="Azul"/>
    <s v="Controlado"/>
    <s v="No Suplementado"/>
    <n v="45"/>
    <n v="0"/>
  </r>
  <r>
    <s v="Alexis Ripley"/>
    <x v="20"/>
    <x v="0"/>
    <x v="1"/>
    <s v="Planilla"/>
    <x v="5"/>
    <n v="53"/>
    <n v="78550.03"/>
    <n v="2139"/>
    <n v="13335.83"/>
    <n v="0"/>
    <n v="142271.87"/>
    <n v="65872.98000000001"/>
    <n v="55341.270000000011"/>
    <n v="121214.25000000003"/>
    <n v="13115.699999999997"/>
    <s v="Tiempo Completo"/>
    <s v="Capacitado"/>
    <s v="Terminado"/>
    <x v="0"/>
    <x v="0"/>
    <s v="SI"/>
    <x v="0"/>
    <s v="Azul"/>
    <s v="Controlado"/>
    <s v="No Suplementado"/>
    <n v="45"/>
    <n v="0"/>
  </r>
  <r>
    <s v="Alexis Ripley"/>
    <x v="20"/>
    <x v="0"/>
    <x v="1"/>
    <s v="Planilla"/>
    <x v="6"/>
    <n v="51"/>
    <n v="157644.62999999995"/>
    <n v="2511"/>
    <n v="14375"/>
    <n v="0"/>
    <n v="176257.28999999995"/>
    <n v="76993.099999999991"/>
    <n v="71434.789999999994"/>
    <n v="148427.88999999998"/>
    <m/>
    <s v="Tiempo Completo"/>
    <s v="Capacitado"/>
    <s v="Terminado"/>
    <x v="0"/>
    <x v="0"/>
    <s v="SI"/>
    <x v="1"/>
    <s v="Azul"/>
    <s v="Controlado"/>
    <s v="No Suplementado"/>
    <n v="90"/>
    <n v="0"/>
  </r>
  <r>
    <s v="Alexis Ripley"/>
    <x v="21"/>
    <x v="0"/>
    <x v="1"/>
    <s v="Planilla"/>
    <x v="6"/>
    <n v="37"/>
    <n v="44254.540000000008"/>
    <n v="1860"/>
    <n v="284"/>
    <n v="0"/>
    <n v="46398.540000000008"/>
    <n v="22772.19"/>
    <n v="17623.969999999998"/>
    <n v="40396.159999999996"/>
    <n v="4172.24"/>
    <s v="Tiempo Completo"/>
    <s v="Capacitado"/>
    <s v="Terminado"/>
    <x v="0"/>
    <x v="0"/>
    <s v="SI"/>
    <x v="0"/>
    <s v="Azul"/>
    <s v="Controlado"/>
    <s v="No Suplementado"/>
    <n v="90"/>
    <n v="0"/>
  </r>
  <r>
    <s v="Alicia A. Elmasian"/>
    <x v="22"/>
    <x v="0"/>
    <x v="1"/>
    <s v="Planilla"/>
    <x v="6"/>
    <n v="37"/>
    <n v="114768.50999999998"/>
    <n v="2046"/>
    <n v="0"/>
    <n v="0"/>
    <n v="116814.50999999998"/>
    <n v="56069.500000000007"/>
    <n v="45802.919999999991"/>
    <n v="101872.42"/>
    <n v="10513.310000000003"/>
    <s v="Tiempo Completo"/>
    <s v="Capacitado"/>
    <s v="Terminado"/>
    <x v="0"/>
    <x v="0"/>
    <s v="SI"/>
    <x v="0"/>
    <s v="Azul"/>
    <s v="Controlado"/>
    <s v="No Suplementado"/>
    <n v="45"/>
    <n v="0"/>
  </r>
  <r>
    <s v="Alicia A. Elmasian"/>
    <x v="22"/>
    <x v="0"/>
    <x v="1"/>
    <s v="Planilla"/>
    <x v="7"/>
    <n v="37"/>
    <n v="117474.18000000001"/>
    <n v="2139"/>
    <n v="0"/>
    <n v="0"/>
    <n v="119613.18000000001"/>
    <n v="46757.82"/>
    <n v="33472.29"/>
    <n v="80230.11"/>
    <n v="8275.23"/>
    <s v="Tiempo Completo"/>
    <s v="Capacitado"/>
    <s v="Terminado"/>
    <x v="1"/>
    <x v="0"/>
    <s v="SI"/>
    <x v="1"/>
    <s v="Azul"/>
    <s v="Controlado"/>
    <s v="No Suplementado"/>
    <n v="135"/>
    <n v="0"/>
  </r>
  <r>
    <s v="Alicia A. Elmasian"/>
    <x v="23"/>
    <x v="0"/>
    <x v="1"/>
    <s v="Planilla"/>
    <x v="7"/>
    <n v="38"/>
    <n v="41791.650000000009"/>
    <n v="1953"/>
    <n v="400"/>
    <n v="0"/>
    <n v="44544.650000000009"/>
    <n v="20685.919999999998"/>
    <n v="18346.759999999998"/>
    <n v="39032.679999999993"/>
    <n v="3977.02"/>
    <s v="Tiempo Completo"/>
    <s v="Capacitado"/>
    <s v="Terminado"/>
    <x v="2"/>
    <x v="0"/>
    <s v="SI"/>
    <x v="1"/>
    <s v="Azul"/>
    <s v="No Controlado"/>
    <s v="No Suplementado"/>
    <n v="45"/>
    <n v="0"/>
  </r>
  <r>
    <s v="Alison Gonzalez"/>
    <x v="23"/>
    <x v="0"/>
    <x v="1"/>
    <s v="Planilla"/>
    <x v="7"/>
    <n v="1"/>
    <n v="0"/>
    <n v="0"/>
    <n v="0"/>
    <n v="0"/>
    <n v="2683.33"/>
    <n v="2232.19"/>
    <m/>
    <n v="2232.19"/>
    <n v="241.5"/>
    <s v="Tiempo Completo"/>
    <s v="Capacitado"/>
    <s v="Terminado"/>
    <x v="1"/>
    <x v="0"/>
    <s v="SI"/>
    <x v="2"/>
    <s v="Azul"/>
    <s v="Controlado"/>
    <s v="No Suplementado"/>
    <n v="135"/>
    <n v="0"/>
  </r>
  <r>
    <s v="Alison Gonzalez"/>
    <x v="23"/>
    <x v="0"/>
    <x v="1"/>
    <s v="Planilla"/>
    <x v="8"/>
    <n v="34"/>
    <n v="31933.96"/>
    <n v="1674"/>
    <n v="25423.73"/>
    <n v="0"/>
    <n v="70376.94"/>
    <n v="48944.389999999992"/>
    <n v="8670.18"/>
    <n v="57614.569999999992"/>
    <n v="6522.6099999999988"/>
    <s v="Tiempo Completo"/>
    <s v="Capacitado"/>
    <s v="Terminado"/>
    <x v="1"/>
    <x v="0"/>
    <s v="SI"/>
    <x v="0"/>
    <s v="Verde"/>
    <s v="No Controlado"/>
    <s v="No Suplementado"/>
    <n v="45"/>
    <n v="0"/>
  </r>
  <r>
    <s v="Alison Gonzalez"/>
    <x v="23"/>
    <x v="0"/>
    <x v="1"/>
    <s v="Planilla"/>
    <x v="8"/>
    <n v="34"/>
    <n v="41842.49"/>
    <n v="2139"/>
    <n v="39903.800000000003"/>
    <n v="0"/>
    <n v="86547.430000000008"/>
    <n v="55576.18"/>
    <n v="15796.110000000002"/>
    <n v="71372.290000000008"/>
    <n v="7775.7699999999986"/>
    <s v="Tiempo Completo"/>
    <s v="Capacitado"/>
    <s v="Terminado"/>
    <x v="0"/>
    <x v="1"/>
    <s v="NO"/>
    <x v="2"/>
    <s v="Verde"/>
    <s v="Controlado"/>
    <s v="No Suplementado"/>
    <n v="90"/>
    <n v="0"/>
  </r>
  <r>
    <s v="Alcides Arosemena"/>
    <x v="24"/>
    <x v="0"/>
    <x v="1"/>
    <s v="Planilla"/>
    <x v="8"/>
    <n v="34"/>
    <n v="45685.200000000004"/>
    <n v="2232"/>
    <n v="43761.239999999991"/>
    <n v="0"/>
    <n v="93727.52"/>
    <n v="54133.829999999994"/>
    <n v="18922.38"/>
    <n v="73056.209999999992"/>
    <n v="8435.4300000000021"/>
    <s v="Tiempo Completo"/>
    <s v="Capacitado"/>
    <s v="Terminado"/>
    <x v="0"/>
    <x v="1"/>
    <s v="SI"/>
    <x v="0"/>
    <s v="Verde"/>
    <s v="No Controlado"/>
    <s v="No Suplementado"/>
    <n v="45"/>
    <n v="0"/>
  </r>
  <r>
    <s v="Roberto Alonso"/>
    <x v="24"/>
    <x v="0"/>
    <x v="1"/>
    <s v="Planilla"/>
    <x v="0"/>
    <n v="34"/>
    <n v="43002.490000000005"/>
    <n v="2232"/>
    <n v="46079.299999999996"/>
    <n v="0"/>
    <n v="99319.580000000016"/>
    <n v="68117.600000000006"/>
    <n v="15014.39"/>
    <n v="83131.990000000005"/>
    <n v="8929.760000000002"/>
    <s v="Tiempo Completo"/>
    <s v="Capacitado"/>
    <s v="Terminado"/>
    <x v="0"/>
    <x v="1"/>
    <s v="SI"/>
    <x v="0"/>
    <s v="Verde"/>
    <s v="Controlado"/>
    <s v="Suplementado"/>
    <n v="135"/>
    <n v="240"/>
  </r>
  <r>
    <s v="Roberto Alonso"/>
    <x v="25"/>
    <x v="0"/>
    <x v="1"/>
    <s v="Planilla"/>
    <x v="0"/>
    <n v="35"/>
    <n v="45957.29"/>
    <n v="2232"/>
    <n v="61421.070000000007"/>
    <n v="26.45"/>
    <n v="115811.77"/>
    <n v="78527.060000000012"/>
    <n v="18755.88"/>
    <n v="97282.940000000017"/>
    <n v="10474.66"/>
    <s v="Tiempo Completo"/>
    <s v="Capacitado"/>
    <s v="Terminado"/>
    <x v="0"/>
    <x v="1"/>
    <s v="SI"/>
    <x v="0"/>
    <s v="Verde"/>
    <s v="No Controlado"/>
    <s v="Suplementado"/>
    <n v="45"/>
    <n v="240"/>
  </r>
  <r>
    <s v="Roberto Alonso"/>
    <x v="25"/>
    <x v="0"/>
    <x v="1"/>
    <s v="Planilla"/>
    <x v="0"/>
    <n v="34"/>
    <n v="36687.5"/>
    <n v="2232"/>
    <n v="23316.45"/>
    <m/>
    <n v="81666.709999999992"/>
    <n v="55149.19999999999"/>
    <n v="12591.730000000001"/>
    <n v="67740.929999999993"/>
    <n v="7341.0099999999993"/>
    <s v="Tiempo Completo"/>
    <s v="No Capacitado"/>
    <s v="Terminado"/>
    <x v="0"/>
    <x v="0"/>
    <s v="NO"/>
    <x v="0"/>
    <s v="Verde"/>
    <s v="No Controlado"/>
    <s v="Suplementado"/>
    <n v="45"/>
    <n v="240"/>
  </r>
  <r>
    <s v="Giovana Justo"/>
    <x v="25"/>
    <x v="0"/>
    <x v="1"/>
    <s v="Planilla"/>
    <x v="1"/>
    <n v="33"/>
    <n v="40359.009999999995"/>
    <n v="2232"/>
    <n v="27808.26"/>
    <n v="0"/>
    <n v="79468.459999999992"/>
    <n v="56519.989999999983"/>
    <n v="12036.11"/>
    <n v="68556.099999999977"/>
    <n v="7212.3599999999988"/>
    <s v="Tiempo Completo"/>
    <s v="Capacitado"/>
    <s v="Terminado"/>
    <x v="0"/>
    <x v="1"/>
    <s v="SI"/>
    <x v="0"/>
    <s v="Verde"/>
    <s v="No Controlado"/>
    <s v="Suplementado"/>
    <n v="45"/>
    <n v="240"/>
  </r>
  <r>
    <s v="Giovana Justo"/>
    <x v="25"/>
    <x v="0"/>
    <x v="1"/>
    <s v="Planilla"/>
    <x v="1"/>
    <n v="31"/>
    <n v="40666.19999999999"/>
    <n v="2046"/>
    <n v="46605.739999999983"/>
    <n v="0"/>
    <n v="95108.25999999998"/>
    <n v="63894.450000000004"/>
    <n v="16754.349999999999"/>
    <n v="80648.800000000003"/>
    <n v="8515.630000000001"/>
    <s v="Tiempo Completo"/>
    <s v="Capacitado"/>
    <s v="Terminado"/>
    <x v="0"/>
    <x v="1"/>
    <s v="SI"/>
    <x v="2"/>
    <s v="Verde"/>
    <s v="Controlado"/>
    <s v="Suplementado"/>
    <n v="90"/>
    <n v="240"/>
  </r>
  <r>
    <s v="Giovana Justo"/>
    <x v="25"/>
    <x v="0"/>
    <x v="1"/>
    <s v="Planilla"/>
    <x v="1"/>
    <n v="31"/>
    <n v="39758"/>
    <n v="2232"/>
    <n v="60641.559999999983"/>
    <n v="0"/>
    <n v="106856.58999999998"/>
    <n v="72288.10000000002"/>
    <n v="17488.890000000003"/>
    <n v="89776.99000000002"/>
    <n v="9432.58"/>
    <s v="Tiempo Completo"/>
    <s v="Capacitado"/>
    <s v="Terminado"/>
    <x v="0"/>
    <x v="0"/>
    <s v="SI"/>
    <x v="2"/>
    <s v="Amarrillo"/>
    <s v="Controlado"/>
    <s v="No Suplementado"/>
    <n v="90"/>
    <n v="0"/>
  </r>
  <r>
    <s v="Alison Johnson"/>
    <x v="25"/>
    <x v="0"/>
    <x v="0"/>
    <s v="Planilla"/>
    <x v="2"/>
    <n v="32"/>
    <n v="41500.18"/>
    <n v="2232"/>
    <n v="70809.61"/>
    <n v="0"/>
    <n v="120299.54000000001"/>
    <n v="78808.710000000006"/>
    <n v="19866.519999999997"/>
    <n v="98675.23000000001"/>
    <n v="10445.969999999998"/>
    <s v="Tiempo Parcial"/>
    <s v="No Capacitado"/>
    <s v="Terminado"/>
    <x v="0"/>
    <x v="1"/>
    <s v="SI"/>
    <x v="2"/>
    <s v="Amarrillo"/>
    <s v="Controlado"/>
    <s v="No Suplementado"/>
    <n v="90"/>
    <n v="0"/>
  </r>
  <r>
    <s v="Alison Johnson"/>
    <x v="25"/>
    <x v="0"/>
    <x v="0"/>
    <s v="Planilla"/>
    <x v="2"/>
    <n v="31"/>
    <n v="40219"/>
    <n v="2139"/>
    <n v="55348.54"/>
    <n v="0"/>
    <n v="103065.54000000001"/>
    <n v="66147.38"/>
    <n v="17762"/>
    <n v="83909.38"/>
    <n v="9001.42"/>
    <s v="Tiempo Parcial"/>
    <s v="No Capacitado"/>
    <s v="Terminado"/>
    <x v="0"/>
    <x v="0"/>
    <s v="SI"/>
    <x v="2"/>
    <s v="Amarrillo"/>
    <s v="Controlado"/>
    <s v="No Suplementado"/>
    <n v="135"/>
    <n v="0"/>
  </r>
  <r>
    <s v="Alison Johnson"/>
    <x v="26"/>
    <x v="0"/>
    <x v="0"/>
    <s v="Planilla"/>
    <x v="2"/>
    <n v="31"/>
    <n v="34620.449999999997"/>
    <n v="2232"/>
    <n v="31123.830000000005"/>
    <n v="129.85000000000002"/>
    <n v="87594.060000000012"/>
    <n v="51711.18"/>
    <m/>
    <n v="51711.18"/>
    <n v="7558.7599999999984"/>
    <s v="Tiempo Parcial"/>
    <s v="Capacitado"/>
    <s v="Terminado"/>
    <x v="1"/>
    <x v="1"/>
    <s v="SI"/>
    <x v="2"/>
    <s v="Amarrillo"/>
    <s v="No Controlado"/>
    <s v="No Suplementado"/>
    <n v="45"/>
    <n v="0"/>
  </r>
  <r>
    <s v="Alyssa Adefioye"/>
    <x v="26"/>
    <x v="0"/>
    <x v="0"/>
    <s v="Planilla"/>
    <x v="3"/>
    <n v="31"/>
    <n v="30048.350000000006"/>
    <n v="2139"/>
    <n v="10675.39"/>
    <n v="179.02"/>
    <n v="63854.59"/>
    <n v="44393.669999999991"/>
    <n v="10361.210000000001"/>
    <n v="54754.87999999999"/>
    <n v="5728.8899999999994"/>
    <s v="Tiempo Completo"/>
    <s v="No Capacitado"/>
    <s v="Terminado"/>
    <x v="2"/>
    <x v="0"/>
    <s v="SI"/>
    <x v="2"/>
    <s v="Amarrillo"/>
    <s v="No Controlado"/>
    <s v="No Suplementado"/>
    <n v="45"/>
    <n v="0"/>
  </r>
  <r>
    <s v="Alyssa Adefioye"/>
    <x v="26"/>
    <x v="0"/>
    <x v="0"/>
    <s v="Planilla"/>
    <x v="3"/>
    <n v="30"/>
    <n v="37589.589999999997"/>
    <n v="2139"/>
    <n v="64087.090000000011"/>
    <n v="103.87"/>
    <n v="104119.55"/>
    <n v="74104.849999999991"/>
    <n v="15709.34"/>
    <n v="89814.189999999988"/>
    <m/>
    <s v="Tiempo Completo"/>
    <s v="Capacitado"/>
    <s v="Terminado"/>
    <x v="1"/>
    <x v="0"/>
    <s v="SI"/>
    <x v="1"/>
    <s v="Amarrillo"/>
    <s v="Controlado"/>
    <s v="No Suplementado"/>
    <n v="135"/>
    <n v="0"/>
  </r>
  <r>
    <s v="Alyssa Adefioye"/>
    <x v="26"/>
    <x v="0"/>
    <x v="0"/>
    <s v="Planilla"/>
    <x v="3"/>
    <m/>
    <m/>
    <m/>
    <m/>
    <m/>
    <n v="0"/>
    <m/>
    <m/>
    <n v="0"/>
    <m/>
    <s v="Tiempo Completo"/>
    <s v="Capacitado"/>
    <s v="Terminado"/>
    <x v="1"/>
    <x v="0"/>
    <s v="NO"/>
    <x v="2"/>
    <s v="Amarrillo"/>
    <s v="No Controlado"/>
    <s v="No Suplementado"/>
    <n v="45"/>
    <n v="0"/>
  </r>
  <r>
    <s v="Alan Campines"/>
    <x v="0"/>
    <x v="0"/>
    <x v="0"/>
    <s v="Planilla"/>
    <x v="4"/>
    <n v="30"/>
    <n v="35828.659999999996"/>
    <n v="1674"/>
    <n v="6408.4600000000009"/>
    <n v="216.91"/>
    <n v="50015.11"/>
    <n v="28411.329999999998"/>
    <n v="6263.18"/>
    <n v="34674.509999999995"/>
    <n v="4582.0699999999988"/>
    <s v="Tiempo Completo"/>
    <s v="Capacitado"/>
    <s v="Terminado"/>
    <x v="0"/>
    <x v="0"/>
    <s v="SI"/>
    <x v="2"/>
    <s v="Amarrillo"/>
    <s v="Controlado"/>
    <s v="No Suplementado"/>
    <n v="90"/>
    <n v="0"/>
  </r>
  <r>
    <s v="Alan Campines"/>
    <x v="0"/>
    <x v="0"/>
    <x v="0"/>
    <s v="Planilla"/>
    <x v="4"/>
    <n v="56"/>
    <n v="112946.50000000001"/>
    <n v="3534"/>
    <n v="15207.08"/>
    <n v="278.73"/>
    <n v="132582.25000000003"/>
    <n v="70145.739999999991"/>
    <n v="31151.149999999994"/>
    <n v="101296.88999999998"/>
    <n v="11932.399999999998"/>
    <s v="Tiempo Completo"/>
    <s v="No Capacitado"/>
    <s v="Terminado"/>
    <x v="1"/>
    <x v="1"/>
    <s v="NO"/>
    <x v="2"/>
    <s v="Amarrillo"/>
    <s v="No Controlado"/>
    <s v="No Suplementado"/>
    <n v="45"/>
    <n v="0"/>
  </r>
  <r>
    <s v="Alan Campines"/>
    <x v="1"/>
    <x v="0"/>
    <x v="0"/>
    <s v="Planilla"/>
    <x v="4"/>
    <n v="62"/>
    <n v="117457.19"/>
    <n v="4278"/>
    <n v="53058.810000000012"/>
    <n v="297.26"/>
    <n v="185532.68000000002"/>
    <n v="113346.73999999999"/>
    <n v="44160.100000000006"/>
    <n v="157506.84"/>
    <n v="16689.55"/>
    <s v="Tiempo Completo"/>
    <s v="Capacitado"/>
    <s v="Terminado"/>
    <x v="1"/>
    <x v="0"/>
    <s v="SI"/>
    <x v="0"/>
    <s v="Amarrillo"/>
    <s v="Controlado"/>
    <s v="No Suplementado"/>
    <n v="135"/>
    <n v="0"/>
  </r>
  <r>
    <s v="Alexis Castro"/>
    <x v="2"/>
    <x v="0"/>
    <x v="0"/>
    <s v="Planilla"/>
    <x v="5"/>
    <n v="64"/>
    <n v="123744.31000000003"/>
    <n v="4092"/>
    <n v="55780.09"/>
    <n v="278.53999999999996"/>
    <n v="195834.13000000003"/>
    <n v="118631.4"/>
    <n v="46740.55999999999"/>
    <n v="165371.96"/>
    <n v="17063.400000000001"/>
    <s v="Tiempo Completo"/>
    <s v="Capacitado"/>
    <s v="Terminado"/>
    <x v="1"/>
    <x v="1"/>
    <s v="SI"/>
    <x v="2"/>
    <s v="Amarrillo"/>
    <s v="No Controlado"/>
    <s v="No Suplementado"/>
    <n v="45"/>
    <n v="0"/>
  </r>
  <r>
    <s v="Alexis Castro"/>
    <x v="2"/>
    <x v="0"/>
    <x v="0"/>
    <s v="Planilla"/>
    <x v="5"/>
    <n v="70"/>
    <n v="134148.33000000002"/>
    <n v="4836"/>
    <n v="87652.840000000011"/>
    <m/>
    <n v="233053.81000000003"/>
    <n v="133089.73000000001"/>
    <n v="61302.430000000008"/>
    <n v="194392.16000000003"/>
    <n v="20444.800000000007"/>
    <s v="Tiempo Completo"/>
    <s v="Capacitado"/>
    <s v="Terminado"/>
    <x v="1"/>
    <x v="1"/>
    <s v="SI"/>
    <x v="1"/>
    <s v="Amarrillo"/>
    <s v="No Controlado"/>
    <s v="No Suplementado"/>
    <n v="45"/>
    <n v="0"/>
  </r>
  <r>
    <s v="Alexis Castro"/>
    <x v="3"/>
    <x v="0"/>
    <x v="0"/>
    <s v="Planilla"/>
    <x v="5"/>
    <n v="70"/>
    <n v="148043.17000000004"/>
    <n v="4743"/>
    <n v="76970.909999999974"/>
    <n v="0"/>
    <n v="246262.07"/>
    <n v="132678.57"/>
    <n v="72152.800000000017"/>
    <n v="204831.37000000002"/>
    <n v="21253.72"/>
    <s v="Tiempo Completo"/>
    <s v="No Capacitado"/>
    <s v="Terminado"/>
    <x v="1"/>
    <x v="1"/>
    <s v="SI"/>
    <x v="2"/>
    <s v="Amarrillo"/>
    <s v="Controlado"/>
    <s v="No Suplementado"/>
    <n v="135"/>
    <n v="0"/>
  </r>
  <r>
    <s v="Jessica Rodriguez"/>
    <x v="3"/>
    <x v="0"/>
    <x v="0"/>
    <s v="Planilla"/>
    <x v="6"/>
    <n v="70"/>
    <n v="141309.88000000006"/>
    <n v="4650"/>
    <n v="58895.969999999979"/>
    <n v="34.31"/>
    <n v="222625.18000000002"/>
    <n v="121993.97000000002"/>
    <n v="66462.039999999994"/>
    <n v="188456.01"/>
    <n v="19606.499999999996"/>
    <s v="Tiempo Completo"/>
    <s v="Capacitado"/>
    <s v="Terminado"/>
    <x v="1"/>
    <x v="0"/>
    <s v="NO"/>
    <x v="2"/>
    <s v="Amarrillo"/>
    <s v="Controlado"/>
    <s v="No Suplementado"/>
    <n v="135"/>
    <n v="0"/>
  </r>
  <r>
    <s v="Jessica Rodriguez"/>
    <x v="3"/>
    <x v="0"/>
    <x v="0"/>
    <s v="Planilla"/>
    <x v="6"/>
    <n v="69"/>
    <n v="139166.34"/>
    <n v="4743"/>
    <n v="67909.779999999984"/>
    <n v="44.09"/>
    <n v="232162.78"/>
    <n v="129555.82999999999"/>
    <n v="64898.25"/>
    <n v="194454.08"/>
    <n v="20473.909999999993"/>
    <s v="Tiempo Completo"/>
    <s v="Capacitado"/>
    <s v="Terminado"/>
    <x v="1"/>
    <x v="0"/>
    <s v="SI"/>
    <x v="2"/>
    <s v="Amarrillo"/>
    <s v="Controlado"/>
    <s v="No Suplementado"/>
    <n v="90"/>
    <n v="0"/>
  </r>
  <r>
    <s v="Alexis Correa"/>
    <x v="3"/>
    <x v="0"/>
    <x v="1"/>
    <s v="Planilla"/>
    <x v="6"/>
    <n v="71"/>
    <n v="129686.76000000004"/>
    <n v="4743"/>
    <n v="53491.420000000006"/>
    <n v="59.31"/>
    <n v="200244.78000000003"/>
    <n v="113768.3"/>
    <n v="52570.759999999995"/>
    <n v="166339.06"/>
    <n v="17565.710000000003"/>
    <s v="Tiempo Parcial"/>
    <s v="No Capacitado"/>
    <s v="Terminado"/>
    <x v="1"/>
    <x v="0"/>
    <s v="SI"/>
    <x v="2"/>
    <s v="Amarrillo"/>
    <s v="Controlado"/>
    <s v="No Suplementado"/>
    <n v="90"/>
    <n v="0"/>
  </r>
  <r>
    <s v="Alexis Correa"/>
    <x v="3"/>
    <x v="0"/>
    <x v="1"/>
    <s v="Planilla"/>
    <x v="7"/>
    <n v="64"/>
    <n v="119528.32000000001"/>
    <n v="4371"/>
    <n v="71227.620000000024"/>
    <n v="360"/>
    <n v="205315.42000000004"/>
    <n v="120035.43000000002"/>
    <n v="49390.060000000005"/>
    <n v="169425.49000000002"/>
    <n v="18022.220000000012"/>
    <s v="Tiempo Parcial"/>
    <s v="Capacitado"/>
    <s v="No Iniciado"/>
    <x v="1"/>
    <x v="0"/>
    <s v="SI"/>
    <x v="0"/>
    <s v="Amarrillo"/>
    <s v="No Controlado"/>
    <s v="Suplementado"/>
    <n v="45"/>
    <n v="240"/>
  </r>
  <r>
    <s v="Alexis Correa"/>
    <x v="3"/>
    <x v="0"/>
    <x v="1"/>
    <s v="Planilla"/>
    <x v="7"/>
    <n v="62"/>
    <n v="99103.290000000008"/>
    <n v="4278"/>
    <n v="37734.289999999994"/>
    <n v="307.16999999999996"/>
    <n v="183731.06000000003"/>
    <n v="101348.58000000002"/>
    <m/>
    <n v="101348.58000000002"/>
    <n v="15995.779999999999"/>
    <s v="Tiempo Parcial"/>
    <s v="Capacitado"/>
    <s v="No Iniciado"/>
    <x v="1"/>
    <x v="0"/>
    <s v="SI"/>
    <x v="2"/>
    <s v="Amarrillo"/>
    <s v="Controlado"/>
    <s v="Suplementado"/>
    <n v="135"/>
    <n v="240"/>
  </r>
  <r>
    <s v="Alexis Ripley"/>
    <x v="3"/>
    <x v="0"/>
    <x v="1"/>
    <s v="Planilla"/>
    <x v="7"/>
    <n v="63"/>
    <n v="85219.97"/>
    <n v="3534"/>
    <n v="33755.81"/>
    <n v="683.75"/>
    <n v="174963.14"/>
    <n v="98280.450000000012"/>
    <n v="49018.220000000008"/>
    <n v="147298.67000000001"/>
    <n v="15081.380000000001"/>
    <s v="Tiempo Completo"/>
    <s v="Capacitado"/>
    <s v="No Iniciado"/>
    <x v="1"/>
    <x v="0"/>
    <s v="SI"/>
    <x v="2"/>
    <s v="Amarrillo"/>
    <s v="No Controlado"/>
    <s v="Suplementado"/>
    <n v="45"/>
    <n v="240"/>
  </r>
  <r>
    <s v="Alexis Ripley"/>
    <x v="4"/>
    <x v="0"/>
    <x v="1"/>
    <s v="Planilla"/>
    <x v="8"/>
    <n v="65"/>
    <n v="115486.00000000001"/>
    <n v="4185"/>
    <n v="69157.840000000011"/>
    <n v="420.25999999999993"/>
    <n v="207840.42000000004"/>
    <n v="110726.49999999997"/>
    <n v="62864.109999999993"/>
    <n v="173590.60999999996"/>
    <m/>
    <s v="Tiempo Completo"/>
    <s v="Capacitado"/>
    <s v="No Iniciado"/>
    <x v="1"/>
    <x v="0"/>
    <s v="SI"/>
    <x v="2"/>
    <s v="Amarrillo"/>
    <s v="Controlado"/>
    <s v="Suplementado"/>
    <n v="135"/>
    <n v="240"/>
  </r>
  <r>
    <s v="Alexis Ripley"/>
    <x v="5"/>
    <x v="0"/>
    <x v="1"/>
    <s v="Planilla"/>
    <x v="8"/>
    <n v="45"/>
    <n v="45050.830000000009"/>
    <n v="3348"/>
    <n v="4406.75"/>
    <n v="588.41"/>
    <n v="94897.110000000015"/>
    <n v="51159.98"/>
    <n v="30315.390000000003"/>
    <n v="81475.37000000001"/>
    <n v="8505.44"/>
    <s v="Tiempo Completo"/>
    <s v="Capacitado"/>
    <s v="Terminado"/>
    <x v="1"/>
    <x v="0"/>
    <s v="SI"/>
    <x v="1"/>
    <s v="Amarrillo"/>
    <s v="Controlado"/>
    <s v="Suplementado"/>
    <n v="135"/>
    <n v="240"/>
  </r>
  <r>
    <s v="Alicia A. Elmasian"/>
    <x v="6"/>
    <x v="0"/>
    <x v="1"/>
    <s v="Planilla"/>
    <x v="8"/>
    <n v="50"/>
    <n v="81203.040000000037"/>
    <n v="3627"/>
    <n v="48108.069999999978"/>
    <n v="2115.4900000000002"/>
    <n v="136716.52000000002"/>
    <n v="69317.649999999994"/>
    <n v="47524.540000000008"/>
    <n v="116842.19"/>
    <n v="12261.630000000003"/>
    <s v="Tiempo Completo"/>
    <s v="No Capacitado"/>
    <s v="Terminado"/>
    <x v="1"/>
    <x v="1"/>
    <s v="SI"/>
    <x v="2"/>
    <s v="Amarrillo"/>
    <s v="No Controlado"/>
    <s v="Suplementado"/>
    <n v="45"/>
    <n v="240"/>
  </r>
  <r>
    <s v="Alicia A. Elmasian"/>
    <x v="6"/>
    <x v="0"/>
    <x v="1"/>
    <s v="Planilla"/>
    <x v="0"/>
    <n v="48"/>
    <n v="83737.500000000029"/>
    <n v="3534"/>
    <n v="54233.779999999984"/>
    <n v="2795.0200000000004"/>
    <n v="147092.4"/>
    <n v="69923.77"/>
    <n v="51035.21"/>
    <n v="120958.98000000001"/>
    <n v="13059.080000000002"/>
    <s v="Tiempo Completo"/>
    <s v="Capacitado"/>
    <s v="Terminado"/>
    <x v="1"/>
    <x v="1"/>
    <s v="SI"/>
    <x v="2"/>
    <s v="Verde"/>
    <s v="No Controlado"/>
    <s v="Suplementado"/>
    <n v="45"/>
    <n v="240"/>
  </r>
  <r>
    <s v="Alicia A. Elmasian"/>
    <x v="7"/>
    <x v="0"/>
    <x v="1"/>
    <s v="Planilla"/>
    <x v="0"/>
    <n v="50"/>
    <n v="87686.310000000012"/>
    <n v="3627"/>
    <n v="41771.759999999987"/>
    <n v="2340.0700000000002"/>
    <n v="144792.59000000003"/>
    <n v="70390.459999999992"/>
    <n v="52088.12"/>
    <n v="122478.57999999999"/>
    <n v="12995.349999999997"/>
    <s v="Tiempo Completo"/>
    <s v="Capacitado"/>
    <s v="En Proceso"/>
    <x v="1"/>
    <x v="1"/>
    <s v="SI"/>
    <x v="1"/>
    <s v="Verde"/>
    <s v="Controlado"/>
    <s v="No Suplementado"/>
    <n v="90"/>
    <n v="0"/>
  </r>
  <r>
    <s v="Alison Gonzalez"/>
    <x v="8"/>
    <x v="0"/>
    <x v="1"/>
    <s v="Planilla"/>
    <x v="0"/>
    <n v="60"/>
    <n v="94599.850000000035"/>
    <n v="3627"/>
    <n v="62323.270000000011"/>
    <n v="2159.7400000000002"/>
    <n v="174160.38000000003"/>
    <n v="82755.28"/>
    <n v="63219.720000000016"/>
    <n v="145975"/>
    <n v="15494.01"/>
    <s v="Tiempo Completo"/>
    <s v="Capacitado"/>
    <s v="En Proceso"/>
    <x v="1"/>
    <x v="0"/>
    <s v="SI"/>
    <x v="2"/>
    <s v="Verde"/>
    <s v="No Controlado"/>
    <s v="No Suplementado"/>
    <n v="45"/>
    <n v="0"/>
  </r>
  <r>
    <s v="Alison Gonzalez"/>
    <x v="9"/>
    <x v="0"/>
    <x v="1"/>
    <s v="Planilla"/>
    <x v="1"/>
    <n v="60"/>
    <n v="103463.15"/>
    <n v="4185"/>
    <n v="39235.620000000003"/>
    <m/>
    <n v="152634.10999999999"/>
    <n v="72556.740000000005"/>
    <n v="56940.520000000004"/>
    <n v="129497.26000000001"/>
    <n v="13591.599999999997"/>
    <s v="Tiempo Completo"/>
    <s v="No Capacitado"/>
    <s v="No Iniciado"/>
    <x v="1"/>
    <x v="0"/>
    <s v="SI"/>
    <x v="2"/>
    <s v="Verde"/>
    <s v="Controlado"/>
    <s v="No Suplementado"/>
    <n v="135"/>
    <n v="0"/>
  </r>
  <r>
    <s v="Alison Gonzalez"/>
    <x v="9"/>
    <x v="0"/>
    <x v="1"/>
    <s v="Planilla"/>
    <x v="1"/>
    <n v="59"/>
    <n v="42645.880000000012"/>
    <n v="3999"/>
    <n v="300"/>
    <n v="210"/>
    <n v="89612.900000000023"/>
    <n v="42152.829999999994"/>
    <n v="34113.9"/>
    <n v="76266.73"/>
    <n v="8422.8499999999985"/>
    <s v="Tiempo Completo"/>
    <s v="No Capacitado"/>
    <s v="Terminado"/>
    <x v="1"/>
    <x v="0"/>
    <s v="SI"/>
    <x v="2"/>
    <s v="Verde"/>
    <s v="Controlado"/>
    <s v="No Suplementado"/>
    <n v="135"/>
    <n v="0"/>
  </r>
  <r>
    <s v="Alcides Arosemena"/>
    <x v="9"/>
    <x v="0"/>
    <x v="1"/>
    <s v="Planilla"/>
    <x v="1"/>
    <n v="61"/>
    <n v="89104.050000000017"/>
    <n v="3720"/>
    <n v="29868.769999999997"/>
    <n v="1954.0900000000001"/>
    <n v="132527.41999999998"/>
    <n v="61190.040000000008"/>
    <n v="50527.340000000004"/>
    <n v="111717.38"/>
    <n v="12018.649999999998"/>
    <s v="Tiempo Completo"/>
    <s v="Capacitado"/>
    <s v="Terminado"/>
    <x v="1"/>
    <x v="0"/>
    <s v="SI"/>
    <x v="2"/>
    <s v="Verde"/>
    <s v="No Controlado"/>
    <s v="No Suplementado"/>
    <n v="45"/>
    <n v="0"/>
  </r>
  <r>
    <s v="Roberto Alonso"/>
    <x v="10"/>
    <x v="0"/>
    <x v="1"/>
    <s v="Planilla"/>
    <x v="2"/>
    <n v="57"/>
    <n v="95472.19"/>
    <n v="3720"/>
    <n v="42834.419999999991"/>
    <n v="2364.6200000000003"/>
    <n v="151962.97999999998"/>
    <n v="70960.97"/>
    <n v="53598.409999999989"/>
    <n v="124559.37999999999"/>
    <n v="13705.379999999997"/>
    <s v="Tiempo Completo"/>
    <s v="Capacitado"/>
    <s v="Terminado"/>
    <x v="1"/>
    <x v="1"/>
    <s v="NO"/>
    <x v="2"/>
    <s v="Verde"/>
    <s v="No Controlado"/>
    <s v="No Suplementado"/>
    <n v="45"/>
    <n v="0"/>
  </r>
  <r>
    <s v="Roberto Alonso"/>
    <x v="10"/>
    <x v="0"/>
    <x v="1"/>
    <s v="Planilla"/>
    <x v="2"/>
    <n v="58"/>
    <n v="102292.46000000005"/>
    <n v="3999"/>
    <n v="68030.03"/>
    <n v="3247.2400000000011"/>
    <n v="182979.63000000003"/>
    <n v="85161.42"/>
    <n v="66993.940000000017"/>
    <n v="152155.36000000002"/>
    <n v="16505.820000000003"/>
    <s v="Tiempo Completo"/>
    <s v="Capacitado"/>
    <s v="Terminado"/>
    <x v="1"/>
    <x v="0"/>
    <s v="SI"/>
    <x v="2"/>
    <s v="Verde"/>
    <s v="No Controlado"/>
    <s v="No Suplementado"/>
    <n v="45"/>
    <n v="0"/>
  </r>
  <r>
    <s v="Roberto Alonso"/>
    <x v="11"/>
    <x v="0"/>
    <x v="1"/>
    <s v="Planilla"/>
    <x v="2"/>
    <n v="59"/>
    <n v="103310.83"/>
    <n v="4371"/>
    <n v="57276.889999999985"/>
    <n v="773.34"/>
    <n v="173551.12"/>
    <n v="80742.499999999985"/>
    <n v="62049.30000000001"/>
    <n v="142791.79999999999"/>
    <n v="15601.550000000007"/>
    <s v="Tiempo Completo"/>
    <s v="No Capacitado"/>
    <s v="Terminado"/>
    <x v="1"/>
    <x v="0"/>
    <s v="SI"/>
    <x v="1"/>
    <s v="Verde"/>
    <s v="Controlado"/>
    <s v="No Suplementado"/>
    <n v="90"/>
    <n v="0"/>
  </r>
  <r>
    <s v="Giovana Justo"/>
    <x v="12"/>
    <x v="0"/>
    <x v="1"/>
    <s v="Planilla"/>
    <x v="3"/>
    <n v="59"/>
    <n v="93379.150000000009"/>
    <n v="4464"/>
    <n v="13555.640000000003"/>
    <n v="1185.7499999999995"/>
    <n v="138252.81"/>
    <n v="66051.12"/>
    <m/>
    <n v="66051.12"/>
    <n v="11837.46"/>
    <s v="Tiempo Completo"/>
    <s v="Capacitado"/>
    <s v="Terminado"/>
    <x v="1"/>
    <x v="0"/>
    <s v="SI"/>
    <x v="2"/>
    <s v="Verde"/>
    <s v="Controlado"/>
    <s v="No Suplementado"/>
    <n v="90"/>
    <n v="0"/>
  </r>
  <r>
    <s v="Giovana Justo"/>
    <x v="13"/>
    <x v="0"/>
    <x v="1"/>
    <s v="Planilla"/>
    <x v="3"/>
    <n v="56"/>
    <n v="78924.960000000021"/>
    <n v="4185"/>
    <n v="6753.9999999999991"/>
    <n v="536.54000000000008"/>
    <n v="106940.78000000003"/>
    <n v="55568.25"/>
    <n v="35284.840000000004"/>
    <n v="90853.09"/>
    <n v="9671.4199999999983"/>
    <s v="Tiempo Completo"/>
    <s v="Capacitado"/>
    <s v="En Proceso"/>
    <x v="1"/>
    <x v="0"/>
    <s v="SI"/>
    <x v="0"/>
    <s v="Verde"/>
    <s v="No Controlado"/>
    <s v="No Suplementado"/>
    <n v="45"/>
    <n v="0"/>
  </r>
  <r>
    <s v="Giovana Justo"/>
    <x v="13"/>
    <x v="0"/>
    <x v="1"/>
    <s v="Planilla"/>
    <x v="3"/>
    <n v="58"/>
    <n v="96080.84"/>
    <n v="4092"/>
    <n v="29564.409999999993"/>
    <n v="1673.3100000000002"/>
    <n v="135412.41999999998"/>
    <n v="72152.159999999974"/>
    <n v="42982.099999999984"/>
    <n v="115134.25999999995"/>
    <m/>
    <s v="Tiempo Completo"/>
    <s v="Capacitado"/>
    <s v="En Proceso"/>
    <x v="1"/>
    <x v="0"/>
    <s v="SI"/>
    <x v="1"/>
    <s v="Verde"/>
    <s v="Controlado"/>
    <s v="No Suplementado"/>
    <n v="135"/>
    <n v="0"/>
  </r>
  <r>
    <s v="Alison Johnson"/>
    <x v="14"/>
    <x v="0"/>
    <x v="1"/>
    <s v="Planilla"/>
    <x v="4"/>
    <n v="46"/>
    <n v="67220.89"/>
    <n v="2232"/>
    <n v="19292.889999999996"/>
    <n v="1248.0400000000002"/>
    <n v="117247.67999999999"/>
    <n v="50585.75"/>
    <n v="50024.69000000001"/>
    <n v="100610.44"/>
    <n v="10065.719999999999"/>
    <s v="Tiempo Parcial"/>
    <s v="No Capacitado"/>
    <s v="No Iniciado"/>
    <x v="1"/>
    <x v="0"/>
    <s v="SI"/>
    <x v="1"/>
    <s v="Verde"/>
    <s v="No Controlado"/>
    <s v="No Suplementado"/>
    <n v="45"/>
    <n v="0"/>
  </r>
  <r>
    <s v="Alison Johnson"/>
    <x v="14"/>
    <x v="0"/>
    <x v="1"/>
    <s v="Planilla"/>
    <x v="4"/>
    <n v="50"/>
    <n v="83256.430000000008"/>
    <n v="2511"/>
    <n v="44468.839999999989"/>
    <n v="1146.1300000000001"/>
    <n v="135916.15"/>
    <n v="60505.57"/>
    <n v="50000.330000000009"/>
    <n v="110505.90000000001"/>
    <n v="11874.92"/>
    <s v="Tiempo Parcial"/>
    <s v="No Capacitado"/>
    <s v="Terminado"/>
    <x v="1"/>
    <x v="0"/>
    <s v="SI"/>
    <x v="2"/>
    <s v="Verde"/>
    <s v="Controlado"/>
    <s v="No Suplementado"/>
    <n v="135"/>
    <n v="0"/>
  </r>
  <r>
    <s v="Alison Johnson"/>
    <x v="14"/>
    <x v="0"/>
    <x v="1"/>
    <s v="Planilla"/>
    <x v="4"/>
    <n v="52"/>
    <n v="92458.910000000033"/>
    <n v="2604"/>
    <n v="33709.970000000008"/>
    <n v="1289.8200000000004"/>
    <n v="133012.70000000004"/>
    <n v="54632.63"/>
    <n v="54107.490000000005"/>
    <n v="108740.12"/>
    <n v="11725.169999999998"/>
    <s v="Tiempo Parcial"/>
    <s v="Capacitado"/>
    <s v="Terminado"/>
    <x v="1"/>
    <x v="0"/>
    <s v="SI"/>
    <x v="2"/>
    <s v="Verde"/>
    <s v="No Controlado"/>
    <s v="No Suplementado"/>
    <n v="45"/>
    <n v="0"/>
  </r>
  <r>
    <s v="Alyssa Adefioye"/>
    <x v="14"/>
    <x v="0"/>
    <x v="0"/>
    <s v="Planilla"/>
    <x v="5"/>
    <n v="53"/>
    <n v="93063.35"/>
    <n v="2976"/>
    <n v="38994.19"/>
    <n v="1162.99"/>
    <n v="148558.39999999999"/>
    <n v="69985.81"/>
    <n v="56962.740000000013"/>
    <n v="126948.55000000002"/>
    <n v="13021.500000000002"/>
    <s v="Tiempo Completo"/>
    <s v="No Capacitado"/>
    <s v="Terminado"/>
    <x v="1"/>
    <x v="1"/>
    <s v="NO"/>
    <x v="2"/>
    <s v="Verde"/>
    <s v="Controlado"/>
    <s v="No Suplementado"/>
    <n v="90"/>
    <n v="0"/>
  </r>
  <r>
    <s v="Alyssa Adefioye"/>
    <x v="14"/>
    <x v="0"/>
    <x v="0"/>
    <s v="Planilla"/>
    <x v="5"/>
    <n v="55"/>
    <n v="94365.080000000031"/>
    <n v="3162"/>
    <n v="38224.26999999999"/>
    <n v="2132.2499999999995"/>
    <n v="146205.43000000002"/>
    <n v="70347.050000000017"/>
    <n v="53930.85"/>
    <n v="124277.90000000002"/>
    <n v="13001.019999999999"/>
    <s v="Tiempo Completo"/>
    <s v="Capacitado"/>
    <s v="Terminado"/>
    <x v="1"/>
    <x v="1"/>
    <s v="SI"/>
    <x v="0"/>
    <s v="Verde"/>
    <s v="No Controlado"/>
    <s v="No Suplementado"/>
    <n v="45"/>
    <n v="0"/>
  </r>
  <r>
    <s v="Alyssa Adefioye"/>
    <x v="14"/>
    <x v="0"/>
    <x v="0"/>
    <s v="Planilla"/>
    <x v="5"/>
    <n v="56"/>
    <n v="100781.99"/>
    <n v="3720"/>
    <n v="48729.91"/>
    <m/>
    <n v="167805.45"/>
    <n v="83253.23000000001"/>
    <n v="60673.8"/>
    <n v="143927.03000000003"/>
    <n v="14859.670000000006"/>
    <s v="Tiempo Completo"/>
    <s v="Capacitado"/>
    <s v="Terminado"/>
    <x v="1"/>
    <x v="1"/>
    <s v="SI"/>
    <x v="2"/>
    <s v="Verde"/>
    <s v="Controlado"/>
    <s v="Suplementado"/>
    <n v="135"/>
    <n v="240"/>
  </r>
  <r>
    <s v="Alan Campines"/>
    <x v="14"/>
    <x v="1"/>
    <x v="0"/>
    <s v="Planilla"/>
    <x v="6"/>
    <n v="55"/>
    <n v="56754.009999999995"/>
    <n v="3627"/>
    <n v="6978.4600000000009"/>
    <n v="0"/>
    <n v="123976.45999999999"/>
    <n v="60206.439999999988"/>
    <n v="42829.760000000002"/>
    <n v="103036.19999999998"/>
    <n v="11038.689999999997"/>
    <s v="Tiempo Completo"/>
    <s v="Capacitado"/>
    <s v="No Iniciado"/>
    <x v="1"/>
    <x v="1"/>
    <s v="SI"/>
    <x v="2"/>
    <s v="Verde"/>
    <s v="No Controlado"/>
    <s v="Suplementado"/>
    <n v="45"/>
    <n v="240"/>
  </r>
  <r>
    <s v="Alan Campines"/>
    <x v="15"/>
    <x v="1"/>
    <x v="0"/>
    <s v="Planilla"/>
    <x v="6"/>
    <n v="50"/>
    <n v="3386.67"/>
    <n v="465"/>
    <n v="0"/>
    <n v="0"/>
    <n v="33143.319999999992"/>
    <n v="18464.000000000004"/>
    <n v="8943.01"/>
    <n v="27407.010000000002"/>
    <n v="3400.66"/>
    <s v="Tiempo Completo"/>
    <s v="No Capacitado"/>
    <s v="Terminado"/>
    <x v="1"/>
    <x v="0"/>
    <s v="SI"/>
    <x v="2"/>
    <s v="Verde"/>
    <s v="Controlado"/>
    <s v="Suplementado"/>
    <n v="90"/>
    <n v="240"/>
  </r>
  <r>
    <s v="Alan Campines"/>
    <x v="5"/>
    <x v="1"/>
    <x v="0"/>
    <s v="Planilla"/>
    <x v="6"/>
    <n v="3"/>
    <n v="1845.83"/>
    <n v="279"/>
    <n v="0"/>
    <n v="0"/>
    <n v="2124.83"/>
    <n v="868.21"/>
    <n v="994.41"/>
    <n v="1862.62"/>
    <n v="270.27"/>
    <s v="Tiempo Completo"/>
    <s v="Capacitado"/>
    <s v="Terminado"/>
    <x v="1"/>
    <x v="1"/>
    <s v="SI"/>
    <x v="2"/>
    <s v="Verde"/>
    <s v="Controlado"/>
    <s v="Suplementado"/>
    <n v="135"/>
    <n v="240"/>
  </r>
  <r>
    <s v="Alexis Castro"/>
    <x v="5"/>
    <x v="1"/>
    <x v="0"/>
    <s v="Planilla"/>
    <x v="7"/>
    <n v="7"/>
    <n v="6627.5"/>
    <n v="465"/>
    <n v="0"/>
    <n v="0"/>
    <n v="7092.5"/>
    <n v="5261.1"/>
    <m/>
    <n v="5261.1"/>
    <n v="555.86"/>
    <s v="Tiempo Completo"/>
    <s v="Capacitado"/>
    <s v="Terminado"/>
    <x v="1"/>
    <x v="0"/>
    <s v="NO"/>
    <x v="2"/>
    <s v="Verde"/>
    <s v="No Controlado"/>
    <s v="Suplementado"/>
    <n v="45"/>
    <n v="240"/>
  </r>
  <r>
    <s v="Alexis Castro"/>
    <x v="16"/>
    <x v="1"/>
    <x v="0"/>
    <s v="Planilla"/>
    <x v="7"/>
    <n v="11"/>
    <n v="15823.23"/>
    <n v="465"/>
    <n v="9262.880000000001"/>
    <n v="663.3"/>
    <n v="28969.96"/>
    <n v="22573.49"/>
    <n v="1507.15"/>
    <n v="24080.640000000003"/>
    <n v="2607.2799999999997"/>
    <s v="Tiempo Completo"/>
    <s v="Capacitado"/>
    <s v="Terminado"/>
    <x v="1"/>
    <x v="1"/>
    <s v="NO"/>
    <x v="2"/>
    <s v="Verde"/>
    <s v="Controlado"/>
    <s v="Suplementado"/>
    <n v="135"/>
    <n v="240"/>
  </r>
  <r>
    <s v="Alexis Castro"/>
    <x v="16"/>
    <x v="1"/>
    <x v="0"/>
    <s v="Planilla"/>
    <x v="7"/>
    <n v="11"/>
    <n v="14240.74"/>
    <n v="558"/>
    <n v="16248.49"/>
    <n v="710.67"/>
    <n v="34299.06"/>
    <n v="26800.65"/>
    <n v="1912"/>
    <n v="28712.65"/>
    <n v="3086.89"/>
    <s v="Tiempo Completo"/>
    <s v="No Capacitado"/>
    <s v="Terminado"/>
    <x v="1"/>
    <x v="0"/>
    <s v="SI"/>
    <x v="2"/>
    <s v="Verde"/>
    <s v="No Controlado"/>
    <s v="Suplementado"/>
    <n v="45"/>
    <n v="240"/>
  </r>
  <r>
    <s v="Jessica Rodriguez"/>
    <x v="16"/>
    <x v="1"/>
    <x v="0"/>
    <s v="Planilla"/>
    <x v="8"/>
    <n v="11"/>
    <n v="16193.66"/>
    <n v="558"/>
    <n v="16183.260000000002"/>
    <n v="743.69"/>
    <n v="34363.51"/>
    <n v="24126.06"/>
    <n v="1987.7"/>
    <n v="26113.760000000002"/>
    <n v="3092.6899999999996"/>
    <s v="Tiempo Completo"/>
    <s v="Capacitado"/>
    <s v="Terminado"/>
    <x v="1"/>
    <x v="1"/>
    <s v="SI"/>
    <x v="0"/>
    <s v="Verde"/>
    <s v="No Controlado"/>
    <s v="No Suplementado"/>
    <n v="45"/>
    <n v="0"/>
  </r>
  <r>
    <s v="Jessica Rodriguez"/>
    <x v="16"/>
    <x v="1"/>
    <x v="0"/>
    <s v="Planilla"/>
    <x v="8"/>
    <n v="11"/>
    <n v="14782.25"/>
    <n v="558"/>
    <n v="20801.970000000005"/>
    <n v="960.88000000000011"/>
    <n v="40830.049999999996"/>
    <n v="31353.53"/>
    <n v="2262.77"/>
    <n v="33616.299999999996"/>
    <n v="3674.69"/>
    <s v="Tiempo Completo"/>
    <s v="Capacitado"/>
    <s v="En Proceso"/>
    <x v="1"/>
    <x v="1"/>
    <s v="NO"/>
    <x v="2"/>
    <s v="Amarrillo"/>
    <s v="Controlado"/>
    <s v="No Suplementado"/>
    <n v="90"/>
    <n v="0"/>
  </r>
  <r>
    <s v="Alexis Correa"/>
    <x v="17"/>
    <x v="1"/>
    <x v="1"/>
    <s v="Servicios"/>
    <x v="8"/>
    <n v="12"/>
    <n v="15144.08"/>
    <n v="558"/>
    <n v="17816.829999999998"/>
    <n v="767.07"/>
    <n v="38314.81"/>
    <n v="28058.219999999998"/>
    <n v="3256.04"/>
    <n v="31314.26"/>
    <n v="3434.3899999999994"/>
    <s v="Tiempo Parcial"/>
    <s v="No Capacitado"/>
    <s v="No Iniciado"/>
    <x v="1"/>
    <x v="0"/>
    <s v="NO"/>
    <x v="2"/>
    <s v="Amarrillo"/>
    <s v="Controlado"/>
    <s v="No Suplementado"/>
    <n v="135"/>
    <n v="0"/>
  </r>
  <r>
    <s v="Alexis Correa"/>
    <x v="18"/>
    <x v="1"/>
    <x v="1"/>
    <s v="Servicios"/>
    <x v="0"/>
    <n v="11"/>
    <n v="15926.92"/>
    <n v="465"/>
    <n v="23130.37"/>
    <m/>
    <n v="41510.12999999999"/>
    <n v="30633.82"/>
    <n v="3679.37"/>
    <n v="34313.19"/>
    <n v="3735.92"/>
    <s v="Tiempo Parcial"/>
    <s v="Capacitado"/>
    <s v="No Iniciado"/>
    <x v="1"/>
    <x v="0"/>
    <s v="NO"/>
    <x v="2"/>
    <s v="Amarrillo"/>
    <s v="Controlado"/>
    <s v="No Suplementado"/>
    <n v="135"/>
    <n v="0"/>
  </r>
  <r>
    <s v="Alexis Correa"/>
    <x v="19"/>
    <x v="1"/>
    <x v="1"/>
    <s v="Servicios"/>
    <x v="0"/>
    <n v="12"/>
    <n v="15165.37"/>
    <n v="558"/>
    <n v="18002.099999999999"/>
    <n v="0"/>
    <n v="38213"/>
    <n v="27332.16"/>
    <n v="3390.1099999999997"/>
    <n v="30722.27"/>
    <n v="3469.1000000000004"/>
    <s v="Tiempo Parcial"/>
    <s v="Capacitado"/>
    <s v="No Iniciado"/>
    <x v="1"/>
    <x v="0"/>
    <s v="NO"/>
    <x v="2"/>
    <s v="Amarrillo"/>
    <s v="Controlado"/>
    <s v="No Suplementado"/>
    <n v="135"/>
    <n v="0"/>
  </r>
  <r>
    <s v="Alexis Ripley"/>
    <x v="20"/>
    <x v="1"/>
    <x v="1"/>
    <s v="Planilla"/>
    <x v="0"/>
    <n v="11"/>
    <n v="15082.41"/>
    <n v="558"/>
    <n v="20206.34"/>
    <n v="787.2"/>
    <n v="40294.81"/>
    <n v="28013.399999999998"/>
    <n v="3726.17"/>
    <n v="31739.57"/>
    <n v="3626.5400000000004"/>
    <s v="Tiempo Completo"/>
    <s v="Capacitado"/>
    <s v="No Iniciado"/>
    <x v="1"/>
    <x v="1"/>
    <s v="NO"/>
    <x v="2"/>
    <s v="Amarrillo"/>
    <s v="No Controlado"/>
    <s v="No Suplementado"/>
    <n v="45"/>
    <n v="0"/>
  </r>
  <r>
    <s v="Alexis Ripley"/>
    <x v="20"/>
    <x v="1"/>
    <x v="1"/>
    <s v="Planilla"/>
    <x v="1"/>
    <n v="11"/>
    <n v="13110.2"/>
    <n v="558"/>
    <n v="15274.179999999998"/>
    <n v="678.70999999999992"/>
    <n v="39530.81"/>
    <n v="27467.279999999999"/>
    <n v="3537.7799999999997"/>
    <n v="31005.059999999998"/>
    <n v="3557.77"/>
    <s v="Tiempo Completo"/>
    <s v="Capacitado"/>
    <s v="No Iniciado"/>
    <x v="1"/>
    <x v="1"/>
    <s v="NO"/>
    <x v="2"/>
    <s v="Amarrillo"/>
    <s v="No Controlado"/>
    <s v="No Suplementado"/>
    <n v="45"/>
    <n v="0"/>
  </r>
  <r>
    <s v="Alexis Ripley"/>
    <x v="21"/>
    <x v="1"/>
    <x v="1"/>
    <s v="Planilla"/>
    <x v="1"/>
    <n v="11"/>
    <n v="14643.52"/>
    <n v="558"/>
    <n v="21959.4"/>
    <n v="795.1400000000001"/>
    <n v="39456.93"/>
    <n v="27851.16"/>
    <n v="3824.23"/>
    <n v="31675.39"/>
    <n v="3630.8999999999996"/>
    <s v="Tiempo Completo"/>
    <s v="Capacitado"/>
    <s v="Terminado"/>
    <x v="1"/>
    <x v="0"/>
    <s v="NO"/>
    <x v="2"/>
    <s v="Amarrillo"/>
    <s v="No Controlado"/>
    <s v="No Suplementado"/>
    <n v="45"/>
    <n v="0"/>
  </r>
  <r>
    <s v="Alicia A. Elmasian"/>
    <x v="22"/>
    <x v="1"/>
    <x v="1"/>
    <s v="Planilla"/>
    <x v="1"/>
    <n v="11"/>
    <n v="13254.2"/>
    <n v="558"/>
    <n v="13100.859999999999"/>
    <n v="0"/>
    <n v="34303.67"/>
    <n v="23385.200000000001"/>
    <n v="3211.79"/>
    <n v="26596.99"/>
    <n v="3087.3199999999997"/>
    <s v="Tiempo Completo"/>
    <s v="No Capacitado"/>
    <s v="Terminado"/>
    <x v="1"/>
    <x v="1"/>
    <s v="NO"/>
    <x v="2"/>
    <s v="Amarrillo"/>
    <s v="No Controlado"/>
    <s v="No Suplementado"/>
    <n v="45"/>
    <n v="0"/>
  </r>
  <r>
    <s v="Alicia A. Elmasian"/>
    <x v="22"/>
    <x v="1"/>
    <x v="1"/>
    <s v="Planilla"/>
    <x v="2"/>
    <n v="11"/>
    <n v="14340.43"/>
    <n v="558"/>
    <n v="14663.09"/>
    <n v="868.37"/>
    <n v="36453.949999999997"/>
    <n v="22633.620000000003"/>
    <m/>
    <n v="22633.620000000003"/>
    <n v="3129.55"/>
    <s v="Tiempo Completo"/>
    <s v="Capacitado"/>
    <s v="Terminado"/>
    <x v="1"/>
    <x v="1"/>
    <s v="NO"/>
    <x v="2"/>
    <s v="Amarrillo"/>
    <s v="No Controlado"/>
    <s v="No Suplementado"/>
    <n v="45"/>
    <n v="0"/>
  </r>
  <r>
    <s v="Alicia A. Elmasian"/>
    <x v="23"/>
    <x v="1"/>
    <x v="1"/>
    <s v="Planilla"/>
    <x v="2"/>
    <n v="13"/>
    <n v="14118.44"/>
    <n v="558"/>
    <n v="14619.279999999999"/>
    <n v="749.68000000000006"/>
    <n v="33595.520000000004"/>
    <n v="24034.23"/>
    <n v="1499.3600000000001"/>
    <n v="25533.59"/>
    <n v="2957.34"/>
    <s v="Tiempo Completo"/>
    <s v="Capacitado"/>
    <s v="En Proceso"/>
    <x v="1"/>
    <x v="1"/>
    <s v="NO"/>
    <x v="2"/>
    <s v="Amarrillo"/>
    <s v="No Controlado"/>
    <s v="No Suplementado"/>
    <n v="135"/>
    <n v="0"/>
  </r>
  <r>
    <s v="Alison Gonzalez"/>
    <x v="23"/>
    <x v="1"/>
    <x v="1"/>
    <s v="Servicios"/>
    <x v="2"/>
    <n v="11"/>
    <n v="14367"/>
    <n v="651"/>
    <n v="2527.7799999999997"/>
    <n v="102.75"/>
    <n v="19441.05"/>
    <n v="14615.5"/>
    <n v="1363.94"/>
    <n v="15979.44"/>
    <m/>
    <s v="Tiempo Completo"/>
    <s v="Capacitado"/>
    <s v="En Proceso"/>
    <x v="1"/>
    <x v="0"/>
    <s v="SI"/>
    <x v="2"/>
    <s v="Amarrillo"/>
    <s v="No Controlado"/>
    <s v="No Suplementado"/>
    <n v="45"/>
    <n v="0"/>
  </r>
  <r>
    <s v="Alison Gonzalez"/>
    <x v="23"/>
    <x v="1"/>
    <x v="1"/>
    <s v="Servicios"/>
    <x v="3"/>
    <n v="5"/>
    <n v="8876.67"/>
    <n v="372"/>
    <n v="1260"/>
    <n v="0"/>
    <n v="14111.24"/>
    <n v="7047.56"/>
    <n v="1856.64"/>
    <n v="8904.2000000000007"/>
    <n v="986.66"/>
    <s v="Tiempo Completo"/>
    <s v="No Capacitado"/>
    <s v="No Iniciado"/>
    <x v="1"/>
    <x v="0"/>
    <s v="NO"/>
    <x v="2"/>
    <s v="Amarrillo"/>
    <s v="No Controlado"/>
    <s v="No Suplementado"/>
    <n v="135"/>
    <n v="0"/>
  </r>
  <r>
    <s v="Alison Gonzalez"/>
    <x v="23"/>
    <x v="1"/>
    <x v="1"/>
    <s v="Servicios"/>
    <x v="3"/>
    <n v="5"/>
    <n v="7520"/>
    <n v="372"/>
    <n v="857"/>
    <n v="0"/>
    <n v="9567.52"/>
    <n v="7029.16"/>
    <n v="600.46"/>
    <n v="7629.62"/>
    <n v="861.07"/>
    <s v="Tiempo Completo"/>
    <s v="No Capacitado"/>
    <s v="Terminado"/>
    <x v="1"/>
    <x v="0"/>
    <s v="SI"/>
    <x v="2"/>
    <s v="Rojo"/>
    <s v="No Controlado"/>
    <s v="No Suplementado"/>
    <n v="45"/>
    <n v="0"/>
  </r>
  <r>
    <s v="Alcides Arosemena"/>
    <x v="24"/>
    <x v="1"/>
    <x v="1"/>
    <s v="Servicios"/>
    <x v="3"/>
    <n v="4"/>
    <n v="7750"/>
    <n v="279"/>
    <n v="800"/>
    <n v="0"/>
    <n v="8829"/>
    <n v="5452.35"/>
    <m/>
    <n v="5452.35"/>
    <n v="794.61"/>
    <s v="Tiempo Completo"/>
    <s v="Capacitado"/>
    <s v="Terminado"/>
    <x v="1"/>
    <x v="0"/>
    <s v="SI"/>
    <x v="2"/>
    <s v="Rojo"/>
    <s v="No Controlado"/>
    <s v="No Suplementado"/>
    <n v="90"/>
    <n v="0"/>
  </r>
  <r>
    <s v="Roberto Alonso"/>
    <x v="24"/>
    <x v="1"/>
    <x v="1"/>
    <s v="Servicios"/>
    <x v="4"/>
    <n v="5"/>
    <n v="7659.99"/>
    <n v="372"/>
    <n v="186.66"/>
    <n v="0"/>
    <n v="8218.65"/>
    <n v="4929.62"/>
    <n v="1398.2"/>
    <n v="6327.82"/>
    <n v="739.68000000000006"/>
    <s v="Tiempo Completo"/>
    <s v="Capacitado"/>
    <s v="Terminado"/>
    <x v="1"/>
    <x v="0"/>
    <s v="NO"/>
    <x v="2"/>
    <s v="Rojo"/>
    <s v="No Controlado"/>
    <s v="No Suplementado"/>
    <n v="45"/>
    <n v="0"/>
  </r>
  <r>
    <s v="Roberto Alonso"/>
    <x v="25"/>
    <x v="1"/>
    <x v="1"/>
    <s v="Servicios"/>
    <x v="4"/>
    <n v="4"/>
    <n v="8487"/>
    <n v="372"/>
    <n v="0"/>
    <n v="0"/>
    <n v="8859"/>
    <n v="5764.68"/>
    <n v="1810.78"/>
    <n v="7575.46"/>
    <n v="797.31000000000006"/>
    <s v="Tiempo Completo"/>
    <s v="Capacitado"/>
    <s v="Terminado"/>
    <x v="1"/>
    <x v="0"/>
    <s v="NO"/>
    <x v="2"/>
    <s v="Rojo"/>
    <s v="No Controlado"/>
    <s v="Suplementado"/>
    <n v="135"/>
    <n v="240"/>
  </r>
  <r>
    <s v="Roberto Alonso"/>
    <x v="25"/>
    <x v="1"/>
    <x v="1"/>
    <s v="Servicios"/>
    <x v="4"/>
    <n v="4"/>
    <n v="8000"/>
    <n v="372"/>
    <n v="0"/>
    <m/>
    <n v="8372"/>
    <n v="5364.51"/>
    <n v="1823"/>
    <n v="7187.51"/>
    <n v="753.48"/>
    <s v="Tiempo Completo"/>
    <s v="No Capacitado"/>
    <s v="Terminado"/>
    <x v="1"/>
    <x v="1"/>
    <s v="SI"/>
    <x v="0"/>
    <s v="Rojo"/>
    <s v="No Controlado"/>
    <s v="Suplementado"/>
    <n v="45"/>
    <n v="240"/>
  </r>
  <r>
    <s v="Giovana Justo"/>
    <x v="25"/>
    <x v="1"/>
    <x v="1"/>
    <s v="Servicios"/>
    <x v="5"/>
    <n v="3"/>
    <n v="5896.67"/>
    <n v="279"/>
    <n v="0"/>
    <n v="0"/>
    <n v="6175.67"/>
    <n v="5222.5200000000004"/>
    <m/>
    <n v="5222.5200000000004"/>
    <n v="555.81000000000006"/>
    <s v="Tiempo Completo"/>
    <s v="Capacitado"/>
    <s v="Terminado"/>
    <x v="1"/>
    <x v="0"/>
    <s v="NO"/>
    <x v="2"/>
    <s v="Rojo"/>
    <s v="No Controlado"/>
    <s v="Suplementado"/>
    <n v="45"/>
    <n v="240"/>
  </r>
  <r>
    <s v="Giovana Justo"/>
    <x v="25"/>
    <x v="1"/>
    <x v="1"/>
    <s v="Servicios"/>
    <x v="5"/>
    <n v="4"/>
    <n v="6496.67"/>
    <n v="279"/>
    <n v="0"/>
    <n v="0"/>
    <n v="7585.67"/>
    <n v="5362.01"/>
    <n v="1089.1099999999999"/>
    <n v="6451.12"/>
    <n v="682.71"/>
    <s v="Tiempo Completo"/>
    <s v="Capacitado"/>
    <s v="En Proceso"/>
    <x v="0"/>
    <x v="0"/>
    <s v="NO"/>
    <x v="0"/>
    <s v="Rojo"/>
    <s v="No Controlado"/>
    <s v="Suplementado"/>
    <n v="45"/>
    <n v="240"/>
  </r>
  <r>
    <s v="Giovana Justo"/>
    <x v="25"/>
    <x v="1"/>
    <x v="1"/>
    <s v="Servicios"/>
    <x v="5"/>
    <n v="5"/>
    <n v="8506.66"/>
    <n v="372"/>
    <n v="0"/>
    <n v="0"/>
    <n v="9358.66"/>
    <n v="6734.75"/>
    <n v="1131"/>
    <n v="7865.75"/>
    <n v="842.28"/>
    <s v="Tiempo Completo"/>
    <s v="Capacitado"/>
    <s v="En Proceso"/>
    <x v="0"/>
    <x v="0"/>
    <s v="NO"/>
    <x v="2"/>
    <s v="Amarrillo"/>
    <s v="No Controlado"/>
    <s v="Suplementado"/>
    <n v="135"/>
    <n v="240"/>
  </r>
  <r>
    <s v="Alison Johnson"/>
    <x v="25"/>
    <x v="1"/>
    <x v="1"/>
    <s v="Servicios"/>
    <x v="6"/>
    <n v="5"/>
    <n v="9446.66"/>
    <n v="372"/>
    <n v="0"/>
    <n v="0"/>
    <n v="9818.66"/>
    <n v="6873.8"/>
    <n v="1252.54"/>
    <n v="8126.34"/>
    <n v="889.08"/>
    <s v="Tiempo Parcial"/>
    <s v="No Capacitado"/>
    <s v="No Iniciado"/>
    <x v="0"/>
    <x v="0"/>
    <s v="NO"/>
    <x v="2"/>
    <s v="Amarrillo"/>
    <s v="No Controlado"/>
    <s v="Suplementado"/>
    <n v="45"/>
    <n v="240"/>
  </r>
  <r>
    <s v="Alison Johnson"/>
    <x v="25"/>
    <x v="1"/>
    <x v="1"/>
    <s v="Servicios"/>
    <x v="6"/>
    <n v="5"/>
    <n v="9193.33"/>
    <n v="372"/>
    <n v="0"/>
    <n v="0"/>
    <n v="9715.33"/>
    <n v="6879.6"/>
    <n v="1295"/>
    <n v="8174.6"/>
    <n v="874.38"/>
    <s v="Tiempo Parcial"/>
    <s v="No Capacitado"/>
    <s v="Terminado"/>
    <x v="0"/>
    <x v="0"/>
    <s v="SI"/>
    <x v="2"/>
    <s v="Amarrillo"/>
    <s v="No Controlado"/>
    <s v="Suplementado"/>
    <n v="45"/>
    <n v="240"/>
  </r>
  <r>
    <s v="Alison Johnson"/>
    <x v="26"/>
    <x v="1"/>
    <x v="1"/>
    <s v="Servicios"/>
    <x v="6"/>
    <n v="5"/>
    <n v="8766.66"/>
    <n v="372"/>
    <n v="0"/>
    <n v="0"/>
    <n v="10428.66"/>
    <n v="7184.92"/>
    <m/>
    <n v="7184.92"/>
    <n v="893.58"/>
    <s v="Tiempo Parcial"/>
    <s v="Capacitado"/>
    <s v="Terminado"/>
    <x v="1"/>
    <x v="0"/>
    <s v="SI"/>
    <x v="2"/>
    <s v="Amarrillo"/>
    <s v="Controlado"/>
    <s v="No Suplementado"/>
    <n v="90"/>
    <n v="0"/>
  </r>
  <r>
    <s v="Alyssa Adefioye"/>
    <x v="26"/>
    <x v="1"/>
    <x v="1"/>
    <s v="Planilla"/>
    <x v="7"/>
    <n v="5"/>
    <n v="9256.66"/>
    <n v="372"/>
    <n v="0"/>
    <n v="0"/>
    <n v="9928.66"/>
    <n v="7201.45"/>
    <n v="1305"/>
    <n v="8506.4500000000007"/>
    <n v="893.58"/>
    <s v="Tiempo Completo"/>
    <s v="No Capacitado"/>
    <s v="Terminado"/>
    <x v="2"/>
    <x v="0"/>
    <s v="SI"/>
    <x v="0"/>
    <s v="Amarrillo"/>
    <s v="No Controlado"/>
    <s v="No Suplementado"/>
    <n v="45"/>
    <n v="0"/>
  </r>
  <r>
    <s v="Alyssa Adefioye"/>
    <x v="26"/>
    <x v="1"/>
    <x v="1"/>
    <s v="Planilla"/>
    <x v="7"/>
    <n v="5"/>
    <n v="9286.66"/>
    <n v="372"/>
    <n v="0"/>
    <n v="0"/>
    <n v="9658.66"/>
    <n v="7036.17"/>
    <n v="1176.23"/>
    <n v="8212.4"/>
    <m/>
    <s v="Tiempo Completo"/>
    <s v="Capacitado"/>
    <s v="Terminado"/>
    <x v="1"/>
    <x v="0"/>
    <s v="NO"/>
    <x v="0"/>
    <s v="Amarrillo"/>
    <s v="No Controlado"/>
    <s v="No Suplementado"/>
    <n v="45"/>
    <n v="0"/>
  </r>
  <r>
    <s v="Alyssa Adefioye"/>
    <x v="26"/>
    <x v="1"/>
    <x v="1"/>
    <s v="Planilla"/>
    <x v="7"/>
    <n v="91"/>
    <n v="130694.02000000006"/>
    <n v="6231"/>
    <n v="80698.379999999961"/>
    <n v="3212.5200000000018"/>
    <n v="249677.29"/>
    <n v="99886.629999999976"/>
    <n v="38940.899999999994"/>
    <n v="138827.52999999997"/>
    <n v="22328.479999999992"/>
    <s v="Tiempo Completo"/>
    <s v="Capacitado"/>
    <s v="Terminado"/>
    <x v="1"/>
    <x v="1"/>
    <s v="SI"/>
    <x v="0"/>
    <s v="Verde"/>
    <s v="Controlado"/>
    <s v="No Suplementado"/>
    <n v="135"/>
    <n v="0"/>
  </r>
  <r>
    <s v="Alan Campines"/>
    <x v="0"/>
    <x v="1"/>
    <x v="0"/>
    <s v="Planilla"/>
    <x v="8"/>
    <n v="55"/>
    <n v="60311.680000000029"/>
    <n v="3441"/>
    <n v="43165.44000000001"/>
    <n v="1383.4699999999998"/>
    <n v="137935.68000000005"/>
    <n v="58137.22"/>
    <n v="16217.31"/>
    <n v="74354.53"/>
    <n v="12436.450000000004"/>
    <s v="Tiempo Completo"/>
    <s v="Capacitado"/>
    <s v="No Iniciado"/>
    <x v="0"/>
    <x v="1"/>
    <s v="NO"/>
    <x v="2"/>
    <s v="Verde"/>
    <s v="Controlado"/>
    <s v="No Suplementado"/>
    <n v="135"/>
    <n v="0"/>
  </r>
  <r>
    <s v="Alan Campines"/>
    <x v="0"/>
    <x v="1"/>
    <x v="0"/>
    <s v="Planilla"/>
    <x v="8"/>
    <n v="44"/>
    <n v="67114.080000000031"/>
    <n v="3162"/>
    <n v="48180.290000000023"/>
    <n v="1624.5399999999997"/>
    <n v="126019.26000000005"/>
    <n v="42597.030000000006"/>
    <n v="21127.23"/>
    <n v="63724.260000000009"/>
    <n v="11356.109999999999"/>
    <s v="Tiempo Completo"/>
    <s v="No Capacitado"/>
    <s v="Terminado"/>
    <x v="1"/>
    <x v="0"/>
    <s v="SI"/>
    <x v="2"/>
    <s v="Amarrillo"/>
    <s v="Controlado"/>
    <s v="No Suplementado"/>
    <n v="135"/>
    <n v="0"/>
  </r>
  <r>
    <s v="Alan Campines"/>
    <x v="1"/>
    <x v="1"/>
    <x v="0"/>
    <s v="Planilla"/>
    <x v="8"/>
    <n v="41"/>
    <n v="65098.67"/>
    <n v="2976"/>
    <n v="51422.06"/>
    <n v="1960.5499999999997"/>
    <n v="130633.37"/>
    <n v="55453.58"/>
    <n v="23171.84"/>
    <n v="78625.42"/>
    <n v="11748.029999999999"/>
    <s v="Tiempo Completo"/>
    <s v="Capacitado"/>
    <s v="Terminado"/>
    <x v="2"/>
    <x v="0"/>
    <s v="NO"/>
    <x v="0"/>
    <s v="Verde"/>
    <s v="Controlado"/>
    <s v="No Suplementado"/>
    <n v="135"/>
    <n v="0"/>
  </r>
  <r>
    <s v="Alexis Castro"/>
    <x v="2"/>
    <x v="1"/>
    <x v="0"/>
    <s v="Planilla"/>
    <x v="0"/>
    <n v="51"/>
    <n v="67624.050000000047"/>
    <n v="3441"/>
    <n v="61044.25"/>
    <n v="2098.5899999999997"/>
    <n v="145826.09000000003"/>
    <n v="61567.599999999991"/>
    <n v="28582.71"/>
    <n v="90150.31"/>
    <n v="13448.5"/>
    <s v="Tiempo Completo"/>
    <s v="Capacitado"/>
    <s v="Terminado"/>
    <x v="1"/>
    <x v="1"/>
    <s v="NO"/>
    <x v="0"/>
    <s v="Verde"/>
    <s v="No Controlado"/>
    <s v="No Suplementado"/>
    <n v="45"/>
    <n v="0"/>
  </r>
  <r>
    <s v="Alexis Castro"/>
    <x v="2"/>
    <x v="1"/>
    <x v="0"/>
    <s v="Planilla"/>
    <x v="0"/>
    <n v="63"/>
    <n v="75959.17"/>
    <n v="4092"/>
    <n v="51264.800000000003"/>
    <m/>
    <n v="146583.31"/>
    <n v="50885.749999999993"/>
    <n v="35132.170000000006"/>
    <n v="86017.919999999998"/>
    <n v="13804.950000000004"/>
    <s v="Tiempo Completo"/>
    <s v="Capacitado"/>
    <s v="Terminado"/>
    <x v="1"/>
    <x v="0"/>
    <s v="NO"/>
    <x v="0"/>
    <s v="Verde"/>
    <s v="No Controlado"/>
    <s v="No Suplementado"/>
    <n v="45"/>
    <n v="0"/>
  </r>
  <r>
    <s v="Alexis Castro"/>
    <x v="3"/>
    <x v="1"/>
    <x v="0"/>
    <s v="Planilla"/>
    <x v="0"/>
    <n v="66"/>
    <n v="98019.870000000054"/>
    <n v="4929"/>
    <n v="71915.700000000026"/>
    <n v="0"/>
    <n v="189358.82000000007"/>
    <n v="62432.390000000007"/>
    <n v="49862.340000000004"/>
    <n v="112294.73000000001"/>
    <n v="17079.240000000002"/>
    <s v="Tiempo Completo"/>
    <s v="No Capacitado"/>
    <s v="Terminado"/>
    <x v="0"/>
    <x v="0"/>
    <s v="NO"/>
    <x v="0"/>
    <s v="Verde"/>
    <s v="No Controlado"/>
    <s v="No Suplementado"/>
    <n v="45"/>
    <n v="0"/>
  </r>
  <r>
    <s v="Jessica Rodriguez"/>
    <x v="3"/>
    <x v="1"/>
    <x v="0"/>
    <s v="Planilla"/>
    <x v="1"/>
    <n v="67"/>
    <n v="103681.21000000006"/>
    <n v="4929"/>
    <n v="67540.970000000016"/>
    <n v="2532.2100000000005"/>
    <n v="198714.9200000001"/>
    <n v="60312.770000000004"/>
    <n v="54269.340000000004"/>
    <n v="114582.11000000002"/>
    <n v="17924.28"/>
    <s v="Tiempo Completo"/>
    <s v="Capacitado"/>
    <s v="Terminado"/>
    <x v="0"/>
    <x v="0"/>
    <s v="NO"/>
    <x v="0"/>
    <s v="Verde"/>
    <s v="Controlado"/>
    <s v="No Suplementado"/>
    <n v="135"/>
    <n v="0"/>
  </r>
  <r>
    <s v="Jessica Rodriguez"/>
    <x v="3"/>
    <x v="1"/>
    <x v="0"/>
    <s v="Planilla"/>
    <x v="1"/>
    <n v="69"/>
    <n v="102279.99"/>
    <n v="5115"/>
    <n v="79213.689999999988"/>
    <n v="2380.1300000000006"/>
    <n v="199016.69"/>
    <n v="60218.500000000007"/>
    <n v="54394.610000000008"/>
    <n v="114613.11000000002"/>
    <n v="17853.590000000004"/>
    <s v="Tiempo Completo"/>
    <s v="Capacitado"/>
    <s v="En Proceso"/>
    <x v="0"/>
    <x v="0"/>
    <s v="NO"/>
    <x v="0"/>
    <s v="Verde"/>
    <s v="Controlado"/>
    <s v="No Suplementado"/>
    <n v="90"/>
    <n v="0"/>
  </r>
  <r>
    <s v="Alexis Correa"/>
    <x v="3"/>
    <x v="1"/>
    <x v="1"/>
    <s v="Servicios"/>
    <x v="1"/>
    <n v="65"/>
    <n v="102263.33000000006"/>
    <n v="5115"/>
    <n v="78560.469999999972"/>
    <n v="2514.0300000000002"/>
    <n v="200888.11000000004"/>
    <n v="63883.890000000014"/>
    <n v="54584.509999999995"/>
    <n v="118468.40000000001"/>
    <n v="18038.569999999996"/>
    <s v="Tiempo Parcial"/>
    <s v="No Capacitado"/>
    <s v="No Iniciado"/>
    <x v="0"/>
    <x v="0"/>
    <s v="NO"/>
    <x v="0"/>
    <s v="Verde"/>
    <s v="Controlado"/>
    <s v="No Suplementado"/>
    <n v="135"/>
    <n v="0"/>
  </r>
  <r>
    <s v="Alexis Correa"/>
    <x v="3"/>
    <x v="1"/>
    <x v="1"/>
    <s v="Servicios"/>
    <x v="2"/>
    <n v="65"/>
    <n v="100751.67"/>
    <n v="5115"/>
    <n v="96546.81"/>
    <n v="346.67"/>
    <n v="212686.61000000002"/>
    <n v="66779.5"/>
    <n v="58823.750000000007"/>
    <n v="125603.25"/>
    <n v="19141.820000000003"/>
    <s v="Tiempo Parcial"/>
    <s v="Capacitado"/>
    <s v="No Iniciado"/>
    <x v="0"/>
    <x v="1"/>
    <s v="NO"/>
    <x v="0"/>
    <s v="Verde"/>
    <s v="Controlado"/>
    <s v="No Suplementado"/>
    <n v="135"/>
    <n v="0"/>
  </r>
  <r>
    <s v="Alexis Correa"/>
    <x v="3"/>
    <x v="1"/>
    <x v="1"/>
    <s v="Servicios"/>
    <x v="2"/>
    <n v="65"/>
    <n v="91847.360000000059"/>
    <n v="5115"/>
    <n v="66833.11"/>
    <n v="2617.9600000000005"/>
    <n v="200372.87000000005"/>
    <n v="60540.99"/>
    <m/>
    <n v="60540.99"/>
    <n v="17466.580000000005"/>
    <s v="Tiempo Parcial"/>
    <s v="Capacitado"/>
    <s v="No Iniciado"/>
    <x v="0"/>
    <x v="0"/>
    <s v="NO"/>
    <x v="0"/>
    <s v="Verde"/>
    <s v="No Controlado"/>
    <s v="No Suplementado"/>
    <n v="45"/>
    <n v="0"/>
  </r>
  <r>
    <s v="Alexis Ripley"/>
    <x v="3"/>
    <x v="1"/>
    <x v="1"/>
    <s v="Planilla"/>
    <x v="2"/>
    <n v="59"/>
    <n v="86346.310000000041"/>
    <n v="4557"/>
    <n v="65626.400000000009"/>
    <n v="2252.5799999999995"/>
    <n v="175453.73"/>
    <n v="56879.01"/>
    <n v="45372.24"/>
    <n v="102251.25"/>
    <n v="15787.85"/>
    <s v="Tiempo Completo"/>
    <s v="Capacitado"/>
    <s v="No Iniciado"/>
    <x v="0"/>
    <x v="0"/>
    <s v="NO"/>
    <x v="0"/>
    <s v="Verde"/>
    <s v="No Controlado"/>
    <s v="No Suplementado"/>
    <n v="45"/>
    <n v="0"/>
  </r>
  <r>
    <s v="Alexis Ripley"/>
    <x v="4"/>
    <x v="1"/>
    <x v="1"/>
    <s v="Planilla"/>
    <x v="3"/>
    <n v="58"/>
    <n v="86905.099999999962"/>
    <n v="4743"/>
    <n v="75387.78"/>
    <n v="2276.23"/>
    <n v="180619.33999999997"/>
    <n v="61160.51"/>
    <n v="44881.06"/>
    <n v="106041.57"/>
    <m/>
    <s v="Tiempo Completo"/>
    <s v="Capacitado"/>
    <s v="No Iniciado"/>
    <x v="0"/>
    <x v="1"/>
    <s v="NO"/>
    <x v="0"/>
    <s v="Verde"/>
    <s v="No Controlado"/>
    <s v="Suplementado"/>
    <n v="45"/>
    <n v="240"/>
  </r>
  <r>
    <s v="Alexis Ripley"/>
    <x v="5"/>
    <x v="1"/>
    <x v="1"/>
    <s v="Planilla"/>
    <x v="3"/>
    <n v="3"/>
    <n v="5203.33"/>
    <n v="93"/>
    <n v="294"/>
    <n v="0"/>
    <n v="8518.08"/>
    <n v="3564.26"/>
    <n v="1238.58"/>
    <n v="4802.84"/>
    <n v="503.13"/>
    <s v="Tiempo Completo"/>
    <s v="Capacitado"/>
    <s v="Terminado"/>
    <x v="0"/>
    <x v="0"/>
    <s v="NO"/>
    <x v="0"/>
    <s v="Verde"/>
    <s v="Controlado"/>
    <s v="Suplementado"/>
    <n v="135"/>
    <n v="240"/>
  </r>
  <r>
    <s v="Alicia A. Elmasian"/>
    <x v="6"/>
    <x v="1"/>
    <x v="1"/>
    <s v="Planilla"/>
    <x v="3"/>
    <n v="3"/>
    <n v="4876.66"/>
    <n v="93"/>
    <n v="300"/>
    <n v="0"/>
    <n v="5596.33"/>
    <n v="3451.29"/>
    <n v="1238.58"/>
    <n v="4689.87"/>
    <n v="503.67"/>
    <s v="Tiempo Completo"/>
    <s v="No Capacitado"/>
    <s v="Terminado"/>
    <x v="0"/>
    <x v="0"/>
    <s v="NO"/>
    <x v="0"/>
    <s v="Verde"/>
    <s v="Controlado"/>
    <s v="Suplementado"/>
    <n v="90"/>
    <n v="240"/>
  </r>
  <r>
    <s v="Alicia A. Elmasian"/>
    <x v="6"/>
    <x v="1"/>
    <x v="1"/>
    <s v="Planilla"/>
    <x v="4"/>
    <n v="3"/>
    <n v="5300"/>
    <n v="93"/>
    <n v="300"/>
    <n v="0"/>
    <n v="5693"/>
    <n v="2706.77"/>
    <n v="1238.58"/>
    <n v="3945.35"/>
    <n v="512.37"/>
    <s v="Tiempo Completo"/>
    <s v="Capacitado"/>
    <s v="Terminado"/>
    <x v="1"/>
    <x v="0"/>
    <s v="SI"/>
    <x v="0"/>
    <s v="Amarrillo"/>
    <s v="No Controlado"/>
    <s v="Suplementado"/>
    <n v="45"/>
    <n v="240"/>
  </r>
  <r>
    <s v="Alicia A. Elmasian"/>
    <x v="7"/>
    <x v="1"/>
    <x v="1"/>
    <s v="Planilla"/>
    <x v="4"/>
    <n v="3"/>
    <n v="4566.67"/>
    <n v="93"/>
    <n v="0"/>
    <n v="0"/>
    <n v="4659.67"/>
    <n v="2743.62"/>
    <n v="1228.58"/>
    <n v="3972.2"/>
    <n v="419.37"/>
    <s v="Tiempo Completo"/>
    <s v="Capacitado"/>
    <s v="En Proceso"/>
    <x v="2"/>
    <x v="0"/>
    <s v="NO"/>
    <x v="0"/>
    <s v="Amarrillo"/>
    <s v="No Controlado"/>
    <s v="Suplementado"/>
    <n v="45"/>
    <n v="240"/>
  </r>
  <r>
    <s v="Alison Gonzalez"/>
    <x v="8"/>
    <x v="1"/>
    <x v="1"/>
    <s v="Servicios"/>
    <x v="4"/>
    <n v="3"/>
    <n v="4463.33"/>
    <n v="0"/>
    <n v="0"/>
    <n v="0"/>
    <n v="4463.33"/>
    <n v="2155.34"/>
    <n v="1769.4"/>
    <n v="3924.7400000000002"/>
    <n v="401.7"/>
    <s v="Tiempo Completo"/>
    <s v="Capacitado"/>
    <s v="En Proceso"/>
    <x v="1"/>
    <x v="1"/>
    <s v="SI"/>
    <x v="0"/>
    <s v="Amarrillo"/>
    <s v="Controlado"/>
    <s v="Suplementado"/>
    <n v="135"/>
    <n v="240"/>
  </r>
  <r>
    <s v="Alison Gonzalez"/>
    <x v="9"/>
    <x v="1"/>
    <x v="1"/>
    <s v="Servicios"/>
    <x v="5"/>
    <n v="4"/>
    <n v="6940"/>
    <n v="93"/>
    <n v="0"/>
    <m/>
    <n v="7033"/>
    <n v="4560.1899999999996"/>
    <n v="703.99"/>
    <n v="5264.1799999999994"/>
    <n v="632.97"/>
    <s v="Tiempo Completo"/>
    <s v="No Capacitado"/>
    <s v="No Iniciado"/>
    <x v="1"/>
    <x v="0"/>
    <s v="SI"/>
    <x v="0"/>
    <s v="Amarrillo"/>
    <s v="No Controlado"/>
    <s v="Suplementado"/>
    <n v="45"/>
    <n v="240"/>
  </r>
  <r>
    <s v="Alison Gonzalez"/>
    <x v="9"/>
    <x v="1"/>
    <x v="1"/>
    <s v="Servicios"/>
    <x v="5"/>
    <n v="3"/>
    <n v="6200"/>
    <n v="93"/>
    <n v="0"/>
    <n v="0"/>
    <n v="6293"/>
    <n v="5383.83"/>
    <m/>
    <n v="5383.83"/>
    <n v="566.37"/>
    <s v="Tiempo Completo"/>
    <s v="No Capacitado"/>
    <s v="Terminado"/>
    <x v="0"/>
    <x v="0"/>
    <s v="SI"/>
    <x v="0"/>
    <s v="Amarrillo"/>
    <s v="Controlado"/>
    <s v="No Suplementado"/>
    <n v="90"/>
    <n v="0"/>
  </r>
  <r>
    <s v="Alcides Arosemena"/>
    <x v="9"/>
    <x v="1"/>
    <x v="1"/>
    <s v="Servicios"/>
    <x v="5"/>
    <n v="3"/>
    <n v="5986.66"/>
    <n v="93"/>
    <n v="0"/>
    <n v="0"/>
    <n v="6836.33"/>
    <n v="4925.46"/>
    <m/>
    <n v="4925.46"/>
    <n v="615.27"/>
    <s v="Tiempo Completo"/>
    <s v="Capacitado"/>
    <s v="Terminado"/>
    <x v="0"/>
    <x v="1"/>
    <s v="NO"/>
    <x v="0"/>
    <s v="Amarrillo"/>
    <s v="No Controlado"/>
    <s v="No Suplementado"/>
    <n v="45"/>
    <n v="0"/>
  </r>
  <r>
    <s v="Roberto Alonso"/>
    <x v="10"/>
    <x v="1"/>
    <x v="1"/>
    <s v="Servicios"/>
    <x v="6"/>
    <n v="3"/>
    <n v="6200"/>
    <n v="93"/>
    <n v="0"/>
    <n v="0"/>
    <n v="6293"/>
    <n v="5027.45"/>
    <m/>
    <n v="5027.45"/>
    <n v="566.37"/>
    <s v="Tiempo Completo"/>
    <s v="Capacitado"/>
    <s v="Terminado"/>
    <x v="0"/>
    <x v="1"/>
    <s v="NO"/>
    <x v="0"/>
    <s v="Amarrillo"/>
    <s v="Controlado"/>
    <s v="No Suplementado"/>
    <n v="135"/>
    <n v="0"/>
  </r>
  <r>
    <s v="Roberto Alonso"/>
    <x v="10"/>
    <x v="1"/>
    <x v="1"/>
    <s v="Servicios"/>
    <x v="6"/>
    <n v="3"/>
    <n v="6200"/>
    <n v="93"/>
    <n v="0"/>
    <n v="0"/>
    <n v="6293"/>
    <n v="5124.2000000000007"/>
    <m/>
    <n v="5124.2000000000007"/>
    <n v="566.37"/>
    <s v="Tiempo Completo"/>
    <s v="Capacitado"/>
    <s v="Terminado"/>
    <x v="0"/>
    <x v="0"/>
    <s v="NO"/>
    <x v="0"/>
    <s v="Amarrillo"/>
    <s v="Controlado"/>
    <s v="No Suplementado"/>
    <n v="135"/>
    <n v="0"/>
  </r>
  <r>
    <s v="Roberto Alonso"/>
    <x v="11"/>
    <x v="1"/>
    <x v="1"/>
    <s v="Servicios"/>
    <x v="6"/>
    <n v="3"/>
    <n v="6200"/>
    <n v="93"/>
    <n v="0"/>
    <n v="0"/>
    <n v="6293"/>
    <n v="5116.43"/>
    <m/>
    <n v="5116.43"/>
    <n v="566.37"/>
    <s v="Tiempo Completo"/>
    <s v="No Capacitado"/>
    <s v="Terminado"/>
    <x v="0"/>
    <x v="0"/>
    <s v="NO"/>
    <x v="0"/>
    <s v="Verde"/>
    <s v="Controlado"/>
    <s v="No Suplementado"/>
    <n v="135"/>
    <n v="0"/>
  </r>
  <r>
    <s v="Giovana Justo"/>
    <x v="12"/>
    <x v="1"/>
    <x v="1"/>
    <s v="Servicios"/>
    <x v="7"/>
    <n v="3"/>
    <n v="6200"/>
    <n v="93"/>
    <n v="0"/>
    <n v="0"/>
    <n v="6593"/>
    <n v="4950.7800000000007"/>
    <m/>
    <n v="4950.7800000000007"/>
    <n v="566.37"/>
    <s v="Tiempo Completo"/>
    <s v="Capacitado"/>
    <s v="Terminado"/>
    <x v="0"/>
    <x v="1"/>
    <s v="SI"/>
    <x v="0"/>
    <s v="Verde"/>
    <s v="Controlado"/>
    <s v="No Suplementado"/>
    <n v="135"/>
    <n v="0"/>
  </r>
  <r>
    <s v="Giovana Justo"/>
    <x v="13"/>
    <x v="1"/>
    <x v="1"/>
    <s v="Servicios"/>
    <x v="7"/>
    <n v="3"/>
    <n v="6200"/>
    <n v="93"/>
    <n v="0"/>
    <n v="0"/>
    <n v="6293"/>
    <n v="5032.3"/>
    <m/>
    <n v="5032.3"/>
    <n v="566.37"/>
    <s v="Tiempo Completo"/>
    <s v="Capacitado"/>
    <s v="En Proceso"/>
    <x v="0"/>
    <x v="1"/>
    <s v="NO"/>
    <x v="0"/>
    <s v="Verde"/>
    <s v="Controlado"/>
    <s v="No Suplementado"/>
    <n v="135"/>
    <n v="0"/>
  </r>
  <r>
    <s v="Giovana Justo"/>
    <x v="13"/>
    <x v="1"/>
    <x v="1"/>
    <s v="Servicios"/>
    <x v="7"/>
    <n v="3"/>
    <n v="6200"/>
    <n v="93"/>
    <n v="0"/>
    <n v="0"/>
    <n v="6293"/>
    <n v="4879.09"/>
    <m/>
    <n v="4879.09"/>
    <m/>
    <s v="Tiempo Completo"/>
    <s v="Capacitado"/>
    <s v="En Proceso"/>
    <x v="0"/>
    <x v="0"/>
    <s v="NO"/>
    <x v="0"/>
    <s v="Verde"/>
    <s v="Controlado"/>
    <s v="No Suplementado"/>
    <n v="90"/>
    <n v="0"/>
  </r>
  <r>
    <s v="Alison Johnson"/>
    <x v="14"/>
    <x v="1"/>
    <x v="1"/>
    <s v="Servicios"/>
    <x v="8"/>
    <n v="47"/>
    <n v="32773.349999999991"/>
    <n v="2976"/>
    <n v="1169.4000000000001"/>
    <n v="0"/>
    <n v="90531.609999999986"/>
    <n v="38629.689999999995"/>
    <n v="37760.82"/>
    <n v="76390.509999999995"/>
    <n v="8446.1100000000024"/>
    <s v="Tiempo Parcial"/>
    <s v="No Capacitado"/>
    <s v="No Iniciado"/>
    <x v="0"/>
    <x v="0"/>
    <s v="NO"/>
    <x v="0"/>
    <s v="Verde"/>
    <s v="Controlado"/>
    <s v="No Suplementado"/>
    <n v="90"/>
    <n v="0"/>
  </r>
  <r>
    <s v="Alison Johnson"/>
    <x v="14"/>
    <x v="1"/>
    <x v="1"/>
    <s v="Servicios"/>
    <x v="8"/>
    <n v="48"/>
    <n v="71858.210000000036"/>
    <n v="3069"/>
    <n v="61554.87"/>
    <n v="0"/>
    <n v="137487.71000000005"/>
    <n v="51153.659999999996"/>
    <n v="63171.1"/>
    <n v="114324.76"/>
    <n v="12416.2"/>
    <s v="Tiempo Parcial"/>
    <s v="No Capacitado"/>
    <s v="Terminado"/>
    <x v="0"/>
    <x v="1"/>
    <s v="NO"/>
    <x v="0"/>
    <s v="Verde"/>
    <s v="Controlado"/>
    <s v="No Suplementado"/>
    <n v="135"/>
    <n v="0"/>
  </r>
  <r>
    <s v="Alison Johnson"/>
    <x v="14"/>
    <x v="1"/>
    <x v="1"/>
    <s v="Servicios"/>
    <x v="8"/>
    <n v="46"/>
    <n v="77594.820000000051"/>
    <n v="3069"/>
    <n v="65588.259999999995"/>
    <n v="373.45000000000005"/>
    <n v="146625.53000000006"/>
    <n v="52937.779999999984"/>
    <n v="66978.649999999994"/>
    <n v="119916.42999999998"/>
    <n v="13221.190000000002"/>
    <s v="Tiempo Parcial"/>
    <s v="Capacitado"/>
    <s v="Terminado"/>
    <x v="1"/>
    <x v="0"/>
    <s v="NO"/>
    <x v="0"/>
    <s v="Verde"/>
    <s v="Controlado"/>
    <s v="No Suplementado"/>
    <n v="135"/>
    <n v="0"/>
  </r>
  <r>
    <s v="Alyssa Adefioye"/>
    <x v="14"/>
    <x v="1"/>
    <x v="1"/>
    <s v="Planilla"/>
    <x v="0"/>
    <n v="45"/>
    <n v="76519.990000000005"/>
    <n v="3348"/>
    <n v="79963.62999999999"/>
    <n v="246.9"/>
    <n v="166945.19999999998"/>
    <n v="65109.3"/>
    <n v="74363.569999999992"/>
    <n v="139472.87"/>
    <n v="15025.109999999999"/>
    <s v="Tiempo Completo"/>
    <s v="No Capacitado"/>
    <s v="Terminado"/>
    <x v="2"/>
    <x v="0"/>
    <s v="NO"/>
    <x v="0"/>
    <s v="Azul"/>
    <s v="No Controlado"/>
    <s v="No Suplementado"/>
    <n v="45"/>
    <n v="0"/>
  </r>
  <r>
    <s v="Alyssa Adefioye"/>
    <x v="14"/>
    <x v="1"/>
    <x v="1"/>
    <s v="Planilla"/>
    <x v="0"/>
    <n v="45"/>
    <n v="77536.500000000058"/>
    <n v="3348"/>
    <n v="60756.919999999984"/>
    <n v="123.45"/>
    <n v="144998.20000000004"/>
    <n v="57363.59"/>
    <n v="60771.05000000001"/>
    <n v="118134.64000000001"/>
    <n v="13049.87"/>
    <s v="Tiempo Completo"/>
    <s v="Capacitado"/>
    <s v="Terminado"/>
    <x v="1"/>
    <x v="1"/>
    <s v="NO"/>
    <x v="0"/>
    <s v="Azul"/>
    <s v="No Controlado"/>
    <s v="No Suplementado"/>
    <n v="45"/>
    <n v="0"/>
  </r>
  <r>
    <s v="Alyssa Adefioye"/>
    <x v="14"/>
    <x v="1"/>
    <x v="1"/>
    <s v="Planilla"/>
    <x v="0"/>
    <n v="45"/>
    <n v="18793.339999999997"/>
    <n v="3255"/>
    <n v="0"/>
    <m/>
    <n v="46940.62"/>
    <n v="16532.579999999998"/>
    <n v="22432.98"/>
    <n v="38965.56"/>
    <n v="4964.2999999999984"/>
    <s v="Tiempo Completo"/>
    <s v="Capacitado"/>
    <s v="Terminado"/>
    <x v="1"/>
    <x v="0"/>
    <s v="NO"/>
    <x v="0"/>
    <s v="Azul"/>
    <s v="Controlado"/>
    <s v="No Suplementado"/>
    <n v="135"/>
    <n v="0"/>
  </r>
  <r>
    <s v="Alan Campines"/>
    <x v="14"/>
    <x v="1"/>
    <x v="0"/>
    <s v="Planilla"/>
    <x v="1"/>
    <n v="1"/>
    <n v="0"/>
    <n v="0"/>
    <n v="0"/>
    <n v="0"/>
    <n v="878.13"/>
    <n v="0"/>
    <m/>
    <n v="0"/>
    <n v="79.03"/>
    <s v="Tiempo Completo"/>
    <s v="Capacitado"/>
    <s v="No Iniciado"/>
    <x v="0"/>
    <x v="0"/>
    <s v="NO"/>
    <x v="0"/>
    <s v="Azul"/>
    <s v="No Controlado"/>
    <s v="No Suplementado"/>
    <n v="45"/>
    <n v="0"/>
  </r>
  <r>
    <s v="Alan Campines"/>
    <x v="15"/>
    <x v="1"/>
    <x v="0"/>
    <s v="Planilla"/>
    <x v="1"/>
    <n v="2"/>
    <n v="2463.33"/>
    <n v="0"/>
    <n v="867"/>
    <n v="32.660000000000004"/>
    <n v="6040.5899999999992"/>
    <n v="3515.1000000000004"/>
    <m/>
    <n v="3515.1000000000004"/>
    <n v="371.34"/>
    <s v="Tiempo Completo"/>
    <s v="No Capacitado"/>
    <s v="Terminado"/>
    <x v="1"/>
    <x v="0"/>
    <s v="NO"/>
    <x v="0"/>
    <s v="Azul"/>
    <s v="Controlado"/>
    <s v="No Suplementado"/>
    <n v="90"/>
    <n v="0"/>
  </r>
  <r>
    <s v="Alan Campines"/>
    <x v="5"/>
    <x v="1"/>
    <x v="0"/>
    <s v="Planilla"/>
    <x v="1"/>
    <n v="2"/>
    <n v="2863.33"/>
    <n v="0"/>
    <n v="933.34"/>
    <n v="2.86"/>
    <n v="3799.53"/>
    <n v="3217.5"/>
    <m/>
    <n v="3217.5"/>
    <n v="341.96"/>
    <s v="Tiempo Completo"/>
    <s v="Capacitado"/>
    <s v="Terminado"/>
    <x v="2"/>
    <x v="1"/>
    <s v="SI"/>
    <x v="0"/>
    <s v="Azul"/>
    <s v="Controlado"/>
    <s v="Suplementado"/>
    <n v="135"/>
    <n v="240"/>
  </r>
  <r>
    <s v="Alexis Castro"/>
    <x v="5"/>
    <x v="1"/>
    <x v="0"/>
    <s v="Planilla"/>
    <x v="2"/>
    <n v="3"/>
    <n v="4200"/>
    <n v="0"/>
    <n v="1360"/>
    <n v="130.53"/>
    <n v="5690.53"/>
    <n v="4844.07"/>
    <m/>
    <n v="4844.07"/>
    <n v="512.16"/>
    <s v="Tiempo Completo"/>
    <s v="Capacitado"/>
    <s v="Terminado"/>
    <x v="1"/>
    <x v="1"/>
    <s v="NO"/>
    <x v="0"/>
    <s v="Azul"/>
    <s v="Controlado"/>
    <s v="Suplementado"/>
    <n v="135"/>
    <n v="240"/>
  </r>
  <r>
    <s v="Alexis Castro"/>
    <x v="16"/>
    <x v="1"/>
    <x v="0"/>
    <s v="Planilla"/>
    <x v="2"/>
    <n v="3"/>
    <n v="4710"/>
    <n v="0"/>
    <n v="0"/>
    <n v="0"/>
    <n v="4710"/>
    <n v="3953.2799999999997"/>
    <m/>
    <n v="3953.2799999999997"/>
    <n v="423.9"/>
    <s v="Tiempo Completo"/>
    <s v="Capacitado"/>
    <s v="Terminado"/>
    <x v="1"/>
    <x v="1"/>
    <s v="NO"/>
    <x v="0"/>
    <s v="Azul"/>
    <s v="Controlado"/>
    <s v="Suplementado"/>
    <n v="90"/>
    <n v="240"/>
  </r>
  <r>
    <s v="Alexis Castro"/>
    <x v="16"/>
    <x v="1"/>
    <x v="0"/>
    <s v="Planilla"/>
    <x v="2"/>
    <n v="2"/>
    <n v="5095"/>
    <n v="0"/>
    <n v="0"/>
    <n v="68.75"/>
    <n v="5163.75"/>
    <n v="4254.62"/>
    <m/>
    <n v="4254.62"/>
    <n v="464.74"/>
    <s v="Tiempo Completo"/>
    <s v="No Capacitado"/>
    <s v="Terminado"/>
    <x v="0"/>
    <x v="1"/>
    <s v="NO"/>
    <x v="0"/>
    <s v="Azul"/>
    <s v="Controlado"/>
    <s v="Suplementado"/>
    <n v="135"/>
    <n v="240"/>
  </r>
  <r>
    <s v="Jessica Rodriguez"/>
    <x v="16"/>
    <x v="1"/>
    <x v="0"/>
    <s v="Planilla"/>
    <x v="3"/>
    <n v="2"/>
    <n v="4320"/>
    <n v="0"/>
    <n v="0"/>
    <m/>
    <n v="4503.5"/>
    <n v="3688.1899999999996"/>
    <m/>
    <n v="3688.1899999999996"/>
    <n v="405.30999999999995"/>
    <s v="Tiempo Completo"/>
    <s v="Capacitado"/>
    <s v="Terminado"/>
    <x v="0"/>
    <x v="0"/>
    <s v="NO"/>
    <x v="0"/>
    <s v="Azul"/>
    <s v="Controlado"/>
    <s v="Suplementado"/>
    <n v="135"/>
    <n v="240"/>
  </r>
  <r>
    <s v="Jessica Rodriguez"/>
    <x v="16"/>
    <x v="1"/>
    <x v="0"/>
    <s v="Planilla"/>
    <x v="3"/>
    <n v="2"/>
    <n v="4025"/>
    <n v="0"/>
    <n v="0"/>
    <n v="0"/>
    <n v="4692.97"/>
    <n v="3849.58"/>
    <m/>
    <n v="3849.58"/>
    <n v="422.37"/>
    <s v="Tiempo Completo"/>
    <s v="Capacitado"/>
    <s v="En Proceso"/>
    <x v="0"/>
    <x v="0"/>
    <s v="NO"/>
    <x v="0"/>
    <s v="Azul"/>
    <s v="Controlado"/>
    <s v="Suplementado"/>
    <n v="135"/>
    <n v="240"/>
  </r>
  <r>
    <s v="Alexis Correa"/>
    <x v="17"/>
    <x v="1"/>
    <x v="1"/>
    <s v="Servicios"/>
    <x v="3"/>
    <n v="3"/>
    <n v="4140"/>
    <n v="0"/>
    <n v="0"/>
    <n v="15.240000000000002"/>
    <n v="5585.24"/>
    <n v="4652.1000000000004"/>
    <m/>
    <n v="4652.1000000000004"/>
    <n v="502.66999999999996"/>
    <s v="Tiempo Parcial"/>
    <s v="No Capacitado"/>
    <s v="No Iniciado"/>
    <x v="0"/>
    <x v="1"/>
    <s v="NO"/>
    <x v="0"/>
    <s v="Azul"/>
    <s v="Controlado"/>
    <s v="Suplementado"/>
    <n v="90"/>
    <n v="240"/>
  </r>
  <r>
    <s v="Alexis Correa"/>
    <x v="18"/>
    <x v="1"/>
    <x v="1"/>
    <s v="Servicios"/>
    <x v="4"/>
    <n v="3"/>
    <n v="5855"/>
    <n v="0"/>
    <n v="0"/>
    <n v="69.900000000000006"/>
    <n v="6039.49"/>
    <n v="5116.7"/>
    <m/>
    <n v="5116.7"/>
    <n v="543.54999999999995"/>
    <s v="Tiempo Parcial"/>
    <s v="Capacitado"/>
    <s v="No Iniciado"/>
    <x v="0"/>
    <x v="0"/>
    <s v="NO"/>
    <x v="0"/>
    <s v="Azul"/>
    <s v="No Controlado"/>
    <s v="No Suplementado"/>
    <n v="45"/>
    <n v="0"/>
  </r>
  <r>
    <s v="Alexis Correa"/>
    <x v="19"/>
    <x v="1"/>
    <x v="1"/>
    <s v="Servicios"/>
    <x v="4"/>
    <n v="3"/>
    <n v="4600"/>
    <n v="0"/>
    <n v="0"/>
    <n v="135.47"/>
    <n v="4735.47"/>
    <n v="4695.71"/>
    <m/>
    <n v="4695.71"/>
    <n v="503.59000000000003"/>
    <s v="Tiempo Parcial"/>
    <s v="Capacitado"/>
    <s v="No Iniciado"/>
    <x v="0"/>
    <x v="0"/>
    <s v="NO"/>
    <x v="2"/>
    <s v="Azul"/>
    <s v="Controlado"/>
    <s v="No Suplementado"/>
    <n v="90"/>
    <n v="0"/>
  </r>
  <r>
    <s v="Alexis Ripley"/>
    <x v="20"/>
    <x v="1"/>
    <x v="1"/>
    <s v="Planilla"/>
    <x v="4"/>
    <n v="3"/>
    <n v="4035"/>
    <n v="0"/>
    <n v="0"/>
    <n v="0"/>
    <n v="5188.91"/>
    <n v="4330.76"/>
    <m/>
    <n v="4330.76"/>
    <n v="467.34999999999997"/>
    <s v="Tiempo Completo"/>
    <s v="Capacitado"/>
    <s v="No Iniciado"/>
    <x v="0"/>
    <x v="0"/>
    <s v="SI"/>
    <x v="2"/>
    <s v="Azul"/>
    <s v="No Controlado"/>
    <s v="No Suplementado"/>
    <n v="45"/>
    <n v="0"/>
  </r>
  <r>
    <s v="Alexis Ripley"/>
    <x v="20"/>
    <x v="1"/>
    <x v="1"/>
    <s v="Planilla"/>
    <x v="5"/>
    <n v="3"/>
    <n v="5360"/>
    <n v="0"/>
    <n v="0"/>
    <n v="117.56"/>
    <n v="6657.56"/>
    <n v="5403.91"/>
    <m/>
    <n v="5403.91"/>
    <n v="512.78"/>
    <s v="Tiempo Completo"/>
    <s v="Capacitado"/>
    <s v="No Iniciado"/>
    <x v="0"/>
    <x v="1"/>
    <s v="NO"/>
    <x v="0"/>
    <s v="Azul"/>
    <s v="No Controlado"/>
    <s v="No Suplementado"/>
    <n v="45"/>
    <n v="0"/>
  </r>
  <r>
    <s v="Alexis Ripley"/>
    <x v="21"/>
    <x v="1"/>
    <x v="1"/>
    <s v="Planilla"/>
    <x v="5"/>
    <n v="3"/>
    <n v="3749.8"/>
    <n v="0"/>
    <n v="0"/>
    <n v="169.5"/>
    <n v="6559.3"/>
    <n v="5538.2300000000005"/>
    <m/>
    <n v="5538.2300000000005"/>
    <n v="352.74"/>
    <s v="Tiempo Completo"/>
    <s v="Capacitado"/>
    <s v="Terminado"/>
    <x v="0"/>
    <x v="0"/>
    <s v="SI"/>
    <x v="0"/>
    <s v="Azul"/>
    <s v="No Controlado"/>
    <s v="No Suplementado"/>
    <n v="45"/>
    <n v="0"/>
  </r>
  <r>
    <s v="Alicia A. Elmasian"/>
    <x v="22"/>
    <x v="1"/>
    <x v="1"/>
    <s v="Planilla"/>
    <x v="5"/>
    <n v="3"/>
    <n v="3600"/>
    <n v="0"/>
    <n v="0"/>
    <n v="425.26"/>
    <n v="7325.26"/>
    <n v="4468.67"/>
    <n v="1807.81"/>
    <n v="6276.48"/>
    <m/>
    <s v="Tiempo Completo"/>
    <s v="No Capacitado"/>
    <s v="Terminado"/>
    <x v="0"/>
    <x v="0"/>
    <s v="SI"/>
    <x v="2"/>
    <s v="Azul"/>
    <s v="Controlado"/>
    <s v="No Suplementado"/>
    <n v="135"/>
    <n v="0"/>
  </r>
  <r>
    <s v="Alicia A. Elmasian"/>
    <x v="22"/>
    <x v="1"/>
    <x v="1"/>
    <s v="Planilla"/>
    <x v="6"/>
    <n v="6"/>
    <n v="42192"/>
    <n v="279"/>
    <n v="29968"/>
    <n v="0"/>
    <n v="221305.30000000002"/>
    <n v="23097.859999999997"/>
    <m/>
    <n v="23097.859999999997"/>
    <n v="6519.51"/>
    <s v="Tiempo Completo"/>
    <s v="Capacitado"/>
    <s v="Terminado"/>
    <x v="1"/>
    <x v="1"/>
    <s v="NO"/>
    <x v="2"/>
    <s v="Azul"/>
    <s v="No Controlado"/>
    <s v="No Suplementado"/>
    <n v="45"/>
    <n v="0"/>
  </r>
  <r>
    <s v="Alicia A. Elmasian"/>
    <x v="23"/>
    <x v="1"/>
    <x v="1"/>
    <s v="Planilla"/>
    <x v="6"/>
    <n v="6"/>
    <n v="42192"/>
    <n v="279"/>
    <n v="29968"/>
    <n v="0"/>
    <n v="72439"/>
    <n v="23603.710000000003"/>
    <m/>
    <n v="23603.710000000003"/>
    <n v="6519.51"/>
    <s v="Tiempo Completo"/>
    <s v="Capacitado"/>
    <s v="En Proceso"/>
    <x v="2"/>
    <x v="1"/>
    <s v="SI"/>
    <x v="2"/>
    <s v="Azul"/>
    <s v="Controlado"/>
    <s v="No Suplementado"/>
    <n v="90"/>
    <n v="0"/>
  </r>
  <r>
    <s v="Alison Gonzalez"/>
    <x v="23"/>
    <x v="1"/>
    <x v="1"/>
    <s v="Servicios"/>
    <x v="6"/>
    <n v="6"/>
    <n v="42192"/>
    <n v="279"/>
    <n v="29968"/>
    <n v="0"/>
    <n v="72439"/>
    <n v="24903.710000000003"/>
    <m/>
    <n v="24903.710000000003"/>
    <n v="6519.51"/>
    <s v="Tiempo Completo"/>
    <s v="Capacitado"/>
    <s v="En Proceso"/>
    <x v="1"/>
    <x v="1"/>
    <s v="SI"/>
    <x v="2"/>
    <s v="Verde"/>
    <s v="Controlado"/>
    <s v="No Suplementado"/>
    <n v="90"/>
    <n v="0"/>
  </r>
  <r>
    <s v="Alison Gonzalez"/>
    <x v="23"/>
    <x v="1"/>
    <x v="1"/>
    <s v="Servicios"/>
    <x v="7"/>
    <n v="6"/>
    <n v="72160"/>
    <n v="279"/>
    <n v="0"/>
    <n v="0"/>
    <n v="72439"/>
    <n v="23199.030000000002"/>
    <m/>
    <n v="23199.030000000002"/>
    <n v="6519.51"/>
    <s v="Tiempo Completo"/>
    <s v="No Capacitado"/>
    <s v="No Iniciado"/>
    <x v="1"/>
    <x v="1"/>
    <s v="SI"/>
    <x v="2"/>
    <s v="Verde"/>
    <s v="No Controlado"/>
    <s v="No Suplementado"/>
    <n v="45"/>
    <n v="0"/>
  </r>
  <r>
    <s v="Alison Gonzalez"/>
    <x v="23"/>
    <x v="1"/>
    <x v="1"/>
    <s v="Servicios"/>
    <x v="7"/>
    <n v="6"/>
    <n v="54587"/>
    <n v="279"/>
    <n v="0"/>
    <n v="0"/>
    <n v="72439"/>
    <n v="23199.030000000002"/>
    <m/>
    <n v="23199.030000000002"/>
    <n v="6519.51"/>
    <s v="Tiempo Completo"/>
    <s v="No Capacitado"/>
    <s v="Terminado"/>
    <x v="0"/>
    <x v="1"/>
    <s v="SI"/>
    <x v="2"/>
    <s v="Verde"/>
    <s v="Controlado"/>
    <s v="No Suplementado"/>
    <n v="135"/>
    <n v="0"/>
  </r>
  <r>
    <s v="Alcides Arosemena"/>
    <x v="24"/>
    <x v="1"/>
    <x v="1"/>
    <s v="Servicios"/>
    <x v="7"/>
    <n v="6"/>
    <n v="73903"/>
    <n v="279"/>
    <n v="0"/>
    <m/>
    <n v="74182"/>
    <n v="24563.72"/>
    <m/>
    <n v="24563.72"/>
    <n v="6676.38"/>
    <s v="Tiempo Completo"/>
    <s v="Capacitado"/>
    <s v="Terminado"/>
    <x v="0"/>
    <x v="1"/>
    <s v="SI"/>
    <x v="0"/>
    <s v="Verde"/>
    <s v="Controlado"/>
    <s v="No Suplementado"/>
    <n v="90"/>
    <n v="0"/>
  </r>
  <r>
    <s v="Roberto Alonso"/>
    <x v="24"/>
    <x v="1"/>
    <x v="1"/>
    <s v="Servicios"/>
    <x v="8"/>
    <n v="6"/>
    <n v="72741"/>
    <n v="279"/>
    <n v="0"/>
    <n v="0"/>
    <n v="73020"/>
    <n v="23532.21"/>
    <m/>
    <n v="23532.21"/>
    <n v="6571.8"/>
    <s v="Tiempo Completo"/>
    <s v="Capacitado"/>
    <s v="Terminado"/>
    <x v="0"/>
    <x v="1"/>
    <s v="SI"/>
    <x v="0"/>
    <s v="Verde"/>
    <s v="Controlado"/>
    <s v="No Suplementado"/>
    <n v="135"/>
    <n v="0"/>
  </r>
  <r>
    <s v="Roberto Alonso"/>
    <x v="25"/>
    <x v="1"/>
    <x v="1"/>
    <s v="Servicios"/>
    <x v="8"/>
    <n v="5"/>
    <n v="72158"/>
    <n v="279"/>
    <n v="0"/>
    <n v="0"/>
    <n v="89209.5"/>
    <n v="32908.47"/>
    <m/>
    <n v="32908.47"/>
    <n v="8028.86"/>
    <s v="Tiempo Completo"/>
    <s v="Capacitado"/>
    <s v="Terminado"/>
    <x v="0"/>
    <x v="1"/>
    <s v="SI"/>
    <x v="0"/>
    <s v="Verde"/>
    <s v="No Controlado"/>
    <s v="No Suplementado"/>
    <n v="45"/>
    <n v="0"/>
  </r>
  <r>
    <s v="Roberto Alonso"/>
    <x v="25"/>
    <x v="1"/>
    <x v="1"/>
    <s v="Servicios"/>
    <x v="8"/>
    <n v="5"/>
    <n v="72158"/>
    <n v="279"/>
    <n v="0"/>
    <n v="0"/>
    <n v="81743.5"/>
    <n v="29725.1"/>
    <m/>
    <n v="29725.1"/>
    <n v="7356.92"/>
    <s v="Tiempo Completo"/>
    <s v="No Capacitado"/>
    <s v="Terminado"/>
    <x v="0"/>
    <x v="1"/>
    <s v="SI"/>
    <x v="0"/>
    <s v="Verde"/>
    <s v="Controlado"/>
    <s v="No Suplementado"/>
    <n v="90"/>
    <n v="0"/>
  </r>
  <r>
    <s v="Giovana Justo"/>
    <x v="25"/>
    <x v="1"/>
    <x v="1"/>
    <s v="Servicios"/>
    <x v="0"/>
    <n v="5"/>
    <n v="72158"/>
    <n v="279"/>
    <n v="0"/>
    <n v="0"/>
    <n v="72437"/>
    <n v="20815.63"/>
    <m/>
    <n v="20815.63"/>
    <n v="6519.33"/>
    <s v="Tiempo Completo"/>
    <s v="Capacitado"/>
    <s v="Terminado"/>
    <x v="0"/>
    <x v="1"/>
    <s v="SI"/>
    <x v="0"/>
    <s v="Verde"/>
    <s v="No Controlado"/>
    <s v="No Suplementado"/>
    <n v="45"/>
    <n v="0"/>
  </r>
  <r>
    <s v="Giovana Justo"/>
    <x v="25"/>
    <x v="1"/>
    <x v="1"/>
    <s v="Servicios"/>
    <x v="0"/>
    <n v="5"/>
    <n v="72158"/>
    <n v="279"/>
    <n v="0"/>
    <n v="0"/>
    <n v="72437"/>
    <n v="20666.02"/>
    <m/>
    <n v="20666.02"/>
    <n v="6519.33"/>
    <s v="Tiempo Completo"/>
    <s v="Capacitado"/>
    <s v="En Proceso"/>
    <x v="0"/>
    <x v="1"/>
    <s v="SI"/>
    <x v="0"/>
    <s v="Amarrillo"/>
    <s v="Controlado"/>
    <s v="Suplementado"/>
    <n v="135"/>
    <n v="240"/>
  </r>
  <r>
    <s v="Giovana Justo"/>
    <x v="25"/>
    <x v="1"/>
    <x v="1"/>
    <s v="Servicios"/>
    <x v="0"/>
    <n v="5"/>
    <n v="72158"/>
    <n v="279"/>
    <n v="0"/>
    <n v="0"/>
    <n v="74871"/>
    <n v="26245.230000000003"/>
    <m/>
    <n v="26245.230000000003"/>
    <n v="6702.39"/>
    <s v="Tiempo Completo"/>
    <s v="Capacitado"/>
    <s v="En Proceso"/>
    <x v="0"/>
    <x v="1"/>
    <s v="SI"/>
    <x v="0"/>
    <s v="Amarrillo"/>
    <s v="No Controlado"/>
    <s v="Suplementado"/>
    <n v="45"/>
    <n v="240"/>
  </r>
  <r>
    <s v="Alison Johnson"/>
    <x v="25"/>
    <x v="1"/>
    <x v="1"/>
    <s v="Servicios"/>
    <x v="1"/>
    <n v="5"/>
    <n v="71073.2"/>
    <n v="279"/>
    <n v="0"/>
    <n v="0"/>
    <n v="72437"/>
    <n v="20597.37"/>
    <m/>
    <n v="20597.37"/>
    <n v="6519.33"/>
    <s v="Tiempo Parcial"/>
    <s v="No Capacitado"/>
    <s v="No Iniciado"/>
    <x v="0"/>
    <x v="1"/>
    <s v="SI"/>
    <x v="2"/>
    <s v="Amarrillo"/>
    <s v="Controlado"/>
    <s v="Suplementado"/>
    <n v="90"/>
    <n v="240"/>
  </r>
  <r>
    <s v="Alison Johnson"/>
    <x v="25"/>
    <x v="1"/>
    <x v="1"/>
    <s v="Servicios"/>
    <x v="1"/>
    <n v="5"/>
    <n v="69249"/>
    <n v="279"/>
    <n v="0"/>
    <n v="0"/>
    <n v="72437"/>
    <n v="20547.37"/>
    <m/>
    <n v="20547.37"/>
    <m/>
    <s v="Tiempo Parcial"/>
    <s v="No Capacitado"/>
    <s v="Terminado"/>
    <x v="0"/>
    <x v="1"/>
    <s v="SI"/>
    <x v="0"/>
    <s v="Amarrillo"/>
    <s v="Controlado"/>
    <s v="Suplementado"/>
    <n v="135"/>
    <n v="240"/>
  </r>
  <r>
    <s v="Alison Johnson"/>
    <x v="26"/>
    <x v="1"/>
    <x v="1"/>
    <s v="Servicios"/>
    <x v="1"/>
    <n v="2"/>
    <n v="4400"/>
    <n v="0"/>
    <n v="1000"/>
    <n v="0"/>
    <n v="7543.0599999999995"/>
    <n v="4606.99"/>
    <m/>
    <n v="4606.99"/>
    <n v="486"/>
    <s v="Tiempo Parcial"/>
    <s v="Capacitado"/>
    <s v="Terminado"/>
    <x v="1"/>
    <x v="1"/>
    <s v="SI"/>
    <x v="0"/>
    <s v="Amarrillo"/>
    <s v="Controlado"/>
    <s v="Suplementado"/>
    <n v="135"/>
    <n v="240"/>
  </r>
  <r>
    <s v="Alyssa Adefioye"/>
    <x v="26"/>
    <x v="1"/>
    <x v="1"/>
    <s v="Planilla"/>
    <x v="2"/>
    <n v="2"/>
    <n v="4400"/>
    <n v="0"/>
    <n v="1000"/>
    <n v="89.58"/>
    <n v="7114.58"/>
    <n v="6069.56"/>
    <m/>
    <n v="6069.56"/>
    <n v="640.30999999999995"/>
    <s v="Tiempo Completo"/>
    <s v="No Capacitado"/>
    <s v="Terminado"/>
    <x v="2"/>
    <x v="1"/>
    <s v="SI"/>
    <x v="0"/>
    <s v="Amarrillo"/>
    <s v="Controlado"/>
    <s v="Suplementado"/>
    <n v="135"/>
    <n v="240"/>
  </r>
  <r>
    <s v="Alyssa Adefioye"/>
    <x v="26"/>
    <x v="1"/>
    <x v="1"/>
    <s v="Planilla"/>
    <x v="2"/>
    <n v="2"/>
    <n v="4100"/>
    <n v="0"/>
    <n v="866.67"/>
    <n v="153.63"/>
    <n v="5553.63"/>
    <n v="4735.8500000000004"/>
    <m/>
    <n v="4735.8500000000004"/>
    <n v="499.83000000000004"/>
    <s v="Tiempo Completo"/>
    <s v="Capacitado"/>
    <s v="Terminado"/>
    <x v="1"/>
    <x v="1"/>
    <s v="SI"/>
    <x v="2"/>
    <s v="Amarrillo"/>
    <s v="Controlado"/>
    <s v="Suplementado"/>
    <n v="90"/>
    <n v="240"/>
  </r>
  <r>
    <s v="Alyssa Adefioye"/>
    <x v="26"/>
    <x v="1"/>
    <x v="1"/>
    <s v="Planilla"/>
    <x v="2"/>
    <n v="2"/>
    <n v="5650"/>
    <n v="0"/>
    <n v="0"/>
    <n v="70.77"/>
    <n v="5720.77"/>
    <n v="4807.12"/>
    <m/>
    <n v="4807.12"/>
    <n v="514.87"/>
    <s v="Tiempo Completo"/>
    <s v="Capacitado"/>
    <s v="Terminado"/>
    <x v="1"/>
    <x v="1"/>
    <s v="SI"/>
    <x v="2"/>
    <s v="Amarrillo"/>
    <s v="Controlado"/>
    <s v="No Suplementado"/>
    <n v="90"/>
    <n v="0"/>
  </r>
  <r>
    <s v="Alan Campines"/>
    <x v="0"/>
    <x v="1"/>
    <x v="0"/>
    <s v="Planilla"/>
    <x v="3"/>
    <n v="3"/>
    <n v="12952"/>
    <n v="93"/>
    <n v="0"/>
    <n v="112.75"/>
    <n v="14228.96"/>
    <n v="6109.7000000000007"/>
    <n v="4584.55"/>
    <n v="10694.25"/>
    <n v="1235.6999999999998"/>
    <s v="Tiempo Completo"/>
    <s v="Capacitado"/>
    <s v="No Iniciado"/>
    <x v="0"/>
    <x v="1"/>
    <s v="SI"/>
    <x v="2"/>
    <s v="Amarrillo"/>
    <s v="Controlado"/>
    <s v="No Suplementado"/>
    <n v="135"/>
    <n v="0"/>
  </r>
  <r>
    <s v="Alan Campines"/>
    <x v="0"/>
    <x v="1"/>
    <x v="0"/>
    <s v="Planilla"/>
    <x v="3"/>
    <n v="3"/>
    <n v="12051"/>
    <n v="93"/>
    <n v="0"/>
    <m/>
    <n v="12837.33"/>
    <n v="5869.4"/>
    <n v="4473.03"/>
    <n v="10342.43"/>
    <n v="1155.3600000000001"/>
    <s v="Tiempo Completo"/>
    <s v="No Capacitado"/>
    <s v="Terminado"/>
    <x v="1"/>
    <x v="1"/>
    <s v="SI"/>
    <x v="2"/>
    <s v="Amarrillo"/>
    <s v="Controlado"/>
    <s v="No Suplementado"/>
    <n v="135"/>
    <n v="0"/>
  </r>
  <r>
    <s v="Alan Campines"/>
    <x v="1"/>
    <x v="1"/>
    <x v="0"/>
    <s v="Planilla"/>
    <x v="3"/>
    <n v="3"/>
    <n v="12051"/>
    <n v="93"/>
    <n v="0"/>
    <n v="0"/>
    <n v="13227.33"/>
    <n v="6159.98"/>
    <n v="4486.49"/>
    <n v="10646.47"/>
    <n v="1190.46"/>
    <s v="Tiempo Completo"/>
    <s v="Capacitado"/>
    <s v="Terminado"/>
    <x v="2"/>
    <x v="1"/>
    <s v="NO"/>
    <x v="0"/>
    <s v="Amarrillo"/>
    <s v="No Controlado"/>
    <s v="No Suplementado"/>
    <n v="45"/>
    <n v="0"/>
  </r>
  <r>
    <s v="Alexis Castro"/>
    <x v="2"/>
    <x v="1"/>
    <x v="0"/>
    <s v="Planilla"/>
    <x v="4"/>
    <n v="3"/>
    <n v="11117.67"/>
    <n v="93"/>
    <n v="0"/>
    <n v="0"/>
    <n v="12144"/>
    <n v="5220.1100000000006"/>
    <n v="4486.5"/>
    <n v="9706.61"/>
    <n v="1092.96"/>
    <s v="Tiempo Completo"/>
    <s v="Capacitado"/>
    <s v="Terminado"/>
    <x v="1"/>
    <x v="1"/>
    <s v="NO"/>
    <x v="0"/>
    <s v="Amarrillo"/>
    <s v="Controlado"/>
    <s v="No Suplementado"/>
    <n v="135"/>
    <n v="0"/>
  </r>
  <r>
    <s v="Alexis Castro"/>
    <x v="2"/>
    <x v="1"/>
    <x v="0"/>
    <s v="Planilla"/>
    <x v="4"/>
    <n v="3"/>
    <n v="11491"/>
    <n v="93"/>
    <n v="0"/>
    <n v="0"/>
    <n v="12178.89"/>
    <n v="5238.96"/>
    <n v="4491.95"/>
    <n v="9730.91"/>
    <n v="1096.0999999999999"/>
    <s v="Tiempo Completo"/>
    <s v="Capacitado"/>
    <s v="Terminado"/>
    <x v="1"/>
    <x v="0"/>
    <s v="NO"/>
    <x v="0"/>
    <s v="Amarrillo"/>
    <s v="Controlado"/>
    <s v="No Suplementado"/>
    <n v="135"/>
    <n v="0"/>
  </r>
  <r>
    <s v="Alexis Castro"/>
    <x v="3"/>
    <x v="1"/>
    <x v="0"/>
    <s v="Planilla"/>
    <x v="4"/>
    <n v="3"/>
    <n v="12609.33"/>
    <n v="93"/>
    <n v="0"/>
    <n v="0"/>
    <n v="12702.33"/>
    <n v="5237.51"/>
    <n v="4491.96"/>
    <n v="9729.4700000000012"/>
    <n v="1092.96"/>
    <s v="Tiempo Completo"/>
    <s v="No Capacitado"/>
    <s v="Terminado"/>
    <x v="0"/>
    <x v="0"/>
    <s v="NO"/>
    <x v="0"/>
    <s v="Verde"/>
    <s v="Controlado"/>
    <s v="No Suplementado"/>
    <n v="135"/>
    <n v="0"/>
  </r>
  <r>
    <s v="Jessica Rodriguez"/>
    <x v="3"/>
    <x v="1"/>
    <x v="0"/>
    <s v="Planilla"/>
    <x v="5"/>
    <n v="3"/>
    <n v="11491"/>
    <n v="93"/>
    <n v="0"/>
    <n v="0"/>
    <n v="12144"/>
    <n v="5229.8"/>
    <n v="4150.03"/>
    <n v="9379.83"/>
    <n v="1092.96"/>
    <s v="Tiempo Completo"/>
    <s v="Capacitado"/>
    <s v="Terminado"/>
    <x v="0"/>
    <x v="1"/>
    <s v="SI"/>
    <x v="0"/>
    <s v="Verde"/>
    <s v="Controlado"/>
    <s v="No Suplementado"/>
    <n v="135"/>
    <n v="0"/>
  </r>
  <r>
    <s v="Jessica Rodriguez"/>
    <x v="3"/>
    <x v="1"/>
    <x v="0"/>
    <s v="Planilla"/>
    <x v="5"/>
    <n v="3"/>
    <n v="12051"/>
    <n v="93"/>
    <n v="0"/>
    <n v="0"/>
    <n v="12444"/>
    <n v="5106.1400000000003"/>
    <m/>
    <n v="5106.1400000000003"/>
    <n v="1092.96"/>
    <s v="Tiempo Completo"/>
    <s v="Capacitado"/>
    <s v="En Proceso"/>
    <x v="0"/>
    <x v="1"/>
    <s v="NO"/>
    <x v="0"/>
    <s v="Verde"/>
    <s v="Controlado"/>
    <s v="No Suplementado"/>
    <n v="135"/>
    <n v="0"/>
  </r>
  <r>
    <s v="Alexis Correa"/>
    <x v="3"/>
    <x v="1"/>
    <x v="1"/>
    <s v="Servicios"/>
    <x v="5"/>
    <n v="3"/>
    <n v="12051"/>
    <n v="93"/>
    <n v="0"/>
    <n v="0"/>
    <n v="12864"/>
    <n v="5272.93"/>
    <n v="4523.03"/>
    <n v="9795.9599999999991"/>
    <n v="1157.76"/>
    <s v="Tiempo Parcial"/>
    <s v="No Capacitado"/>
    <s v="No Iniciado"/>
    <x v="0"/>
    <x v="0"/>
    <s v="NO"/>
    <x v="0"/>
    <s v="Verde"/>
    <s v="Controlado"/>
    <s v="No Suplementado"/>
    <n v="90"/>
    <n v="0"/>
  </r>
  <r>
    <s v="Alexis Correa"/>
    <x v="3"/>
    <x v="1"/>
    <x v="1"/>
    <s v="Servicios"/>
    <x v="6"/>
    <n v="3"/>
    <n v="12051"/>
    <n v="93"/>
    <n v="0"/>
    <n v="0"/>
    <n v="12144"/>
    <n v="5238.6399999999994"/>
    <n v="4523.55"/>
    <n v="9762.1899999999987"/>
    <m/>
    <s v="Tiempo Parcial"/>
    <s v="Capacitado"/>
    <s v="No Iniciado"/>
    <x v="0"/>
    <x v="0"/>
    <s v="NO"/>
    <x v="0"/>
    <s v="Verde"/>
    <s v="Controlado"/>
    <s v="No Suplementado"/>
    <n v="90"/>
    <n v="0"/>
  </r>
  <r>
    <s v="Alexis Correa"/>
    <x v="3"/>
    <x v="1"/>
    <x v="1"/>
    <s v="Servicios"/>
    <x v="6"/>
    <n v="6"/>
    <n v="10920"/>
    <n v="93"/>
    <n v="2300"/>
    <n v="34.67"/>
    <n v="20220.150000000001"/>
    <n v="3919.3900000000003"/>
    <n v="7447.0199999999995"/>
    <n v="11366.41"/>
    <n v="1230.0900000000001"/>
    <s v="Tiempo Parcial"/>
    <s v="Capacitado"/>
    <s v="No Iniciado"/>
    <x v="0"/>
    <x v="1"/>
    <s v="NO"/>
    <x v="0"/>
    <s v="Verde"/>
    <s v="Controlado"/>
    <s v="No Suplementado"/>
    <n v="135"/>
    <n v="0"/>
  </r>
  <r>
    <s v="Alexis Ripley"/>
    <x v="3"/>
    <x v="1"/>
    <x v="1"/>
    <s v="Planilla"/>
    <x v="6"/>
    <n v="6"/>
    <n v="10500"/>
    <n v="0"/>
    <n v="3540"/>
    <n v="208.15999999999997"/>
    <n v="14248.16"/>
    <n v="5793.7999999999993"/>
    <n v="5154.7299999999996"/>
    <n v="10948.529999999999"/>
    <n v="1282.33"/>
    <s v="Tiempo Completo"/>
    <s v="Capacitado"/>
    <s v="No Iniciado"/>
    <x v="0"/>
    <x v="0"/>
    <s v="NO"/>
    <x v="0"/>
    <s v="Verde"/>
    <s v="Controlado"/>
    <s v="No Suplementado"/>
    <n v="135"/>
    <n v="0"/>
  </r>
  <r>
    <s v="Alexis Ripley"/>
    <x v="4"/>
    <x v="1"/>
    <x v="1"/>
    <s v="Planilla"/>
    <x v="7"/>
    <n v="6"/>
    <n v="12355.3"/>
    <n v="93"/>
    <n v="3100"/>
    <n v="0"/>
    <n v="18160.879999999997"/>
    <n v="6858.34"/>
    <n v="5446.63"/>
    <n v="12304.970000000001"/>
    <n v="1634.48"/>
    <s v="Tiempo Completo"/>
    <s v="Capacitado"/>
    <s v="No Iniciado"/>
    <x v="0"/>
    <x v="0"/>
    <s v="NO"/>
    <x v="0"/>
    <s v="Azul"/>
    <s v="No Controlado"/>
    <s v="No Suplementado"/>
    <n v="45"/>
    <n v="0"/>
  </r>
  <r>
    <s v="Alexis Ripley"/>
    <x v="5"/>
    <x v="1"/>
    <x v="1"/>
    <s v="Planilla"/>
    <x v="7"/>
    <n v="7"/>
    <n v="19400"/>
    <n v="93"/>
    <n v="0"/>
    <n v="0"/>
    <n v="19493"/>
    <n v="10930.25"/>
    <n v="5044.13"/>
    <n v="15974.380000000001"/>
    <n v="1754.37"/>
    <s v="Tiempo Completo"/>
    <s v="Capacitado"/>
    <s v="Terminado"/>
    <x v="0"/>
    <x v="1"/>
    <s v="NO"/>
    <x v="0"/>
    <s v="Azul"/>
    <s v="No Controlado"/>
    <s v="No Suplementado"/>
    <n v="45"/>
    <n v="0"/>
  </r>
  <r>
    <s v="Alicia A. Elmasian"/>
    <x v="6"/>
    <x v="1"/>
    <x v="1"/>
    <s v="Planilla"/>
    <x v="7"/>
    <n v="7"/>
    <n v="19800"/>
    <n v="93"/>
    <n v="0"/>
    <n v="0"/>
    <n v="20586.23"/>
    <n v="10957.1"/>
    <n v="5891.9"/>
    <n v="16849"/>
    <n v="1844.75"/>
    <s v="Tiempo Completo"/>
    <s v="No Capacitado"/>
    <s v="Terminado"/>
    <x v="0"/>
    <x v="0"/>
    <s v="NO"/>
    <x v="0"/>
    <s v="Azul"/>
    <s v="Controlado"/>
    <s v="No Suplementado"/>
    <n v="135"/>
    <n v="0"/>
  </r>
  <r>
    <s v="Alicia A. Elmasian"/>
    <x v="6"/>
    <x v="1"/>
    <x v="1"/>
    <s v="Planilla"/>
    <x v="8"/>
    <n v="7"/>
    <n v="21250"/>
    <n v="93"/>
    <n v="0"/>
    <m/>
    <n v="21868"/>
    <n v="11298.460000000001"/>
    <n v="6610.65"/>
    <n v="17909.11"/>
    <n v="1968.12"/>
    <s v="Tiempo Completo"/>
    <s v="Capacitado"/>
    <s v="Terminado"/>
    <x v="1"/>
    <x v="0"/>
    <s v="NO"/>
    <x v="0"/>
    <s v="Azul"/>
    <s v="No Controlado"/>
    <s v="No Suplementado"/>
    <n v="45"/>
    <n v="0"/>
  </r>
  <r>
    <s v="Alicia A. Elmasian"/>
    <x v="7"/>
    <x v="1"/>
    <x v="1"/>
    <s v="Planilla"/>
    <x v="8"/>
    <n v="7"/>
    <n v="18288.330000000002"/>
    <n v="186"/>
    <n v="0"/>
    <n v="0"/>
    <n v="20296.47"/>
    <n v="11035.630000000001"/>
    <n v="5620.02"/>
    <n v="16655.650000000001"/>
    <n v="1826.6799999999998"/>
    <s v="Tiempo Completo"/>
    <s v="Capacitado"/>
    <s v="En Proceso"/>
    <x v="2"/>
    <x v="0"/>
    <s v="NO"/>
    <x v="0"/>
    <s v="Azul"/>
    <s v="Controlado"/>
    <s v="No Suplementado"/>
    <n v="90"/>
    <n v="0"/>
  </r>
  <r>
    <s v="Alison Gonzalez"/>
    <x v="8"/>
    <x v="1"/>
    <x v="1"/>
    <s v="Servicios"/>
    <x v="8"/>
    <n v="7"/>
    <n v="19568.330000000002"/>
    <n v="186"/>
    <n v="0"/>
    <n v="0"/>
    <n v="20536"/>
    <n v="11197.02"/>
    <n v="5650.46"/>
    <n v="16847.48"/>
    <n v="1848.2399999999998"/>
    <s v="Tiempo Completo"/>
    <s v="Capacitado"/>
    <s v="En Proceso"/>
    <x v="1"/>
    <x v="1"/>
    <s v="SI"/>
    <x v="0"/>
    <s v="Azul"/>
    <s v="Controlado"/>
    <s v="Suplementado"/>
    <n v="135"/>
    <n v="240"/>
  </r>
  <r>
    <s v="Alison Gonzalez"/>
    <x v="9"/>
    <x v="1"/>
    <x v="1"/>
    <s v="Servicios"/>
    <x v="0"/>
    <n v="7"/>
    <n v="18276.879999999997"/>
    <n v="186"/>
    <n v="0"/>
    <n v="0"/>
    <n v="19687.879999999997"/>
    <n v="9912.07"/>
    <n v="6599.18"/>
    <n v="16511.25"/>
    <n v="1753.7399999999998"/>
    <s v="Tiempo Completo"/>
    <s v="No Capacitado"/>
    <s v="No Iniciado"/>
    <x v="1"/>
    <x v="1"/>
    <s v="NO"/>
    <x v="0"/>
    <s v="Azul"/>
    <s v="Controlado"/>
    <s v="Suplementado"/>
    <n v="135"/>
    <n v="240"/>
  </r>
  <r>
    <s v="Alison Gonzalez"/>
    <x v="9"/>
    <x v="1"/>
    <x v="1"/>
    <s v="Servicios"/>
    <x v="0"/>
    <n v="9"/>
    <n v="21891.67"/>
    <n v="279"/>
    <n v="0"/>
    <n v="0"/>
    <n v="22729"/>
    <n v="13905.01"/>
    <n v="5593.5700000000006"/>
    <n v="19498.580000000002"/>
    <n v="2095.8599999999997"/>
    <s v="Tiempo Completo"/>
    <s v="No Capacitado"/>
    <s v="Terminado"/>
    <x v="0"/>
    <x v="1"/>
    <s v="NO"/>
    <x v="0"/>
    <s v="Azul"/>
    <s v="Controlado"/>
    <s v="Suplementado"/>
    <n v="90"/>
    <n v="240"/>
  </r>
  <r>
    <s v="Alcides Arosemena"/>
    <x v="9"/>
    <x v="1"/>
    <x v="1"/>
    <s v="Servicios"/>
    <x v="0"/>
    <n v="8"/>
    <n v="21688.33"/>
    <n v="279"/>
    <n v="0"/>
    <n v="0"/>
    <n v="22469"/>
    <n v="14468.259999999998"/>
    <n v="3737.67"/>
    <n v="18205.93"/>
    <n v="2022.21"/>
    <s v="Tiempo Completo"/>
    <s v="Capacitado"/>
    <s v="Terminado"/>
    <x v="0"/>
    <x v="1"/>
    <s v="NO"/>
    <x v="0"/>
    <s v="Azul"/>
    <s v="Controlado"/>
    <s v="Suplementado"/>
    <n v="135"/>
    <n v="240"/>
  </r>
  <r>
    <s v="Roberto Alonso"/>
    <x v="10"/>
    <x v="1"/>
    <x v="1"/>
    <s v="Servicios"/>
    <x v="1"/>
    <n v="10"/>
    <n v="21296.67"/>
    <n v="279"/>
    <n v="0"/>
    <n v="0"/>
    <n v="23869"/>
    <n v="10428.5"/>
    <n v="2810.93"/>
    <n v="13239.43"/>
    <n v="1961.6100000000001"/>
    <s v="Tiempo Completo"/>
    <s v="Capacitado"/>
    <s v="Terminado"/>
    <x v="0"/>
    <x v="0"/>
    <s v="NO"/>
    <x v="0"/>
    <s v="Azul"/>
    <s v="Controlado"/>
    <s v="Suplementado"/>
    <n v="135"/>
    <n v="240"/>
  </r>
  <r>
    <s v="Roberto Alonso"/>
    <x v="10"/>
    <x v="1"/>
    <x v="1"/>
    <s v="Servicios"/>
    <x v="1"/>
    <n v="9"/>
    <n v="16200"/>
    <n v="186"/>
    <n v="0"/>
    <n v="0"/>
    <n v="19186"/>
    <n v="9080.1699999999983"/>
    <n v="7363.28"/>
    <n v="16443.449999999997"/>
    <n v="1477.4499999999998"/>
    <s v="Tiempo Completo"/>
    <s v="Capacitado"/>
    <s v="Terminado"/>
    <x v="0"/>
    <x v="0"/>
    <s v="NO"/>
    <x v="0"/>
    <s v="Azul"/>
    <s v="Controlado"/>
    <s v="Suplementado"/>
    <n v="135"/>
    <n v="240"/>
  </r>
  <r>
    <s v="Roberto Alonso"/>
    <x v="11"/>
    <x v="1"/>
    <x v="1"/>
    <s v="Servicios"/>
    <x v="1"/>
    <n v="8"/>
    <n v="16650"/>
    <n v="93"/>
    <n v="0"/>
    <n v="0"/>
    <n v="19543"/>
    <n v="9443.76"/>
    <n v="7395.91"/>
    <n v="16839.669999999998"/>
    <m/>
    <s v="Tiempo Completo"/>
    <s v="No Capacitado"/>
    <s v="Terminado"/>
    <x v="0"/>
    <x v="1"/>
    <s v="NO"/>
    <x v="0"/>
    <s v="Azul"/>
    <s v="Controlado"/>
    <s v="Suplementado"/>
    <n v="90"/>
    <n v="240"/>
  </r>
  <r>
    <s v="Giovana Justo"/>
    <x v="12"/>
    <x v="1"/>
    <x v="1"/>
    <s v="Servicios"/>
    <x v="2"/>
    <n v="10"/>
    <n v="5990"/>
    <n v="372"/>
    <n v="0"/>
    <n v="0"/>
    <n v="6362"/>
    <n v="2559.4700000000003"/>
    <n v="3014.7300000000005"/>
    <n v="5574.2000000000007"/>
    <n v="743.97000000000014"/>
    <s v="Tiempo Completo"/>
    <s v="Capacitado"/>
    <s v="Terminado"/>
    <x v="0"/>
    <x v="0"/>
    <s v="NO"/>
    <x v="0"/>
    <s v="Azul"/>
    <s v="No Controlado"/>
    <s v="No Suplementado"/>
    <n v="45"/>
    <n v="0"/>
  </r>
  <r>
    <s v="Giovana Justo"/>
    <x v="13"/>
    <x v="1"/>
    <x v="1"/>
    <s v="Servicios"/>
    <x v="2"/>
    <n v="17"/>
    <n v="39746.660000000003"/>
    <n v="744"/>
    <n v="6168.7200000000012"/>
    <n v="70.540000000000006"/>
    <n v="46729.920000000006"/>
    <n v="19845.309999999998"/>
    <n v="19982.7"/>
    <n v="39828.009999999995"/>
    <n v="4205.6900000000005"/>
    <s v="Tiempo Completo"/>
    <s v="Capacitado"/>
    <s v="En Proceso"/>
    <x v="0"/>
    <x v="0"/>
    <s v="NO"/>
    <x v="2"/>
    <s v="Azul"/>
    <s v="Controlado"/>
    <s v="No Suplementado"/>
    <n v="90"/>
    <n v="0"/>
  </r>
  <r>
    <s v="Giovana Justo"/>
    <x v="13"/>
    <x v="1"/>
    <x v="1"/>
    <s v="Servicios"/>
    <x v="2"/>
    <n v="19"/>
    <n v="36026.67"/>
    <n v="930"/>
    <n v="16165.87"/>
    <n v="158.72"/>
    <n v="56987.92"/>
    <n v="34547.9"/>
    <n v="14066.73"/>
    <n v="48614.630000000005"/>
    <n v="5128.9099999999989"/>
    <s v="Tiempo Completo"/>
    <s v="Capacitado"/>
    <s v="En Proceso"/>
    <x v="0"/>
    <x v="0"/>
    <s v="SI"/>
    <x v="2"/>
    <s v="Azul"/>
    <s v="No Controlado"/>
    <s v="No Suplementado"/>
    <n v="45"/>
    <n v="0"/>
  </r>
  <r>
    <s v="Alison Johnson"/>
    <x v="14"/>
    <x v="1"/>
    <x v="1"/>
    <s v="Servicios"/>
    <x v="3"/>
    <n v="18"/>
    <n v="37774.979999999996"/>
    <n v="837"/>
    <n v="21482.870000000003"/>
    <n v="362.5"/>
    <n v="62190.7"/>
    <n v="33941.480000000003"/>
    <n v="18714.030000000002"/>
    <n v="52655.510000000009"/>
    <n v="5575.56"/>
    <s v="Tiempo Parcial"/>
    <s v="No Capacitado"/>
    <s v="No Iniciado"/>
    <x v="0"/>
    <x v="1"/>
    <s v="NO"/>
    <x v="0"/>
    <s v="Azul"/>
    <s v="No Controlado"/>
    <s v="No Suplementado"/>
    <n v="45"/>
    <n v="0"/>
  </r>
  <r>
    <s v="Alison Johnson"/>
    <x v="14"/>
    <x v="1"/>
    <x v="1"/>
    <s v="Servicios"/>
    <x v="3"/>
    <n v="19"/>
    <n v="23439.989999999998"/>
    <n v="1023"/>
    <n v="1217.4000000000001"/>
    <m/>
    <n v="37187.770000000004"/>
    <n v="20897.88"/>
    <n v="11501.28"/>
    <n v="32399.160000000003"/>
    <n v="3384.0099999999998"/>
    <s v="Tiempo Parcial"/>
    <s v="No Capacitado"/>
    <s v="Terminado"/>
    <x v="0"/>
    <x v="0"/>
    <s v="SI"/>
    <x v="0"/>
    <s v="Azul"/>
    <s v="No Controlado"/>
    <s v="No Suplementado"/>
    <n v="45"/>
    <n v="0"/>
  </r>
  <r>
    <s v="Alison Johnson"/>
    <x v="14"/>
    <x v="1"/>
    <x v="1"/>
    <s v="Servicios"/>
    <x v="3"/>
    <n v="6"/>
    <n v="5299.99"/>
    <n v="186"/>
    <n v="0"/>
    <n v="0"/>
    <n v="8669.2200000000012"/>
    <n v="4556"/>
    <n v="2991.52"/>
    <n v="7547.52"/>
    <n v="888.17"/>
    <s v="Tiempo Parcial"/>
    <s v="Capacitado"/>
    <s v="Terminado"/>
    <x v="1"/>
    <x v="0"/>
    <s v="SI"/>
    <x v="2"/>
    <s v="Azul"/>
    <s v="Controlado"/>
    <s v="No Suplementado"/>
    <n v="135"/>
    <n v="0"/>
  </r>
  <r>
    <s v="Alyssa Adefioye"/>
    <x v="14"/>
    <x v="1"/>
    <x v="1"/>
    <s v="Planilla"/>
    <x v="4"/>
    <n v="1"/>
    <n v="0"/>
    <n v="0"/>
    <n v="0"/>
    <n v="0"/>
    <n v="200"/>
    <m/>
    <n v="200"/>
    <n v="200"/>
    <n v="83.7"/>
    <s v="Tiempo Completo"/>
    <s v="No Capacitado"/>
    <s v="Terminado"/>
    <x v="2"/>
    <x v="1"/>
    <s v="NO"/>
    <x v="2"/>
    <s v="Azul"/>
    <s v="No Controlado"/>
    <s v="No Suplementado"/>
    <n v="45"/>
    <n v="0"/>
  </r>
  <r>
    <s v="Alyssa Adefioye"/>
    <x v="14"/>
    <x v="1"/>
    <x v="1"/>
    <s v="Planilla"/>
    <x v="4"/>
    <n v="12"/>
    <n v="9340"/>
    <n v="465"/>
    <n v="1041.1200000000001"/>
    <n v="410"/>
    <n v="11256.12"/>
    <n v="5752.35"/>
    <n v="4097.6400000000003"/>
    <n v="9849.9900000000016"/>
    <n v="1061.5500000000002"/>
    <s v="Tiempo Completo"/>
    <s v="Capacitado"/>
    <s v="Terminado"/>
    <x v="1"/>
    <x v="1"/>
    <s v="SI"/>
    <x v="2"/>
    <s v="Azul"/>
    <s v="Controlado"/>
    <s v="No Suplementado"/>
    <n v="90"/>
    <n v="0"/>
  </r>
  <r>
    <s v="Alyssa Adefioye"/>
    <x v="14"/>
    <x v="1"/>
    <x v="1"/>
    <s v="Planilla"/>
    <x v="4"/>
    <n v="16"/>
    <n v="35743.310000000005"/>
    <n v="558"/>
    <n v="13225.849999999999"/>
    <n v="125"/>
    <n v="54718.83"/>
    <n v="30210.739999999998"/>
    <m/>
    <n v="30210.739999999998"/>
    <n v="4789.6899999999996"/>
    <s v="Tiempo Completo"/>
    <s v="Capacitado"/>
    <s v="Terminado"/>
    <x v="1"/>
    <x v="1"/>
    <s v="SI"/>
    <x v="2"/>
    <s v="Verde"/>
    <s v="Controlado"/>
    <s v="No Suplementado"/>
    <n v="90"/>
    <n v="0"/>
  </r>
  <r>
    <s v="Alan Campines"/>
    <x v="14"/>
    <x v="1"/>
    <x v="1"/>
    <s v="Planilla"/>
    <x v="5"/>
    <n v="17"/>
    <n v="34609.99"/>
    <n v="558"/>
    <n v="18033.73"/>
    <n v="183.32999999999998"/>
    <n v="54991.73"/>
    <n v="31555.690000000002"/>
    <n v="14826.68"/>
    <n v="46382.37"/>
    <n v="4949.25"/>
    <s v="Tiempo Completo"/>
    <s v="Capacitado"/>
    <s v="No Iniciado"/>
    <x v="0"/>
    <x v="1"/>
    <s v="SI"/>
    <x v="2"/>
    <s v="Verde"/>
    <s v="No Controlado"/>
    <s v="No Suplementado"/>
    <n v="45"/>
    <n v="0"/>
  </r>
  <r>
    <s v="Alan Campines"/>
    <x v="15"/>
    <x v="1"/>
    <x v="1"/>
    <s v="Planilla"/>
    <x v="5"/>
    <n v="16"/>
    <n v="32846.68"/>
    <n v="651"/>
    <n v="21411.629999999997"/>
    <n v="163.66"/>
    <n v="55072.97"/>
    <n v="32228.729999999996"/>
    <n v="13883.94"/>
    <n v="46112.67"/>
    <m/>
    <s v="Tiempo Completo"/>
    <s v="No Capacitado"/>
    <s v="Terminado"/>
    <x v="1"/>
    <x v="1"/>
    <s v="SI"/>
    <x v="2"/>
    <s v="Verde"/>
    <s v="Controlado"/>
    <s v="No Suplementado"/>
    <n v="135"/>
    <n v="0"/>
  </r>
  <r>
    <s v="Alan Campines"/>
    <x v="5"/>
    <x v="1"/>
    <x v="1"/>
    <s v="Planilla"/>
    <x v="5"/>
    <n v="5"/>
    <n v="13847.5"/>
    <n v="279"/>
    <n v="2700"/>
    <n v="9.86"/>
    <n v="24923.48"/>
    <n v="13598.919999999998"/>
    <m/>
    <n v="13598.919999999998"/>
    <n v="1699.38"/>
    <s v="Tiempo Completo"/>
    <s v="Capacitado"/>
    <s v="Terminado"/>
    <x v="2"/>
    <x v="1"/>
    <s v="SI"/>
    <x v="0"/>
    <s v="Verde"/>
    <s v="Controlado"/>
    <s v="No Suplementado"/>
    <n v="90"/>
    <n v="0"/>
  </r>
  <r>
    <s v="Alexis Castro"/>
    <x v="5"/>
    <x v="1"/>
    <x v="1"/>
    <s v="Planilla"/>
    <x v="6"/>
    <n v="4"/>
    <n v="10720"/>
    <n v="279"/>
    <n v="2326.33"/>
    <n v="0"/>
    <n v="13325.33"/>
    <n v="10718.880000000001"/>
    <m/>
    <n v="10718.880000000001"/>
    <n v="1199.28"/>
    <s v="Tiempo Completo"/>
    <s v="Capacitado"/>
    <s v="Terminado"/>
    <x v="1"/>
    <x v="1"/>
    <s v="SI"/>
    <x v="0"/>
    <s v="Verde"/>
    <s v="Controlado"/>
    <s v="No Suplementado"/>
    <n v="135"/>
    <n v="0"/>
  </r>
  <r>
    <s v="Alexis Castro"/>
    <x v="16"/>
    <x v="1"/>
    <x v="1"/>
    <s v="Planilla"/>
    <x v="6"/>
    <n v="3"/>
    <n v="8660"/>
    <n v="186"/>
    <n v="2000"/>
    <n v="14.79"/>
    <n v="11760.79"/>
    <n v="8043.0199999999995"/>
    <m/>
    <n v="8043.0199999999995"/>
    <n v="1058.47"/>
    <s v="Tiempo Completo"/>
    <s v="Capacitado"/>
    <s v="Terminado"/>
    <x v="1"/>
    <x v="1"/>
    <s v="SI"/>
    <x v="0"/>
    <s v="Verde"/>
    <s v="No Controlado"/>
    <s v="No Suplementado"/>
    <n v="45"/>
    <n v="0"/>
  </r>
  <r>
    <s v="Alexis Castro"/>
    <x v="16"/>
    <x v="1"/>
    <x v="1"/>
    <s v="Planilla"/>
    <x v="6"/>
    <n v="3"/>
    <n v="10600"/>
    <n v="186"/>
    <n v="0"/>
    <n v="0"/>
    <n v="10786"/>
    <n v="8500.06"/>
    <m/>
    <n v="8500.06"/>
    <n v="970.74"/>
    <s v="Tiempo Completo"/>
    <s v="No Capacitado"/>
    <s v="Terminado"/>
    <x v="0"/>
    <x v="1"/>
    <s v="SI"/>
    <x v="0"/>
    <s v="Verde"/>
    <s v="Controlado"/>
    <s v="No Suplementado"/>
    <n v="90"/>
    <n v="0"/>
  </r>
  <r>
    <s v="Jessica Rodriguez"/>
    <x v="16"/>
    <x v="1"/>
    <x v="1"/>
    <s v="Planilla"/>
    <x v="7"/>
    <n v="3"/>
    <n v="5666.66"/>
    <n v="93"/>
    <n v="0"/>
    <n v="0"/>
    <n v="12852.66"/>
    <n v="11390.98"/>
    <m/>
    <n v="11390.98"/>
    <n v="518.37"/>
    <s v="Tiempo Completo"/>
    <s v="Capacitado"/>
    <s v="Terminado"/>
    <x v="0"/>
    <x v="1"/>
    <s v="SI"/>
    <x v="0"/>
    <s v="Verde"/>
    <s v="No Controlado"/>
    <s v="No Suplementado"/>
    <n v="45"/>
    <n v="0"/>
  </r>
  <r>
    <s v="Jessica Rodriguez"/>
    <x v="16"/>
    <x v="1"/>
    <x v="1"/>
    <s v="Planilla"/>
    <x v="7"/>
    <n v="4"/>
    <n v="10626.67"/>
    <n v="279"/>
    <n v="0"/>
    <m/>
    <n v="13266.18"/>
    <n v="10827.95"/>
    <m/>
    <n v="10827.95"/>
    <n v="983.96"/>
    <s v="Tiempo Completo"/>
    <s v="Capacitado"/>
    <s v="En Proceso"/>
    <x v="0"/>
    <x v="1"/>
    <s v="SI"/>
    <x v="0"/>
    <s v="Amarrillo"/>
    <s v="Controlado"/>
    <s v="Suplementado"/>
    <n v="135"/>
    <n v="240"/>
  </r>
  <r>
    <s v="Alexis Correa"/>
    <x v="17"/>
    <x v="1"/>
    <x v="1"/>
    <s v="Servicios"/>
    <x v="7"/>
    <n v="5"/>
    <n v="10696.66"/>
    <n v="279"/>
    <n v="0"/>
    <n v="3266.67"/>
    <n v="14513.69"/>
    <n v="11064.33"/>
    <n v="1058.92"/>
    <n v="12123.25"/>
    <n v="1012.24"/>
    <s v="Tiempo Parcial"/>
    <s v="No Capacitado"/>
    <s v="No Iniciado"/>
    <x v="0"/>
    <x v="1"/>
    <s v="SI"/>
    <x v="0"/>
    <s v="Amarrillo"/>
    <s v="No Controlado"/>
    <s v="Suplementado"/>
    <n v="45"/>
    <n v="240"/>
  </r>
  <r>
    <s v="Alexis Correa"/>
    <x v="18"/>
    <x v="1"/>
    <x v="1"/>
    <s v="Servicios"/>
    <x v="8"/>
    <n v="5"/>
    <n v="10190"/>
    <n v="279"/>
    <n v="0"/>
    <n v="62.480000000000004"/>
    <n v="14598.14"/>
    <n v="11135.18"/>
    <n v="1194.27"/>
    <n v="12329.45"/>
    <n v="977.83"/>
    <s v="Tiempo Parcial"/>
    <s v="Capacitado"/>
    <s v="No Iniciado"/>
    <x v="0"/>
    <x v="1"/>
    <s v="SI"/>
    <x v="2"/>
    <s v="Amarrillo"/>
    <s v="Controlado"/>
    <s v="Suplementado"/>
    <n v="90"/>
    <n v="240"/>
  </r>
  <r>
    <s v="Alexis Correa"/>
    <x v="19"/>
    <x v="1"/>
    <x v="1"/>
    <s v="Servicios"/>
    <x v="8"/>
    <n v="4"/>
    <n v="15750"/>
    <n v="279"/>
    <n v="0"/>
    <n v="16.350000000000001"/>
    <n v="19545.349999999999"/>
    <n v="12787.2"/>
    <m/>
    <n v="12787.2"/>
    <n v="1759.08"/>
    <s v="Tiempo Parcial"/>
    <s v="Capacitado"/>
    <s v="No Iniciado"/>
    <x v="0"/>
    <x v="1"/>
    <s v="SI"/>
    <x v="0"/>
    <s v="Amarrillo"/>
    <s v="Controlado"/>
    <s v="Suplementado"/>
    <n v="135"/>
    <n v="240"/>
  </r>
  <r>
    <s v="Alexis Ripley"/>
    <x v="20"/>
    <x v="1"/>
    <x v="2"/>
    <s v="Planilla"/>
    <x v="8"/>
    <n v="5"/>
    <n v="15956.66"/>
    <n v="279"/>
    <n v="0"/>
    <n v="0"/>
    <n v="17708.989999999998"/>
    <n v="11317.71"/>
    <m/>
    <n v="11317.71"/>
    <n v="1641.5100000000002"/>
    <s v="Tiempo Completo"/>
    <s v="Capacitado"/>
    <s v="No Iniciado"/>
    <x v="0"/>
    <x v="1"/>
    <s v="SI"/>
    <x v="0"/>
    <s v="Amarrillo"/>
    <s v="Controlado"/>
    <s v="Suplementado"/>
    <n v="135"/>
    <n v="240"/>
  </r>
  <r>
    <s v="Alexis Ripley"/>
    <x v="20"/>
    <x v="1"/>
    <x v="2"/>
    <s v="Planilla"/>
    <x v="0"/>
    <n v="4"/>
    <n v="14556.66"/>
    <n v="279"/>
    <n v="0"/>
    <n v="0"/>
    <n v="19462.330000000002"/>
    <n v="15667.76"/>
    <m/>
    <n v="15667.76"/>
    <n v="1751.6100000000001"/>
    <s v="Tiempo Completo"/>
    <s v="Capacitado"/>
    <s v="No Iniciado"/>
    <x v="0"/>
    <x v="1"/>
    <s v="SI"/>
    <x v="0"/>
    <s v="Amarrillo"/>
    <s v="Controlado"/>
    <s v="Suplementado"/>
    <n v="135"/>
    <n v="240"/>
  </r>
  <r>
    <s v="Alexis Ripley"/>
    <x v="21"/>
    <x v="1"/>
    <x v="2"/>
    <s v="Planilla"/>
    <x v="0"/>
    <n v="4"/>
    <n v="15738.66"/>
    <n v="279"/>
    <n v="0"/>
    <n v="0"/>
    <n v="16417.66"/>
    <n v="13341.48"/>
    <m/>
    <n v="13341.48"/>
    <n v="1441.5900000000001"/>
    <s v="Tiempo Completo"/>
    <s v="Capacitado"/>
    <s v="Terminado"/>
    <x v="0"/>
    <x v="1"/>
    <s v="SI"/>
    <x v="2"/>
    <s v="Amarrillo"/>
    <s v="Controlado"/>
    <s v="Suplementado"/>
    <n v="90"/>
    <n v="240"/>
  </r>
  <r>
    <s v="Alicia A. Elmasian"/>
    <x v="22"/>
    <x v="1"/>
    <x v="2"/>
    <s v="Planilla"/>
    <x v="0"/>
    <n v="4"/>
    <n v="14416.67"/>
    <n v="279"/>
    <n v="0"/>
    <n v="0"/>
    <n v="16095.67"/>
    <n v="12684.220000000001"/>
    <m/>
    <n v="12684.220000000001"/>
    <n v="1448.6100000000001"/>
    <s v="Tiempo Completo"/>
    <s v="No Capacitado"/>
    <s v="Terminado"/>
    <x v="0"/>
    <x v="1"/>
    <s v="SI"/>
    <x v="2"/>
    <s v="Amarrillo"/>
    <s v="Controlado"/>
    <s v="No Suplementado"/>
    <n v="90"/>
    <n v="0"/>
  </r>
  <r>
    <s v="Alicia A. Elmasian"/>
    <x v="22"/>
    <x v="1"/>
    <x v="2"/>
    <s v="Planilla"/>
    <x v="1"/>
    <n v="4"/>
    <n v="14520"/>
    <n v="279"/>
    <n v="0"/>
    <n v="72.17"/>
    <n v="16034.5"/>
    <n v="11859.64"/>
    <m/>
    <n v="11859.64"/>
    <m/>
    <s v="Tiempo Completo"/>
    <s v="Capacitado"/>
    <s v="Terminado"/>
    <x v="1"/>
    <x v="1"/>
    <s v="SI"/>
    <x v="2"/>
    <s v="Amarrillo"/>
    <s v="Controlado"/>
    <s v="No Suplementado"/>
    <n v="135"/>
    <n v="0"/>
  </r>
  <r>
    <s v="Alicia A. Elmasian"/>
    <x v="23"/>
    <x v="1"/>
    <x v="2"/>
    <s v="Planilla"/>
    <x v="1"/>
    <n v="19"/>
    <n v="22726.33"/>
    <n v="465"/>
    <n v="2620"/>
    <n v="4589.6799999999994"/>
    <n v="38540.82"/>
    <n v="21861.47"/>
    <n v="4952.0600000000004"/>
    <n v="26813.530000000002"/>
    <n v="2797.7699999999995"/>
    <s v="Tiempo Completo"/>
    <s v="Capacitado"/>
    <s v="En Proceso"/>
    <x v="2"/>
    <x v="1"/>
    <s v="SI"/>
    <x v="2"/>
    <s v="Amarrillo"/>
    <s v="Controlado"/>
    <s v="No Suplementado"/>
    <n v="135"/>
    <n v="0"/>
  </r>
  <r>
    <s v="Alison Gonzalez"/>
    <x v="23"/>
    <x v="1"/>
    <x v="2"/>
    <s v="Servicios"/>
    <x v="1"/>
    <n v="20"/>
    <n v="26531.989999999998"/>
    <n v="465"/>
    <n v="2560"/>
    <n v="3506.5600000000009"/>
    <n v="33737.509999999995"/>
    <n v="24081.609999999997"/>
    <n v="4602.3100000000004"/>
    <n v="28683.919999999998"/>
    <n v="3096.1299999999992"/>
    <s v="Tiempo Completo"/>
    <s v="Capacitado"/>
    <s v="En Proceso"/>
    <x v="1"/>
    <x v="1"/>
    <s v="SI"/>
    <x v="1"/>
    <s v="Rojo"/>
    <s v="Controlado"/>
    <s v="Suplementado"/>
    <n v="135"/>
    <n v="240"/>
  </r>
  <r>
    <s v="Alison Gonzalez"/>
    <x v="23"/>
    <x v="1"/>
    <x v="2"/>
    <s v="Servicios"/>
    <x v="2"/>
    <n v="20"/>
    <n v="28804.660000000003"/>
    <n v="465"/>
    <n v="2786.66"/>
    <n v="5757.1899999999987"/>
    <n v="41312.82"/>
    <n v="26796.589999999997"/>
    <n v="4591.8"/>
    <n v="31388.389999999996"/>
    <n v="3718.17"/>
    <s v="Tiempo Completo"/>
    <s v="No Capacitado"/>
    <s v="No Iniciado"/>
    <x v="1"/>
    <x v="0"/>
    <s v="SI"/>
    <x v="0"/>
    <s v="Rojo"/>
    <s v="Controlado"/>
    <s v="Suplementado"/>
    <n v="45"/>
    <n v="240"/>
  </r>
  <r>
    <s v="Alison Gonzalez"/>
    <x v="23"/>
    <x v="1"/>
    <x v="2"/>
    <s v="Servicios"/>
    <x v="2"/>
    <n v="20"/>
    <n v="28902.33"/>
    <n v="558"/>
    <n v="0"/>
    <n v="3492.9999999999995"/>
    <n v="32953.33"/>
    <n v="24684.040000000005"/>
    <n v="2844.2"/>
    <n v="27528.240000000005"/>
    <n v="3129.0499999999997"/>
    <s v="Tiempo Completo"/>
    <s v="No Capacitado"/>
    <s v="Terminado"/>
    <x v="0"/>
    <x v="1"/>
    <s v="SI"/>
    <x v="0"/>
    <s v="Rojo"/>
    <s v="Controlado"/>
    <s v="Suplementado"/>
    <n v="45"/>
    <n v="240"/>
  </r>
  <r>
    <s v="Alcides Arosemena"/>
    <x v="24"/>
    <x v="1"/>
    <x v="2"/>
    <s v="Servicios"/>
    <x v="2"/>
    <n v="22"/>
    <n v="41493.64"/>
    <n v="651"/>
    <n v="0"/>
    <n v="4885.54"/>
    <n v="49121.919999999998"/>
    <n v="35317.54"/>
    <n v="4851.66"/>
    <n v="40169.199999999997"/>
    <n v="4400.6900000000005"/>
    <s v="Tiempo Completo"/>
    <s v="Capacitado"/>
    <s v="Terminado"/>
    <x v="0"/>
    <x v="0"/>
    <s v="SI"/>
    <x v="0"/>
    <s v="Rojo"/>
    <s v="Controlado"/>
    <s v="Suplementado"/>
    <n v="45"/>
    <n v="240"/>
  </r>
  <r>
    <s v="Roberto Alonso"/>
    <x v="24"/>
    <x v="1"/>
    <x v="2"/>
    <s v="Servicios"/>
    <x v="3"/>
    <n v="23"/>
    <n v="42002.99"/>
    <n v="651"/>
    <n v="300"/>
    <m/>
    <n v="48016.24"/>
    <n v="31034.879999999997"/>
    <n v="7510.7"/>
    <n v="38545.579999999994"/>
    <n v="4365.45"/>
    <s v="Tiempo Completo"/>
    <s v="Capacitado"/>
    <s v="Terminado"/>
    <x v="0"/>
    <x v="0"/>
    <s v="NO"/>
    <x v="0"/>
    <s v="Azul"/>
    <s v="Controlado"/>
    <s v="Suplementado"/>
    <n v="45"/>
    <n v="240"/>
  </r>
  <r>
    <s v="Roberto Alonso"/>
    <x v="25"/>
    <x v="1"/>
    <x v="2"/>
    <s v="Servicios"/>
    <x v="3"/>
    <n v="24"/>
    <n v="37768.519999999997"/>
    <n v="651"/>
    <n v="0"/>
    <n v="0"/>
    <n v="50713.299999999996"/>
    <n v="34044.21"/>
    <n v="7835.630000000001"/>
    <n v="41879.839999999997"/>
    <n v="4589.2999999999993"/>
    <s v="Tiempo Completo"/>
    <s v="Capacitado"/>
    <s v="Terminado"/>
    <x v="0"/>
    <x v="1"/>
    <s v="SI"/>
    <x v="0"/>
    <s v="Azul"/>
    <s v="Controlado"/>
    <s v="Suplementado"/>
    <n v="45"/>
    <n v="240"/>
  </r>
  <r>
    <s v="Roberto Alonso"/>
    <x v="25"/>
    <x v="1"/>
    <x v="2"/>
    <s v="Servicios"/>
    <x v="3"/>
    <n v="27"/>
    <n v="46344.630000000005"/>
    <n v="744"/>
    <n v="0"/>
    <n v="2176.4899999999998"/>
    <n v="50659.18"/>
    <n v="33964.14"/>
    <n v="7963.0099999999993"/>
    <n v="41927.15"/>
    <n v="4500.2599999999993"/>
    <s v="Tiempo Completo"/>
    <s v="No Capacitado"/>
    <s v="Terminado"/>
    <x v="0"/>
    <x v="1"/>
    <s v="SI"/>
    <x v="0"/>
    <s v="Azul"/>
    <s v="Controlado"/>
    <s v="Suplementado"/>
    <n v="90"/>
    <n v="240"/>
  </r>
  <r>
    <s v="Giovana Justo"/>
    <x v="25"/>
    <x v="1"/>
    <x v="2"/>
    <s v="Servicios"/>
    <x v="4"/>
    <n v="26"/>
    <n v="45539.33"/>
    <n v="558"/>
    <n v="0"/>
    <n v="1251.0200000000002"/>
    <n v="49139.61"/>
    <n v="34175.769999999997"/>
    <n v="7320.5"/>
    <n v="41496.269999999997"/>
    <n v="4266.4599999999991"/>
    <s v="Tiempo Completo"/>
    <s v="Capacitado"/>
    <s v="Terminado"/>
    <x v="0"/>
    <x v="0"/>
    <s v="SI"/>
    <x v="0"/>
    <s v="Azul"/>
    <s v="Controlado"/>
    <s v="No Suplementado"/>
    <n v="90"/>
    <n v="0"/>
  </r>
  <r>
    <s v="Giovana Justo"/>
    <x v="25"/>
    <x v="1"/>
    <x v="2"/>
    <s v="Servicios"/>
    <x v="4"/>
    <n v="26"/>
    <n v="46880.46"/>
    <n v="651"/>
    <n v="0"/>
    <n v="4349.8599999999997"/>
    <n v="54680.72"/>
    <n v="36074.54"/>
    <n v="9827.6299999999992"/>
    <n v="45902.17"/>
    <n v="4771.18"/>
    <s v="Tiempo Completo"/>
    <s v="Capacitado"/>
    <s v="En Proceso"/>
    <x v="0"/>
    <x v="1"/>
    <s v="SI"/>
    <x v="0"/>
    <s v="Azul"/>
    <s v="Controlado"/>
    <s v="No Suplementado"/>
    <n v="90"/>
    <n v="0"/>
  </r>
  <r>
    <s v="Giovana Justo"/>
    <x v="25"/>
    <x v="1"/>
    <x v="2"/>
    <s v="Servicios"/>
    <x v="4"/>
    <n v="26"/>
    <n v="47240.66"/>
    <n v="744"/>
    <n v="0"/>
    <n v="0"/>
    <n v="51940.33"/>
    <n v="37170.800000000003"/>
    <n v="7369.8"/>
    <n v="44540.600000000006"/>
    <n v="4723.34"/>
    <s v="Tiempo Completo"/>
    <s v="Capacitado"/>
    <s v="En Proceso"/>
    <x v="0"/>
    <x v="0"/>
    <s v="SI"/>
    <x v="0"/>
    <s v="Azul"/>
    <s v="Controlado"/>
    <s v="No Suplementado"/>
    <n v="45"/>
    <n v="0"/>
  </r>
  <r>
    <s v="Alison Johnson"/>
    <x v="25"/>
    <x v="1"/>
    <x v="2"/>
    <s v="Servicios"/>
    <x v="5"/>
    <n v="27"/>
    <n v="47868.44000000001"/>
    <n v="837"/>
    <n v="0"/>
    <n v="1664.7700000000002"/>
    <n v="57052.350000000006"/>
    <n v="36705.630000000005"/>
    <m/>
    <n v="36705.630000000005"/>
    <n v="4912.130000000001"/>
    <s v="Tiempo Parcial"/>
    <s v="No Capacitado"/>
    <s v="No Iniciado"/>
    <x v="0"/>
    <x v="1"/>
    <s v="SI"/>
    <x v="0"/>
    <s v="Azul"/>
    <s v="Controlado"/>
    <s v="No Suplementado"/>
    <n v="45"/>
    <n v="0"/>
  </r>
  <r>
    <s v="Alison Johnson"/>
    <x v="25"/>
    <x v="1"/>
    <x v="2"/>
    <s v="Servicios"/>
    <x v="5"/>
    <n v="25"/>
    <n v="47615.12"/>
    <n v="837"/>
    <n v="200"/>
    <n v="5263.34"/>
    <n v="54616.94000000001"/>
    <n v="37403.769999999997"/>
    <n v="7592.0600000000013"/>
    <n v="44995.83"/>
    <n v="4940.9400000000005"/>
    <s v="Tiempo Parcial"/>
    <s v="No Capacitado"/>
    <s v="Terminado"/>
    <x v="0"/>
    <x v="0"/>
    <s v="SI"/>
    <x v="0"/>
    <s v="Azul"/>
    <s v="Controlado"/>
    <s v="No Suplementado"/>
    <n v="45"/>
    <n v="0"/>
  </r>
  <r>
    <s v="Alison Johnson"/>
    <x v="26"/>
    <x v="1"/>
    <x v="2"/>
    <s v="Servicios"/>
    <x v="5"/>
    <n v="23"/>
    <n v="44254.33"/>
    <n v="744"/>
    <n v="470"/>
    <n v="1795.84"/>
    <n v="49064.689999999995"/>
    <n v="35698.919999999991"/>
    <n v="4453.51"/>
    <n v="40152.429999999993"/>
    <m/>
    <s v="Tiempo Parcial"/>
    <s v="Capacitado"/>
    <s v="Terminado"/>
    <x v="1"/>
    <x v="0"/>
    <s v="SI"/>
    <x v="1"/>
    <s v="Azul"/>
    <s v="Controlado"/>
    <s v="No Suplementado"/>
    <n v="45"/>
    <n v="0"/>
  </r>
  <r>
    <s v="Alyssa Adefioye"/>
    <x v="26"/>
    <x v="1"/>
    <x v="2"/>
    <s v="Planilla"/>
    <x v="6"/>
    <n v="7"/>
    <n v="18200"/>
    <n v="279"/>
    <n v="1300"/>
    <n v="0"/>
    <n v="31227.190000000002"/>
    <n v="17475.72"/>
    <m/>
    <n v="17475.72"/>
    <n v="1744.1100000000001"/>
    <s v="Tiempo Completo"/>
    <s v="No Capacitado"/>
    <s v="Terminado"/>
    <x v="2"/>
    <x v="0"/>
    <s v="NO"/>
    <x v="0"/>
    <s v="Azul"/>
    <s v="Controlado"/>
    <s v="No Suplementado"/>
    <n v="45"/>
    <n v="0"/>
  </r>
  <r>
    <s v="Alyssa Adefioye"/>
    <x v="26"/>
    <x v="1"/>
    <x v="2"/>
    <s v="Planilla"/>
    <x v="6"/>
    <n v="6"/>
    <n v="13750"/>
    <n v="186"/>
    <n v="900"/>
    <n v="0"/>
    <n v="18877.2"/>
    <n v="15449.05"/>
    <m/>
    <n v="15449.05"/>
    <n v="1519.74"/>
    <s v="Tiempo Completo"/>
    <s v="Capacitado"/>
    <s v="Terminado"/>
    <x v="1"/>
    <x v="0"/>
    <s v="SI"/>
    <x v="0"/>
    <s v="Azul"/>
    <s v="Controlado"/>
    <s v="No Suplementado"/>
    <n v="90"/>
    <n v="0"/>
  </r>
  <r>
    <s v="Alyssa Adefioye"/>
    <x v="26"/>
    <x v="1"/>
    <x v="2"/>
    <s v="Planilla"/>
    <x v="6"/>
    <n v="6"/>
    <n v="14670.4"/>
    <n v="279"/>
    <n v="900"/>
    <n v="0"/>
    <n v="16571.650000000001"/>
    <n v="7528.26"/>
    <n v="4105.2"/>
    <n v="11633.46"/>
    <n v="1363.4499999999998"/>
    <s v="Tiempo Completo"/>
    <s v="Capacitado"/>
    <s v="Terminado"/>
    <x v="1"/>
    <x v="1"/>
    <s v="NO"/>
    <x v="0"/>
    <s v="Azul"/>
    <s v="Controlado"/>
    <s v="No Suplementado"/>
    <n v="45"/>
    <n v="0"/>
  </r>
  <r>
    <s v="Alan Campines"/>
    <x v="0"/>
    <x v="1"/>
    <x v="0"/>
    <s v="Planilla"/>
    <x v="7"/>
    <n v="6"/>
    <n v="15014.5"/>
    <n v="279"/>
    <n v="0"/>
    <n v="0"/>
    <n v="15293.5"/>
    <n v="7859.43"/>
    <n v="4524.7199999999993"/>
    <n v="12384.15"/>
    <n v="2186.3799999999997"/>
    <s v="Tiempo Completo"/>
    <s v="Capacitado"/>
    <s v="No Iniciado"/>
    <x v="0"/>
    <x v="0"/>
    <s v="SI"/>
    <x v="0"/>
    <s v="Azul"/>
    <s v="Controlado"/>
    <s v="No Suplementado"/>
    <n v="45"/>
    <n v="0"/>
  </r>
  <r>
    <s v="Alan Campines"/>
    <x v="0"/>
    <x v="1"/>
    <x v="0"/>
    <s v="Planilla"/>
    <x v="7"/>
    <n v="6"/>
    <n v="19182.650000000001"/>
    <n v="279"/>
    <n v="0"/>
    <n v="8.01"/>
    <n v="19679.66"/>
    <n v="10047.32"/>
    <n v="6087.2400000000007"/>
    <n v="16134.560000000001"/>
    <n v="1708.17"/>
    <s v="Tiempo Completo"/>
    <s v="No Capacitado"/>
    <s v="Terminado"/>
    <x v="1"/>
    <x v="1"/>
    <s v="SI"/>
    <x v="0"/>
    <s v="Azul"/>
    <s v="Controlado"/>
    <s v="No Suplementado"/>
    <n v="45"/>
    <n v="0"/>
  </r>
  <r>
    <s v="Alan Campines"/>
    <x v="1"/>
    <x v="1"/>
    <x v="0"/>
    <s v="Planilla"/>
    <x v="7"/>
    <n v="6"/>
    <n v="17244.5"/>
    <n v="279"/>
    <n v="0"/>
    <m/>
    <n v="18073.5"/>
    <n v="7008.37"/>
    <n v="7667.54"/>
    <n v="14675.91"/>
    <n v="1577.12"/>
    <s v="Tiempo Completo"/>
    <s v="Capacitado"/>
    <s v="Terminado"/>
    <x v="2"/>
    <x v="1"/>
    <s v="SI"/>
    <x v="1"/>
    <s v="Azul"/>
    <s v="Controlado"/>
    <s v="No Suplementado"/>
    <n v="45"/>
    <n v="0"/>
  </r>
  <r>
    <s v="Alexis Castro"/>
    <x v="2"/>
    <x v="1"/>
    <x v="3"/>
    <s v="Planilla"/>
    <x v="8"/>
    <n v="6"/>
    <n v="17292.650000000001"/>
    <n v="279"/>
    <n v="0"/>
    <n v="0"/>
    <n v="19321.650000000001"/>
    <n v="7244.28"/>
    <n v="7498.54"/>
    <n v="14742.82"/>
    <n v="1675.95"/>
    <s v="Tiempo Completo"/>
    <s v="Capacitado"/>
    <s v="Terminado"/>
    <x v="1"/>
    <x v="1"/>
    <s v="SI"/>
    <x v="0"/>
    <s v="Azul"/>
    <s v="Controlado"/>
    <s v="No Suplementado"/>
    <n v="135"/>
    <n v="0"/>
  </r>
  <r>
    <s v="Alexis Castro"/>
    <x v="2"/>
    <x v="1"/>
    <x v="3"/>
    <s v="Planilla"/>
    <x v="8"/>
    <n v="9"/>
    <n v="18892.650000000001"/>
    <n v="279"/>
    <n v="0"/>
    <n v="16.02"/>
    <n v="22857.670000000002"/>
    <n v="8342.69"/>
    <n v="10606.97"/>
    <n v="18949.66"/>
    <n v="2076.9899999999998"/>
    <s v="Tiempo Completo"/>
    <s v="Capacitado"/>
    <s v="Terminado"/>
    <x v="1"/>
    <x v="0"/>
    <s v="NO"/>
    <x v="0"/>
    <s v="Azul"/>
    <s v="Controlado"/>
    <s v="No Suplementado"/>
    <n v="45"/>
    <n v="0"/>
  </r>
  <r>
    <s v="Alexis Castro"/>
    <x v="3"/>
    <x v="1"/>
    <x v="3"/>
    <s v="Planilla"/>
    <x v="8"/>
    <n v="9"/>
    <n v="21214.5"/>
    <n v="279"/>
    <n v="0"/>
    <n v="12.01"/>
    <n v="21505.51"/>
    <n v="9326.59"/>
    <n v="8333.56"/>
    <n v="17660.150000000001"/>
    <n v="1909.4"/>
    <s v="Tiempo Completo"/>
    <s v="No Capacitado"/>
    <s v="Terminado"/>
    <x v="0"/>
    <x v="0"/>
    <s v="SI"/>
    <x v="0"/>
    <s v="Azul"/>
    <s v="Controlado"/>
    <s v="No Suplementado"/>
    <n v="90"/>
    <n v="0"/>
  </r>
  <r>
    <s v="Jessica Rodriguez"/>
    <x v="3"/>
    <x v="1"/>
    <x v="3"/>
    <s v="Planilla"/>
    <x v="0"/>
    <n v="9"/>
    <n v="22463.15"/>
    <n v="279"/>
    <n v="0"/>
    <n v="20.34"/>
    <n v="22762.49"/>
    <n v="10523.91"/>
    <n v="8163.31"/>
    <n v="18687.22"/>
    <n v="2017.9799999999998"/>
    <s v="Tiempo Completo"/>
    <s v="Capacitado"/>
    <s v="Terminado"/>
    <x v="0"/>
    <x v="0"/>
    <s v="SI"/>
    <x v="0"/>
    <s v="Azul"/>
    <s v="Controlado"/>
    <s v="No Suplementado"/>
    <n v="90"/>
    <n v="0"/>
  </r>
  <r>
    <s v="Jessica Rodriguez"/>
    <x v="3"/>
    <x v="1"/>
    <x v="3"/>
    <s v="Planilla"/>
    <x v="0"/>
    <n v="10"/>
    <n v="34344.5"/>
    <n v="372"/>
    <n v="0"/>
    <n v="0"/>
    <n v="36944.53"/>
    <n v="14360.829999999998"/>
    <n v="16432.310000000001"/>
    <n v="30793.14"/>
    <n v="3289.0099999999998"/>
    <s v="Tiempo Completo"/>
    <s v="Capacitado"/>
    <s v="En Proceso"/>
    <x v="0"/>
    <x v="0"/>
    <s v="SI"/>
    <x v="0"/>
    <s v="Azul"/>
    <s v="Controlado"/>
    <s v="Suplementado"/>
    <n v="45"/>
    <n v="240"/>
  </r>
  <r>
    <s v="Alexis Correa"/>
    <x v="3"/>
    <x v="1"/>
    <x v="1"/>
    <s v="Servicios"/>
    <x v="0"/>
    <n v="10"/>
    <n v="35642.65"/>
    <n v="279"/>
    <n v="0"/>
    <n v="0"/>
    <n v="43164.65"/>
    <n v="13365.199999999999"/>
    <m/>
    <n v="13365.199999999999"/>
    <n v="3758.8199999999997"/>
    <s v="Tiempo Parcial"/>
    <s v="No Capacitado"/>
    <s v="No Iniciado"/>
    <x v="0"/>
    <x v="0"/>
    <s v="SI"/>
    <x v="0"/>
    <s v="Azul"/>
    <s v="Controlado"/>
    <s v="Suplementado"/>
    <n v="45"/>
    <n v="240"/>
  </r>
  <r>
    <s v="Alexis Correa"/>
    <x v="3"/>
    <x v="1"/>
    <x v="1"/>
    <s v="Servicios"/>
    <x v="1"/>
    <n v="10"/>
    <n v="37173.729999999996"/>
    <n v="372"/>
    <n v="400"/>
    <n v="0"/>
    <n v="41574.35"/>
    <n v="13885.36"/>
    <n v="19045.46"/>
    <n v="32930.82"/>
    <n v="3741.6899999999996"/>
    <s v="Tiempo Parcial"/>
    <s v="Capacitado"/>
    <s v="No Iniciado"/>
    <x v="0"/>
    <x v="0"/>
    <s v="SI"/>
    <x v="0"/>
    <s v="Azul"/>
    <s v="Controlado"/>
    <s v="Suplementado"/>
    <n v="45"/>
    <n v="240"/>
  </r>
  <r>
    <s v="Alexis Correa"/>
    <x v="3"/>
    <x v="1"/>
    <x v="1"/>
    <s v="Servicios"/>
    <x v="1"/>
    <n v="10"/>
    <n v="41844.5"/>
    <n v="465"/>
    <n v="0"/>
    <n v="65.349999999999994"/>
    <n v="42774.85"/>
    <n v="14443.7"/>
    <n v="18806.239999999998"/>
    <n v="33249.94"/>
    <m/>
    <s v="Tiempo Parcial"/>
    <s v="Capacitado"/>
    <s v="No Iniciado"/>
    <x v="0"/>
    <x v="0"/>
    <s v="SI"/>
    <x v="0"/>
    <s v="Azul"/>
    <s v="Controlado"/>
    <s v="Suplementado"/>
    <n v="135"/>
    <n v="240"/>
  </r>
  <r>
    <s v="Alexis Ripley"/>
    <x v="3"/>
    <x v="1"/>
    <x v="2"/>
    <s v="Planilla"/>
    <x v="1"/>
    <n v="2"/>
    <n v="6130"/>
    <n v="93"/>
    <n v="1100"/>
    <n v="0"/>
    <n v="10059.93"/>
    <n v="5860.8099999999995"/>
    <m/>
    <n v="5860.8099999999995"/>
    <n v="659.06999999999994"/>
    <s v="Tiempo Completo"/>
    <s v="Capacitado"/>
    <s v="No Iniciado"/>
    <x v="0"/>
    <x v="0"/>
    <s v="SI"/>
    <x v="1"/>
    <s v="Azul"/>
    <s v="Controlado"/>
    <s v="Suplementado"/>
    <n v="45"/>
    <n v="240"/>
  </r>
  <r>
    <s v="Alexis Ripley"/>
    <x v="4"/>
    <x v="1"/>
    <x v="2"/>
    <s v="Planilla"/>
    <x v="2"/>
    <n v="4"/>
    <n v="6130"/>
    <n v="93"/>
    <n v="1100"/>
    <n v="0"/>
    <n v="7323"/>
    <n v="5854.82"/>
    <m/>
    <n v="5854.82"/>
    <n v="659.06999999999994"/>
    <s v="Tiempo Completo"/>
    <s v="Capacitado"/>
    <s v="No Iniciado"/>
    <x v="0"/>
    <x v="1"/>
    <s v="SI"/>
    <x v="0"/>
    <s v="Azul"/>
    <s v="Controlado"/>
    <s v="Suplementado"/>
    <n v="45"/>
    <n v="240"/>
  </r>
  <r>
    <s v="Alexis Ripley"/>
    <x v="5"/>
    <x v="1"/>
    <x v="2"/>
    <s v="Planilla"/>
    <x v="2"/>
    <n v="4"/>
    <n v="6026.67"/>
    <n v="93"/>
    <n v="1100"/>
    <n v="0"/>
    <n v="7709.67"/>
    <n v="4347.91"/>
    <m/>
    <n v="4347.91"/>
    <n v="693.87"/>
    <s v="Tiempo Completo"/>
    <s v="Capacitado"/>
    <s v="Terminado"/>
    <x v="0"/>
    <x v="1"/>
    <s v="SI"/>
    <x v="0"/>
    <s v="Azul"/>
    <s v="Controlado"/>
    <s v="Suplementado"/>
    <n v="45"/>
    <n v="240"/>
  </r>
  <r>
    <s v="Alicia A. Elmasian"/>
    <x v="6"/>
    <x v="1"/>
    <x v="2"/>
    <s v="Planilla"/>
    <x v="2"/>
    <n v="4"/>
    <n v="7500"/>
    <n v="93"/>
    <n v="0"/>
    <n v="0"/>
    <n v="9039.5"/>
    <n v="5563.6"/>
    <m/>
    <n v="5563.6"/>
    <m/>
    <s v="Tiempo Completo"/>
    <s v="No Capacitado"/>
    <s v="Terminado"/>
    <x v="0"/>
    <x v="1"/>
    <s v="SI"/>
    <x v="1"/>
    <s v="Azul"/>
    <s v="Controlado"/>
    <s v="No Suplementado"/>
    <n v="45"/>
    <n v="0"/>
  </r>
  <r>
    <s v="Alicia A. Elmasian"/>
    <x v="6"/>
    <x v="1"/>
    <x v="2"/>
    <s v="Planilla"/>
    <x v="3"/>
    <n v="5"/>
    <n v="10103"/>
    <n v="93"/>
    <n v="0"/>
    <n v="0"/>
    <n v="10256"/>
    <n v="8738.18"/>
    <m/>
    <n v="8738.18"/>
    <n v="965.07"/>
    <s v="Tiempo Completo"/>
    <s v="Capacitado"/>
    <s v="Terminado"/>
    <x v="1"/>
    <x v="0"/>
    <s v="SI"/>
    <x v="0"/>
    <s v="Azul"/>
    <s v="Controlado"/>
    <s v="No Suplementado"/>
    <n v="45"/>
    <n v="0"/>
  </r>
  <r>
    <s v="Alicia A. Elmasian"/>
    <x v="7"/>
    <x v="1"/>
    <x v="2"/>
    <s v="Planilla"/>
    <x v="3"/>
    <n v="5"/>
    <n v="9530"/>
    <n v="93"/>
    <n v="0"/>
    <m/>
    <n v="9623"/>
    <n v="8249.1899999999987"/>
    <m/>
    <n v="8249.1899999999987"/>
    <n v="866.07"/>
    <s v="Tiempo Completo"/>
    <s v="Capacitado"/>
    <s v="En Proceso"/>
    <x v="2"/>
    <x v="0"/>
    <s v="SI"/>
    <x v="0"/>
    <s v="Azul"/>
    <s v="Controlado"/>
    <s v="No Suplementado"/>
    <n v="135"/>
    <n v="0"/>
  </r>
  <r>
    <s v="Alison Gonzalez"/>
    <x v="8"/>
    <x v="1"/>
    <x v="2"/>
    <s v="Servicios"/>
    <x v="3"/>
    <n v="5"/>
    <n v="9430"/>
    <n v="93"/>
    <n v="0"/>
    <n v="0"/>
    <n v="9623"/>
    <n v="8180.39"/>
    <m/>
    <n v="8180.39"/>
    <n v="866.07"/>
    <s v="Tiempo Completo"/>
    <s v="Capacitado"/>
    <s v="En Proceso"/>
    <x v="1"/>
    <x v="0"/>
    <s v="SI"/>
    <x v="0"/>
    <s v="Azul"/>
    <s v="Controlado"/>
    <s v="No Suplementado"/>
    <n v="45"/>
    <n v="0"/>
  </r>
  <r>
    <s v="Alison Gonzalez"/>
    <x v="9"/>
    <x v="1"/>
    <x v="2"/>
    <s v="Servicios"/>
    <x v="4"/>
    <n v="5"/>
    <n v="9300"/>
    <n v="93"/>
    <n v="0"/>
    <n v="0"/>
    <n v="11839.67"/>
    <n v="8078.6100000000006"/>
    <m/>
    <n v="8078.6100000000006"/>
    <n v="1065.5700000000002"/>
    <s v="Tiempo Completo"/>
    <s v="No Capacitado"/>
    <s v="No Iniciado"/>
    <x v="1"/>
    <x v="0"/>
    <s v="SI"/>
    <x v="0"/>
    <s v="Azul"/>
    <s v="Controlado"/>
    <s v="No Suplementado"/>
    <n v="45"/>
    <n v="0"/>
  </r>
  <r>
    <s v="Alison Gonzalez"/>
    <x v="9"/>
    <x v="1"/>
    <x v="2"/>
    <s v="Servicios"/>
    <x v="4"/>
    <n v="5"/>
    <n v="9570"/>
    <n v="93"/>
    <n v="0"/>
    <n v="0"/>
    <n v="9823"/>
    <n v="8295.9699999999993"/>
    <m/>
    <n v="8295.9699999999993"/>
    <n v="884.07"/>
    <s v="Tiempo Completo"/>
    <s v="No Capacitado"/>
    <s v="Terminado"/>
    <x v="0"/>
    <x v="1"/>
    <s v="NO"/>
    <x v="0"/>
    <s v="Azul"/>
    <s v="Controlado"/>
    <s v="No Suplementado"/>
    <n v="45"/>
    <n v="0"/>
  </r>
  <r>
    <s v="Alcides Arosemena"/>
    <x v="9"/>
    <x v="1"/>
    <x v="2"/>
    <s v="Servicios"/>
    <x v="4"/>
    <n v="5"/>
    <n v="9920"/>
    <n v="93"/>
    <n v="0"/>
    <n v="0"/>
    <n v="10413"/>
    <n v="8291.24"/>
    <m/>
    <n v="8291.24"/>
    <n v="884.07"/>
    <s v="Tiempo Completo"/>
    <s v="Capacitado"/>
    <s v="Terminado"/>
    <x v="0"/>
    <x v="0"/>
    <s v="SI"/>
    <x v="0"/>
    <s v="Azul"/>
    <s v="Controlado"/>
    <s v="No Suplementado"/>
    <n v="45"/>
    <n v="0"/>
  </r>
  <r>
    <s v="Roberto Alonso"/>
    <x v="10"/>
    <x v="1"/>
    <x v="2"/>
    <s v="Servicios"/>
    <x v="5"/>
    <n v="5"/>
    <n v="8366.67"/>
    <n v="93"/>
    <n v="0"/>
    <n v="0"/>
    <n v="8809.67"/>
    <n v="7189.42"/>
    <m/>
    <n v="7189.42"/>
    <n v="792.87"/>
    <s v="Tiempo Completo"/>
    <s v="Capacitado"/>
    <s v="Terminado"/>
    <x v="0"/>
    <x v="0"/>
    <s v="SI"/>
    <x v="1"/>
    <s v="Azul"/>
    <s v="Controlado"/>
    <s v="No Suplementado"/>
    <n v="90"/>
    <n v="0"/>
  </r>
  <r>
    <s v="Roberto Alonso"/>
    <x v="10"/>
    <x v="1"/>
    <x v="2"/>
    <s v="Servicios"/>
    <x v="5"/>
    <n v="5"/>
    <n v="9860"/>
    <n v="93"/>
    <n v="0"/>
    <n v="0"/>
    <n v="11793"/>
    <n v="8448.66"/>
    <m/>
    <n v="8448.66"/>
    <n v="1016.37"/>
    <s v="Tiempo Completo"/>
    <s v="Capacitado"/>
    <s v="Terminado"/>
    <x v="0"/>
    <x v="0"/>
    <s v="SI"/>
    <x v="0"/>
    <s v="Azul"/>
    <s v="Controlado"/>
    <s v="No Suplementado"/>
    <n v="90"/>
    <n v="0"/>
  </r>
  <r>
    <s v="Roberto Alonso"/>
    <x v="11"/>
    <x v="1"/>
    <x v="2"/>
    <s v="Servicios"/>
    <x v="5"/>
    <n v="5"/>
    <n v="10000"/>
    <n v="93"/>
    <n v="0"/>
    <n v="0"/>
    <n v="10093"/>
    <n v="8509.8000000000011"/>
    <m/>
    <n v="8509.8000000000011"/>
    <n v="908.37"/>
    <s v="Tiempo Completo"/>
    <s v="No Capacitado"/>
    <s v="Terminado"/>
    <x v="0"/>
    <x v="0"/>
    <s v="SI"/>
    <x v="0"/>
    <s v="Azul"/>
    <s v="Controlado"/>
    <s v="No Suplementado"/>
    <n v="45"/>
    <n v="0"/>
  </r>
  <r>
    <s v="Giovana Justo"/>
    <x v="12"/>
    <x v="1"/>
    <x v="2"/>
    <s v="Servicios"/>
    <x v="6"/>
    <n v="5"/>
    <n v="9840"/>
    <n v="93"/>
    <n v="0"/>
    <n v="0"/>
    <n v="10093"/>
    <n v="8492.01"/>
    <m/>
    <n v="8492.01"/>
    <m/>
    <s v="Tiempo Completo"/>
    <s v="Capacitado"/>
    <s v="Terminado"/>
    <x v="0"/>
    <x v="0"/>
    <s v="SI"/>
    <x v="1"/>
    <s v="Azul"/>
    <s v="Controlado"/>
    <s v="No Suplementado"/>
    <n v="135"/>
    <n v="0"/>
  </r>
  <r>
    <s v="Giovana Justo"/>
    <x v="13"/>
    <x v="1"/>
    <x v="2"/>
    <s v="Servicios"/>
    <x v="6"/>
    <n v="95"/>
    <n v="124290.31999999999"/>
    <n v="5952"/>
    <n v="18475.179999999997"/>
    <n v="2653.8299999999995"/>
    <n v="194920.68"/>
    <n v="95969.999999999985"/>
    <n v="69891.809999999983"/>
    <n v="165861.80999999997"/>
    <n v="17756.850000000009"/>
    <s v="Tiempo Completo"/>
    <s v="Capacitado"/>
    <s v="En Proceso"/>
    <x v="0"/>
    <x v="0"/>
    <s v="SI"/>
    <x v="1"/>
    <s v="Azul"/>
    <s v="No Controlado"/>
    <s v="No Suplementado"/>
    <n v="45"/>
    <n v="0"/>
  </r>
  <r>
    <s v="Giovana Justo"/>
    <x v="13"/>
    <x v="1"/>
    <x v="2"/>
    <s v="Servicios"/>
    <x v="6"/>
    <n v="95"/>
    <n v="149533.18999999997"/>
    <n v="6138"/>
    <n v="96999.300000000017"/>
    <n v="4000.7099999999982"/>
    <n v="262677"/>
    <n v="134285.17000000001"/>
    <n v="86028.53"/>
    <n v="220313.7"/>
    <n v="23640.909999999996"/>
    <s v="Tiempo Completo"/>
    <s v="Capacitado"/>
    <s v="En Proceso"/>
    <x v="0"/>
    <x v="0"/>
    <s v="SI"/>
    <x v="2"/>
    <s v="Azul"/>
    <s v="Controlado"/>
    <s v="No Suplementado"/>
    <n v="135"/>
    <n v="0"/>
  </r>
  <r>
    <s v="Alison Johnson"/>
    <x v="14"/>
    <x v="1"/>
    <x v="2"/>
    <s v="Servicios"/>
    <x v="7"/>
    <n v="92"/>
    <n v="169858.14999999988"/>
    <n v="6231"/>
    <n v="59083.869999999937"/>
    <n v="3902.6499999999987"/>
    <n v="241284.13999999981"/>
    <n v="103451.38"/>
    <n v="79112.50999999998"/>
    <n v="182563.88999999998"/>
    <n v="21715.569999999996"/>
    <s v="Tiempo Parcial"/>
    <s v="No Capacitado"/>
    <s v="No Iniciado"/>
    <x v="0"/>
    <x v="0"/>
    <s v="SI"/>
    <x v="0"/>
    <s v="Verde"/>
    <s v="No Controlado"/>
    <s v="No Suplementado"/>
    <n v="45"/>
    <n v="0"/>
  </r>
  <r>
    <s v="Alison Johnson"/>
    <x v="14"/>
    <x v="1"/>
    <x v="2"/>
    <s v="Servicios"/>
    <x v="7"/>
    <n v="103"/>
    <n v="176439.97999999995"/>
    <n v="6138"/>
    <n v="111041.65999999999"/>
    <n v="5039.0599999999968"/>
    <n v="316647.66999999993"/>
    <n v="157285.01999999999"/>
    <n v="110378.23999999999"/>
    <n v="267663.26"/>
    <n v="28775.43"/>
    <s v="Tiempo Parcial"/>
    <s v="No Capacitado"/>
    <s v="Terminado"/>
    <x v="0"/>
    <x v="1"/>
    <s v="NO"/>
    <x v="2"/>
    <s v="Verde"/>
    <s v="Controlado"/>
    <s v="No Suplementado"/>
    <n v="90"/>
    <n v="0"/>
  </r>
  <r>
    <s v="Alison Johnson"/>
    <x v="14"/>
    <x v="1"/>
    <x v="2"/>
    <s v="Servicios"/>
    <x v="7"/>
    <n v="107"/>
    <n v="197285.47999999986"/>
    <n v="7254"/>
    <n v="115007.54999999997"/>
    <n v="6313.4999999999982"/>
    <n v="345033.29999999987"/>
    <n v="160764.07999999996"/>
    <n v="127315"/>
    <n v="288079.07999999996"/>
    <n v="30611.089999999993"/>
    <s v="Tiempo Parcial"/>
    <s v="Capacitado"/>
    <s v="Terminado"/>
    <x v="1"/>
    <x v="1"/>
    <s v="SI"/>
    <x v="0"/>
    <s v="Verde"/>
    <s v="No Controlado"/>
    <s v="No Suplementado"/>
    <n v="45"/>
    <n v="0"/>
  </r>
  <r>
    <s v="Alyssa Adefioye"/>
    <x v="14"/>
    <x v="1"/>
    <x v="2"/>
    <s v="Planilla"/>
    <x v="8"/>
    <n v="108"/>
    <n v="194289.97999999998"/>
    <n v="7161"/>
    <n v="121220.38000000008"/>
    <m/>
    <n v="333633.4800000001"/>
    <n v="153637.52000000002"/>
    <n v="124833.22"/>
    <n v="278470.74"/>
    <n v="29764.010000000006"/>
    <s v="Tiempo Completo"/>
    <s v="No Capacitado"/>
    <s v="Terminado"/>
    <x v="2"/>
    <x v="1"/>
    <s v="SI"/>
    <x v="0"/>
    <s v="Verde"/>
    <s v="Controlado"/>
    <s v="Suplementado"/>
    <n v="135"/>
    <n v="240"/>
  </r>
  <r>
    <s v="Alyssa Adefioye"/>
    <x v="14"/>
    <x v="1"/>
    <x v="2"/>
    <s v="Planilla"/>
    <x v="8"/>
    <n v="109"/>
    <n v="201236.89999999985"/>
    <n v="7347"/>
    <n v="65987.799999999988"/>
    <n v="1853"/>
    <n v="297739.30999999982"/>
    <n v="140226.04999999999"/>
    <n v="106699.88999999998"/>
    <n v="246925.93999999997"/>
    <n v="26557.760000000006"/>
    <s v="Tiempo Completo"/>
    <s v="Capacitado"/>
    <s v="Terminado"/>
    <x v="1"/>
    <x v="1"/>
    <s v="SI"/>
    <x v="0"/>
    <s v="Verde"/>
    <s v="No Controlado"/>
    <s v="Suplementado"/>
    <n v="45"/>
    <n v="240"/>
  </r>
  <r>
    <s v="Alyssa Adefioye"/>
    <x v="14"/>
    <x v="1"/>
    <x v="2"/>
    <s v="Planilla"/>
    <x v="8"/>
    <n v="107"/>
    <n v="197941.77999999985"/>
    <n v="7347"/>
    <n v="117555.35000000005"/>
    <n v="5810"/>
    <n v="366047.34999999986"/>
    <n v="162513.18"/>
    <n v="140727.28000000006"/>
    <n v="303240.46000000008"/>
    <n v="32701.569999999992"/>
    <s v="Tiempo Completo"/>
    <s v="Capacitado"/>
    <s v="Terminado"/>
    <x v="1"/>
    <x v="0"/>
    <s v="NO"/>
    <x v="0"/>
    <s v="Verde"/>
    <s v="No Controlado"/>
    <s v="Suplementado"/>
    <n v="45"/>
    <n v="240"/>
  </r>
  <r>
    <s v="Alan Campines"/>
    <x v="14"/>
    <x v="1"/>
    <x v="0"/>
    <s v="Planilla"/>
    <x v="0"/>
    <n v="109"/>
    <n v="196550"/>
    <n v="7998"/>
    <n v="59229.490000000005"/>
    <n v="5065.2099999999991"/>
    <n v="301577.38"/>
    <n v="125744.63000000002"/>
    <n v="120557.87000000001"/>
    <n v="246302.50000000003"/>
    <n v="27236.429999999993"/>
    <s v="Tiempo Completo"/>
    <s v="Capacitado"/>
    <s v="No Iniciado"/>
    <x v="0"/>
    <x v="1"/>
    <s v="SI"/>
    <x v="0"/>
    <s v="Verde"/>
    <s v="No Controlado"/>
    <s v="Suplementado"/>
    <n v="45"/>
    <n v="240"/>
  </r>
  <r>
    <s v="Alan Campines"/>
    <x v="15"/>
    <x v="1"/>
    <x v="0"/>
    <s v="Planilla"/>
    <x v="0"/>
    <n v="105"/>
    <n v="199506.48999999982"/>
    <n v="7905"/>
    <n v="113524.63"/>
    <n v="6187.1499999999978"/>
    <n v="341376.80999999988"/>
    <n v="142457.97000000003"/>
    <n v="136682.49999999997"/>
    <n v="279140.46999999997"/>
    <n v="30454.489999999994"/>
    <s v="Tiempo Completo"/>
    <s v="No Capacitado"/>
    <s v="Terminado"/>
    <x v="1"/>
    <x v="1"/>
    <s v="SI"/>
    <x v="2"/>
    <s v="Verde"/>
    <s v="Controlado"/>
    <s v="Suplementado"/>
    <n v="90"/>
    <n v="240"/>
  </r>
  <r>
    <s v="Alan Campines"/>
    <x v="5"/>
    <x v="1"/>
    <x v="0"/>
    <s v="Planilla"/>
    <x v="0"/>
    <n v="108"/>
    <n v="199380.66"/>
    <n v="7998"/>
    <n v="102262.86999999995"/>
    <n v="1684.6599999999999"/>
    <n v="328424.40999999997"/>
    <n v="136682.40000000002"/>
    <n v="130733.37999999999"/>
    <n v="267415.78000000003"/>
    <n v="29528.470000000008"/>
    <s v="Tiempo Completo"/>
    <s v="Capacitado"/>
    <s v="Terminado"/>
    <x v="2"/>
    <x v="0"/>
    <s v="SI"/>
    <x v="2"/>
    <s v="Amarrillo"/>
    <s v="Controlado"/>
    <s v="No Suplementado"/>
    <n v="90"/>
    <n v="0"/>
  </r>
  <r>
    <s v="Alexis Castro"/>
    <x v="5"/>
    <x v="1"/>
    <x v="0"/>
    <s v="Planilla"/>
    <x v="1"/>
    <n v="107"/>
    <n v="109787.99"/>
    <n v="7905"/>
    <n v="15377.98"/>
    <n v="4041.159999999998"/>
    <n v="297497.89"/>
    <n v="127005.38999999997"/>
    <m/>
    <n v="127005.38999999997"/>
    <n v="25724.03000000001"/>
    <s v="Tiempo Completo"/>
    <s v="Capacitado"/>
    <s v="Terminado"/>
    <x v="1"/>
    <x v="1"/>
    <s v="SI"/>
    <x v="2"/>
    <s v="Amarrillo"/>
    <s v="Controlado"/>
    <s v="No Suplementado"/>
    <n v="90"/>
    <n v="0"/>
  </r>
  <r>
    <s v="Alexis Castro"/>
    <x v="16"/>
    <x v="1"/>
    <x v="0"/>
    <s v="Planilla"/>
    <x v="1"/>
    <n v="104"/>
    <n v="147169.23999999996"/>
    <n v="7905"/>
    <n v="5790.99"/>
    <n v="2863.869999999999"/>
    <n v="222734.88999999996"/>
    <n v="102165.11"/>
    <n v="87519.589999999982"/>
    <n v="189684.69999999998"/>
    <n v="19990.829999999998"/>
    <s v="Tiempo Completo"/>
    <s v="Capacitado"/>
    <s v="Terminado"/>
    <x v="1"/>
    <x v="0"/>
    <s v="SI"/>
    <x v="2"/>
    <s v="Amarrillo"/>
    <s v="Controlado"/>
    <s v="No Suplementado"/>
    <n v="135"/>
    <n v="0"/>
  </r>
  <r>
    <s v="Alexis Castro"/>
    <x v="16"/>
    <x v="1"/>
    <x v="0"/>
    <s v="Planilla"/>
    <x v="1"/>
    <n v="102"/>
    <n v="183736.7000000001"/>
    <n v="7905"/>
    <n v="89001.15"/>
    <n v="5672.16"/>
    <n v="287192.24000000005"/>
    <n v="125579.16"/>
    <n v="114449.35000000003"/>
    <n v="240028.51000000004"/>
    <m/>
    <s v="Tiempo Completo"/>
    <s v="No Capacitado"/>
    <s v="Terminado"/>
    <x v="0"/>
    <x v="1"/>
    <s v="SI"/>
    <x v="2"/>
    <s v="Amarrillo"/>
    <s v="No Controlado"/>
    <s v="No Suplementado"/>
    <n v="45"/>
    <n v="0"/>
  </r>
  <r>
    <s v="Jessica Rodriguez"/>
    <x v="16"/>
    <x v="1"/>
    <x v="0"/>
    <s v="Planilla"/>
    <x v="2"/>
    <n v="1"/>
    <n v="1080"/>
    <n v="0"/>
    <n v="440"/>
    <n v="0"/>
    <n v="2922.32"/>
    <n v="1538.88"/>
    <m/>
    <n v="1538.88"/>
    <n v="170.67"/>
    <s v="Tiempo Completo"/>
    <s v="Capacitado"/>
    <s v="Terminado"/>
    <x v="0"/>
    <x v="0"/>
    <s v="SI"/>
    <x v="2"/>
    <s v="Amarrillo"/>
    <s v="No Controlado"/>
    <s v="No Suplementado"/>
    <n v="45"/>
    <n v="0"/>
  </r>
  <r>
    <s v="Jessica Rodriguez"/>
    <x v="16"/>
    <x v="1"/>
    <x v="0"/>
    <s v="Planilla"/>
    <x v="2"/>
    <n v="1"/>
    <n v="1350"/>
    <n v="0"/>
    <n v="550"/>
    <n v="0"/>
    <n v="1900"/>
    <n v="1510.91"/>
    <m/>
    <n v="1510.91"/>
    <n v="171"/>
    <s v="Tiempo Completo"/>
    <s v="Capacitado"/>
    <s v="En Proceso"/>
    <x v="0"/>
    <x v="0"/>
    <s v="SI"/>
    <x v="1"/>
    <s v="Amarrillo"/>
    <s v="Controlado"/>
    <s v="No Suplementado"/>
    <n v="135"/>
    <n v="0"/>
  </r>
  <r>
    <s v="Alexis Correa"/>
    <x v="17"/>
    <x v="1"/>
    <x v="0"/>
    <s v="Servicios"/>
    <x v="2"/>
    <n v="2"/>
    <n v="2950"/>
    <n v="0"/>
    <n v="550"/>
    <n v="0"/>
    <n v="3500"/>
    <n v="1512.13"/>
    <n v="1411.32"/>
    <n v="2923.45"/>
    <n v="315"/>
    <s v="Tiempo Parcial"/>
    <s v="No Capacitado"/>
    <s v="No Iniciado"/>
    <x v="0"/>
    <x v="0"/>
    <s v="NO"/>
    <x v="2"/>
    <s v="Amarrillo"/>
    <s v="No Controlado"/>
    <s v="No Suplementado"/>
    <n v="45"/>
    <n v="0"/>
  </r>
  <r>
    <s v="Alexis Correa"/>
    <x v="18"/>
    <x v="1"/>
    <x v="0"/>
    <s v="Servicios"/>
    <x v="3"/>
    <n v="2"/>
    <n v="3363.33"/>
    <n v="0"/>
    <n v="0"/>
    <n v="387.24"/>
    <n v="3993.74"/>
    <n v="1767.77"/>
    <m/>
    <n v="1767.77"/>
    <m/>
    <s v="Tiempo Parcial"/>
    <s v="Capacitado"/>
    <s v="No Iniciado"/>
    <x v="0"/>
    <x v="0"/>
    <s v="SI"/>
    <x v="2"/>
    <s v="Amarrillo"/>
    <s v="Controlado"/>
    <s v="No Suplementado"/>
    <n v="90"/>
    <n v="0"/>
  </r>
  <r>
    <s v="Alexis Correa"/>
    <x v="19"/>
    <x v="1"/>
    <x v="0"/>
    <s v="Servicios"/>
    <x v="3"/>
    <n v="2"/>
    <n v="3706.67"/>
    <n v="0"/>
    <n v="0"/>
    <n v="0"/>
    <n v="3848"/>
    <n v="1960.63"/>
    <n v="1365.24"/>
    <n v="3325.87"/>
    <n v="346.32"/>
    <s v="Tiempo Parcial"/>
    <s v="Capacitado"/>
    <s v="No Iniciado"/>
    <x v="0"/>
    <x v="1"/>
    <s v="NO"/>
    <x v="2"/>
    <s v="Amarrillo"/>
    <s v="No Controlado"/>
    <s v="No Suplementado"/>
    <n v="45"/>
    <n v="0"/>
  </r>
  <r>
    <s v="Alexis Ripley"/>
    <x v="20"/>
    <x v="1"/>
    <x v="0"/>
    <s v="Planilla"/>
    <x v="3"/>
    <n v="2"/>
    <n v="3593.33"/>
    <n v="0"/>
    <n v="0"/>
    <m/>
    <n v="3593.33"/>
    <m/>
    <n v="3024.99"/>
    <n v="3024.99"/>
    <n v="323.39999999999998"/>
    <s v="Tiempo Completo"/>
    <s v="Capacitado"/>
    <s v="No Iniciado"/>
    <x v="0"/>
    <x v="0"/>
    <s v="SI"/>
    <x v="0"/>
    <s v="Amarrillo"/>
    <s v="Controlado"/>
    <s v="No Suplementado"/>
    <n v="135"/>
    <n v="0"/>
  </r>
  <r>
    <s v="Alexis Ripley"/>
    <x v="20"/>
    <x v="1"/>
    <x v="0"/>
    <s v="Planilla"/>
    <x v="4"/>
    <n v="2"/>
    <n v="2633.33"/>
    <n v="0"/>
    <n v="0"/>
    <n v="0"/>
    <n v="2633.33"/>
    <m/>
    <n v="2205.44"/>
    <n v="2205.44"/>
    <n v="237"/>
    <s v="Tiempo Completo"/>
    <s v="Capacitado"/>
    <s v="No Iniciado"/>
    <x v="0"/>
    <x v="1"/>
    <s v="SI"/>
    <x v="2"/>
    <s v="Amarrillo"/>
    <s v="No Controlado"/>
    <s v="No Suplementado"/>
    <n v="45"/>
    <n v="0"/>
  </r>
  <r>
    <s v="Alexis Ripley"/>
    <x v="21"/>
    <x v="1"/>
    <x v="0"/>
    <s v="Planilla"/>
    <x v="4"/>
    <n v="2"/>
    <n v="2800"/>
    <n v="0"/>
    <n v="0"/>
    <n v="0"/>
    <n v="4550"/>
    <n v="2158.5300000000002"/>
    <n v="1748.67"/>
    <n v="3907.2000000000003"/>
    <n v="409.5"/>
    <s v="Tiempo Completo"/>
    <s v="Capacitado"/>
    <s v="Terminado"/>
    <x v="0"/>
    <x v="1"/>
    <s v="SI"/>
    <x v="1"/>
    <s v="Amarrillo"/>
    <s v="No Controlado"/>
    <s v="No Suplementado"/>
    <n v="45"/>
    <n v="0"/>
  </r>
  <r>
    <s v="Alicia A. Elmasian"/>
    <x v="22"/>
    <x v="1"/>
    <x v="0"/>
    <s v="Planilla"/>
    <x v="4"/>
    <n v="2"/>
    <n v="4200"/>
    <n v="0"/>
    <n v="0"/>
    <n v="0"/>
    <n v="4200"/>
    <n v="1845.65"/>
    <n v="1555.39"/>
    <n v="3401.04"/>
    <n v="378"/>
    <s v="Tiempo Completo"/>
    <s v="No Capacitado"/>
    <s v="Terminado"/>
    <x v="0"/>
    <x v="1"/>
    <s v="SI"/>
    <x v="2"/>
    <s v="Amarrillo"/>
    <s v="Controlado"/>
    <s v="No Suplementado"/>
    <n v="135"/>
    <n v="0"/>
  </r>
  <r>
    <s v="Alicia A. Elmasian"/>
    <x v="22"/>
    <x v="1"/>
    <x v="0"/>
    <s v="Planilla"/>
    <x v="5"/>
    <n v="2"/>
    <n v="4200"/>
    <n v="0"/>
    <n v="0"/>
    <n v="0"/>
    <n v="4200"/>
    <n v="1847.54"/>
    <n v="1577.91"/>
    <n v="3425.45"/>
    <n v="378"/>
    <s v="Tiempo Completo"/>
    <s v="Capacitado"/>
    <s v="Terminado"/>
    <x v="1"/>
    <x v="0"/>
    <s v="NO"/>
    <x v="2"/>
    <s v="Amarrillo"/>
    <s v="Controlado"/>
    <s v="No Suplementado"/>
    <n v="135"/>
    <n v="0"/>
  </r>
  <r>
    <s v="Alicia A. Elmasian"/>
    <x v="23"/>
    <x v="1"/>
    <x v="0"/>
    <s v="Planilla"/>
    <x v="5"/>
    <n v="2"/>
    <n v="4300"/>
    <n v="0"/>
    <n v="0"/>
    <n v="0"/>
    <n v="4300"/>
    <n v="1865.38"/>
    <n v="1580.84"/>
    <n v="3446.2200000000003"/>
    <n v="387"/>
    <s v="Tiempo Completo"/>
    <s v="Capacitado"/>
    <s v="En Proceso"/>
    <x v="2"/>
    <x v="0"/>
    <s v="SI"/>
    <x v="2"/>
    <s v="Amarrillo"/>
    <s v="Controlado"/>
    <s v="No Suplementado"/>
    <n v="90"/>
    <n v="0"/>
  </r>
  <r>
    <s v="Alison Gonzalez"/>
    <x v="23"/>
    <x v="1"/>
    <x v="0"/>
    <s v="Servicios"/>
    <x v="5"/>
    <n v="2"/>
    <n v="4128.3999999999996"/>
    <n v="0"/>
    <n v="0"/>
    <n v="0"/>
    <n v="4328.3999999999996"/>
    <n v="1706.13"/>
    <m/>
    <n v="1706.13"/>
    <n v="371.56"/>
    <s v="Tiempo Completo"/>
    <s v="Capacitado"/>
    <s v="En Proceso"/>
    <x v="1"/>
    <x v="0"/>
    <s v="SI"/>
    <x v="2"/>
    <s v="Amarrillo"/>
    <s v="Controlado"/>
    <s v="No Suplementado"/>
    <n v="90"/>
    <n v="0"/>
  </r>
  <r>
    <s v="Alison Gonzalez"/>
    <x v="23"/>
    <x v="1"/>
    <x v="0"/>
    <s v="Servicios"/>
    <x v="6"/>
    <n v="2"/>
    <n v="4300"/>
    <n v="0"/>
    <n v="0"/>
    <n v="0"/>
    <n v="4300"/>
    <n v="1909.04"/>
    <n v="1628.67"/>
    <n v="3537.71"/>
    <n v="387"/>
    <s v="Tiempo Completo"/>
    <s v="No Capacitado"/>
    <s v="No Iniciado"/>
    <x v="1"/>
    <x v="0"/>
    <s v="SI"/>
    <x v="0"/>
    <s v="Amarrillo"/>
    <s v="No Controlado"/>
    <s v="Suplementado"/>
    <n v="45"/>
    <n v="240"/>
  </r>
  <r>
    <s v="Alison Gonzalez"/>
    <x v="23"/>
    <x v="1"/>
    <x v="0"/>
    <s v="Servicios"/>
    <x v="6"/>
    <n v="2"/>
    <n v="4300"/>
    <n v="0"/>
    <n v="0"/>
    <n v="0"/>
    <n v="4300"/>
    <n v="1921.19"/>
    <n v="1628.67"/>
    <n v="3549.86"/>
    <m/>
    <s v="Tiempo Completo"/>
    <s v="No Capacitado"/>
    <s v="Terminado"/>
    <x v="0"/>
    <x v="0"/>
    <s v="SI"/>
    <x v="2"/>
    <s v="Amarrillo"/>
    <s v="Controlado"/>
    <s v="Suplementado"/>
    <n v="135"/>
    <n v="240"/>
  </r>
  <r>
    <s v="Alcides Arosemena"/>
    <x v="24"/>
    <x v="1"/>
    <x v="0"/>
    <s v="Servicios"/>
    <x v="6"/>
    <n v="3"/>
    <n v="3899"/>
    <n v="186"/>
    <n v="1500"/>
    <n v="0"/>
    <n v="8642.36"/>
    <n v="4817.55"/>
    <m/>
    <n v="4817.55"/>
    <n v="502.65"/>
    <s v="Tiempo Completo"/>
    <s v="Capacitado"/>
    <s v="Terminado"/>
    <x v="0"/>
    <x v="0"/>
    <s v="SI"/>
    <x v="2"/>
    <s v="Amarrillo"/>
    <s v="No Controlado"/>
    <s v="Suplementado"/>
    <n v="45"/>
    <n v="240"/>
  </r>
  <r>
    <s v="Roberto Alonso"/>
    <x v="24"/>
    <x v="1"/>
    <x v="0"/>
    <s v="Servicios"/>
    <x v="7"/>
    <n v="3"/>
    <n v="3899"/>
    <n v="186"/>
    <n v="1500"/>
    <n v="76.42"/>
    <n v="7898.92"/>
    <n v="6804.1"/>
    <m/>
    <n v="6804.1"/>
    <n v="710.9"/>
    <s v="Tiempo Completo"/>
    <s v="Capacitado"/>
    <s v="Terminado"/>
    <x v="0"/>
    <x v="0"/>
    <s v="SI"/>
    <x v="2"/>
    <s v="Amarrillo"/>
    <s v="Controlado"/>
    <s v="Suplementado"/>
    <n v="135"/>
    <n v="240"/>
  </r>
  <r>
    <s v="Roberto Alonso"/>
    <x v="25"/>
    <x v="1"/>
    <x v="0"/>
    <s v="Servicios"/>
    <x v="7"/>
    <n v="3"/>
    <n v="3899"/>
    <n v="186"/>
    <n v="1500"/>
    <n v="0"/>
    <n v="5585"/>
    <n v="4075.07"/>
    <m/>
    <n v="4075.07"/>
    <n v="502.65"/>
    <s v="Tiempo Completo"/>
    <s v="Capacitado"/>
    <s v="Terminado"/>
    <x v="0"/>
    <x v="0"/>
    <s v="SI"/>
    <x v="1"/>
    <s v="Amarrillo"/>
    <s v="Controlado"/>
    <s v="Suplementado"/>
    <n v="135"/>
    <n v="240"/>
  </r>
  <r>
    <s v="Roberto Alonso"/>
    <x v="25"/>
    <x v="1"/>
    <x v="0"/>
    <s v="Servicios"/>
    <x v="7"/>
    <n v="3"/>
    <n v="5368"/>
    <n v="186"/>
    <n v="0"/>
    <n v="0"/>
    <n v="5554"/>
    <n v="4318.0200000000004"/>
    <m/>
    <n v="4318.0200000000004"/>
    <n v="499.86"/>
    <s v="Tiempo Completo"/>
    <s v="No Capacitado"/>
    <s v="Terminado"/>
    <x v="0"/>
    <x v="1"/>
    <s v="SI"/>
    <x v="2"/>
    <s v="Amarrillo"/>
    <s v="No Controlado"/>
    <s v="Suplementado"/>
    <n v="45"/>
    <n v="240"/>
  </r>
  <r>
    <s v="Giovana Justo"/>
    <x v="25"/>
    <x v="1"/>
    <x v="0"/>
    <s v="Servicios"/>
    <x v="8"/>
    <n v="4"/>
    <n v="9150.67"/>
    <n v="186"/>
    <n v="0"/>
    <n v="0"/>
    <n v="9336.67"/>
    <n v="8013.7999999999993"/>
    <m/>
    <n v="8013.7999999999993"/>
    <n v="856.5"/>
    <s v="Tiempo Completo"/>
    <s v="Capacitado"/>
    <s v="Terminado"/>
    <x v="0"/>
    <x v="1"/>
    <s v="SI"/>
    <x v="2"/>
    <s v="Verde"/>
    <s v="No Controlado"/>
    <s v="Suplementado"/>
    <n v="45"/>
    <n v="240"/>
  </r>
  <r>
    <s v="Giovana Justo"/>
    <x v="25"/>
    <x v="1"/>
    <x v="0"/>
    <s v="Servicios"/>
    <x v="8"/>
    <n v="4"/>
    <n v="8562.5"/>
    <n v="186"/>
    <n v="0"/>
    <m/>
    <n v="8748.5"/>
    <n v="7477.4800000000005"/>
    <m/>
    <n v="7477.4800000000005"/>
    <n v="787.37"/>
    <s v="Tiempo Completo"/>
    <s v="Capacitado"/>
    <s v="En Proceso"/>
    <x v="0"/>
    <x v="1"/>
    <s v="SI"/>
    <x v="2"/>
    <s v="Verde"/>
    <s v="Controlado"/>
    <s v="Suplementado"/>
    <n v="90"/>
    <n v="240"/>
  </r>
  <r>
    <s v="Giovana Justo"/>
    <x v="25"/>
    <x v="1"/>
    <x v="0"/>
    <s v="Servicios"/>
    <x v="8"/>
    <n v="4"/>
    <n v="7577.17"/>
    <n v="186"/>
    <n v="0"/>
    <n v="0"/>
    <n v="9897"/>
    <n v="8357.3799999999992"/>
    <m/>
    <n v="8357.3799999999992"/>
    <n v="890.73"/>
    <s v="Tiempo Completo"/>
    <s v="Capacitado"/>
    <s v="En Proceso"/>
    <x v="0"/>
    <x v="0"/>
    <s v="SI"/>
    <x v="2"/>
    <s v="Amarrillo"/>
    <s v="Controlado"/>
    <s v="No Suplementado"/>
    <n v="90"/>
    <n v="0"/>
  </r>
  <r>
    <s v="Alison Johnson"/>
    <x v="25"/>
    <x v="1"/>
    <x v="0"/>
    <s v="Servicios"/>
    <x v="0"/>
    <n v="5"/>
    <n v="9220"/>
    <n v="0"/>
    <n v="880"/>
    <n v="0"/>
    <n v="16142.259999999998"/>
    <n v="9312.83"/>
    <m/>
    <n v="9312.83"/>
    <n v="998.64"/>
    <s v="Tiempo Parcial"/>
    <s v="No Capacitado"/>
    <s v="No Iniciado"/>
    <x v="0"/>
    <x v="1"/>
    <s v="SI"/>
    <x v="2"/>
    <s v="Amarrillo"/>
    <s v="Controlado"/>
    <s v="No Suplementado"/>
    <n v="90"/>
    <n v="0"/>
  </r>
  <r>
    <s v="Alison Johnson"/>
    <x v="25"/>
    <x v="1"/>
    <x v="0"/>
    <s v="Servicios"/>
    <x v="0"/>
    <n v="5"/>
    <n v="10450"/>
    <n v="0"/>
    <n v="1000"/>
    <n v="0"/>
    <n v="12250"/>
    <n v="10047.86"/>
    <n v="304.5"/>
    <n v="10352.36"/>
    <n v="1102.5"/>
    <s v="Tiempo Parcial"/>
    <s v="No Capacitado"/>
    <s v="Terminado"/>
    <x v="0"/>
    <x v="0"/>
    <s v="SI"/>
    <x v="2"/>
    <s v="Amarrillo"/>
    <s v="Controlado"/>
    <s v="No Suplementado"/>
    <n v="135"/>
    <n v="0"/>
  </r>
  <r>
    <s v="Alison Johnson"/>
    <x v="26"/>
    <x v="1"/>
    <x v="0"/>
    <s v="Servicios"/>
    <x v="0"/>
    <n v="4"/>
    <n v="10316.67"/>
    <n v="0"/>
    <n v="1000"/>
    <n v="0"/>
    <n v="11316.67"/>
    <n v="7010.96"/>
    <n v="2133.19"/>
    <n v="9144.15"/>
    <n v="1018.5"/>
    <s v="Tiempo Parcial"/>
    <s v="Capacitado"/>
    <s v="Terminado"/>
    <x v="1"/>
    <x v="1"/>
    <s v="SI"/>
    <x v="2"/>
    <s v="Amarrillo"/>
    <s v="No Controlado"/>
    <s v="No Suplementado"/>
    <n v="45"/>
    <n v="0"/>
  </r>
  <r>
    <s v="Alyssa Adefioye"/>
    <x v="26"/>
    <x v="1"/>
    <x v="0"/>
    <s v="Planilla"/>
    <x v="1"/>
    <n v="4"/>
    <n v="11400"/>
    <n v="0"/>
    <n v="0"/>
    <n v="0"/>
    <n v="11400"/>
    <n v="9496.64"/>
    <m/>
    <n v="9496.64"/>
    <n v="1026"/>
    <s v="Tiempo Completo"/>
    <s v="No Capacitado"/>
    <s v="Terminado"/>
    <x v="2"/>
    <x v="0"/>
    <s v="SI"/>
    <x v="2"/>
    <s v="Amarrillo"/>
    <s v="No Controlado"/>
    <s v="No Suplementado"/>
    <n v="45"/>
    <n v="0"/>
  </r>
  <r>
    <s v="Alyssa Adefioye"/>
    <x v="26"/>
    <x v="1"/>
    <x v="0"/>
    <s v="Planilla"/>
    <x v="1"/>
    <n v="4"/>
    <n v="13047.81"/>
    <n v="0"/>
    <n v="0"/>
    <n v="0"/>
    <n v="13847.81"/>
    <n v="11503.339999999998"/>
    <m/>
    <n v="11503.339999999998"/>
    <n v="1242"/>
    <s v="Tiempo Completo"/>
    <s v="Capacitado"/>
    <s v="Terminado"/>
    <x v="1"/>
    <x v="0"/>
    <s v="SI"/>
    <x v="1"/>
    <s v="Amarrillo"/>
    <s v="Controlado"/>
    <s v="No Suplementado"/>
    <n v="135"/>
    <n v="0"/>
  </r>
  <r>
    <s v="Alyssa Adefioye"/>
    <x v="26"/>
    <x v="1"/>
    <x v="0"/>
    <s v="Planilla"/>
    <x v="1"/>
    <n v="4"/>
    <n v="11970"/>
    <n v="0"/>
    <n v="0"/>
    <m/>
    <n v="12600"/>
    <n v="10442.49"/>
    <m/>
    <n v="10442.49"/>
    <n v="1134"/>
    <s v="Tiempo Completo"/>
    <s v="Capacitado"/>
    <s v="Terminado"/>
    <x v="1"/>
    <x v="0"/>
    <s v="NO"/>
    <x v="2"/>
    <s v="Amarrillo"/>
    <s v="No Controlado"/>
    <s v="No Suplementado"/>
    <n v="45"/>
    <n v="0"/>
  </r>
  <r>
    <s v="Alan Campines"/>
    <x v="0"/>
    <x v="1"/>
    <x v="0"/>
    <s v="Planilla"/>
    <x v="2"/>
    <n v="4"/>
    <n v="12600"/>
    <n v="0"/>
    <n v="0"/>
    <n v="0"/>
    <n v="12600"/>
    <n v="10426.379999999999"/>
    <m/>
    <n v="10426.379999999999"/>
    <n v="1134"/>
    <s v="Tiempo Completo"/>
    <s v="Capacitado"/>
    <s v="No Iniciado"/>
    <x v="0"/>
    <x v="0"/>
    <s v="SI"/>
    <x v="2"/>
    <s v="Amarrillo"/>
    <s v="Controlado"/>
    <s v="No Suplementado"/>
    <n v="90"/>
    <n v="0"/>
  </r>
  <r>
    <s v="Alan Campines"/>
    <x v="0"/>
    <x v="1"/>
    <x v="0"/>
    <s v="Planilla"/>
    <x v="2"/>
    <n v="5"/>
    <n v="17100"/>
    <n v="0"/>
    <n v="0"/>
    <n v="0"/>
    <n v="19950"/>
    <n v="10418.75"/>
    <n v="3981.15"/>
    <n v="14399.9"/>
    <n v="1795.5"/>
    <s v="Tiempo Completo"/>
    <s v="No Capacitado"/>
    <s v="Terminado"/>
    <x v="1"/>
    <x v="1"/>
    <s v="NO"/>
    <x v="2"/>
    <s v="Amarrillo"/>
    <s v="No Controlado"/>
    <s v="No Suplementado"/>
    <n v="45"/>
    <n v="0"/>
  </r>
  <r>
    <s v="Alan Campines"/>
    <x v="1"/>
    <x v="1"/>
    <x v="0"/>
    <s v="Planilla"/>
    <x v="2"/>
    <n v="4"/>
    <n v="13330"/>
    <n v="0"/>
    <n v="0"/>
    <n v="0"/>
    <n v="19770"/>
    <n v="8799.18"/>
    <n v="3561.15"/>
    <n v="12360.33"/>
    <n v="1779.3"/>
    <s v="Tiempo Completo"/>
    <s v="Capacitado"/>
    <s v="Terminado"/>
    <x v="2"/>
    <x v="0"/>
    <s v="SI"/>
    <x v="0"/>
    <s v="Amarrillo"/>
    <s v="Controlado"/>
    <s v="No Suplementado"/>
    <n v="135"/>
    <n v="0"/>
  </r>
  <r>
    <s v="Alexis Castro"/>
    <x v="2"/>
    <x v="1"/>
    <x v="0"/>
    <s v="Planilla"/>
    <x v="3"/>
    <n v="5"/>
    <n v="16613.330000000002"/>
    <n v="0"/>
    <n v="0"/>
    <n v="0"/>
    <n v="16613.330000000002"/>
    <n v="8752.1299999999992"/>
    <n v="4436.5600000000004"/>
    <n v="13188.689999999999"/>
    <n v="1503.3"/>
    <s v="Tiempo Completo"/>
    <s v="Capacitado"/>
    <s v="Terminado"/>
    <x v="1"/>
    <x v="1"/>
    <s v="SI"/>
    <x v="2"/>
    <s v="Amarrillo"/>
    <s v="No Controlado"/>
    <s v="No Suplementado"/>
    <n v="45"/>
    <n v="0"/>
  </r>
  <r>
    <s v="Alexis Castro"/>
    <x v="2"/>
    <x v="1"/>
    <x v="0"/>
    <s v="Planilla"/>
    <x v="3"/>
    <n v="6"/>
    <n v="17350"/>
    <n v="0"/>
    <n v="0"/>
    <n v="0"/>
    <n v="17350"/>
    <n v="8815.69"/>
    <n v="4524.96"/>
    <n v="13340.650000000001"/>
    <n v="1561.5"/>
    <s v="Tiempo Completo"/>
    <s v="Capacitado"/>
    <s v="Terminado"/>
    <x v="1"/>
    <x v="1"/>
    <s v="SI"/>
    <x v="1"/>
    <s v="Amarrillo"/>
    <s v="No Controlado"/>
    <s v="No Suplementado"/>
    <n v="45"/>
    <n v="0"/>
  </r>
  <r>
    <s v="Alexis Castro"/>
    <x v="3"/>
    <x v="1"/>
    <x v="0"/>
    <s v="Planilla"/>
    <x v="3"/>
    <n v="5"/>
    <n v="16710"/>
    <n v="0"/>
    <n v="0"/>
    <n v="0"/>
    <n v="17210"/>
    <n v="8375.24"/>
    <m/>
    <n v="8375.24"/>
    <n v="1503.9"/>
    <s v="Tiempo Completo"/>
    <s v="No Capacitado"/>
    <s v="Terminado"/>
    <x v="0"/>
    <x v="1"/>
    <s v="SI"/>
    <x v="2"/>
    <s v="Amarrillo"/>
    <s v="Controlado"/>
    <s v="No Suplementado"/>
    <n v="135"/>
    <n v="0"/>
  </r>
  <r>
    <s v="Jessica Rodriguez"/>
    <x v="3"/>
    <x v="1"/>
    <x v="0"/>
    <s v="Planilla"/>
    <x v="4"/>
    <n v="4"/>
    <n v="15212.5"/>
    <n v="0"/>
    <n v="0"/>
    <n v="0"/>
    <n v="15302.5"/>
    <n v="8943.67"/>
    <n v="3629.33"/>
    <n v="12573"/>
    <n v="1377.23"/>
    <s v="Tiempo Completo"/>
    <s v="Capacitado"/>
    <s v="Terminado"/>
    <x v="0"/>
    <x v="0"/>
    <s v="NO"/>
    <x v="2"/>
    <s v="Amarrillo"/>
    <s v="Controlado"/>
    <s v="No Suplementado"/>
    <n v="135"/>
    <n v="0"/>
  </r>
  <r>
    <s v="Jessica Rodriguez"/>
    <x v="3"/>
    <x v="1"/>
    <x v="0"/>
    <s v="Planilla"/>
    <x v="4"/>
    <n v="4"/>
    <n v="15400"/>
    <n v="0"/>
    <n v="0"/>
    <n v="0"/>
    <n v="15400"/>
    <n v="8713.66"/>
    <n v="3677.71"/>
    <n v="12391.369999999999"/>
    <m/>
    <s v="Tiempo Completo"/>
    <s v="Capacitado"/>
    <s v="En Proceso"/>
    <x v="0"/>
    <x v="0"/>
    <s v="SI"/>
    <x v="2"/>
    <s v="Amarrillo"/>
    <s v="Controlado"/>
    <s v="No Suplementado"/>
    <n v="90"/>
    <n v="0"/>
  </r>
  <r>
    <s v="Alexis Correa"/>
    <x v="3"/>
    <x v="1"/>
    <x v="0"/>
    <s v="Servicios"/>
    <x v="4"/>
    <n v="1"/>
    <n v="1000"/>
    <n v="0"/>
    <n v="100"/>
    <n v="0"/>
    <n v="1694"/>
    <n v="690.33"/>
    <m/>
    <n v="690.33"/>
    <n v="99"/>
    <s v="Tiempo Parcial"/>
    <s v="No Capacitado"/>
    <s v="No Iniciado"/>
    <x v="0"/>
    <x v="0"/>
    <s v="SI"/>
    <x v="2"/>
    <s v="Amarrillo"/>
    <s v="Controlado"/>
    <s v="No Suplementado"/>
    <n v="90"/>
    <n v="0"/>
  </r>
  <r>
    <s v="Alexis Correa"/>
    <x v="3"/>
    <x v="1"/>
    <x v="0"/>
    <s v="Servicios"/>
    <x v="5"/>
    <n v="1"/>
    <n v="733.33"/>
    <n v="0"/>
    <n v="76.67"/>
    <n v="0"/>
    <n v="1136.33"/>
    <n v="738.61"/>
    <m/>
    <n v="738.61"/>
    <n v="102.27"/>
    <s v="Tiempo Parcial"/>
    <s v="Capacitado"/>
    <s v="No Iniciado"/>
    <x v="0"/>
    <x v="0"/>
    <s v="SI"/>
    <x v="0"/>
    <s v="Amarrillo"/>
    <s v="No Controlado"/>
    <s v="Suplementado"/>
    <n v="45"/>
    <n v="240"/>
  </r>
  <r>
    <s v="Alexis Correa"/>
    <x v="3"/>
    <x v="1"/>
    <x v="0"/>
    <s v="Servicios"/>
    <x v="5"/>
    <n v="1"/>
    <n v="1000"/>
    <n v="0"/>
    <n v="100"/>
    <n v="0"/>
    <n v="1100"/>
    <n v="707"/>
    <m/>
    <n v="707"/>
    <n v="99"/>
    <s v="Tiempo Parcial"/>
    <s v="Capacitado"/>
    <s v="No Iniciado"/>
    <x v="0"/>
    <x v="0"/>
    <s v="SI"/>
    <x v="2"/>
    <s v="Amarrillo"/>
    <s v="Controlado"/>
    <s v="Suplementado"/>
    <n v="135"/>
    <n v="240"/>
  </r>
  <r>
    <s v="Alexis Ripley"/>
    <x v="3"/>
    <x v="1"/>
    <x v="0"/>
    <s v="Planilla"/>
    <x v="5"/>
    <n v="1"/>
    <n v="1100"/>
    <n v="0"/>
    <n v="0"/>
    <n v="0"/>
    <n v="1650"/>
    <n v="665.5"/>
    <m/>
    <n v="665.5"/>
    <n v="148.5"/>
    <s v="Tiempo Completo"/>
    <s v="Capacitado"/>
    <s v="No Iniciado"/>
    <x v="0"/>
    <x v="0"/>
    <s v="SI"/>
    <x v="2"/>
    <s v="Amarrillo"/>
    <s v="No Controlado"/>
    <s v="Suplementado"/>
    <n v="45"/>
    <n v="240"/>
  </r>
  <r>
    <s v="Alexis Ripley"/>
    <x v="4"/>
    <x v="1"/>
    <x v="0"/>
    <s v="Planilla"/>
    <x v="6"/>
    <n v="1"/>
    <n v="1440"/>
    <n v="0"/>
    <n v="0"/>
    <n v="0"/>
    <n v="1440"/>
    <n v="1182.8"/>
    <m/>
    <n v="1182.8"/>
    <n v="129.6"/>
    <s v="Tiempo Completo"/>
    <s v="Capacitado"/>
    <s v="No Iniciado"/>
    <x v="0"/>
    <x v="0"/>
    <s v="SI"/>
    <x v="2"/>
    <s v="Amarrillo"/>
    <s v="Controlado"/>
    <s v="Suplementado"/>
    <n v="135"/>
    <n v="240"/>
  </r>
  <r>
    <s v="Alexis Ripley"/>
    <x v="5"/>
    <x v="1"/>
    <x v="0"/>
    <s v="Planilla"/>
    <x v="6"/>
    <n v="1"/>
    <n v="1270"/>
    <n v="0"/>
    <n v="0"/>
    <m/>
    <n v="1270"/>
    <n v="969.9"/>
    <m/>
    <n v="969.9"/>
    <n v="114.3"/>
    <s v="Tiempo Completo"/>
    <s v="Capacitado"/>
    <s v="Terminado"/>
    <x v="0"/>
    <x v="1"/>
    <s v="NO"/>
    <x v="0"/>
    <s v="Amarrillo"/>
    <s v="Controlado"/>
    <s v="No Suplementado"/>
    <n v="135"/>
    <n v="0"/>
  </r>
  <r>
    <s v="Alicia A. Elmasian"/>
    <x v="6"/>
    <x v="1"/>
    <x v="0"/>
    <s v="Planilla"/>
    <x v="6"/>
    <n v="1"/>
    <n v="1270"/>
    <n v="0"/>
    <n v="0"/>
    <n v="0"/>
    <n v="1270"/>
    <n v="911.13"/>
    <m/>
    <n v="911.13"/>
    <n v="114.3"/>
    <s v="Tiempo Completo"/>
    <s v="No Capacitado"/>
    <s v="Terminado"/>
    <x v="0"/>
    <x v="0"/>
    <s v="NO"/>
    <x v="0"/>
    <s v="Amarrillo"/>
    <s v="Controlado"/>
    <s v="No Suplementado"/>
    <n v="135"/>
    <n v="0"/>
  </r>
  <r>
    <s v="Alicia A. Elmasian"/>
    <x v="6"/>
    <x v="1"/>
    <x v="0"/>
    <s v="Planilla"/>
    <x v="7"/>
    <n v="1"/>
    <n v="1270"/>
    <n v="0"/>
    <n v="0"/>
    <n v="0"/>
    <n v="1270"/>
    <n v="956.37"/>
    <m/>
    <n v="956.37"/>
    <n v="114.3"/>
    <s v="Tiempo Completo"/>
    <s v="Capacitado"/>
    <s v="Terminado"/>
    <x v="1"/>
    <x v="0"/>
    <s v="NO"/>
    <x v="0"/>
    <s v="Verde"/>
    <s v="Controlado"/>
    <s v="No Suplementado"/>
    <n v="135"/>
    <n v="0"/>
  </r>
  <r>
    <s v="Alicia A. Elmasian"/>
    <x v="7"/>
    <x v="1"/>
    <x v="0"/>
    <s v="Planilla"/>
    <x v="7"/>
    <n v="1"/>
    <n v="1270"/>
    <n v="0"/>
    <n v="0"/>
    <n v="0"/>
    <n v="1270"/>
    <n v="954.17"/>
    <m/>
    <n v="954.17"/>
    <n v="114.3"/>
    <s v="Tiempo Completo"/>
    <s v="Capacitado"/>
    <s v="En Proceso"/>
    <x v="2"/>
    <x v="1"/>
    <s v="SI"/>
    <x v="0"/>
    <s v="Verde"/>
    <s v="Controlado"/>
    <s v="No Suplementado"/>
    <n v="135"/>
    <n v="0"/>
  </r>
  <r>
    <s v="Alison Gonzalez"/>
    <x v="8"/>
    <x v="1"/>
    <x v="0"/>
    <s v="Servicios"/>
    <x v="7"/>
    <n v="1"/>
    <n v="1270"/>
    <n v="0"/>
    <n v="0"/>
    <n v="0"/>
    <n v="1270"/>
    <n v="765.55"/>
    <m/>
    <n v="765.55"/>
    <n v="114.3"/>
    <s v="Tiempo Completo"/>
    <s v="Capacitado"/>
    <s v="En Proceso"/>
    <x v="1"/>
    <x v="1"/>
    <s v="NO"/>
    <x v="0"/>
    <s v="Verde"/>
    <s v="Controlado"/>
    <s v="No Suplementado"/>
    <n v="135"/>
    <n v="0"/>
  </r>
  <r>
    <s v="Alison Gonzalez"/>
    <x v="9"/>
    <x v="1"/>
    <x v="0"/>
    <s v="Servicios"/>
    <x v="8"/>
    <n v="1"/>
    <n v="1270"/>
    <n v="0"/>
    <n v="0"/>
    <n v="0"/>
    <n v="1270"/>
    <n v="765.55"/>
    <m/>
    <n v="765.55"/>
    <n v="114.3"/>
    <s v="Tiempo Completo"/>
    <s v="No Capacitado"/>
    <s v="No Iniciado"/>
    <x v="1"/>
    <x v="0"/>
    <s v="NO"/>
    <x v="0"/>
    <s v="Verde"/>
    <s v="Controlado"/>
    <s v="No Suplementado"/>
    <n v="90"/>
    <n v="0"/>
  </r>
  <r>
    <s v="Alison Gonzalez"/>
    <x v="9"/>
    <x v="1"/>
    <x v="0"/>
    <s v="Servicios"/>
    <x v="8"/>
    <n v="1"/>
    <n v="1185.33"/>
    <n v="0"/>
    <n v="0"/>
    <n v="0"/>
    <n v="1270"/>
    <n v="665.55"/>
    <m/>
    <n v="665.55"/>
    <n v="114.3"/>
    <s v="Tiempo Completo"/>
    <s v="No Capacitado"/>
    <s v="Terminado"/>
    <x v="0"/>
    <x v="0"/>
    <s v="NO"/>
    <x v="0"/>
    <s v="Verde"/>
    <s v="Controlado"/>
    <s v="No Suplementado"/>
    <n v="90"/>
    <n v="0"/>
  </r>
  <r>
    <s v="Alcides Arosemena"/>
    <x v="9"/>
    <x v="1"/>
    <x v="0"/>
    <s v="Servicios"/>
    <x v="8"/>
    <n v="1"/>
    <n v="973.67"/>
    <n v="0"/>
    <n v="0"/>
    <n v="0"/>
    <n v="1270"/>
    <n v="784.9"/>
    <m/>
    <n v="784.9"/>
    <n v="114.3"/>
    <s v="Tiempo Completo"/>
    <s v="Capacitado"/>
    <s v="Terminado"/>
    <x v="0"/>
    <x v="1"/>
    <s v="NO"/>
    <x v="0"/>
    <s v="Verde"/>
    <s v="Controlado"/>
    <s v="No Suplementado"/>
    <n v="135"/>
    <n v="0"/>
  </r>
  <r>
    <s v="Roberto Alonso"/>
    <x v="10"/>
    <x v="1"/>
    <x v="0"/>
    <s v="Servicios"/>
    <x v="0"/>
    <n v="1"/>
    <n v="1270"/>
    <n v="0"/>
    <n v="0"/>
    <n v="0"/>
    <n v="1270"/>
    <n v="784.9"/>
    <m/>
    <n v="784.9"/>
    <m/>
    <s v="Tiempo Completo"/>
    <s v="Capacitado"/>
    <s v="Terminado"/>
    <x v="0"/>
    <x v="0"/>
    <s v="NO"/>
    <x v="0"/>
    <s v="Verde"/>
    <s v="Controlado"/>
    <s v="No Suplementado"/>
    <n v="135"/>
    <n v="0"/>
  </r>
  <r>
    <s v="Roberto Alonso"/>
    <x v="10"/>
    <x v="1"/>
    <x v="0"/>
    <s v="Servicios"/>
    <x v="0"/>
    <n v="4"/>
    <n v="7961.01"/>
    <n v="186"/>
    <n v="0"/>
    <n v="248.4"/>
    <n v="9578.74"/>
    <n v="8168.8600000000006"/>
    <m/>
    <n v="8168.8600000000006"/>
    <n v="808.09"/>
    <s v="Tiempo Completo"/>
    <s v="Capacitado"/>
    <s v="Terminado"/>
    <x v="0"/>
    <x v="0"/>
    <s v="NO"/>
    <x v="0"/>
    <s v="Azul"/>
    <s v="No Controlado"/>
    <s v="No Suplementado"/>
    <n v="45"/>
    <n v="0"/>
  </r>
  <r>
    <s v="Roberto Alonso"/>
    <x v="11"/>
    <x v="1"/>
    <x v="0"/>
    <s v="Servicios"/>
    <x v="0"/>
    <n v="4"/>
    <n v="7007.33"/>
    <n v="186"/>
    <n v="0"/>
    <n v="0"/>
    <n v="9806.67"/>
    <n v="8035.0000000000009"/>
    <m/>
    <n v="8035.0000000000009"/>
    <n v="774.6"/>
    <s v="Tiempo Completo"/>
    <s v="No Capacitado"/>
    <s v="Terminado"/>
    <x v="0"/>
    <x v="1"/>
    <s v="NO"/>
    <x v="0"/>
    <s v="Azul"/>
    <s v="No Controlado"/>
    <s v="No Suplementado"/>
    <n v="45"/>
    <n v="0"/>
  </r>
  <r>
    <s v="Giovana Justo"/>
    <x v="12"/>
    <x v="1"/>
    <x v="0"/>
    <s v="Servicios"/>
    <x v="1"/>
    <n v="4"/>
    <n v="8261.17"/>
    <n v="186"/>
    <n v="0"/>
    <n v="0"/>
    <n v="9030.5"/>
    <n v="7283.29"/>
    <m/>
    <n v="7283.29"/>
    <n v="812.75"/>
    <s v="Tiempo Completo"/>
    <s v="Capacitado"/>
    <s v="Terminado"/>
    <x v="0"/>
    <x v="0"/>
    <s v="NO"/>
    <x v="0"/>
    <s v="Azul"/>
    <s v="Controlado"/>
    <s v="No Suplementado"/>
    <n v="135"/>
    <n v="0"/>
  </r>
  <r>
    <s v="Giovana Justo"/>
    <x v="13"/>
    <x v="1"/>
    <x v="0"/>
    <s v="Servicios"/>
    <x v="1"/>
    <n v="4"/>
    <n v="7812.5"/>
    <n v="186"/>
    <n v="0"/>
    <n v="0"/>
    <n v="8620.4600000000009"/>
    <n v="7117.8099999999995"/>
    <m/>
    <n v="7117.8099999999995"/>
    <n v="779.60000000000014"/>
    <s v="Tiempo Completo"/>
    <s v="Capacitado"/>
    <s v="En Proceso"/>
    <x v="0"/>
    <x v="0"/>
    <s v="NO"/>
    <x v="0"/>
    <s v="Azul"/>
    <s v="No Controlado"/>
    <s v="No Suplementado"/>
    <n v="45"/>
    <n v="0"/>
  </r>
  <r>
    <s v="Giovana Justo"/>
    <x v="13"/>
    <x v="1"/>
    <x v="0"/>
    <s v="Servicios"/>
    <x v="1"/>
    <n v="4"/>
    <n v="8667.5499999999993"/>
    <n v="186"/>
    <n v="0"/>
    <n v="0"/>
    <n v="9153.5499999999993"/>
    <n v="7211.1"/>
    <m/>
    <n v="7211.1"/>
    <n v="796.81999999999994"/>
    <s v="Tiempo Completo"/>
    <s v="Capacitado"/>
    <s v="En Proceso"/>
    <x v="0"/>
    <x v="0"/>
    <s v="NO"/>
    <x v="0"/>
    <s v="Azul"/>
    <s v="Controlado"/>
    <s v="No Suplementado"/>
    <n v="90"/>
    <n v="0"/>
  </r>
  <r>
    <s v="Alison Johnson"/>
    <x v="14"/>
    <x v="1"/>
    <x v="0"/>
    <s v="Servicios"/>
    <x v="2"/>
    <n v="3"/>
    <n v="6800"/>
    <n v="93"/>
    <n v="0"/>
    <n v="0"/>
    <n v="6893"/>
    <n v="5948.04"/>
    <m/>
    <n v="5948.04"/>
    <n v="620.37"/>
    <s v="Tiempo Parcial"/>
    <s v="No Capacitado"/>
    <s v="No Iniciado"/>
    <x v="0"/>
    <x v="1"/>
    <s v="SI"/>
    <x v="0"/>
    <s v="Azul"/>
    <s v="Controlado"/>
    <s v="Suplementado"/>
    <n v="135"/>
    <n v="240"/>
  </r>
  <r>
    <s v="Alison Johnson"/>
    <x v="14"/>
    <x v="1"/>
    <x v="0"/>
    <s v="Servicios"/>
    <x v="2"/>
    <n v="4"/>
    <n v="8069"/>
    <n v="186"/>
    <n v="0"/>
    <n v="0"/>
    <n v="8819"/>
    <n v="1327.05"/>
    <n v="6084.3899999999994"/>
    <n v="7411.44"/>
    <m/>
    <s v="Tiempo Parcial"/>
    <s v="No Capacitado"/>
    <s v="Terminado"/>
    <x v="0"/>
    <x v="1"/>
    <s v="NO"/>
    <x v="0"/>
    <s v="Azul"/>
    <s v="Controlado"/>
    <s v="Suplementado"/>
    <n v="135"/>
    <n v="240"/>
  </r>
  <r>
    <s v="Alison Johnson"/>
    <x v="14"/>
    <x v="1"/>
    <x v="0"/>
    <s v="Servicios"/>
    <x v="2"/>
    <n v="59"/>
    <n v="120169.82000000007"/>
    <n v="3999"/>
    <n v="59414.18"/>
    <n v="368.52"/>
    <n v="186513.85000000003"/>
    <n v="76095.17"/>
    <n v="81309.25"/>
    <n v="157404.41999999998"/>
    <n v="16786.27"/>
    <s v="Tiempo Parcial"/>
    <s v="Capacitado"/>
    <s v="Terminado"/>
    <x v="1"/>
    <x v="1"/>
    <s v="NO"/>
    <x v="0"/>
    <s v="Azul"/>
    <s v="Controlado"/>
    <s v="Suplementado"/>
    <n v="90"/>
    <n v="240"/>
  </r>
  <r>
    <s v="Alyssa Adefioye"/>
    <x v="14"/>
    <x v="1"/>
    <x v="2"/>
    <s v="Planilla"/>
    <x v="3"/>
    <n v="58"/>
    <n v="108866.17000000006"/>
    <n v="4371"/>
    <n v="36213.599999999999"/>
    <n v="336.75"/>
    <n v="149787.52000000005"/>
    <n v="58742.840000000011"/>
    <n v="68418.260000000009"/>
    <n v="127161.10000000002"/>
    <n v="13480.900000000003"/>
    <s v="Tiempo Completo"/>
    <s v="No Capacitado"/>
    <s v="Terminado"/>
    <x v="2"/>
    <x v="1"/>
    <s v="NO"/>
    <x v="0"/>
    <s v="Azul"/>
    <s v="Controlado"/>
    <s v="Suplementado"/>
    <n v="135"/>
    <n v="240"/>
  </r>
  <r>
    <s v="Alyssa Adefioye"/>
    <x v="14"/>
    <x v="1"/>
    <x v="2"/>
    <s v="Planilla"/>
    <x v="3"/>
    <n v="58"/>
    <n v="107456.53000000004"/>
    <n v="4464"/>
    <n v="17150.23"/>
    <n v="276.06"/>
    <n v="135166.40000000002"/>
    <n v="45076.02"/>
    <n v="59492.57999999998"/>
    <n v="104568.59999999998"/>
    <n v="12332.490000000002"/>
    <s v="Tiempo Completo"/>
    <s v="Capacitado"/>
    <s v="Terminado"/>
    <x v="1"/>
    <x v="0"/>
    <s v="NO"/>
    <x v="0"/>
    <s v="Azul"/>
    <s v="Controlado"/>
    <s v="Suplementado"/>
    <n v="135"/>
    <n v="240"/>
  </r>
  <r>
    <s v="Alyssa Adefioye"/>
    <x v="14"/>
    <x v="1"/>
    <x v="2"/>
    <s v="Planilla"/>
    <x v="3"/>
    <n v="47"/>
    <n v="91883.32"/>
    <n v="3255"/>
    <n v="56260.979999999996"/>
    <n v="136.58999999999997"/>
    <n v="160122.53999999998"/>
    <n v="69062.55"/>
    <n v="67340.650000000009"/>
    <n v="136403.20000000001"/>
    <m/>
    <s v="Tiempo Completo"/>
    <s v="Capacitado"/>
    <s v="Terminado"/>
    <x v="1"/>
    <x v="0"/>
    <s v="NO"/>
    <x v="0"/>
    <s v="Azul"/>
    <s v="Controlado"/>
    <s v="Suplementado"/>
    <n v="135"/>
    <n v="240"/>
  </r>
  <r>
    <s v="Alan Campines"/>
    <x v="14"/>
    <x v="1"/>
    <x v="0"/>
    <s v="Planilla"/>
    <x v="4"/>
    <n v="48"/>
    <n v="97877.390000000043"/>
    <n v="3255"/>
    <n v="35479.800000000003"/>
    <n v="433.82"/>
    <n v="147443.48000000007"/>
    <n v="63874.260000000009"/>
    <n v="60807.040000000001"/>
    <n v="124681.30000000002"/>
    <n v="13242.01"/>
    <s v="Tiempo Completo"/>
    <s v="Capacitado"/>
    <s v="No Iniciado"/>
    <x v="0"/>
    <x v="1"/>
    <s v="NO"/>
    <x v="0"/>
    <s v="Azul"/>
    <s v="Controlado"/>
    <s v="Suplementado"/>
    <n v="90"/>
    <n v="240"/>
  </r>
  <r>
    <s v="Alan Campines"/>
    <x v="15"/>
    <x v="1"/>
    <x v="0"/>
    <s v="Planilla"/>
    <x v="4"/>
    <n v="49"/>
    <n v="96100.84"/>
    <n v="3162"/>
    <n v="48267.929999999986"/>
    <m/>
    <n v="154033.26999999999"/>
    <n v="62569.55"/>
    <n v="67754.960000000006"/>
    <n v="130324.51000000001"/>
    <n v="13823.119999999999"/>
    <s v="Tiempo Completo"/>
    <s v="No Capacitado"/>
    <s v="Terminado"/>
    <x v="1"/>
    <x v="0"/>
    <s v="NO"/>
    <x v="0"/>
    <s v="Azul"/>
    <s v="No Controlado"/>
    <s v="No Suplementado"/>
    <n v="45"/>
    <n v="0"/>
  </r>
  <r>
    <s v="Alan Campines"/>
    <x v="5"/>
    <x v="1"/>
    <x v="0"/>
    <s v="Planilla"/>
    <x v="4"/>
    <n v="46"/>
    <n v="88191.550000000032"/>
    <n v="2883"/>
    <n v="23658.01"/>
    <n v="0"/>
    <n v="127788.64000000003"/>
    <n v="54299.07"/>
    <n v="53634.029999999984"/>
    <n v="107933.09999999998"/>
    <n v="11490.819999999998"/>
    <s v="Tiempo Completo"/>
    <s v="Capacitado"/>
    <s v="Terminado"/>
    <x v="2"/>
    <x v="0"/>
    <s v="NO"/>
    <x v="2"/>
    <s v="Azul"/>
    <s v="Controlado"/>
    <s v="No Suplementado"/>
    <n v="90"/>
    <n v="0"/>
  </r>
  <r>
    <s v="Alexis Castro"/>
    <x v="5"/>
    <x v="1"/>
    <x v="0"/>
    <s v="Planilla"/>
    <x v="5"/>
    <n v="47"/>
    <n v="97371.530000000042"/>
    <n v="3069"/>
    <n v="33713.56"/>
    <n v="453.53999999999996"/>
    <n v="146026.71000000002"/>
    <n v="63866.560000000005"/>
    <n v="58852.619999999995"/>
    <n v="122719.18"/>
    <n v="13142.390000000003"/>
    <s v="Tiempo Completo"/>
    <s v="Capacitado"/>
    <s v="Terminado"/>
    <x v="1"/>
    <x v="0"/>
    <s v="SI"/>
    <x v="2"/>
    <s v="Azul"/>
    <s v="No Controlado"/>
    <s v="No Suplementado"/>
    <n v="45"/>
    <n v="0"/>
  </r>
  <r>
    <s v="Alexis Castro"/>
    <x v="16"/>
    <x v="1"/>
    <x v="0"/>
    <s v="Planilla"/>
    <x v="5"/>
    <n v="46"/>
    <n v="96296.67"/>
    <n v="3069"/>
    <n v="59797.57"/>
    <n v="384.51"/>
    <n v="166784.24"/>
    <n v="71296.030000000013"/>
    <n v="66502.100000000006"/>
    <n v="137798.13"/>
    <n v="15010.589999999998"/>
    <s v="Tiempo Completo"/>
    <s v="Capacitado"/>
    <s v="Terminado"/>
    <x v="1"/>
    <x v="1"/>
    <s v="NO"/>
    <x v="0"/>
    <s v="Azul"/>
    <s v="No Controlado"/>
    <s v="No Suplementado"/>
    <n v="45"/>
    <n v="0"/>
  </r>
  <r>
    <s v="Alexis Castro"/>
    <x v="16"/>
    <x v="1"/>
    <x v="0"/>
    <s v="Planilla"/>
    <x v="5"/>
    <n v="42"/>
    <n v="71758.290000000008"/>
    <n v="2697"/>
    <n v="26409.07"/>
    <n v="335.21000000000004"/>
    <n v="119934.33000000002"/>
    <n v="53737.12000000001"/>
    <n v="46318.689999999995"/>
    <n v="100055.81"/>
    <n v="11037.239999999998"/>
    <s v="Tiempo Completo"/>
    <s v="No Capacitado"/>
    <s v="Terminado"/>
    <x v="0"/>
    <x v="0"/>
    <s v="SI"/>
    <x v="0"/>
    <s v="Azul"/>
    <s v="No Controlado"/>
    <s v="No Suplementado"/>
    <n v="45"/>
    <n v="0"/>
  </r>
  <r>
    <s v="Jessica Rodriguez"/>
    <x v="16"/>
    <x v="1"/>
    <x v="0"/>
    <s v="Planilla"/>
    <x v="6"/>
    <n v="29"/>
    <n v="28628.34"/>
    <n v="744"/>
    <n v="2000"/>
    <n v="0"/>
    <n v="78208.349999999991"/>
    <n v="34327.050000000003"/>
    <n v="30386.239999999998"/>
    <n v="64713.29"/>
    <n v="6858.7499999999991"/>
    <s v="Tiempo Completo"/>
    <s v="Capacitado"/>
    <s v="Terminado"/>
    <x v="0"/>
    <x v="0"/>
    <s v="SI"/>
    <x v="2"/>
    <s v="Azul"/>
    <s v="Controlado"/>
    <s v="No Suplementado"/>
    <n v="135"/>
    <n v="0"/>
  </r>
  <r>
    <s v="Jessica Rodriguez"/>
    <x v="16"/>
    <x v="1"/>
    <x v="0"/>
    <s v="Planilla"/>
    <x v="6"/>
    <n v="29"/>
    <n v="24544.95"/>
    <n v="558"/>
    <n v="0"/>
    <n v="0"/>
    <n v="45256.9"/>
    <n v="22064.83"/>
    <m/>
    <n v="22064.83"/>
    <n v="3791.1400000000003"/>
    <s v="Tiempo Completo"/>
    <s v="Capacitado"/>
    <s v="En Proceso"/>
    <x v="0"/>
    <x v="1"/>
    <s v="NO"/>
    <x v="2"/>
    <s v="Azul"/>
    <s v="No Controlado"/>
    <s v="No Suplementado"/>
    <n v="45"/>
    <n v="0"/>
  </r>
  <r>
    <s v="Alexis Correa"/>
    <x v="17"/>
    <x v="1"/>
    <x v="1"/>
    <s v="Servicios"/>
    <x v="6"/>
    <n v="27"/>
    <n v="26689.950000000004"/>
    <n v="651"/>
    <n v="2247.91"/>
    <n v="0"/>
    <n v="36121.920000000006"/>
    <n v="13764.48"/>
    <n v="16677.899999999998"/>
    <n v="30442.379999999997"/>
    <n v="3231.5099999999993"/>
    <s v="Tiempo Parcial"/>
    <s v="No Capacitado"/>
    <s v="No Iniciado"/>
    <x v="0"/>
    <x v="1"/>
    <s v="SI"/>
    <x v="2"/>
    <s v="Azul"/>
    <s v="Controlado"/>
    <s v="No Suplementado"/>
    <n v="90"/>
    <n v="0"/>
  </r>
  <r>
    <s v="Alexis Correa"/>
    <x v="18"/>
    <x v="1"/>
    <x v="1"/>
    <s v="Servicios"/>
    <x v="7"/>
    <n v="30"/>
    <n v="55146.640000000014"/>
    <n v="1767"/>
    <n v="2390.0699999999997"/>
    <n v="138.04"/>
    <n v="62841.750000000015"/>
    <n v="19853.789999999997"/>
    <n v="34706.550000000003"/>
    <n v="54560.34"/>
    <m/>
    <s v="Tiempo Parcial"/>
    <s v="Capacitado"/>
    <s v="No Iniciado"/>
    <x v="0"/>
    <x v="1"/>
    <s v="SI"/>
    <x v="2"/>
    <s v="Verde"/>
    <s v="Controlado"/>
    <s v="No Suplementado"/>
    <n v="90"/>
    <n v="0"/>
  </r>
  <r>
    <s v="Alexis Correa"/>
    <x v="19"/>
    <x v="1"/>
    <x v="1"/>
    <s v="Servicios"/>
    <x v="7"/>
    <n v="38"/>
    <n v="30613.35"/>
    <n v="2046"/>
    <n v="200"/>
    <n v="0"/>
    <n v="47214.43"/>
    <n v="26564.39"/>
    <n v="14155.75"/>
    <n v="40720.14"/>
    <n v="4364.2899999999991"/>
    <s v="Tiempo Parcial"/>
    <s v="Capacitado"/>
    <s v="No Iniciado"/>
    <x v="0"/>
    <x v="1"/>
    <s v="SI"/>
    <x v="2"/>
    <s v="Verde"/>
    <s v="No Controlado"/>
    <s v="No Suplementado"/>
    <n v="45"/>
    <n v="0"/>
  </r>
  <r>
    <s v="Alexis Ripley"/>
    <x v="20"/>
    <x v="1"/>
    <x v="1"/>
    <s v="Planilla"/>
    <x v="7"/>
    <n v="39"/>
    <n v="80296.650000000009"/>
    <n v="2418"/>
    <n v="9277.83"/>
    <n v="2137.38"/>
    <n v="101769.84000000001"/>
    <n v="53748.060000000005"/>
    <n v="34635.869999999995"/>
    <n v="88383.93"/>
    <n v="9159.2999999999993"/>
    <s v="Tiempo Completo"/>
    <s v="Capacitado"/>
    <s v="No Iniciado"/>
    <x v="0"/>
    <x v="1"/>
    <s v="SI"/>
    <x v="2"/>
    <s v="Verde"/>
    <s v="Controlado"/>
    <s v="No Suplementado"/>
    <n v="135"/>
    <n v="0"/>
  </r>
  <r>
    <s v="Alexis Ripley"/>
    <x v="20"/>
    <x v="1"/>
    <x v="1"/>
    <s v="Planilla"/>
    <x v="8"/>
    <n v="51"/>
    <n v="85256.650000000009"/>
    <n v="2883"/>
    <n v="9501.6499999999978"/>
    <n v="2584.9400000000005"/>
    <n v="110012.76000000001"/>
    <n v="58847.62"/>
    <n v="36141.22"/>
    <n v="94988.84"/>
    <n v="9966.0499999999993"/>
    <s v="Tiempo Completo"/>
    <s v="Capacitado"/>
    <s v="No Iniciado"/>
    <x v="0"/>
    <x v="1"/>
    <s v="SI"/>
    <x v="0"/>
    <s v="Verde"/>
    <s v="Controlado"/>
    <s v="No Suplementado"/>
    <n v="90"/>
    <n v="0"/>
  </r>
  <r>
    <s v="Alexis Ripley"/>
    <x v="21"/>
    <x v="1"/>
    <x v="1"/>
    <s v="Planilla"/>
    <x v="8"/>
    <n v="54"/>
    <n v="101494.95000000003"/>
    <n v="3162"/>
    <n v="26522.579999999991"/>
    <n v="4587.1499999999996"/>
    <n v="143983.39000000001"/>
    <n v="68750.590000000011"/>
    <n v="56380.02"/>
    <n v="125130.61000000002"/>
    <n v="13108.05"/>
    <s v="Tiempo Completo"/>
    <s v="Capacitado"/>
    <s v="Terminado"/>
    <x v="0"/>
    <x v="1"/>
    <s v="SI"/>
    <x v="0"/>
    <s v="Verde"/>
    <s v="Controlado"/>
    <s v="No Suplementado"/>
    <n v="135"/>
    <n v="0"/>
  </r>
  <r>
    <s v="Alicia A. Elmasian"/>
    <x v="22"/>
    <x v="1"/>
    <x v="1"/>
    <s v="Planilla"/>
    <x v="8"/>
    <n v="70"/>
    <n v="126096.65999999999"/>
    <n v="3720"/>
    <n v="32812.999999999993"/>
    <n v="6473.35"/>
    <n v="182640.8"/>
    <n v="72129.950000000012"/>
    <n v="82343.31"/>
    <n v="154473.26"/>
    <n v="16180.879999999996"/>
    <s v="Tiempo Completo"/>
    <s v="No Capacitado"/>
    <s v="Terminado"/>
    <x v="0"/>
    <x v="1"/>
    <s v="SI"/>
    <x v="0"/>
    <s v="Verde"/>
    <s v="No Controlado"/>
    <s v="No Suplementado"/>
    <n v="45"/>
    <n v="0"/>
  </r>
  <r>
    <s v="Alicia A. Elmasian"/>
    <x v="22"/>
    <x v="1"/>
    <x v="1"/>
    <s v="Planilla"/>
    <x v="0"/>
    <n v="65"/>
    <n v="134244.95000000001"/>
    <n v="3720"/>
    <n v="25260.55999999999"/>
    <n v="9651.619999999999"/>
    <n v="193550.17"/>
    <n v="73573.549999999988"/>
    <m/>
    <n v="73573.549999999988"/>
    <n v="16611.939999999999"/>
    <s v="Tiempo Completo"/>
    <s v="Capacitado"/>
    <s v="Terminado"/>
    <x v="1"/>
    <x v="1"/>
    <s v="SI"/>
    <x v="0"/>
    <s v="Verde"/>
    <s v="Controlado"/>
    <s v="No Suplementado"/>
    <n v="90"/>
    <n v="0"/>
  </r>
  <r>
    <s v="Alicia A. Elmasian"/>
    <x v="23"/>
    <x v="1"/>
    <x v="1"/>
    <s v="Planilla"/>
    <x v="0"/>
    <n v="68"/>
    <n v="129256.63"/>
    <n v="3999"/>
    <n v="30451.640000000003"/>
    <n v="7433.7500000000009"/>
    <n v="182337.98000000004"/>
    <n v="68939.8"/>
    <n v="83902.76999999999"/>
    <n v="152842.57"/>
    <n v="16072.889999999992"/>
    <s v="Tiempo Completo"/>
    <s v="Capacitado"/>
    <s v="En Proceso"/>
    <x v="2"/>
    <x v="1"/>
    <s v="SI"/>
    <x v="0"/>
    <s v="Verde"/>
    <s v="No Controlado"/>
    <s v="No Suplementado"/>
    <n v="45"/>
    <n v="0"/>
  </r>
  <r>
    <s v="Alison Gonzalez"/>
    <x v="23"/>
    <x v="0"/>
    <x v="1"/>
    <s v="Servicios"/>
    <x v="0"/>
    <n v="65"/>
    <n v="101898.34999999999"/>
    <n v="3720"/>
    <n v="7770.3799999999992"/>
    <n v="4546.4099999999989"/>
    <n v="119743.23"/>
    <n v="45550.54"/>
    <n v="54312.429999999993"/>
    <n v="99862.97"/>
    <m/>
    <s v="Tiempo Completo"/>
    <s v="Capacitado"/>
    <s v="En Proceso"/>
    <x v="1"/>
    <x v="1"/>
    <s v="SI"/>
    <x v="0"/>
    <s v="Amarrillo"/>
    <s v="Controlado"/>
    <s v="Suplementado"/>
    <n v="135"/>
    <n v="240"/>
  </r>
  <r>
    <s v="Giovana Justo"/>
    <x v="25"/>
    <x v="0"/>
    <x v="1"/>
    <s v="Planilla"/>
    <x v="1"/>
    <n v="31"/>
    <n v="39758"/>
    <n v="2232"/>
    <n v="60641.559999999983"/>
    <n v="0"/>
    <n v="106856.58999999998"/>
    <n v="72288.10000000002"/>
    <n v="17488.890000000003"/>
    <n v="89776.99000000002"/>
    <n v="9432.58"/>
    <s v="Tiempo Completo"/>
    <s v="Capacitado"/>
    <s v="Terminado"/>
    <x v="0"/>
    <x v="1"/>
    <s v="SI"/>
    <x v="0"/>
    <s v="Amarrillo"/>
    <s v="No Controlado"/>
    <s v="Suplementado"/>
    <n v="45"/>
    <n v="240"/>
  </r>
  <r>
    <s v="Alison Johnson"/>
    <x v="25"/>
    <x v="0"/>
    <x v="0"/>
    <s v="Planilla"/>
    <x v="2"/>
    <n v="32"/>
    <n v="41500.18"/>
    <n v="2232"/>
    <n v="70809.61"/>
    <n v="0"/>
    <n v="120299.54000000001"/>
    <n v="78808.710000000006"/>
    <n v="19866.519999999997"/>
    <n v="98675.23000000001"/>
    <n v="10445.969999999998"/>
    <s v="Tiempo Parcial"/>
    <s v="No Capacitado"/>
    <s v="Terminado"/>
    <x v="0"/>
    <x v="1"/>
    <s v="SI"/>
    <x v="2"/>
    <s v="Amarrillo"/>
    <s v="Controlado"/>
    <s v="Suplementado"/>
    <n v="90"/>
    <n v="240"/>
  </r>
  <r>
    <s v="Alison Johnson"/>
    <x v="25"/>
    <x v="0"/>
    <x v="0"/>
    <s v="Planilla"/>
    <x v="2"/>
    <n v="31"/>
    <n v="40219"/>
    <n v="2139"/>
    <n v="55348.54"/>
    <n v="0"/>
    <n v="103065.54000000001"/>
    <n v="66147.38"/>
    <n v="17762"/>
    <n v="83909.38"/>
    <n v="9001.42"/>
    <s v="Tiempo Parcial"/>
    <s v="No Capacitado"/>
    <s v="Terminado"/>
    <x v="0"/>
    <x v="1"/>
    <s v="SI"/>
    <x v="0"/>
    <s v="Amarrillo"/>
    <s v="Controlado"/>
    <s v="Suplementado"/>
    <n v="135"/>
    <n v="240"/>
  </r>
  <r>
    <s v="Alison Johnson"/>
    <x v="26"/>
    <x v="0"/>
    <x v="0"/>
    <s v="Planilla"/>
    <x v="2"/>
    <n v="31"/>
    <n v="34620.449999999997"/>
    <n v="2232"/>
    <n v="31123.830000000005"/>
    <n v="129.85000000000002"/>
    <n v="87594.060000000012"/>
    <n v="51711.18"/>
    <m/>
    <n v="51711.18"/>
    <n v="7558.7599999999984"/>
    <s v="Tiempo Parcial"/>
    <s v="Capacitado"/>
    <s v="Terminado"/>
    <x v="1"/>
    <x v="1"/>
    <s v="SI"/>
    <x v="0"/>
    <s v="Amarrillo"/>
    <s v="Controlado"/>
    <s v="Suplementado"/>
    <n v="135"/>
    <n v="240"/>
  </r>
  <r>
    <s v="Alyssa Adefioye"/>
    <x v="26"/>
    <x v="0"/>
    <x v="0"/>
    <s v="Planilla"/>
    <x v="3"/>
    <n v="31"/>
    <n v="30048.350000000006"/>
    <n v="2139"/>
    <n v="10675.39"/>
    <n v="179.02"/>
    <n v="63854.59"/>
    <n v="44393.669999999991"/>
    <n v="10361.210000000001"/>
    <n v="54754.87999999999"/>
    <n v="5728.8899999999994"/>
    <s v="Tiempo Completo"/>
    <s v="No Capacitado"/>
    <s v="Terminado"/>
    <x v="2"/>
    <x v="1"/>
    <s v="SI"/>
    <x v="0"/>
    <s v="Amarrillo"/>
    <s v="Controlado"/>
    <s v="Suplementado"/>
    <n v="135"/>
    <n v="240"/>
  </r>
  <r>
    <s v="Alyssa Adefioye"/>
    <x v="26"/>
    <x v="0"/>
    <x v="0"/>
    <s v="Planilla"/>
    <x v="3"/>
    <n v="30"/>
    <n v="37589.589999999997"/>
    <n v="2139"/>
    <n v="64087.090000000011"/>
    <n v="103.87"/>
    <n v="104119.55"/>
    <n v="74104.849999999991"/>
    <n v="15709.34"/>
    <n v="89814.189999999988"/>
    <m/>
    <s v="Tiempo Completo"/>
    <s v="Capacitado"/>
    <s v="Terminado"/>
    <x v="1"/>
    <x v="1"/>
    <s v="SI"/>
    <x v="2"/>
    <s v="Amarrillo"/>
    <s v="Controlado"/>
    <s v="Suplementado"/>
    <n v="90"/>
    <n v="240"/>
  </r>
  <r>
    <s v="Alyssa Adefioye"/>
    <x v="26"/>
    <x v="0"/>
    <x v="0"/>
    <s v="Planilla"/>
    <x v="3"/>
    <m/>
    <m/>
    <m/>
    <m/>
    <m/>
    <n v="0"/>
    <m/>
    <m/>
    <n v="0"/>
    <m/>
    <s v="Tiempo Completo"/>
    <s v="Capacitado"/>
    <s v="Terminado"/>
    <x v="1"/>
    <x v="1"/>
    <s v="SI"/>
    <x v="2"/>
    <s v="Amarrillo"/>
    <s v="Controlado"/>
    <s v="No Suplementado"/>
    <n v="90"/>
    <n v="0"/>
  </r>
  <r>
    <s v="Alan Campines"/>
    <x v="0"/>
    <x v="0"/>
    <x v="0"/>
    <s v="Planilla"/>
    <x v="4"/>
    <n v="30"/>
    <n v="35828.659999999996"/>
    <n v="1674"/>
    <n v="6408.4600000000009"/>
    <n v="216.91"/>
    <n v="50015.11"/>
    <n v="28411.329999999998"/>
    <n v="6263.18"/>
    <n v="34674.509999999995"/>
    <n v="4582.0699999999988"/>
    <s v="Tiempo Completo"/>
    <s v="Capacitado"/>
    <s v="Terminado"/>
    <x v="0"/>
    <x v="1"/>
    <s v="SI"/>
    <x v="2"/>
    <s v="Amarrillo"/>
    <s v="Controlado"/>
    <s v="No Suplementado"/>
    <n v="135"/>
    <n v="0"/>
  </r>
  <r>
    <s v="Alan Campines"/>
    <x v="0"/>
    <x v="0"/>
    <x v="0"/>
    <s v="Planilla"/>
    <x v="4"/>
    <n v="56"/>
    <n v="112946.50000000001"/>
    <n v="3534"/>
    <n v="15207.08"/>
    <n v="278.73"/>
    <n v="132582.25000000003"/>
    <n v="70145.739999999991"/>
    <n v="31151.149999999994"/>
    <n v="101296.88999999998"/>
    <n v="11932.399999999998"/>
    <s v="Tiempo Completo"/>
    <s v="No Capacitado"/>
    <s v="Terminado"/>
    <x v="1"/>
    <x v="1"/>
    <s v="SI"/>
    <x v="2"/>
    <s v="Amarrillo"/>
    <s v="Controlado"/>
    <s v="No Suplementado"/>
    <n v="135"/>
    <n v="0"/>
  </r>
  <r>
    <s v="Alan Campines"/>
    <x v="1"/>
    <x v="0"/>
    <x v="0"/>
    <s v="Planilla"/>
    <x v="4"/>
    <n v="62"/>
    <n v="117457.19"/>
    <n v="4278"/>
    <n v="53058.810000000012"/>
    <n v="297.26"/>
    <n v="185532.68000000002"/>
    <n v="113346.73999999999"/>
    <n v="44160.100000000006"/>
    <n v="157506.84"/>
    <n v="16689.55"/>
    <s v="Tiempo Completo"/>
    <s v="Capacitado"/>
    <s v="Terminado"/>
    <x v="1"/>
    <x v="1"/>
    <s v="NO"/>
    <x v="0"/>
    <s v="Amarrillo"/>
    <s v="No Controlado"/>
    <s v="No Suplementado"/>
    <n v="45"/>
    <n v="0"/>
  </r>
  <r>
    <s v="Alexis Castro"/>
    <x v="2"/>
    <x v="0"/>
    <x v="0"/>
    <s v="Planilla"/>
    <x v="5"/>
    <n v="64"/>
    <n v="123744.31000000003"/>
    <n v="4092"/>
    <n v="55780.09"/>
    <n v="278.53999999999996"/>
    <n v="195834.13000000003"/>
    <n v="118631.4"/>
    <n v="46740.55999999999"/>
    <n v="165371.96"/>
    <n v="17063.400000000001"/>
    <s v="Tiempo Completo"/>
    <s v="Capacitado"/>
    <s v="Terminado"/>
    <x v="1"/>
    <x v="1"/>
    <s v="NO"/>
    <x v="0"/>
    <s v="Amarrillo"/>
    <s v="Controlado"/>
    <s v="No Suplementado"/>
    <n v="135"/>
    <n v="0"/>
  </r>
  <r>
    <s v="Alexis Castro"/>
    <x v="2"/>
    <x v="0"/>
    <x v="0"/>
    <s v="Planilla"/>
    <x v="5"/>
    <n v="70"/>
    <n v="134148.33000000002"/>
    <n v="4836"/>
    <n v="87652.840000000011"/>
    <m/>
    <n v="233053.81000000003"/>
    <n v="133089.73000000001"/>
    <n v="61302.430000000008"/>
    <n v="194392.16000000003"/>
    <n v="20444.800000000007"/>
    <s v="Tiempo Completo"/>
    <s v="Capacitado"/>
    <s v="Terminado"/>
    <x v="1"/>
    <x v="0"/>
    <s v="NO"/>
    <x v="0"/>
    <s v="Amarrillo"/>
    <s v="Controlado"/>
    <s v="No Suplementado"/>
    <n v="135"/>
    <n v="0"/>
  </r>
  <r>
    <s v="Alexis Castro"/>
    <x v="3"/>
    <x v="0"/>
    <x v="0"/>
    <s v="Planilla"/>
    <x v="5"/>
    <n v="70"/>
    <n v="148043.17000000004"/>
    <n v="4743"/>
    <n v="76970.909999999974"/>
    <n v="0"/>
    <n v="246262.07"/>
    <n v="132678.57"/>
    <n v="72152.800000000017"/>
    <n v="204831.37000000002"/>
    <n v="21253.72"/>
    <s v="Tiempo Completo"/>
    <s v="No Capacitado"/>
    <s v="Terminado"/>
    <x v="1"/>
    <x v="0"/>
    <s v="NO"/>
    <x v="0"/>
    <s v="Verde"/>
    <s v="Controlado"/>
    <s v="No Suplementado"/>
    <n v="135"/>
    <n v="0"/>
  </r>
  <r>
    <s v="Jessica Rodriguez"/>
    <x v="3"/>
    <x v="0"/>
    <x v="0"/>
    <s v="Planilla"/>
    <x v="6"/>
    <n v="70"/>
    <n v="141309.88000000006"/>
    <n v="4650"/>
    <n v="58895.969999999979"/>
    <n v="34.31"/>
    <n v="222625.18000000002"/>
    <n v="121993.97000000002"/>
    <n v="66462.039999999994"/>
    <n v="188456.01"/>
    <n v="19606.499999999996"/>
    <s v="Tiempo Completo"/>
    <s v="Capacitado"/>
    <s v="Terminado"/>
    <x v="1"/>
    <x v="1"/>
    <s v="SI"/>
    <x v="0"/>
    <s v="Verde"/>
    <s v="Controlado"/>
    <s v="No Suplementado"/>
    <n v="135"/>
    <n v="0"/>
  </r>
  <r>
    <s v="Jessica Rodriguez"/>
    <x v="3"/>
    <x v="0"/>
    <x v="0"/>
    <s v="Planilla"/>
    <x v="6"/>
    <n v="69"/>
    <n v="139166.34"/>
    <n v="4743"/>
    <n v="67909.779999999984"/>
    <n v="44.09"/>
    <n v="232162.78"/>
    <n v="129555.82999999999"/>
    <n v="64898.25"/>
    <n v="194454.08"/>
    <n v="20473.909999999993"/>
    <s v="Tiempo Completo"/>
    <s v="Capacitado"/>
    <s v="Terminado"/>
    <x v="1"/>
    <x v="1"/>
    <s v="NO"/>
    <x v="0"/>
    <s v="Verde"/>
    <s v="Controlado"/>
    <s v="No Suplementado"/>
    <n v="135"/>
    <n v="0"/>
  </r>
  <r>
    <s v="Alexis Correa"/>
    <x v="3"/>
    <x v="0"/>
    <x v="1"/>
    <s v="Planilla"/>
    <x v="6"/>
    <n v="71"/>
    <n v="129686.76000000004"/>
    <n v="4743"/>
    <n v="53491.420000000006"/>
    <n v="59.31"/>
    <n v="200244.78000000003"/>
    <n v="113768.3"/>
    <n v="52570.759999999995"/>
    <n v="166339.06"/>
    <n v="17565.710000000003"/>
    <s v="Tiempo Parcial"/>
    <s v="No Capacitado"/>
    <s v="Terminado"/>
    <x v="1"/>
    <x v="0"/>
    <s v="NO"/>
    <x v="0"/>
    <s v="Verde"/>
    <s v="Controlado"/>
    <s v="No Suplementado"/>
    <n v="90"/>
    <n v="0"/>
  </r>
  <r>
    <s v="Alexis Correa"/>
    <x v="3"/>
    <x v="0"/>
    <x v="1"/>
    <s v="Planilla"/>
    <x v="7"/>
    <n v="64"/>
    <n v="119528.32000000001"/>
    <n v="4371"/>
    <n v="71227.620000000024"/>
    <n v="360"/>
    <n v="205315.42000000004"/>
    <n v="120035.43000000002"/>
    <n v="49390.060000000005"/>
    <n v="169425.49000000002"/>
    <n v="18022.220000000012"/>
    <s v="Tiempo Parcial"/>
    <s v="Capacitado"/>
    <s v="No Iniciado"/>
    <x v="1"/>
    <x v="0"/>
    <s v="NO"/>
    <x v="0"/>
    <s v="Verde"/>
    <s v="Controlado"/>
    <s v="No Suplementado"/>
    <n v="90"/>
    <n v="0"/>
  </r>
  <r>
    <s v="Alexis Correa"/>
    <x v="3"/>
    <x v="0"/>
    <x v="1"/>
    <s v="Planilla"/>
    <x v="7"/>
    <n v="62"/>
    <n v="99103.290000000008"/>
    <n v="4278"/>
    <n v="37734.289999999994"/>
    <n v="307.16999999999996"/>
    <n v="183731.06000000003"/>
    <n v="101348.58000000002"/>
    <m/>
    <n v="101348.58000000002"/>
    <n v="15995.779999999999"/>
    <s v="Tiempo Parcial"/>
    <s v="Capacitado"/>
    <s v="No Iniciado"/>
    <x v="1"/>
    <x v="1"/>
    <s v="NO"/>
    <x v="0"/>
    <s v="Verde"/>
    <s v="Controlado"/>
    <s v="No Suplementado"/>
    <n v="135"/>
    <n v="0"/>
  </r>
  <r>
    <s v="Alexis Ripley"/>
    <x v="3"/>
    <x v="0"/>
    <x v="1"/>
    <s v="Planilla"/>
    <x v="7"/>
    <n v="63"/>
    <n v="85219.97"/>
    <n v="3534"/>
    <n v="33755.81"/>
    <n v="683.75"/>
    <n v="174963.14"/>
    <n v="98280.450000000012"/>
    <n v="49018.220000000008"/>
    <n v="147298.67000000001"/>
    <n v="15081.380000000001"/>
    <s v="Tiempo Completo"/>
    <s v="Capacitado"/>
    <s v="No Iniciado"/>
    <x v="1"/>
    <x v="0"/>
    <s v="NO"/>
    <x v="0"/>
    <s v="Verde"/>
    <s v="Controlado"/>
    <s v="No Suplementado"/>
    <n v="135"/>
    <n v="0"/>
  </r>
  <r>
    <s v="Alexis Ripley"/>
    <x v="4"/>
    <x v="0"/>
    <x v="1"/>
    <s v="Planilla"/>
    <x v="8"/>
    <n v="65"/>
    <n v="115486.00000000001"/>
    <n v="4185"/>
    <n v="69157.840000000011"/>
    <n v="420.25999999999993"/>
    <n v="207840.42000000004"/>
    <n v="110726.49999999997"/>
    <n v="62864.109999999993"/>
    <n v="173590.60999999996"/>
    <m/>
    <s v="Tiempo Completo"/>
    <s v="Capacitado"/>
    <s v="No Iniciado"/>
    <x v="1"/>
    <x v="0"/>
    <s v="NO"/>
    <x v="0"/>
    <s v="Azul"/>
    <s v="No Controlado"/>
    <s v="No Suplementado"/>
    <n v="45"/>
    <n v="0"/>
  </r>
  <r>
    <s v="Alexis Ripley"/>
    <x v="5"/>
    <x v="0"/>
    <x v="1"/>
    <s v="Planilla"/>
    <x v="8"/>
    <n v="45"/>
    <n v="45050.830000000009"/>
    <n v="3348"/>
    <n v="4406.75"/>
    <n v="588.41"/>
    <n v="94897.110000000015"/>
    <n v="51159.98"/>
    <n v="30315.390000000003"/>
    <n v="81475.37000000001"/>
    <n v="8505.44"/>
    <s v="Tiempo Completo"/>
    <s v="Capacitado"/>
    <s v="Terminado"/>
    <x v="1"/>
    <x v="1"/>
    <s v="NO"/>
    <x v="0"/>
    <s v="Azul"/>
    <s v="No Controlado"/>
    <s v="No Suplementado"/>
    <n v="45"/>
    <n v="0"/>
  </r>
  <r>
    <s v="Alicia A. Elmasian"/>
    <x v="6"/>
    <x v="0"/>
    <x v="1"/>
    <s v="Planilla"/>
    <x v="8"/>
    <n v="50"/>
    <n v="81203.040000000037"/>
    <n v="3627"/>
    <n v="48108.069999999978"/>
    <n v="2115.4900000000002"/>
    <n v="136716.52000000002"/>
    <n v="69317.649999999994"/>
    <n v="47524.540000000008"/>
    <n v="116842.19"/>
    <n v="12261.630000000003"/>
    <s v="Tiempo Completo"/>
    <s v="No Capacitado"/>
    <s v="Terminado"/>
    <x v="1"/>
    <x v="0"/>
    <s v="NO"/>
    <x v="0"/>
    <s v="Azul"/>
    <s v="Controlado"/>
    <s v="No Suplementado"/>
    <n v="135"/>
    <n v="0"/>
  </r>
  <r>
    <s v="Alicia A. Elmasian"/>
    <x v="6"/>
    <x v="0"/>
    <x v="1"/>
    <s v="Planilla"/>
    <x v="0"/>
    <n v="48"/>
    <n v="83737.500000000029"/>
    <n v="3534"/>
    <n v="54233.779999999984"/>
    <n v="2795.0200000000004"/>
    <n v="147092.4"/>
    <n v="69923.77"/>
    <n v="51035.21"/>
    <n v="120958.98000000001"/>
    <n v="13059.080000000002"/>
    <s v="Tiempo Completo"/>
    <s v="Capacitado"/>
    <s v="Terminado"/>
    <x v="1"/>
    <x v="0"/>
    <s v="NO"/>
    <x v="0"/>
    <s v="Azul"/>
    <s v="No Controlado"/>
    <s v="No Suplementado"/>
    <n v="45"/>
    <n v="0"/>
  </r>
  <r>
    <s v="Alicia A. Elmasian"/>
    <x v="7"/>
    <x v="0"/>
    <x v="1"/>
    <s v="Planilla"/>
    <x v="0"/>
    <n v="50"/>
    <n v="87686.310000000012"/>
    <n v="3627"/>
    <n v="41771.759999999987"/>
    <n v="2340.0700000000002"/>
    <n v="144792.59000000003"/>
    <n v="70390.459999999992"/>
    <n v="52088.12"/>
    <n v="122478.57999999999"/>
    <n v="12995.349999999997"/>
    <s v="Tiempo Completo"/>
    <s v="Capacitado"/>
    <s v="En Proceso"/>
    <x v="1"/>
    <x v="0"/>
    <s v="NO"/>
    <x v="0"/>
    <s v="Azul"/>
    <s v="Controlado"/>
    <s v="No Suplementado"/>
    <n v="90"/>
    <n v="0"/>
  </r>
  <r>
    <s v="Alison Gonzalez"/>
    <x v="8"/>
    <x v="0"/>
    <x v="1"/>
    <s v="Planilla"/>
    <x v="0"/>
    <n v="60"/>
    <n v="94599.850000000035"/>
    <n v="3627"/>
    <n v="62323.270000000011"/>
    <n v="2159.7400000000002"/>
    <n v="174160.38000000003"/>
    <n v="82755.28"/>
    <n v="63219.720000000016"/>
    <n v="145975"/>
    <n v="15494.01"/>
    <s v="Tiempo Completo"/>
    <s v="Capacitado"/>
    <s v="En Proceso"/>
    <x v="1"/>
    <x v="1"/>
    <s v="SI"/>
    <x v="0"/>
    <s v="Azul"/>
    <s v="Controlado"/>
    <s v="Suplementado"/>
    <n v="135"/>
    <n v="240"/>
  </r>
  <r>
    <s v="Alison Gonzalez"/>
    <x v="9"/>
    <x v="0"/>
    <x v="1"/>
    <s v="Planilla"/>
    <x v="1"/>
    <n v="60"/>
    <n v="103463.15"/>
    <n v="4185"/>
    <n v="39235.620000000003"/>
    <m/>
    <n v="152634.10999999999"/>
    <n v="72556.740000000005"/>
    <n v="56940.520000000004"/>
    <n v="129497.26000000001"/>
    <n v="13591.599999999997"/>
    <s v="Tiempo Completo"/>
    <s v="No Capacitado"/>
    <s v="No Iniciado"/>
    <x v="1"/>
    <x v="1"/>
    <s v="NO"/>
    <x v="0"/>
    <s v="Azul"/>
    <s v="Controlado"/>
    <s v="Suplementado"/>
    <n v="135"/>
    <n v="240"/>
  </r>
  <r>
    <s v="Alison Gonzalez"/>
    <x v="9"/>
    <x v="0"/>
    <x v="1"/>
    <s v="Planilla"/>
    <x v="1"/>
    <n v="59"/>
    <n v="42645.880000000012"/>
    <n v="3999"/>
    <n v="300"/>
    <n v="210"/>
    <n v="89612.900000000023"/>
    <n v="42152.829999999994"/>
    <n v="34113.9"/>
    <n v="76266.73"/>
    <n v="8422.8499999999985"/>
    <s v="Tiempo Completo"/>
    <s v="No Capacitado"/>
    <s v="Terminado"/>
    <x v="1"/>
    <x v="1"/>
    <s v="NO"/>
    <x v="0"/>
    <s v="Azul"/>
    <s v="Controlado"/>
    <s v="Suplementado"/>
    <n v="90"/>
    <n v="240"/>
  </r>
  <r>
    <s v="Alcides Arosemena"/>
    <x v="9"/>
    <x v="0"/>
    <x v="1"/>
    <s v="Planilla"/>
    <x v="1"/>
    <n v="61"/>
    <n v="89104.050000000017"/>
    <n v="3720"/>
    <n v="29868.769999999997"/>
    <n v="1954.0900000000001"/>
    <n v="132527.41999999998"/>
    <n v="61190.040000000008"/>
    <n v="50527.340000000004"/>
    <n v="111717.38"/>
    <n v="12018.649999999998"/>
    <s v="Tiempo Completo"/>
    <s v="Capacitado"/>
    <s v="Terminado"/>
    <x v="1"/>
    <x v="1"/>
    <s v="NO"/>
    <x v="0"/>
    <s v="Azul"/>
    <s v="Controlado"/>
    <s v="Suplementado"/>
    <n v="135"/>
    <n v="240"/>
  </r>
  <r>
    <s v="Roberto Alonso"/>
    <x v="10"/>
    <x v="0"/>
    <x v="1"/>
    <s v="Planilla"/>
    <x v="2"/>
    <n v="57"/>
    <n v="95472.19"/>
    <n v="3720"/>
    <n v="42834.419999999991"/>
    <n v="2364.6200000000003"/>
    <n v="151962.97999999998"/>
    <n v="70960.97"/>
    <n v="53598.409999999989"/>
    <n v="124559.37999999999"/>
    <n v="13705.379999999997"/>
    <s v="Tiempo Completo"/>
    <s v="Capacitado"/>
    <s v="Terminado"/>
    <x v="1"/>
    <x v="0"/>
    <s v="NO"/>
    <x v="0"/>
    <s v="Azul"/>
    <s v="Controlado"/>
    <s v="Suplementado"/>
    <n v="135"/>
    <n v="240"/>
  </r>
  <r>
    <s v="Roberto Alonso"/>
    <x v="10"/>
    <x v="0"/>
    <x v="1"/>
    <s v="Planilla"/>
    <x v="2"/>
    <n v="58"/>
    <n v="102292.46000000005"/>
    <n v="3999"/>
    <n v="68030.03"/>
    <n v="3247.2400000000011"/>
    <n v="182979.63000000003"/>
    <n v="85161.42"/>
    <n v="66993.940000000017"/>
    <n v="152155.36000000002"/>
    <n v="16505.820000000003"/>
    <s v="Tiempo Completo"/>
    <s v="Capacitado"/>
    <s v="Terminado"/>
    <x v="1"/>
    <x v="0"/>
    <s v="NO"/>
    <x v="0"/>
    <s v="Azul"/>
    <s v="Controlado"/>
    <s v="Suplementado"/>
    <n v="135"/>
    <n v="240"/>
  </r>
  <r>
    <s v="Roberto Alonso"/>
    <x v="11"/>
    <x v="0"/>
    <x v="1"/>
    <s v="Planilla"/>
    <x v="2"/>
    <n v="59"/>
    <n v="103310.83"/>
    <n v="4371"/>
    <n v="57276.889999999985"/>
    <n v="773.34"/>
    <n v="173551.12"/>
    <n v="80742.499999999985"/>
    <n v="62049.30000000001"/>
    <n v="142791.79999999999"/>
    <n v="15601.550000000007"/>
    <s v="Tiempo Completo"/>
    <s v="No Capacitado"/>
    <s v="Terminado"/>
    <x v="1"/>
    <x v="1"/>
    <s v="NO"/>
    <x v="0"/>
    <s v="Azul"/>
    <s v="Controlado"/>
    <s v="Suplementado"/>
    <n v="90"/>
    <n v="240"/>
  </r>
  <r>
    <s v="Giovana Justo"/>
    <x v="12"/>
    <x v="0"/>
    <x v="1"/>
    <s v="Planilla"/>
    <x v="3"/>
    <n v="59"/>
    <n v="93379.150000000009"/>
    <n v="4464"/>
    <n v="13555.640000000003"/>
    <n v="1185.7499999999995"/>
    <n v="138252.81"/>
    <n v="66051.12"/>
    <m/>
    <n v="66051.12"/>
    <n v="11837.46"/>
    <s v="Tiempo Completo"/>
    <s v="Capacitado"/>
    <s v="Terminado"/>
    <x v="1"/>
    <x v="0"/>
    <s v="NO"/>
    <x v="0"/>
    <s v="Azul"/>
    <s v="No Controlado"/>
    <s v="No Suplementado"/>
    <n v="45"/>
    <n v="0"/>
  </r>
  <r>
    <s v="Giovana Justo"/>
    <x v="13"/>
    <x v="0"/>
    <x v="1"/>
    <s v="Planilla"/>
    <x v="3"/>
    <n v="56"/>
    <n v="78924.960000000021"/>
    <n v="4185"/>
    <n v="6753.9999999999991"/>
    <n v="536.54000000000008"/>
    <n v="106940.78000000003"/>
    <n v="55568.25"/>
    <n v="35284.840000000004"/>
    <n v="90853.09"/>
    <n v="9671.4199999999983"/>
    <s v="Tiempo Completo"/>
    <s v="Capacitado"/>
    <s v="En Proceso"/>
    <x v="1"/>
    <x v="0"/>
    <s v="NO"/>
    <x v="2"/>
    <s v="Azul"/>
    <s v="Controlado"/>
    <s v="No Suplementado"/>
    <n v="90"/>
    <n v="0"/>
  </r>
  <r>
    <s v="Giovana Justo"/>
    <x v="13"/>
    <x v="0"/>
    <x v="1"/>
    <s v="Planilla"/>
    <x v="3"/>
    <n v="58"/>
    <n v="96080.84"/>
    <n v="4092"/>
    <n v="29564.409999999993"/>
    <n v="1673.3100000000002"/>
    <n v="135412.41999999998"/>
    <n v="72152.159999999974"/>
    <n v="42982.099999999984"/>
    <n v="115134.25999999995"/>
    <m/>
    <s v="Tiempo Completo"/>
    <s v="Capacitado"/>
    <s v="En Proceso"/>
    <x v="1"/>
    <x v="0"/>
    <s v="SI"/>
    <x v="2"/>
    <s v="Azul"/>
    <s v="No Controlado"/>
    <s v="No Suplementado"/>
    <n v="45"/>
    <n v="0"/>
  </r>
  <r>
    <s v="Alison Johnson"/>
    <x v="14"/>
    <x v="0"/>
    <x v="1"/>
    <s v="Planilla"/>
    <x v="4"/>
    <n v="46"/>
    <n v="67220.89"/>
    <n v="2232"/>
    <n v="19292.889999999996"/>
    <n v="1248.0400000000002"/>
    <n v="117247.67999999999"/>
    <n v="50585.75"/>
    <n v="50024.69000000001"/>
    <n v="100610.44"/>
    <n v="10065.719999999999"/>
    <s v="Tiempo Parcial"/>
    <s v="No Capacitado"/>
    <s v="No Iniciado"/>
    <x v="1"/>
    <x v="1"/>
    <s v="NO"/>
    <x v="0"/>
    <s v="Azul"/>
    <s v="No Controlado"/>
    <s v="No Suplementado"/>
    <n v="45"/>
    <n v="0"/>
  </r>
  <r>
    <s v="Alison Johnson"/>
    <x v="14"/>
    <x v="0"/>
    <x v="1"/>
    <s v="Planilla"/>
    <x v="4"/>
    <n v="50"/>
    <n v="83256.430000000008"/>
    <n v="2511"/>
    <n v="44468.839999999989"/>
    <n v="1146.1300000000001"/>
    <n v="135916.15"/>
    <n v="60505.57"/>
    <n v="50000.330000000009"/>
    <n v="110505.90000000001"/>
    <n v="11874.92"/>
    <s v="Tiempo Parcial"/>
    <s v="No Capacitado"/>
    <s v="Terminado"/>
    <x v="1"/>
    <x v="0"/>
    <s v="SI"/>
    <x v="0"/>
    <s v="Azul"/>
    <s v="No Controlado"/>
    <s v="No Suplementado"/>
    <n v="45"/>
    <n v="0"/>
  </r>
  <r>
    <s v="Alison Johnson"/>
    <x v="14"/>
    <x v="0"/>
    <x v="1"/>
    <s v="Planilla"/>
    <x v="4"/>
    <n v="52"/>
    <n v="92458.910000000033"/>
    <n v="2604"/>
    <n v="33709.970000000008"/>
    <n v="1289.8200000000004"/>
    <n v="133012.70000000004"/>
    <n v="54632.63"/>
    <n v="54107.490000000005"/>
    <n v="108740.12"/>
    <n v="11725.169999999998"/>
    <s v="Tiempo Parcial"/>
    <s v="Capacitado"/>
    <s v="Terminado"/>
    <x v="1"/>
    <x v="0"/>
    <s v="SI"/>
    <x v="2"/>
    <s v="Azul"/>
    <s v="Controlado"/>
    <s v="No Suplementado"/>
    <n v="135"/>
    <n v="0"/>
  </r>
  <r>
    <s v="Alyssa Adefioye"/>
    <x v="14"/>
    <x v="0"/>
    <x v="0"/>
    <s v="Planilla"/>
    <x v="5"/>
    <n v="53"/>
    <n v="93063.35"/>
    <n v="2976"/>
    <n v="38994.19"/>
    <n v="1162.99"/>
    <n v="148558.39999999999"/>
    <n v="69985.81"/>
    <n v="56962.740000000013"/>
    <n v="126948.55000000002"/>
    <n v="13021.500000000002"/>
    <s v="Tiempo Completo"/>
    <s v="No Capacitado"/>
    <s v="Terminado"/>
    <x v="1"/>
    <x v="1"/>
    <s v="NO"/>
    <x v="2"/>
    <s v="Azul"/>
    <s v="No Controlado"/>
    <s v="No Suplementado"/>
    <n v="45"/>
    <n v="0"/>
  </r>
  <r>
    <s v="Alyssa Adefioye"/>
    <x v="14"/>
    <x v="0"/>
    <x v="0"/>
    <s v="Planilla"/>
    <x v="5"/>
    <n v="55"/>
    <n v="94365.080000000031"/>
    <n v="3162"/>
    <n v="38224.26999999999"/>
    <n v="2132.2499999999995"/>
    <n v="146205.43000000002"/>
    <n v="70347.050000000017"/>
    <n v="53930.85"/>
    <n v="124277.90000000002"/>
    <n v="13001.019999999999"/>
    <s v="Tiempo Completo"/>
    <s v="Capacitado"/>
    <s v="Terminado"/>
    <x v="1"/>
    <x v="1"/>
    <s v="SI"/>
    <x v="2"/>
    <s v="Azul"/>
    <s v="Controlado"/>
    <s v="No Suplementado"/>
    <n v="90"/>
    <n v="0"/>
  </r>
  <r>
    <s v="Alyssa Adefioye"/>
    <x v="14"/>
    <x v="0"/>
    <x v="0"/>
    <s v="Planilla"/>
    <x v="5"/>
    <n v="56"/>
    <n v="100781.99"/>
    <n v="3720"/>
    <n v="48729.91"/>
    <m/>
    <n v="167805.45"/>
    <n v="83253.23000000001"/>
    <n v="60673.8"/>
    <n v="143927.03000000003"/>
    <n v="14859.670000000006"/>
    <s v="Tiempo Completo"/>
    <s v="Capacitado"/>
    <s v="Terminado"/>
    <x v="1"/>
    <x v="1"/>
    <s v="SI"/>
    <x v="2"/>
    <s v="Verde"/>
    <s v="Controlado"/>
    <s v="No Suplementado"/>
    <n v="90"/>
    <n v="0"/>
  </r>
  <r>
    <s v="Alan Campines"/>
    <x v="14"/>
    <x v="1"/>
    <x v="0"/>
    <s v="Planilla"/>
    <x v="6"/>
    <n v="55"/>
    <n v="56754.009999999995"/>
    <n v="3627"/>
    <n v="6978.4600000000009"/>
    <n v="0"/>
    <n v="123976.45999999999"/>
    <n v="60206.439999999988"/>
    <n v="42829.760000000002"/>
    <n v="103036.19999999998"/>
    <n v="11038.689999999997"/>
    <s v="Tiempo Completo"/>
    <s v="Capacitado"/>
    <s v="No Iniciado"/>
    <x v="1"/>
    <x v="1"/>
    <s v="SI"/>
    <x v="2"/>
    <s v="Verde"/>
    <s v="No Controlado"/>
    <s v="No Suplementado"/>
    <n v="45"/>
    <n v="0"/>
  </r>
  <r>
    <s v="Alan Campines"/>
    <x v="15"/>
    <x v="1"/>
    <x v="0"/>
    <s v="Planilla"/>
    <x v="6"/>
    <n v="50"/>
    <n v="3386.67"/>
    <n v="465"/>
    <n v="0"/>
    <n v="0"/>
    <n v="33143.319999999992"/>
    <n v="18464.000000000004"/>
    <n v="8943.01"/>
    <n v="27407.010000000002"/>
    <n v="3400.66"/>
    <s v="Tiempo Completo"/>
    <s v="No Capacitado"/>
    <s v="Terminado"/>
    <x v="1"/>
    <x v="1"/>
    <s v="SI"/>
    <x v="2"/>
    <s v="Verde"/>
    <s v="Controlado"/>
    <s v="No Suplementado"/>
    <n v="135"/>
    <n v="0"/>
  </r>
  <r>
    <s v="Alan Campines"/>
    <x v="5"/>
    <x v="1"/>
    <x v="0"/>
    <s v="Planilla"/>
    <x v="6"/>
    <n v="3"/>
    <n v="1845.83"/>
    <n v="279"/>
    <n v="0"/>
    <n v="0"/>
    <n v="2124.83"/>
    <n v="868.21"/>
    <n v="994.41"/>
    <n v="1862.62"/>
    <n v="270.27"/>
    <s v="Tiempo Completo"/>
    <s v="Capacitado"/>
    <s v="Terminado"/>
    <x v="1"/>
    <x v="1"/>
    <s v="SI"/>
    <x v="0"/>
    <s v="Verde"/>
    <s v="Controlado"/>
    <s v="No Suplementado"/>
    <n v="90"/>
    <n v="0"/>
  </r>
  <r>
    <s v="Alexis Castro"/>
    <x v="5"/>
    <x v="1"/>
    <x v="0"/>
    <s v="Planilla"/>
    <x v="7"/>
    <n v="7"/>
    <n v="6627.5"/>
    <n v="465"/>
    <n v="0"/>
    <n v="0"/>
    <n v="7092.5"/>
    <n v="5261.1"/>
    <m/>
    <n v="5261.1"/>
    <n v="555.86"/>
    <s v="Tiempo Completo"/>
    <s v="Capacitado"/>
    <s v="Terminado"/>
    <x v="1"/>
    <x v="1"/>
    <s v="SI"/>
    <x v="0"/>
    <s v="Verde"/>
    <s v="Controlado"/>
    <s v="No Suplementado"/>
    <n v="13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4D84-C377-4F6A-B2F8-9A2EFBE337DD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C5" firstHeaderRow="0" firstDataRow="1" firstDataCol="1"/>
  <pivotFields count="32">
    <pivotField showAll="0"/>
    <pivotField numFmtId="14" showAll="0">
      <items count="28">
        <item x="13"/>
        <item x="20"/>
        <item x="1"/>
        <item x="25"/>
        <item x="22"/>
        <item x="18"/>
        <item x="0"/>
        <item x="5"/>
        <item x="10"/>
        <item x="24"/>
        <item x="4"/>
        <item x="11"/>
        <item x="17"/>
        <item x="19"/>
        <item x="15"/>
        <item x="23"/>
        <item x="14"/>
        <item x="12"/>
        <item x="2"/>
        <item x="6"/>
        <item x="26"/>
        <item x="16"/>
        <item x="8"/>
        <item x="3"/>
        <item x="9"/>
        <item x="21"/>
        <item x="7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Sexo" fld="2" subtotal="count" baseField="0" baseItem="0"/>
    <dataField name="Cuenta de Sexo2" fld="2" subtotal="count" showDataAs="percentOfTotal" baseField="2" baseItem="0" numFmtId="1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543B0-BC54-4515-AA04-3E1B054F1192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5:B68" firstHeaderRow="1" firstDataRow="1" firstDataCol="1"/>
  <pivotFields count="32">
    <pivotField showAll="0"/>
    <pivotField numFmtId="14" showAll="0">
      <items count="28">
        <item x="13"/>
        <item x="20"/>
        <item x="1"/>
        <item x="25"/>
        <item x="22"/>
        <item x="18"/>
        <item x="0"/>
        <item x="5"/>
        <item x="10"/>
        <item x="24"/>
        <item x="4"/>
        <item x="11"/>
        <item x="17"/>
        <item x="19"/>
        <item x="15"/>
        <item x="23"/>
        <item x="14"/>
        <item x="12"/>
        <item x="2"/>
        <item x="6"/>
        <item x="26"/>
        <item x="16"/>
        <item x="8"/>
        <item x="3"/>
        <item x="9"/>
        <item x="21"/>
        <item x="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uenta de Indicador 1" fld="20" subtotal="count" showDataAs="percentOfTotal" baseField="20" baseItem="0" numFmtId="9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7CED-436B-4380-A3F9-7A282CDFEBED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9:B53" firstHeaderRow="1" firstDataRow="1" firstDataCol="1"/>
  <pivotFields count="32">
    <pivotField showAll="0"/>
    <pivotField numFmtId="14" showAll="0">
      <items count="28">
        <item x="13"/>
        <item x="20"/>
        <item x="1"/>
        <item x="25"/>
        <item x="22"/>
        <item x="18"/>
        <item x="0"/>
        <item x="5"/>
        <item x="10"/>
        <item x="24"/>
        <item x="4"/>
        <item x="11"/>
        <item x="17"/>
        <item x="19"/>
        <item x="15"/>
        <item x="23"/>
        <item x="14"/>
        <item x="12"/>
        <item x="2"/>
        <item x="6"/>
        <item x="26"/>
        <item x="16"/>
        <item x="8"/>
        <item x="3"/>
        <item x="9"/>
        <item x="21"/>
        <item x="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ndicador 3" fld="22" subtotal="count" showDataAs="percentOfTotal" baseField="22" baseItem="0" numFmtId="9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7B272-3EEB-46A2-B1BB-715C7EE7427D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4:B75" firstHeaderRow="0" firstDataRow="1" firstDataCol="0"/>
  <pivotFields count="32">
    <pivotField showAll="0"/>
    <pivotField numFmtId="14" showAll="0">
      <items count="28">
        <item x="13"/>
        <item x="20"/>
        <item x="1"/>
        <item x="25"/>
        <item x="22"/>
        <item x="18"/>
        <item x="0"/>
        <item x="5"/>
        <item x="10"/>
        <item x="24"/>
        <item x="4"/>
        <item x="11"/>
        <item x="17"/>
        <item x="19"/>
        <item x="15"/>
        <item x="23"/>
        <item x="14"/>
        <item x="12"/>
        <item x="2"/>
        <item x="6"/>
        <item x="26"/>
        <item x="16"/>
        <item x="8"/>
        <item x="3"/>
        <item x="9"/>
        <item x="21"/>
        <item x="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Ingresos" fld="11" baseField="0" baseItem="0" numFmtId="164"/>
    <dataField name="Suma de Neto a pagar" fld="14" baseField="0" baseItem="0" numFmtId="164"/>
  </dataFields>
  <formats count="2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A537F-FDCF-4FF7-9C24-A85E95B41289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B14" firstHeaderRow="1" firstDataRow="1" firstDataCol="1"/>
  <pivotFields count="32">
    <pivotField showAll="0"/>
    <pivotField numFmtId="14" showAll="0">
      <items count="28">
        <item x="13"/>
        <item x="20"/>
        <item x="1"/>
        <item x="25"/>
        <item x="22"/>
        <item x="18"/>
        <item x="0"/>
        <item x="5"/>
        <item x="10"/>
        <item x="24"/>
        <item x="4"/>
        <item x="11"/>
        <item x="17"/>
        <item x="19"/>
        <item x="15"/>
        <item x="23"/>
        <item x="14"/>
        <item x="12"/>
        <item x="2"/>
        <item x="6"/>
        <item x="26"/>
        <item x="16"/>
        <item x="8"/>
        <item x="3"/>
        <item x="9"/>
        <item x="21"/>
        <item x="7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Satisfacción" fld="19" subtotal="count" showDataAs="percentOfTotal" baseField="19" baseItem="1" numFmtId="10"/>
  </dataFields>
  <formats count="4">
    <format dxfId="10">
      <pivotArea collapsedLevelsAreSubtotals="1" fieldPosition="0">
        <references count="1">
          <reference field="19" count="1">
            <x v="1"/>
          </reference>
        </references>
      </pivotArea>
    </format>
    <format dxfId="9">
      <pivotArea collapsedLevelsAreSubtotals="1" fieldPosition="0">
        <references count="1">
          <reference field="19" count="1">
            <x v="0"/>
          </reference>
        </references>
      </pivotArea>
    </format>
    <format dxfId="8">
      <pivotArea collapsedLevelsAreSubtotals="1" fieldPosition="0">
        <references count="1">
          <reference field="19" count="1">
            <x v="2"/>
          </reference>
        </references>
      </pivotArea>
    </format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91EE4EA1-0FA9-4E75-82C7-24EFF40AFD60}" sourceName="Area">
  <pivotTables>
    <pivotTable tabId="4" name="TablaDinámica1"/>
    <pivotTable tabId="4" name="TablaDinámica2"/>
    <pivotTable tabId="4" name="TablaDinámica3"/>
    <pivotTable tabId="4" name="TablaDinámica4"/>
    <pivotTable tabId="4" name="TablaDinámica5"/>
  </pivotTables>
  <data>
    <tabular pivotCacheId="1700376656">
      <items count="4">
        <i x="0" s="1"/>
        <i x="3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de" xr10:uid="{8D66EEEF-D0AA-433B-B3C3-A1EC67A24BBE}" sourceName="Sede">
  <pivotTables>
    <pivotTable tabId="4" name="TablaDinámica1"/>
    <pivotTable tabId="4" name="TablaDinámica2"/>
    <pivotTable tabId="4" name="TablaDinámica3"/>
    <pivotTable tabId="4" name="TablaDinámica4"/>
    <pivotTable tabId="4" name="TablaDinámica5"/>
  </pivotTables>
  <data>
    <tabular pivotCacheId="1700376656">
      <items count="9">
        <i x="0" s="1"/>
        <i x="1" s="1"/>
        <i x="2" s="1"/>
        <i x="3" s="1"/>
        <i x="4" s="1"/>
        <i x="5" s="1"/>
        <i x="6" s="1"/>
        <i x="7" s="1"/>
        <i x="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E083FB62-9CC3-44D6-94CA-9BB1F7437EFC}" sourceName="Meses (Fecha )">
  <pivotTables>
    <pivotTable tabId="4" name="TablaDinámica1"/>
    <pivotTable tabId="4" name="TablaDinámica2"/>
    <pivotTable tabId="4" name="TablaDinámica3"/>
    <pivotTable tabId="4" name="TablaDinámica4"/>
    <pivotTable tabId="4" name="TablaDinámica5"/>
  </pivotTables>
  <data>
    <tabular pivotCacheId="1700376656">
      <items count="14">
        <i x="1" s="1"/>
        <i x="3" s="1"/>
        <i x="4" s="1"/>
        <i x="5" s="1"/>
        <i x="6" s="1"/>
        <i x="7" s="1"/>
        <i x="9" s="1"/>
        <i x="10" s="1"/>
        <i x="11" s="1"/>
        <i x="12" s="1"/>
        <i x="2" s="1" nd="1"/>
        <i x="8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E9014693-4A7D-48E5-8230-3F2E702C0EEE}" sourceName="Años (Fecha )">
  <pivotTables>
    <pivotTable tabId="4" name="TablaDinámica1"/>
    <pivotTable tabId="4" name="TablaDinámica2"/>
    <pivotTable tabId="4" name="TablaDinámica3"/>
    <pivotTable tabId="4" name="TablaDinámica4"/>
    <pivotTable tabId="4" name="TablaDinámica5"/>
  </pivotTables>
  <data>
    <tabular pivotCacheId="1700376656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03F6B718-7CF0-4831-A31B-9D5FCB1A8D2A}" cache="SegmentaciónDeDatos_Area" caption="Area" style="SlicerStyleLight2" rowHeight="241300"/>
  <slicer name="Sede" xr10:uid="{AF4DC66A-5538-4B00-B38C-F0597B5F230A}" cache="SegmentaciónDeDatos_Sede" caption="Sede" style="SlicerStyleLight6" rowHeight="241300"/>
  <slicer name="Meses (Fecha )" xr10:uid="{38F0D1E1-C848-4D6A-BC1B-6CD2B0E52997}" cache="SegmentaciónDeDatos_Meses__Fecha" caption="Meses (Fecha )" columnCount="12" rowHeight="241300"/>
  <slicer name="Años (Fecha )" xr10:uid="{59E7DD01-48E3-4B7F-ADC8-DF88304C50EB}" cache="SegmentaciónDeDatos_Años__Fecha" caption="Años (Fecha )" columnCount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73203D-6BE0-4338-B038-AAFC86EEF9C2}" name="Tabla1" displayName="Tabla1" ref="A1:AB426" totalsRowShown="0">
  <autoFilter ref="A1:AB426" xr:uid="{3BC61503-9C67-49FE-B83F-5D3F84C95773}"/>
  <tableColumns count="28">
    <tableColumn id="1" xr3:uid="{4CCD91E4-D5AE-4B97-A379-1F404C87A88C}" name="Nombre"/>
    <tableColumn id="2" xr3:uid="{6ACCB247-F4A2-4D4F-863A-8156AD188198}" name="Fecha " dataDxfId="11"/>
    <tableColumn id="3" xr3:uid="{3DBCFD43-9E65-47EE-A547-97944D60DF4A}" name="Sexo"/>
    <tableColumn id="4" xr3:uid="{71470E69-D6C7-49A4-AC3A-CC0DB870A8CF}" name="Area"/>
    <tableColumn id="5" xr3:uid="{0435B295-63B0-4D4B-976C-FE06EF8862CA}" name="Condición"/>
    <tableColumn id="6" xr3:uid="{81F5302C-908C-44AC-A292-8C46FB0F4BFF}" name="Sede"/>
    <tableColumn id="7" xr3:uid="{AC020F80-A0DA-474B-AD20-F0D6024ABA05}" name="N.Personal"/>
    <tableColumn id="8" xr3:uid="{CB86A5D5-6706-402D-B965-0231ECE87E6F}" name="Salario"/>
    <tableColumn id="9" xr3:uid="{63DB7F2B-75E2-42AD-9BF2-B9B5933B92FE}" name="Asigancion.familiar"/>
    <tableColumn id="10" xr3:uid="{652DEBDF-BD8B-406E-A7DC-29325144182A}" name="Bono"/>
    <tableColumn id="11" xr3:uid="{523C70C0-59D5-4D71-8684-768E56CAAD0A}" name="Hora.Extras"/>
    <tableColumn id="12" xr3:uid="{0BA38874-FE62-4EA8-985D-CA305EC1126C}" name="Ingresos"/>
    <tableColumn id="13" xr3:uid="{26649029-9B0C-480B-9EC4-7BF3C35D5269}" name="Banco 01"/>
    <tableColumn id="14" xr3:uid="{CC03FCCA-CCB5-4406-BA0A-78D483F342E2}" name="Banco 02"/>
    <tableColumn id="15" xr3:uid="{7FDDCB5C-48FB-430D-A0C2-E57B2803B2D1}" name="Neto a pagar"/>
    <tableColumn id="16" xr3:uid="{05A26F26-E403-4EE3-AAA9-AFB20CDFE7A0}" name="ESSALUD"/>
    <tableColumn id="17" xr3:uid="{7B54F5C6-C503-4DDF-BCB3-B589F99CCC7A}" name="Tipo.empleo"/>
    <tableColumn id="18" xr3:uid="{6925FDF9-C536-4220-AFE0-8B93086E0B70}" name="Capacitaciones"/>
    <tableColumn id="19" xr3:uid="{5AE7974A-C948-4AE6-90C9-F69CCB035183}" name="Objetivo"/>
    <tableColumn id="20" xr3:uid="{F66CBEC4-2D55-4C87-B8A8-3E8F1CC50311}" name="Satisfacción"/>
    <tableColumn id="21" xr3:uid="{ACAE5F71-716D-42B5-9F31-BF699DAB66F2}" name="Indicador 1"/>
    <tableColumn id="22" xr3:uid="{47A09C28-FD7D-43E4-B197-F2655D80B4BC}" name="Indicador 2"/>
    <tableColumn id="23" xr3:uid="{DB40F369-995B-4B37-AF38-2E32889A8CF7}" name="Indicador 3"/>
    <tableColumn id="24" xr3:uid="{AC47F1F0-99E3-4D7A-BCA1-5AF7CED25E09}" name="Indicador 4"/>
    <tableColumn id="25" xr3:uid="{6D850DA1-B993-4708-B475-59D924116E24}" name="Indicador 5"/>
    <tableColumn id="26" xr3:uid="{2185458F-BB4E-4661-82F1-A425C7CC99E6}" name="Indicador 6"/>
    <tableColumn id="27" xr3:uid="{27FEDCFE-E2DE-4479-890E-6E30752B50CC}" name="Indicador 7"/>
    <tableColumn id="28" xr3:uid="{FF8B0D4B-323B-4ABE-BDED-CF370F287465}" name="Indicador 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B70C-5407-4606-A11B-CE8242D48BD2}">
  <dimension ref="A1:AB426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11.5703125" style="1"/>
    <col min="7" max="7" width="12" customWidth="1"/>
    <col min="9" max="9" width="18.85546875" customWidth="1"/>
    <col min="11" max="11" width="12.42578125" customWidth="1"/>
    <col min="15" max="15" width="13.7109375" customWidth="1"/>
    <col min="17" max="17" width="13.42578125" customWidth="1"/>
    <col min="18" max="18" width="15.42578125" customWidth="1"/>
    <col min="20" max="20" width="12.85546875" customWidth="1"/>
    <col min="21" max="28" width="12.28515625" customWidth="1"/>
  </cols>
  <sheetData>
    <row r="1" spans="1:2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s="1">
        <v>42685</v>
      </c>
      <c r="C2" t="s">
        <v>29</v>
      </c>
      <c r="D2" t="s">
        <v>30</v>
      </c>
      <c r="E2" t="s">
        <v>31</v>
      </c>
      <c r="F2" t="s">
        <v>32</v>
      </c>
      <c r="G2">
        <v>4</v>
      </c>
      <c r="H2">
        <v>9600</v>
      </c>
      <c r="I2">
        <v>186</v>
      </c>
      <c r="J2">
        <v>650</v>
      </c>
      <c r="K2">
        <v>0</v>
      </c>
      <c r="L2">
        <v>12603.83</v>
      </c>
      <c r="M2">
        <v>1255.4100000000001</v>
      </c>
      <c r="N2">
        <v>6892.5199999999995</v>
      </c>
      <c r="O2">
        <v>8147.9299999999994</v>
      </c>
      <c r="P2">
        <v>939.24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>
        <v>45</v>
      </c>
      <c r="AB2">
        <v>40</v>
      </c>
    </row>
    <row r="3" spans="1:28" x14ac:dyDescent="0.25">
      <c r="A3" t="s">
        <v>28</v>
      </c>
      <c r="B3" s="1">
        <v>42685</v>
      </c>
      <c r="C3" t="s">
        <v>29</v>
      </c>
      <c r="D3" t="s">
        <v>30</v>
      </c>
      <c r="E3" t="s">
        <v>31</v>
      </c>
      <c r="F3" t="s">
        <v>32</v>
      </c>
      <c r="G3">
        <v>4</v>
      </c>
      <c r="H3">
        <v>9600</v>
      </c>
      <c r="I3">
        <v>186</v>
      </c>
      <c r="J3">
        <v>650</v>
      </c>
      <c r="K3">
        <v>0</v>
      </c>
      <c r="L3">
        <v>10436</v>
      </c>
      <c r="M3">
        <v>1254.72</v>
      </c>
      <c r="N3">
        <v>6937.62</v>
      </c>
      <c r="O3">
        <v>8192.34</v>
      </c>
      <c r="P3">
        <v>939.24</v>
      </c>
      <c r="Q3" t="s">
        <v>33</v>
      </c>
      <c r="R3" t="s">
        <v>43</v>
      </c>
      <c r="S3" t="s">
        <v>39</v>
      </c>
      <c r="T3" t="s">
        <v>44</v>
      </c>
      <c r="U3" t="s">
        <v>37</v>
      </c>
      <c r="V3" t="s">
        <v>38</v>
      </c>
      <c r="W3" t="s">
        <v>35</v>
      </c>
      <c r="X3" t="s">
        <v>40</v>
      </c>
      <c r="Y3" t="s">
        <v>41</v>
      </c>
      <c r="Z3" t="s">
        <v>45</v>
      </c>
      <c r="AA3">
        <v>45</v>
      </c>
      <c r="AB3">
        <v>0</v>
      </c>
    </row>
    <row r="4" spans="1:28" x14ac:dyDescent="0.25">
      <c r="A4" t="s">
        <v>28</v>
      </c>
      <c r="B4" s="1">
        <v>42537</v>
      </c>
      <c r="C4" t="s">
        <v>29</v>
      </c>
      <c r="D4" t="s">
        <v>30</v>
      </c>
      <c r="E4" t="s">
        <v>31</v>
      </c>
      <c r="F4" t="s">
        <v>32</v>
      </c>
      <c r="G4">
        <v>4</v>
      </c>
      <c r="H4">
        <v>9566.67</v>
      </c>
      <c r="I4">
        <v>186</v>
      </c>
      <c r="J4">
        <v>643.33000000000004</v>
      </c>
      <c r="K4">
        <v>0</v>
      </c>
      <c r="L4">
        <v>10396</v>
      </c>
      <c r="M4">
        <v>1254.42</v>
      </c>
      <c r="N4">
        <v>6872.02</v>
      </c>
      <c r="O4">
        <v>8126.4400000000005</v>
      </c>
      <c r="P4">
        <v>935.64</v>
      </c>
      <c r="Q4" t="s">
        <v>33</v>
      </c>
      <c r="R4" t="s">
        <v>34</v>
      </c>
      <c r="S4" t="s">
        <v>39</v>
      </c>
      <c r="T4" t="s">
        <v>46</v>
      </c>
      <c r="U4" t="s">
        <v>47</v>
      </c>
      <c r="V4" t="s">
        <v>38</v>
      </c>
      <c r="W4" t="s">
        <v>35</v>
      </c>
      <c r="X4" t="s">
        <v>40</v>
      </c>
      <c r="Y4" t="s">
        <v>41</v>
      </c>
      <c r="Z4" t="s">
        <v>45</v>
      </c>
      <c r="AA4">
        <v>45</v>
      </c>
      <c r="AB4">
        <v>0</v>
      </c>
    </row>
    <row r="5" spans="1:28" x14ac:dyDescent="0.25">
      <c r="A5" t="s">
        <v>48</v>
      </c>
      <c r="B5" s="1">
        <v>43391</v>
      </c>
      <c r="C5" t="s">
        <v>29</v>
      </c>
      <c r="D5" t="s">
        <v>30</v>
      </c>
      <c r="E5" t="s">
        <v>31</v>
      </c>
      <c r="F5" t="s">
        <v>49</v>
      </c>
      <c r="G5">
        <v>4</v>
      </c>
      <c r="H5">
        <v>10250</v>
      </c>
      <c r="I5">
        <v>186</v>
      </c>
      <c r="J5">
        <v>0</v>
      </c>
      <c r="K5">
        <v>0</v>
      </c>
      <c r="L5">
        <v>10436</v>
      </c>
      <c r="M5">
        <v>1255.4100000000001</v>
      </c>
      <c r="N5">
        <v>8502.4</v>
      </c>
      <c r="O5">
        <v>9757.81</v>
      </c>
      <c r="P5">
        <v>1298.67</v>
      </c>
      <c r="Q5" t="s">
        <v>33</v>
      </c>
      <c r="R5" t="s">
        <v>34</v>
      </c>
      <c r="S5" t="s">
        <v>39</v>
      </c>
      <c r="T5" t="s">
        <v>44</v>
      </c>
      <c r="U5" t="s">
        <v>37</v>
      </c>
      <c r="V5" t="s">
        <v>50</v>
      </c>
      <c r="W5" t="s">
        <v>39</v>
      </c>
      <c r="X5" t="s">
        <v>40</v>
      </c>
      <c r="Y5" t="s">
        <v>41</v>
      </c>
      <c r="Z5" t="s">
        <v>45</v>
      </c>
      <c r="AA5">
        <v>45</v>
      </c>
      <c r="AB5">
        <v>0</v>
      </c>
    </row>
    <row r="6" spans="1:28" x14ac:dyDescent="0.25">
      <c r="A6" t="s">
        <v>48</v>
      </c>
      <c r="B6" s="1">
        <v>43391</v>
      </c>
      <c r="C6" t="s">
        <v>29</v>
      </c>
      <c r="D6" t="s">
        <v>30</v>
      </c>
      <c r="E6" t="s">
        <v>31</v>
      </c>
      <c r="F6" t="s">
        <v>49</v>
      </c>
      <c r="G6">
        <v>3</v>
      </c>
      <c r="H6">
        <v>5270</v>
      </c>
      <c r="I6">
        <v>93</v>
      </c>
      <c r="J6">
        <v>0</v>
      </c>
      <c r="K6">
        <v>0</v>
      </c>
      <c r="L6">
        <v>5363</v>
      </c>
      <c r="M6">
        <v>1342.41</v>
      </c>
      <c r="N6">
        <v>2930.09</v>
      </c>
      <c r="O6">
        <v>4272.5</v>
      </c>
      <c r="P6">
        <v>482.67</v>
      </c>
      <c r="Q6" t="s">
        <v>33</v>
      </c>
      <c r="R6" t="s">
        <v>34</v>
      </c>
      <c r="S6" t="s">
        <v>39</v>
      </c>
      <c r="T6" t="s">
        <v>44</v>
      </c>
      <c r="U6" t="s">
        <v>37</v>
      </c>
      <c r="V6" t="s">
        <v>50</v>
      </c>
      <c r="W6" t="s">
        <v>39</v>
      </c>
      <c r="X6" t="s">
        <v>40</v>
      </c>
      <c r="Y6" t="s">
        <v>41</v>
      </c>
      <c r="Z6" t="s">
        <v>45</v>
      </c>
      <c r="AA6">
        <v>45</v>
      </c>
      <c r="AB6">
        <v>0</v>
      </c>
    </row>
    <row r="7" spans="1:28" x14ac:dyDescent="0.25">
      <c r="A7" t="s">
        <v>48</v>
      </c>
      <c r="B7" s="1">
        <v>43630</v>
      </c>
      <c r="C7" t="s">
        <v>29</v>
      </c>
      <c r="D7" t="s">
        <v>30</v>
      </c>
      <c r="E7" t="s">
        <v>31</v>
      </c>
      <c r="F7" t="s">
        <v>49</v>
      </c>
      <c r="G7">
        <v>4</v>
      </c>
      <c r="H7">
        <v>5070</v>
      </c>
      <c r="I7">
        <v>93</v>
      </c>
      <c r="J7">
        <v>0</v>
      </c>
      <c r="L7">
        <v>5163</v>
      </c>
      <c r="M7">
        <v>1509.59</v>
      </c>
      <c r="N7">
        <v>2552.79</v>
      </c>
      <c r="O7">
        <v>4062.38</v>
      </c>
      <c r="P7">
        <v>526.77</v>
      </c>
      <c r="Q7" t="s">
        <v>33</v>
      </c>
      <c r="R7" t="s">
        <v>43</v>
      </c>
      <c r="S7" t="s">
        <v>39</v>
      </c>
      <c r="T7" t="s">
        <v>36</v>
      </c>
      <c r="U7" t="s">
        <v>47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  <c r="AA7">
        <v>45</v>
      </c>
      <c r="AB7">
        <v>40</v>
      </c>
    </row>
    <row r="8" spans="1:28" x14ac:dyDescent="0.25">
      <c r="A8" t="s">
        <v>51</v>
      </c>
      <c r="B8" s="1">
        <v>43630</v>
      </c>
      <c r="C8" t="s">
        <v>29</v>
      </c>
      <c r="D8" t="s">
        <v>30</v>
      </c>
      <c r="E8" t="s">
        <v>31</v>
      </c>
      <c r="F8" t="s">
        <v>52</v>
      </c>
      <c r="G8">
        <v>3</v>
      </c>
      <c r="H8">
        <v>4860</v>
      </c>
      <c r="I8">
        <v>93</v>
      </c>
      <c r="J8">
        <v>0</v>
      </c>
      <c r="K8">
        <v>0</v>
      </c>
      <c r="L8">
        <v>4953</v>
      </c>
      <c r="M8">
        <v>2349.25</v>
      </c>
      <c r="N8">
        <v>1591.13</v>
      </c>
      <c r="O8">
        <v>3940.38</v>
      </c>
      <c r="P8">
        <v>445.77</v>
      </c>
      <c r="Q8" t="s">
        <v>33</v>
      </c>
      <c r="R8" t="s">
        <v>34</v>
      </c>
      <c r="S8" t="s">
        <v>39</v>
      </c>
      <c r="T8" t="s">
        <v>36</v>
      </c>
      <c r="U8" t="s">
        <v>47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  <c r="AA8">
        <v>45</v>
      </c>
      <c r="AB8">
        <v>40</v>
      </c>
    </row>
    <row r="9" spans="1:28" x14ac:dyDescent="0.25">
      <c r="A9" t="s">
        <v>51</v>
      </c>
      <c r="B9" s="1">
        <v>43630</v>
      </c>
      <c r="C9" t="s">
        <v>29</v>
      </c>
      <c r="D9" t="s">
        <v>30</v>
      </c>
      <c r="E9" t="s">
        <v>31</v>
      </c>
      <c r="F9" t="s">
        <v>52</v>
      </c>
      <c r="G9">
        <v>3</v>
      </c>
      <c r="H9">
        <v>4860</v>
      </c>
      <c r="I9">
        <v>93</v>
      </c>
      <c r="J9">
        <v>0</v>
      </c>
      <c r="K9">
        <v>0</v>
      </c>
      <c r="L9">
        <v>6083</v>
      </c>
      <c r="M9">
        <v>2358.88</v>
      </c>
      <c r="N9">
        <v>2454.13</v>
      </c>
      <c r="O9">
        <v>4813.01</v>
      </c>
      <c r="P9">
        <v>547.47</v>
      </c>
      <c r="Q9" t="s">
        <v>33</v>
      </c>
      <c r="R9" t="s">
        <v>34</v>
      </c>
      <c r="S9" t="s">
        <v>53</v>
      </c>
      <c r="T9" t="s">
        <v>36</v>
      </c>
      <c r="U9" t="s">
        <v>37</v>
      </c>
      <c r="V9" t="s">
        <v>38</v>
      </c>
      <c r="W9" t="s">
        <v>35</v>
      </c>
      <c r="X9" t="s">
        <v>40</v>
      </c>
      <c r="Y9" t="s">
        <v>41</v>
      </c>
      <c r="Z9" t="s">
        <v>42</v>
      </c>
      <c r="AA9">
        <v>45</v>
      </c>
      <c r="AB9">
        <v>240</v>
      </c>
    </row>
    <row r="10" spans="1:28" x14ac:dyDescent="0.25">
      <c r="A10" t="s">
        <v>54</v>
      </c>
      <c r="B10" s="1">
        <v>43630</v>
      </c>
      <c r="C10" t="s">
        <v>29</v>
      </c>
      <c r="D10" t="s">
        <v>55</v>
      </c>
      <c r="E10" t="s">
        <v>31</v>
      </c>
      <c r="F10" t="s">
        <v>52</v>
      </c>
      <c r="G10">
        <v>3</v>
      </c>
      <c r="H10">
        <v>4860</v>
      </c>
      <c r="I10">
        <v>93</v>
      </c>
      <c r="J10">
        <v>0</v>
      </c>
      <c r="K10">
        <v>0</v>
      </c>
      <c r="L10">
        <v>4953</v>
      </c>
      <c r="M10">
        <v>2344.3000000000002</v>
      </c>
      <c r="N10">
        <v>1644.43</v>
      </c>
      <c r="O10">
        <v>3988.7300000000005</v>
      </c>
      <c r="P10">
        <v>445.77</v>
      </c>
      <c r="Q10" t="s">
        <v>56</v>
      </c>
      <c r="R10" t="s">
        <v>43</v>
      </c>
      <c r="S10" t="s">
        <v>35</v>
      </c>
      <c r="T10" t="s">
        <v>36</v>
      </c>
      <c r="U10" t="s">
        <v>47</v>
      </c>
      <c r="V10" t="s">
        <v>38</v>
      </c>
      <c r="W10" t="s">
        <v>35</v>
      </c>
      <c r="X10" t="s">
        <v>40</v>
      </c>
      <c r="Y10" t="s">
        <v>41</v>
      </c>
      <c r="Z10" t="s">
        <v>42</v>
      </c>
      <c r="AA10">
        <v>135</v>
      </c>
      <c r="AB10">
        <v>240</v>
      </c>
    </row>
    <row r="11" spans="1:28" x14ac:dyDescent="0.25">
      <c r="A11" t="s">
        <v>54</v>
      </c>
      <c r="B11" s="1">
        <v>43630</v>
      </c>
      <c r="C11" t="s">
        <v>29</v>
      </c>
      <c r="D11" t="s">
        <v>55</v>
      </c>
      <c r="E11" t="s">
        <v>31</v>
      </c>
      <c r="F11" t="s">
        <v>57</v>
      </c>
      <c r="G11">
        <v>3</v>
      </c>
      <c r="H11">
        <v>4820</v>
      </c>
      <c r="I11">
        <v>93</v>
      </c>
      <c r="J11">
        <v>0</v>
      </c>
      <c r="K11">
        <v>0</v>
      </c>
      <c r="L11">
        <v>5613</v>
      </c>
      <c r="M11">
        <v>2928.2400000000002</v>
      </c>
      <c r="N11">
        <v>1647.16</v>
      </c>
      <c r="O11">
        <v>4575.4000000000005</v>
      </c>
      <c r="P11">
        <v>505.17</v>
      </c>
      <c r="Q11" t="s">
        <v>56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  <c r="AA11">
        <v>45</v>
      </c>
      <c r="AB11">
        <v>240</v>
      </c>
    </row>
    <row r="12" spans="1:28" x14ac:dyDescent="0.25">
      <c r="A12" t="s">
        <v>54</v>
      </c>
      <c r="B12" s="1">
        <v>43630</v>
      </c>
      <c r="C12" t="s">
        <v>29</v>
      </c>
      <c r="D12" t="s">
        <v>55</v>
      </c>
      <c r="E12" t="s">
        <v>31</v>
      </c>
      <c r="F12" t="s">
        <v>57</v>
      </c>
      <c r="G12">
        <v>4</v>
      </c>
      <c r="H12">
        <v>6460</v>
      </c>
      <c r="I12">
        <v>93</v>
      </c>
      <c r="J12">
        <v>0</v>
      </c>
      <c r="K12">
        <v>0</v>
      </c>
      <c r="L12">
        <v>7253</v>
      </c>
      <c r="M12">
        <v>2351.67</v>
      </c>
      <c r="N12">
        <v>3493.8900000000003</v>
      </c>
      <c r="O12">
        <v>5845.56</v>
      </c>
      <c r="P12">
        <v>652.77</v>
      </c>
      <c r="Q12" t="s">
        <v>56</v>
      </c>
      <c r="R12" t="s">
        <v>34</v>
      </c>
      <c r="S12" t="s">
        <v>35</v>
      </c>
      <c r="T12" t="s">
        <v>36</v>
      </c>
      <c r="U12" t="s">
        <v>47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  <c r="AA12">
        <v>45</v>
      </c>
      <c r="AB12">
        <v>240</v>
      </c>
    </row>
    <row r="13" spans="1:28" x14ac:dyDescent="0.25">
      <c r="A13" t="s">
        <v>58</v>
      </c>
      <c r="B13" s="1">
        <v>43630</v>
      </c>
      <c r="C13" t="s">
        <v>29</v>
      </c>
      <c r="D13" t="s">
        <v>55</v>
      </c>
      <c r="E13" t="s">
        <v>31</v>
      </c>
      <c r="F13" t="s">
        <v>57</v>
      </c>
      <c r="G13">
        <v>4</v>
      </c>
      <c r="H13">
        <v>7160</v>
      </c>
      <c r="I13">
        <v>93</v>
      </c>
      <c r="J13">
        <v>0</v>
      </c>
      <c r="K13">
        <v>0</v>
      </c>
      <c r="L13">
        <v>7453</v>
      </c>
      <c r="M13">
        <v>2335.5500000000002</v>
      </c>
      <c r="O13">
        <v>2335.5500000000002</v>
      </c>
      <c r="P13">
        <v>652.77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  <c r="AA13">
        <v>45</v>
      </c>
      <c r="AB13">
        <v>240</v>
      </c>
    </row>
    <row r="14" spans="1:28" x14ac:dyDescent="0.25">
      <c r="A14" t="s">
        <v>58</v>
      </c>
      <c r="B14" s="1">
        <v>42845</v>
      </c>
      <c r="C14" t="s">
        <v>29</v>
      </c>
      <c r="D14" t="s">
        <v>55</v>
      </c>
      <c r="E14" t="s">
        <v>31</v>
      </c>
      <c r="F14" t="s">
        <v>59</v>
      </c>
      <c r="G14">
        <v>5</v>
      </c>
      <c r="H14">
        <v>7433.2</v>
      </c>
      <c r="I14">
        <v>93</v>
      </c>
      <c r="J14">
        <v>0</v>
      </c>
      <c r="K14">
        <v>0</v>
      </c>
      <c r="L14">
        <v>7526.2</v>
      </c>
      <c r="M14">
        <v>2565.8199999999997</v>
      </c>
      <c r="N14">
        <v>3456.8999999999996</v>
      </c>
      <c r="O14">
        <v>6022.7199999999993</v>
      </c>
      <c r="P14">
        <v>732.26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50</v>
      </c>
      <c r="W14" t="s">
        <v>39</v>
      </c>
      <c r="X14" t="s">
        <v>60</v>
      </c>
      <c r="Y14" t="s">
        <v>41</v>
      </c>
      <c r="Z14" t="s">
        <v>42</v>
      </c>
      <c r="AA14">
        <v>45</v>
      </c>
      <c r="AB14">
        <v>240</v>
      </c>
    </row>
    <row r="15" spans="1:28" x14ac:dyDescent="0.25">
      <c r="A15" t="s">
        <v>58</v>
      </c>
      <c r="B15" s="1">
        <v>42714</v>
      </c>
      <c r="C15" t="s">
        <v>29</v>
      </c>
      <c r="D15" t="s">
        <v>55</v>
      </c>
      <c r="E15" t="s">
        <v>31</v>
      </c>
      <c r="F15" t="s">
        <v>59</v>
      </c>
      <c r="G15">
        <v>6</v>
      </c>
      <c r="H15">
        <v>6460</v>
      </c>
      <c r="I15">
        <v>93</v>
      </c>
      <c r="J15">
        <v>0</v>
      </c>
      <c r="K15">
        <v>0</v>
      </c>
      <c r="L15">
        <v>7813</v>
      </c>
      <c r="M15">
        <v>2725.8500000000004</v>
      </c>
      <c r="N15">
        <v>3471.4700000000003</v>
      </c>
      <c r="O15">
        <v>6197.3200000000006</v>
      </c>
      <c r="Q15" t="s">
        <v>33</v>
      </c>
      <c r="R15" t="s">
        <v>34</v>
      </c>
      <c r="S15" t="s">
        <v>39</v>
      </c>
      <c r="T15" t="s">
        <v>36</v>
      </c>
      <c r="U15" t="s">
        <v>47</v>
      </c>
      <c r="V15" t="s">
        <v>38</v>
      </c>
      <c r="W15" t="s">
        <v>39</v>
      </c>
      <c r="X15" t="s">
        <v>60</v>
      </c>
      <c r="Y15" t="s">
        <v>41</v>
      </c>
      <c r="Z15" t="s">
        <v>42</v>
      </c>
      <c r="AA15">
        <v>45</v>
      </c>
      <c r="AB15">
        <v>240</v>
      </c>
    </row>
    <row r="16" spans="1:28" x14ac:dyDescent="0.25">
      <c r="A16" t="s">
        <v>61</v>
      </c>
      <c r="B16" s="1">
        <v>43430</v>
      </c>
      <c r="C16" t="s">
        <v>29</v>
      </c>
      <c r="D16" t="s">
        <v>55</v>
      </c>
      <c r="E16" t="s">
        <v>31</v>
      </c>
      <c r="F16" t="s">
        <v>59</v>
      </c>
      <c r="G16">
        <v>10</v>
      </c>
      <c r="H16">
        <v>14859</v>
      </c>
      <c r="I16">
        <v>465</v>
      </c>
      <c r="J16">
        <v>1650</v>
      </c>
      <c r="K16">
        <v>48.26</v>
      </c>
      <c r="L16">
        <v>24258.440000000002</v>
      </c>
      <c r="M16">
        <v>12246.92</v>
      </c>
      <c r="N16">
        <v>2236.96</v>
      </c>
      <c r="O16">
        <v>14483.880000000001</v>
      </c>
      <c r="P16">
        <v>1637.6799999999998</v>
      </c>
      <c r="Q16" t="s">
        <v>33</v>
      </c>
      <c r="R16" t="s">
        <v>43</v>
      </c>
      <c r="S16" t="s">
        <v>39</v>
      </c>
      <c r="T16" t="s">
        <v>36</v>
      </c>
      <c r="U16" t="s">
        <v>47</v>
      </c>
      <c r="V16" t="s">
        <v>38</v>
      </c>
      <c r="W16" t="s">
        <v>39</v>
      </c>
      <c r="X16" t="s">
        <v>60</v>
      </c>
      <c r="Y16" t="s">
        <v>41</v>
      </c>
      <c r="Z16" t="s">
        <v>42</v>
      </c>
      <c r="AA16">
        <v>90</v>
      </c>
      <c r="AB16">
        <v>240</v>
      </c>
    </row>
    <row r="17" spans="1:28" x14ac:dyDescent="0.25">
      <c r="A17" t="s">
        <v>61</v>
      </c>
      <c r="B17" s="1">
        <v>43430</v>
      </c>
      <c r="C17" t="s">
        <v>29</v>
      </c>
      <c r="D17" t="s">
        <v>55</v>
      </c>
      <c r="E17" t="s">
        <v>31</v>
      </c>
      <c r="F17" t="s">
        <v>62</v>
      </c>
      <c r="G17">
        <v>10</v>
      </c>
      <c r="H17">
        <v>14209.99</v>
      </c>
      <c r="I17">
        <v>465</v>
      </c>
      <c r="J17">
        <v>1650</v>
      </c>
      <c r="K17">
        <v>467.68999999999994</v>
      </c>
      <c r="L17">
        <v>16915.32</v>
      </c>
      <c r="M17">
        <v>10920.48</v>
      </c>
      <c r="N17">
        <v>2708.38</v>
      </c>
      <c r="O17">
        <v>13628.86</v>
      </c>
      <c r="P17">
        <v>1517.88</v>
      </c>
      <c r="Q17" t="s">
        <v>33</v>
      </c>
      <c r="R17" t="s">
        <v>34</v>
      </c>
      <c r="S17" t="s">
        <v>39</v>
      </c>
      <c r="T17" t="s">
        <v>44</v>
      </c>
      <c r="U17" t="s">
        <v>37</v>
      </c>
      <c r="V17" t="s">
        <v>38</v>
      </c>
      <c r="W17" t="s">
        <v>39</v>
      </c>
      <c r="X17" t="s">
        <v>60</v>
      </c>
      <c r="Y17" t="s">
        <v>41</v>
      </c>
      <c r="Z17" t="s">
        <v>45</v>
      </c>
      <c r="AA17">
        <v>90</v>
      </c>
      <c r="AB17">
        <v>0</v>
      </c>
    </row>
    <row r="18" spans="1:28" x14ac:dyDescent="0.25">
      <c r="A18" t="s">
        <v>61</v>
      </c>
      <c r="B18" s="1">
        <v>43787</v>
      </c>
      <c r="C18" t="s">
        <v>29</v>
      </c>
      <c r="D18" t="s">
        <v>55</v>
      </c>
      <c r="E18" t="s">
        <v>31</v>
      </c>
      <c r="F18" t="s">
        <v>62</v>
      </c>
      <c r="G18">
        <v>12</v>
      </c>
      <c r="H18">
        <v>14837.67</v>
      </c>
      <c r="I18">
        <v>372</v>
      </c>
      <c r="J18">
        <v>1591.67</v>
      </c>
      <c r="K18">
        <v>1025.49</v>
      </c>
      <c r="L18">
        <v>18985.47</v>
      </c>
      <c r="M18">
        <v>12685.970000000001</v>
      </c>
      <c r="N18">
        <v>2784.0299999999997</v>
      </c>
      <c r="O18">
        <v>15470</v>
      </c>
      <c r="P18">
        <v>1751.8999999999999</v>
      </c>
      <c r="Q18" t="s">
        <v>33</v>
      </c>
      <c r="R18" t="s">
        <v>34</v>
      </c>
      <c r="S18" t="s">
        <v>53</v>
      </c>
      <c r="T18" t="s">
        <v>46</v>
      </c>
      <c r="U18" t="s">
        <v>47</v>
      </c>
      <c r="V18" t="s">
        <v>38</v>
      </c>
      <c r="W18" t="s">
        <v>39</v>
      </c>
      <c r="X18" t="s">
        <v>60</v>
      </c>
      <c r="Y18" t="s">
        <v>41</v>
      </c>
      <c r="Z18" t="s">
        <v>45</v>
      </c>
      <c r="AA18">
        <v>90</v>
      </c>
      <c r="AB18">
        <v>0</v>
      </c>
    </row>
    <row r="19" spans="1:28" x14ac:dyDescent="0.25">
      <c r="A19" t="s">
        <v>63</v>
      </c>
      <c r="B19" s="1">
        <v>43600</v>
      </c>
      <c r="C19" t="s">
        <v>29</v>
      </c>
      <c r="D19" t="s">
        <v>55</v>
      </c>
      <c r="E19" t="s">
        <v>31</v>
      </c>
      <c r="F19" t="s">
        <v>62</v>
      </c>
      <c r="G19">
        <v>11</v>
      </c>
      <c r="H19">
        <v>16985.34</v>
      </c>
      <c r="I19">
        <v>372</v>
      </c>
      <c r="J19">
        <v>0</v>
      </c>
      <c r="K19">
        <v>443.03000000000003</v>
      </c>
      <c r="L19">
        <v>18753.7</v>
      </c>
      <c r="M19">
        <v>11636.84</v>
      </c>
      <c r="N19">
        <v>4101.8999999999996</v>
      </c>
      <c r="O19">
        <v>15738.74</v>
      </c>
      <c r="P19">
        <v>1687.84</v>
      </c>
      <c r="Q19" t="s">
        <v>33</v>
      </c>
      <c r="R19" t="s">
        <v>34</v>
      </c>
      <c r="S19" t="s">
        <v>53</v>
      </c>
      <c r="T19" t="s">
        <v>44</v>
      </c>
      <c r="U19" t="s">
        <v>37</v>
      </c>
      <c r="V19" t="s">
        <v>38</v>
      </c>
      <c r="W19" t="s">
        <v>39</v>
      </c>
      <c r="X19" t="s">
        <v>60</v>
      </c>
      <c r="Y19" t="s">
        <v>41</v>
      </c>
      <c r="Z19" t="s">
        <v>45</v>
      </c>
      <c r="AA19">
        <v>45</v>
      </c>
      <c r="AB19">
        <v>0</v>
      </c>
    </row>
    <row r="20" spans="1:28" x14ac:dyDescent="0.25">
      <c r="A20" t="s">
        <v>63</v>
      </c>
      <c r="B20" s="1">
        <v>43709</v>
      </c>
      <c r="C20" t="s">
        <v>29</v>
      </c>
      <c r="D20" t="s">
        <v>55</v>
      </c>
      <c r="E20" t="s">
        <v>31</v>
      </c>
      <c r="F20" t="s">
        <v>64</v>
      </c>
      <c r="G20">
        <v>10</v>
      </c>
      <c r="H20">
        <v>18933.32</v>
      </c>
      <c r="I20">
        <v>279</v>
      </c>
      <c r="J20">
        <v>0</v>
      </c>
      <c r="K20">
        <v>421.87</v>
      </c>
      <c r="L20">
        <v>21098.989999999998</v>
      </c>
      <c r="M20">
        <v>14137.179999999998</v>
      </c>
      <c r="N20">
        <v>2089.2800000000002</v>
      </c>
      <c r="O20">
        <v>16226.46</v>
      </c>
      <c r="P20">
        <v>1881.9999999999998</v>
      </c>
      <c r="Q20" t="s">
        <v>33</v>
      </c>
      <c r="R20" t="s">
        <v>34</v>
      </c>
      <c r="S20" t="s">
        <v>35</v>
      </c>
      <c r="T20" t="s">
        <v>44</v>
      </c>
      <c r="U20" t="s">
        <v>47</v>
      </c>
      <c r="V20" t="s">
        <v>38</v>
      </c>
      <c r="W20" t="s">
        <v>39</v>
      </c>
      <c r="X20" t="s">
        <v>60</v>
      </c>
      <c r="Y20" t="s">
        <v>41</v>
      </c>
      <c r="Z20" t="s">
        <v>45</v>
      </c>
      <c r="AA20">
        <v>45</v>
      </c>
      <c r="AB20">
        <v>0</v>
      </c>
    </row>
    <row r="21" spans="1:28" x14ac:dyDescent="0.25">
      <c r="A21" t="s">
        <v>63</v>
      </c>
      <c r="B21" s="1">
        <v>43709</v>
      </c>
      <c r="C21" t="s">
        <v>29</v>
      </c>
      <c r="D21" t="s">
        <v>55</v>
      </c>
      <c r="E21" t="s">
        <v>31</v>
      </c>
      <c r="F21" t="s">
        <v>64</v>
      </c>
      <c r="G21">
        <v>8</v>
      </c>
      <c r="H21">
        <v>16518.34</v>
      </c>
      <c r="I21">
        <v>279</v>
      </c>
      <c r="J21">
        <v>0</v>
      </c>
      <c r="L21">
        <v>17068.189999999999</v>
      </c>
      <c r="M21">
        <v>12774.77</v>
      </c>
      <c r="N21">
        <v>1783.5</v>
      </c>
      <c r="O21">
        <v>14558.27</v>
      </c>
      <c r="P21">
        <v>1536.1399999999999</v>
      </c>
      <c r="Q21" t="s">
        <v>33</v>
      </c>
      <c r="R21" t="s">
        <v>34</v>
      </c>
      <c r="S21" t="s">
        <v>39</v>
      </c>
      <c r="T21" t="s">
        <v>36</v>
      </c>
      <c r="U21" t="s">
        <v>37</v>
      </c>
      <c r="V21" t="s">
        <v>65</v>
      </c>
      <c r="W21" t="s">
        <v>39</v>
      </c>
      <c r="X21" t="s">
        <v>60</v>
      </c>
      <c r="Y21" t="s">
        <v>41</v>
      </c>
      <c r="Z21" t="s">
        <v>45</v>
      </c>
      <c r="AA21">
        <v>45</v>
      </c>
      <c r="AB21">
        <v>0</v>
      </c>
    </row>
    <row r="22" spans="1:28" x14ac:dyDescent="0.25">
      <c r="A22" t="s">
        <v>66</v>
      </c>
      <c r="B22" s="1">
        <v>43709</v>
      </c>
      <c r="C22" t="s">
        <v>29</v>
      </c>
      <c r="D22" t="s">
        <v>67</v>
      </c>
      <c r="E22" t="s">
        <v>31</v>
      </c>
      <c r="F22" t="s">
        <v>64</v>
      </c>
      <c r="G22">
        <v>8</v>
      </c>
      <c r="H22">
        <v>16803.32</v>
      </c>
      <c r="I22">
        <v>279</v>
      </c>
      <c r="J22">
        <v>0</v>
      </c>
      <c r="K22">
        <v>0</v>
      </c>
      <c r="L22">
        <v>17539.77</v>
      </c>
      <c r="M22">
        <v>12836.55</v>
      </c>
      <c r="N22">
        <v>1783.5</v>
      </c>
      <c r="O22">
        <v>14620.05</v>
      </c>
      <c r="P22">
        <v>1578.58</v>
      </c>
      <c r="Q22" t="s">
        <v>33</v>
      </c>
      <c r="R22" t="s">
        <v>34</v>
      </c>
      <c r="S22" t="s">
        <v>39</v>
      </c>
      <c r="T22" t="s">
        <v>36</v>
      </c>
      <c r="U22" t="s">
        <v>37</v>
      </c>
      <c r="V22" t="s">
        <v>38</v>
      </c>
      <c r="W22" t="s">
        <v>35</v>
      </c>
      <c r="X22" t="s">
        <v>60</v>
      </c>
      <c r="Y22" t="s">
        <v>41</v>
      </c>
      <c r="Z22" t="s">
        <v>45</v>
      </c>
      <c r="AA22">
        <v>45</v>
      </c>
      <c r="AB22">
        <v>0</v>
      </c>
    </row>
    <row r="23" spans="1:28" x14ac:dyDescent="0.25">
      <c r="A23" t="s">
        <v>68</v>
      </c>
      <c r="B23" s="1">
        <v>42717</v>
      </c>
      <c r="C23" t="s">
        <v>29</v>
      </c>
      <c r="D23" t="s">
        <v>67</v>
      </c>
      <c r="E23" t="s">
        <v>31</v>
      </c>
      <c r="F23" t="s">
        <v>69</v>
      </c>
      <c r="G23">
        <v>7</v>
      </c>
      <c r="H23">
        <v>14627.13</v>
      </c>
      <c r="I23">
        <v>279</v>
      </c>
      <c r="J23">
        <v>0</v>
      </c>
      <c r="K23">
        <v>216.05</v>
      </c>
      <c r="L23">
        <v>18304.739999999998</v>
      </c>
      <c r="M23">
        <v>12507.539999999999</v>
      </c>
      <c r="N23">
        <v>1778.7</v>
      </c>
      <c r="O23">
        <v>14286.24</v>
      </c>
      <c r="P23">
        <v>1647.43</v>
      </c>
      <c r="Q23" t="s">
        <v>33</v>
      </c>
      <c r="R23" t="s">
        <v>34</v>
      </c>
      <c r="S23" t="s">
        <v>39</v>
      </c>
      <c r="T23" t="s">
        <v>36</v>
      </c>
      <c r="U23" t="s">
        <v>37</v>
      </c>
      <c r="V23" t="s">
        <v>50</v>
      </c>
      <c r="W23" t="s">
        <v>39</v>
      </c>
      <c r="X23" t="s">
        <v>60</v>
      </c>
      <c r="Y23" t="s">
        <v>41</v>
      </c>
      <c r="Z23" t="s">
        <v>45</v>
      </c>
      <c r="AA23">
        <v>45</v>
      </c>
      <c r="AB23">
        <v>0</v>
      </c>
    </row>
    <row r="24" spans="1:28" x14ac:dyDescent="0.25">
      <c r="A24" t="s">
        <v>68</v>
      </c>
      <c r="B24" s="1">
        <v>42717</v>
      </c>
      <c r="C24" t="s">
        <v>29</v>
      </c>
      <c r="D24" t="s">
        <v>67</v>
      </c>
      <c r="E24" t="s">
        <v>31</v>
      </c>
      <c r="F24" t="s">
        <v>69</v>
      </c>
      <c r="G24">
        <v>7</v>
      </c>
      <c r="H24">
        <v>10733.33</v>
      </c>
      <c r="I24">
        <v>279</v>
      </c>
      <c r="J24">
        <v>0</v>
      </c>
      <c r="K24">
        <v>210.05</v>
      </c>
      <c r="L24">
        <v>12212.119999999999</v>
      </c>
      <c r="M24">
        <v>7323.24</v>
      </c>
      <c r="N24">
        <v>3102.45</v>
      </c>
      <c r="O24">
        <v>10425.689999999999</v>
      </c>
      <c r="P24">
        <v>1099.08</v>
      </c>
      <c r="Q24" t="s">
        <v>33</v>
      </c>
      <c r="R24" t="s">
        <v>34</v>
      </c>
      <c r="S24" t="s">
        <v>39</v>
      </c>
      <c r="T24" t="s">
        <v>36</v>
      </c>
      <c r="U24" t="s">
        <v>37</v>
      </c>
      <c r="V24" t="s">
        <v>38</v>
      </c>
      <c r="W24" t="s">
        <v>39</v>
      </c>
      <c r="X24" t="s">
        <v>60</v>
      </c>
      <c r="Y24" t="s">
        <v>41</v>
      </c>
      <c r="Z24" t="s">
        <v>45</v>
      </c>
      <c r="AA24">
        <v>90</v>
      </c>
      <c r="AB24">
        <v>0</v>
      </c>
    </row>
    <row r="25" spans="1:28" x14ac:dyDescent="0.25">
      <c r="A25" t="s">
        <v>68</v>
      </c>
      <c r="B25" s="1">
        <v>42934</v>
      </c>
      <c r="C25" t="s">
        <v>29</v>
      </c>
      <c r="D25" t="s">
        <v>67</v>
      </c>
      <c r="E25" t="s">
        <v>31</v>
      </c>
      <c r="F25" t="s">
        <v>69</v>
      </c>
      <c r="G25">
        <v>7</v>
      </c>
      <c r="H25">
        <v>10413.33</v>
      </c>
      <c r="I25">
        <v>279</v>
      </c>
      <c r="J25">
        <v>0</v>
      </c>
      <c r="K25">
        <v>324.59000000000003</v>
      </c>
      <c r="L25">
        <v>11563.59</v>
      </c>
      <c r="M25">
        <v>6371.45</v>
      </c>
      <c r="N25">
        <v>3881.0499999999997</v>
      </c>
      <c r="O25">
        <v>10252.5</v>
      </c>
      <c r="P25">
        <v>1142.42</v>
      </c>
      <c r="Q25" t="s">
        <v>33</v>
      </c>
      <c r="R25" t="s">
        <v>34</v>
      </c>
      <c r="S25" t="s">
        <v>39</v>
      </c>
      <c r="T25" t="s">
        <v>36</v>
      </c>
      <c r="U25" t="s">
        <v>47</v>
      </c>
      <c r="V25" t="s">
        <v>50</v>
      </c>
      <c r="W25" t="s">
        <v>39</v>
      </c>
      <c r="X25" t="s">
        <v>60</v>
      </c>
      <c r="Y25" t="s">
        <v>41</v>
      </c>
      <c r="Z25" t="s">
        <v>45</v>
      </c>
      <c r="AA25">
        <v>45</v>
      </c>
      <c r="AB25">
        <v>0</v>
      </c>
    </row>
    <row r="26" spans="1:28" x14ac:dyDescent="0.25">
      <c r="A26" t="s">
        <v>70</v>
      </c>
      <c r="B26" s="1">
        <v>43373</v>
      </c>
      <c r="C26" t="s">
        <v>29</v>
      </c>
      <c r="D26" t="s">
        <v>67</v>
      </c>
      <c r="E26" t="s">
        <v>31</v>
      </c>
      <c r="F26" t="s">
        <v>71</v>
      </c>
      <c r="G26">
        <v>6</v>
      </c>
      <c r="H26">
        <v>10616.66</v>
      </c>
      <c r="I26">
        <v>186</v>
      </c>
      <c r="J26">
        <v>0</v>
      </c>
      <c r="K26">
        <v>0</v>
      </c>
      <c r="L26">
        <v>11006.39</v>
      </c>
      <c r="M26">
        <v>5156.2299999999996</v>
      </c>
      <c r="N26">
        <v>4294.3100000000004</v>
      </c>
      <c r="O26">
        <v>9450.5400000000009</v>
      </c>
      <c r="P26">
        <v>990.58</v>
      </c>
      <c r="Q26" t="s">
        <v>33</v>
      </c>
      <c r="R26" t="s">
        <v>34</v>
      </c>
      <c r="S26" t="s">
        <v>39</v>
      </c>
      <c r="T26" t="s">
        <v>36</v>
      </c>
      <c r="U26" t="s">
        <v>37</v>
      </c>
      <c r="V26" t="s">
        <v>38</v>
      </c>
      <c r="W26" t="s">
        <v>39</v>
      </c>
      <c r="X26" t="s">
        <v>60</v>
      </c>
      <c r="Y26" t="s">
        <v>41</v>
      </c>
      <c r="Z26" t="s">
        <v>45</v>
      </c>
      <c r="AA26">
        <v>45</v>
      </c>
      <c r="AB26">
        <v>0</v>
      </c>
    </row>
    <row r="27" spans="1:28" x14ac:dyDescent="0.25">
      <c r="A27" t="s">
        <v>70</v>
      </c>
      <c r="B27" s="1">
        <v>42389</v>
      </c>
      <c r="C27" t="s">
        <v>29</v>
      </c>
      <c r="D27" t="s">
        <v>67</v>
      </c>
      <c r="E27" t="s">
        <v>31</v>
      </c>
      <c r="F27" t="s">
        <v>71</v>
      </c>
      <c r="G27">
        <v>6</v>
      </c>
      <c r="H27">
        <v>10963.32</v>
      </c>
      <c r="I27">
        <v>186</v>
      </c>
      <c r="J27">
        <v>0</v>
      </c>
      <c r="K27">
        <v>0</v>
      </c>
      <c r="L27">
        <v>12981.77</v>
      </c>
      <c r="M27">
        <v>6033.46</v>
      </c>
      <c r="O27">
        <v>6033.46</v>
      </c>
      <c r="P27">
        <v>1114.3500000000001</v>
      </c>
      <c r="Q27" t="s">
        <v>33</v>
      </c>
      <c r="R27" t="s">
        <v>34</v>
      </c>
      <c r="S27" t="s">
        <v>53</v>
      </c>
      <c r="T27" t="s">
        <v>36</v>
      </c>
      <c r="U27" t="s">
        <v>47</v>
      </c>
      <c r="V27" t="s">
        <v>38</v>
      </c>
      <c r="W27" t="s">
        <v>39</v>
      </c>
      <c r="X27" t="s">
        <v>60</v>
      </c>
      <c r="Y27" t="s">
        <v>41</v>
      </c>
      <c r="Z27" t="s">
        <v>45</v>
      </c>
      <c r="AA27">
        <v>45</v>
      </c>
      <c r="AB27">
        <v>0</v>
      </c>
    </row>
    <row r="28" spans="1:28" x14ac:dyDescent="0.25">
      <c r="A28" t="s">
        <v>70</v>
      </c>
      <c r="B28" s="1">
        <v>42389</v>
      </c>
      <c r="C28" t="s">
        <v>29</v>
      </c>
      <c r="D28" t="s">
        <v>67</v>
      </c>
      <c r="E28" t="s">
        <v>31</v>
      </c>
      <c r="F28" t="s">
        <v>71</v>
      </c>
      <c r="G28">
        <v>7</v>
      </c>
      <c r="H28">
        <v>11869.99</v>
      </c>
      <c r="I28">
        <v>279</v>
      </c>
      <c r="J28">
        <v>0</v>
      </c>
      <c r="K28">
        <v>117.44999999999999</v>
      </c>
      <c r="L28">
        <v>12266.44</v>
      </c>
      <c r="M28">
        <v>5969.7199999999993</v>
      </c>
      <c r="N28">
        <v>4556.8999999999996</v>
      </c>
      <c r="O28">
        <v>10526.619999999999</v>
      </c>
      <c r="P28">
        <v>1103.9700000000003</v>
      </c>
      <c r="Q28" t="s">
        <v>33</v>
      </c>
      <c r="R28" t="s">
        <v>34</v>
      </c>
      <c r="S28" t="s">
        <v>53</v>
      </c>
      <c r="T28" t="s">
        <v>36</v>
      </c>
      <c r="U28" t="s">
        <v>47</v>
      </c>
      <c r="V28" t="s">
        <v>38</v>
      </c>
      <c r="W28" t="s">
        <v>35</v>
      </c>
      <c r="X28" t="s">
        <v>60</v>
      </c>
      <c r="Y28" t="s">
        <v>41</v>
      </c>
      <c r="Z28" t="s">
        <v>45</v>
      </c>
      <c r="AA28">
        <v>45</v>
      </c>
      <c r="AB28">
        <v>0</v>
      </c>
    </row>
    <row r="29" spans="1:28" x14ac:dyDescent="0.25">
      <c r="A29" t="s">
        <v>72</v>
      </c>
      <c r="B29" s="1">
        <v>43364</v>
      </c>
      <c r="C29" t="s">
        <v>29</v>
      </c>
      <c r="D29" t="s">
        <v>67</v>
      </c>
      <c r="E29" t="s">
        <v>31</v>
      </c>
      <c r="F29" t="s">
        <v>32</v>
      </c>
      <c r="G29">
        <v>7</v>
      </c>
      <c r="H29">
        <v>12123.33</v>
      </c>
      <c r="I29">
        <v>279</v>
      </c>
      <c r="J29">
        <v>0</v>
      </c>
      <c r="K29">
        <v>542.36</v>
      </c>
      <c r="L29">
        <v>12944.69</v>
      </c>
      <c r="M29">
        <v>6425.6099999999988</v>
      </c>
      <c r="N29">
        <v>4407.25</v>
      </c>
      <c r="O29">
        <v>10832.859999999999</v>
      </c>
      <c r="Q29" t="s">
        <v>56</v>
      </c>
      <c r="R29" t="s">
        <v>34</v>
      </c>
      <c r="S29" t="s">
        <v>35</v>
      </c>
      <c r="T29" t="s">
        <v>36</v>
      </c>
      <c r="U29" t="s">
        <v>47</v>
      </c>
      <c r="V29" t="s">
        <v>38</v>
      </c>
      <c r="W29" t="s">
        <v>39</v>
      </c>
      <c r="X29" t="s">
        <v>60</v>
      </c>
      <c r="Y29" t="s">
        <v>41</v>
      </c>
      <c r="Z29" t="s">
        <v>45</v>
      </c>
      <c r="AA29">
        <v>135</v>
      </c>
      <c r="AB29">
        <v>0</v>
      </c>
    </row>
    <row r="30" spans="1:28" x14ac:dyDescent="0.25">
      <c r="A30" t="s">
        <v>72</v>
      </c>
      <c r="B30" s="1">
        <v>43364</v>
      </c>
      <c r="C30" t="s">
        <v>29</v>
      </c>
      <c r="D30" t="s">
        <v>67</v>
      </c>
      <c r="E30" t="s">
        <v>31</v>
      </c>
      <c r="F30" t="s">
        <v>32</v>
      </c>
      <c r="G30">
        <v>62</v>
      </c>
      <c r="H30">
        <v>85671.63</v>
      </c>
      <c r="I30">
        <v>3999</v>
      </c>
      <c r="J30">
        <v>27893.06</v>
      </c>
      <c r="K30">
        <v>1787.4300000000003</v>
      </c>
      <c r="L30">
        <v>168700.5</v>
      </c>
      <c r="M30">
        <v>85449.590000000011</v>
      </c>
      <c r="N30">
        <v>53617.400000000009</v>
      </c>
      <c r="O30">
        <v>139066.99000000002</v>
      </c>
      <c r="P30">
        <v>15001.890000000003</v>
      </c>
      <c r="Q30" t="s">
        <v>56</v>
      </c>
      <c r="R30" t="s">
        <v>34</v>
      </c>
      <c r="S30" t="s">
        <v>39</v>
      </c>
      <c r="T30" t="s">
        <v>36</v>
      </c>
      <c r="U30" t="s">
        <v>37</v>
      </c>
      <c r="V30" t="s">
        <v>50</v>
      </c>
      <c r="W30" t="s">
        <v>39</v>
      </c>
      <c r="X30" t="s">
        <v>60</v>
      </c>
      <c r="Y30" t="s">
        <v>41</v>
      </c>
      <c r="Z30" t="s">
        <v>45</v>
      </c>
      <c r="AA30">
        <v>45</v>
      </c>
      <c r="AB30">
        <v>0</v>
      </c>
    </row>
    <row r="31" spans="1:28" x14ac:dyDescent="0.25">
      <c r="A31" t="s">
        <v>72</v>
      </c>
      <c r="B31" s="1">
        <v>43364</v>
      </c>
      <c r="C31" t="s">
        <v>29</v>
      </c>
      <c r="D31" t="s">
        <v>67</v>
      </c>
      <c r="E31" t="s">
        <v>31</v>
      </c>
      <c r="F31" t="s">
        <v>32</v>
      </c>
      <c r="G31">
        <v>62</v>
      </c>
      <c r="H31">
        <v>109853.22000000003</v>
      </c>
      <c r="I31">
        <v>4185</v>
      </c>
      <c r="J31">
        <v>79340.060000000012</v>
      </c>
      <c r="K31">
        <v>2987.3799999999997</v>
      </c>
      <c r="L31">
        <v>197112.33000000005</v>
      </c>
      <c r="M31">
        <v>98047.609999999986</v>
      </c>
      <c r="N31">
        <v>64396.830000000016</v>
      </c>
      <c r="O31">
        <v>162444.44</v>
      </c>
      <c r="P31">
        <v>17668.400000000005</v>
      </c>
      <c r="Q31" t="s">
        <v>56</v>
      </c>
      <c r="R31" t="s">
        <v>34</v>
      </c>
      <c r="S31" t="s">
        <v>39</v>
      </c>
      <c r="T31" t="s">
        <v>44</v>
      </c>
      <c r="U31" t="s">
        <v>37</v>
      </c>
      <c r="V31" t="s">
        <v>38</v>
      </c>
      <c r="W31" t="s">
        <v>39</v>
      </c>
      <c r="X31" t="s">
        <v>60</v>
      </c>
      <c r="Y31" t="s">
        <v>41</v>
      </c>
      <c r="Z31" t="s">
        <v>45</v>
      </c>
      <c r="AA31">
        <v>90</v>
      </c>
      <c r="AB31">
        <v>0</v>
      </c>
    </row>
    <row r="32" spans="1:28" x14ac:dyDescent="0.25">
      <c r="A32" t="s">
        <v>73</v>
      </c>
      <c r="B32" s="1">
        <v>43364</v>
      </c>
      <c r="C32" t="s">
        <v>29</v>
      </c>
      <c r="D32" t="s">
        <v>67</v>
      </c>
      <c r="E32" t="s">
        <v>31</v>
      </c>
      <c r="F32" t="s">
        <v>49</v>
      </c>
      <c r="G32">
        <v>62</v>
      </c>
      <c r="H32">
        <v>119279.84000000005</v>
      </c>
      <c r="I32">
        <v>4185</v>
      </c>
      <c r="J32">
        <v>66436.320000000022</v>
      </c>
      <c r="K32">
        <v>2659.69</v>
      </c>
      <c r="L32">
        <v>194625.22000000009</v>
      </c>
      <c r="M32">
        <v>76939.63</v>
      </c>
      <c r="N32">
        <v>62387.25</v>
      </c>
      <c r="O32">
        <v>139326.88</v>
      </c>
      <c r="P32">
        <v>17516.300000000007</v>
      </c>
      <c r="Q32" t="s">
        <v>33</v>
      </c>
      <c r="R32" t="s">
        <v>34</v>
      </c>
      <c r="S32" t="s">
        <v>39</v>
      </c>
      <c r="T32" t="s">
        <v>46</v>
      </c>
      <c r="U32" t="s">
        <v>37</v>
      </c>
      <c r="V32" t="s">
        <v>38</v>
      </c>
      <c r="W32" t="s">
        <v>39</v>
      </c>
      <c r="X32" t="s">
        <v>60</v>
      </c>
      <c r="Y32" t="s">
        <v>41</v>
      </c>
      <c r="Z32" t="s">
        <v>45</v>
      </c>
      <c r="AA32">
        <v>90</v>
      </c>
      <c r="AB32">
        <v>0</v>
      </c>
    </row>
    <row r="33" spans="1:28" x14ac:dyDescent="0.25">
      <c r="A33" t="s">
        <v>73</v>
      </c>
      <c r="B33" s="1">
        <v>43364</v>
      </c>
      <c r="C33" t="s">
        <v>29</v>
      </c>
      <c r="D33" t="s">
        <v>67</v>
      </c>
      <c r="E33" t="s">
        <v>31</v>
      </c>
      <c r="F33" t="s">
        <v>49</v>
      </c>
      <c r="G33">
        <v>73</v>
      </c>
      <c r="H33">
        <v>127631.65999999999</v>
      </c>
      <c r="I33">
        <v>4929</v>
      </c>
      <c r="J33">
        <v>77297.13999999997</v>
      </c>
      <c r="K33">
        <v>3042.7</v>
      </c>
      <c r="L33">
        <v>236834.13999999993</v>
      </c>
      <c r="M33">
        <v>108449.08999999998</v>
      </c>
      <c r="N33">
        <v>87582.880000000034</v>
      </c>
      <c r="O33">
        <v>196031.97000000003</v>
      </c>
      <c r="P33">
        <v>21348.11</v>
      </c>
      <c r="Q33" t="s">
        <v>33</v>
      </c>
      <c r="R33" t="s">
        <v>34</v>
      </c>
      <c r="S33" t="s">
        <v>39</v>
      </c>
      <c r="T33" t="s">
        <v>44</v>
      </c>
      <c r="U33" t="s">
        <v>37</v>
      </c>
      <c r="V33" t="s">
        <v>38</v>
      </c>
      <c r="W33" t="s">
        <v>39</v>
      </c>
      <c r="X33" t="s">
        <v>60</v>
      </c>
      <c r="Y33" t="s">
        <v>41</v>
      </c>
      <c r="Z33" t="s">
        <v>42</v>
      </c>
      <c r="AA33">
        <v>45</v>
      </c>
      <c r="AB33">
        <v>240</v>
      </c>
    </row>
    <row r="34" spans="1:28" x14ac:dyDescent="0.25">
      <c r="A34" t="s">
        <v>73</v>
      </c>
      <c r="B34" s="1">
        <v>43364</v>
      </c>
      <c r="C34" t="s">
        <v>29</v>
      </c>
      <c r="D34" t="s">
        <v>67</v>
      </c>
      <c r="E34" t="s">
        <v>31</v>
      </c>
      <c r="F34" t="s">
        <v>49</v>
      </c>
      <c r="G34">
        <v>74</v>
      </c>
      <c r="H34">
        <v>137643.20000000001</v>
      </c>
      <c r="I34">
        <v>5022</v>
      </c>
      <c r="J34">
        <v>66890.659999999989</v>
      </c>
      <c r="K34">
        <v>3333.8799999999992</v>
      </c>
      <c r="L34">
        <v>224250.77999999997</v>
      </c>
      <c r="M34">
        <v>109464.56</v>
      </c>
      <c r="N34">
        <v>77401.359999999986</v>
      </c>
      <c r="O34">
        <v>186865.91999999998</v>
      </c>
      <c r="P34">
        <v>20172.150000000001</v>
      </c>
      <c r="Q34" t="s">
        <v>33</v>
      </c>
      <c r="R34" t="s">
        <v>34</v>
      </c>
      <c r="S34" t="s">
        <v>39</v>
      </c>
      <c r="T34" t="s">
        <v>44</v>
      </c>
      <c r="U34" t="s">
        <v>37</v>
      </c>
      <c r="V34" t="s">
        <v>38</v>
      </c>
      <c r="W34" t="s">
        <v>39</v>
      </c>
      <c r="X34" t="s">
        <v>60</v>
      </c>
      <c r="Y34" t="s">
        <v>41</v>
      </c>
      <c r="Z34" t="s">
        <v>42</v>
      </c>
      <c r="AA34">
        <v>45</v>
      </c>
      <c r="AB34">
        <v>240</v>
      </c>
    </row>
    <row r="35" spans="1:28" x14ac:dyDescent="0.25">
      <c r="A35" t="s">
        <v>28</v>
      </c>
      <c r="B35" s="1">
        <v>43364</v>
      </c>
      <c r="C35" t="s">
        <v>29</v>
      </c>
      <c r="D35" t="s">
        <v>30</v>
      </c>
      <c r="E35" t="s">
        <v>31</v>
      </c>
      <c r="F35" t="s">
        <v>52</v>
      </c>
      <c r="G35">
        <v>72</v>
      </c>
      <c r="H35">
        <v>133138.01</v>
      </c>
      <c r="I35">
        <v>4929</v>
      </c>
      <c r="J35">
        <v>68069.610000000015</v>
      </c>
      <c r="L35">
        <v>227183.62000000002</v>
      </c>
      <c r="M35">
        <v>110165.07000000005</v>
      </c>
      <c r="N35">
        <v>79106.970000000016</v>
      </c>
      <c r="O35">
        <v>189272.04000000007</v>
      </c>
      <c r="P35">
        <v>20417.750000000004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60</v>
      </c>
      <c r="Y35" t="s">
        <v>41</v>
      </c>
      <c r="Z35" t="s">
        <v>42</v>
      </c>
      <c r="AA35">
        <v>45</v>
      </c>
      <c r="AB35">
        <v>240</v>
      </c>
    </row>
    <row r="36" spans="1:28" x14ac:dyDescent="0.25">
      <c r="A36" t="s">
        <v>28</v>
      </c>
      <c r="B36" s="1">
        <v>43031</v>
      </c>
      <c r="C36" t="s">
        <v>29</v>
      </c>
      <c r="D36" t="s">
        <v>30</v>
      </c>
      <c r="E36" t="s">
        <v>31</v>
      </c>
      <c r="F36" t="s">
        <v>52</v>
      </c>
      <c r="G36">
        <v>76</v>
      </c>
      <c r="H36">
        <v>133298.26000000004</v>
      </c>
      <c r="I36">
        <v>4836</v>
      </c>
      <c r="J36">
        <v>36569.420000000006</v>
      </c>
      <c r="K36">
        <v>0</v>
      </c>
      <c r="L36">
        <v>194705.04000000007</v>
      </c>
      <c r="M36">
        <v>91400.069999999992</v>
      </c>
      <c r="N36">
        <v>69309.73</v>
      </c>
      <c r="O36">
        <v>160709.79999999999</v>
      </c>
      <c r="P36">
        <v>17505.47</v>
      </c>
      <c r="Q36" t="s">
        <v>33</v>
      </c>
      <c r="R36" t="s">
        <v>34</v>
      </c>
      <c r="S36" t="s">
        <v>39</v>
      </c>
      <c r="T36" t="s">
        <v>44</v>
      </c>
      <c r="U36" t="s">
        <v>37</v>
      </c>
      <c r="V36" t="s">
        <v>38</v>
      </c>
      <c r="W36" t="s">
        <v>39</v>
      </c>
      <c r="X36" t="s">
        <v>60</v>
      </c>
      <c r="Y36" t="s">
        <v>41</v>
      </c>
      <c r="Z36" t="s">
        <v>42</v>
      </c>
      <c r="AA36">
        <v>135</v>
      </c>
      <c r="AB36">
        <v>240</v>
      </c>
    </row>
    <row r="37" spans="1:28" x14ac:dyDescent="0.25">
      <c r="A37" t="s">
        <v>28</v>
      </c>
      <c r="B37" s="1">
        <v>42714</v>
      </c>
      <c r="C37" t="s">
        <v>29</v>
      </c>
      <c r="D37" t="s">
        <v>30</v>
      </c>
      <c r="E37" t="s">
        <v>31</v>
      </c>
      <c r="F37" t="s">
        <v>52</v>
      </c>
      <c r="G37">
        <v>76</v>
      </c>
      <c r="H37">
        <v>137808.79</v>
      </c>
      <c r="I37">
        <v>5208</v>
      </c>
      <c r="J37">
        <v>84545.36</v>
      </c>
      <c r="K37">
        <v>4476.659999999998</v>
      </c>
      <c r="L37">
        <v>255128.52000000002</v>
      </c>
      <c r="M37">
        <v>120584.64</v>
      </c>
      <c r="N37">
        <v>89753.01999999999</v>
      </c>
      <c r="O37">
        <v>210337.65999999997</v>
      </c>
      <c r="P37">
        <v>22961.599999999999</v>
      </c>
      <c r="Q37" t="s">
        <v>33</v>
      </c>
      <c r="R37" t="s">
        <v>34</v>
      </c>
      <c r="S37" t="s">
        <v>39</v>
      </c>
      <c r="T37" t="s">
        <v>46</v>
      </c>
      <c r="U37" t="s">
        <v>37</v>
      </c>
      <c r="V37" t="s">
        <v>38</v>
      </c>
      <c r="W37" t="s">
        <v>35</v>
      </c>
      <c r="X37" t="s">
        <v>60</v>
      </c>
      <c r="Y37" t="s">
        <v>41</v>
      </c>
      <c r="Z37" t="s">
        <v>42</v>
      </c>
      <c r="AA37">
        <v>45</v>
      </c>
      <c r="AB37">
        <v>240</v>
      </c>
    </row>
    <row r="38" spans="1:28" x14ac:dyDescent="0.25">
      <c r="A38" t="s">
        <v>48</v>
      </c>
      <c r="B38" s="1">
        <v>42714</v>
      </c>
      <c r="C38" t="s">
        <v>29</v>
      </c>
      <c r="D38" t="s">
        <v>30</v>
      </c>
      <c r="E38" t="s">
        <v>31</v>
      </c>
      <c r="F38" t="s">
        <v>57</v>
      </c>
      <c r="G38">
        <v>70</v>
      </c>
      <c r="H38">
        <v>126862.74</v>
      </c>
      <c r="I38">
        <v>4557</v>
      </c>
      <c r="J38">
        <v>121547.72000000002</v>
      </c>
      <c r="K38">
        <v>4284.7</v>
      </c>
      <c r="L38">
        <v>273326.63</v>
      </c>
      <c r="M38">
        <v>130207.23</v>
      </c>
      <c r="N38">
        <v>93839.98</v>
      </c>
      <c r="O38">
        <v>224047.21</v>
      </c>
      <c r="P38">
        <v>24639.880000000008</v>
      </c>
      <c r="Q38" t="s">
        <v>33</v>
      </c>
      <c r="R38" t="s">
        <v>34</v>
      </c>
      <c r="S38" t="s">
        <v>39</v>
      </c>
      <c r="T38" t="s">
        <v>44</v>
      </c>
      <c r="U38" t="s">
        <v>47</v>
      </c>
      <c r="V38" t="s">
        <v>38</v>
      </c>
      <c r="W38" t="s">
        <v>39</v>
      </c>
      <c r="X38" t="s">
        <v>60</v>
      </c>
      <c r="Y38" t="s">
        <v>41</v>
      </c>
      <c r="Z38" t="s">
        <v>42</v>
      </c>
      <c r="AA38">
        <v>45</v>
      </c>
      <c r="AB38">
        <v>240</v>
      </c>
    </row>
    <row r="39" spans="1:28" x14ac:dyDescent="0.25">
      <c r="A39" t="s">
        <v>48</v>
      </c>
      <c r="B39" s="1">
        <v>43465</v>
      </c>
      <c r="C39" t="s">
        <v>29</v>
      </c>
      <c r="D39" t="s">
        <v>30</v>
      </c>
      <c r="E39" t="s">
        <v>31</v>
      </c>
      <c r="F39" t="s">
        <v>57</v>
      </c>
      <c r="G39">
        <v>67</v>
      </c>
      <c r="H39">
        <v>130019.02000000005</v>
      </c>
      <c r="I39">
        <v>4464</v>
      </c>
      <c r="J39">
        <v>112594.94</v>
      </c>
      <c r="K39">
        <v>4046.2999999999988</v>
      </c>
      <c r="L39">
        <v>262444.15000000002</v>
      </c>
      <c r="M39">
        <v>119502.97</v>
      </c>
      <c r="N39">
        <v>91463.209999999977</v>
      </c>
      <c r="O39">
        <v>210966.18</v>
      </c>
      <c r="P39">
        <v>23413.34</v>
      </c>
      <c r="Q39" t="s">
        <v>33</v>
      </c>
      <c r="R39" t="s">
        <v>34</v>
      </c>
      <c r="S39" t="s">
        <v>39</v>
      </c>
      <c r="T39" t="s">
        <v>44</v>
      </c>
      <c r="U39" t="s">
        <v>47</v>
      </c>
      <c r="V39" t="s">
        <v>38</v>
      </c>
      <c r="W39" t="s">
        <v>39</v>
      </c>
      <c r="X39" t="s">
        <v>60</v>
      </c>
      <c r="Y39" t="s">
        <v>41</v>
      </c>
      <c r="Z39" t="s">
        <v>42</v>
      </c>
      <c r="AA39">
        <v>45</v>
      </c>
      <c r="AB39">
        <v>240</v>
      </c>
    </row>
    <row r="40" spans="1:28" x14ac:dyDescent="0.25">
      <c r="A40" t="s">
        <v>48</v>
      </c>
      <c r="B40" s="1">
        <v>43465</v>
      </c>
      <c r="C40" t="s">
        <v>29</v>
      </c>
      <c r="D40" t="s">
        <v>30</v>
      </c>
      <c r="E40" t="s">
        <v>31</v>
      </c>
      <c r="F40" t="s">
        <v>57</v>
      </c>
      <c r="G40">
        <v>66</v>
      </c>
      <c r="H40">
        <v>124246.7</v>
      </c>
      <c r="I40">
        <v>4278</v>
      </c>
      <c r="J40">
        <v>52452.039999999979</v>
      </c>
      <c r="K40">
        <v>0</v>
      </c>
      <c r="L40">
        <v>193751.37999999998</v>
      </c>
      <c r="M40">
        <v>91211.670000000027</v>
      </c>
      <c r="N40">
        <v>64905.30000000001</v>
      </c>
      <c r="O40">
        <v>156116.97000000003</v>
      </c>
      <c r="P40">
        <v>17437.599999999999</v>
      </c>
      <c r="Q40" t="s">
        <v>33</v>
      </c>
      <c r="R40" t="s">
        <v>34</v>
      </c>
      <c r="S40" t="s">
        <v>39</v>
      </c>
      <c r="T40" t="s">
        <v>36</v>
      </c>
      <c r="U40" t="s">
        <v>47</v>
      </c>
      <c r="V40" t="s">
        <v>38</v>
      </c>
      <c r="W40" t="s">
        <v>35</v>
      </c>
      <c r="X40" t="s">
        <v>60</v>
      </c>
      <c r="Y40" t="s">
        <v>41</v>
      </c>
      <c r="Z40" t="s">
        <v>45</v>
      </c>
      <c r="AA40">
        <v>45</v>
      </c>
      <c r="AB40">
        <v>0</v>
      </c>
    </row>
    <row r="41" spans="1:28" x14ac:dyDescent="0.25">
      <c r="A41" t="s">
        <v>51</v>
      </c>
      <c r="B41" s="1">
        <v>43465</v>
      </c>
      <c r="C41" t="s">
        <v>29</v>
      </c>
      <c r="D41" t="s">
        <v>30</v>
      </c>
      <c r="E41" t="s">
        <v>31</v>
      </c>
      <c r="F41" t="s">
        <v>59</v>
      </c>
      <c r="G41">
        <v>65</v>
      </c>
      <c r="H41">
        <v>90694.500000000015</v>
      </c>
      <c r="I41">
        <v>4278</v>
      </c>
      <c r="J41">
        <v>33420.800000000003</v>
      </c>
      <c r="K41">
        <v>2441.96</v>
      </c>
      <c r="L41">
        <v>199662.07000000004</v>
      </c>
      <c r="M41">
        <v>93164.549999999974</v>
      </c>
      <c r="O41">
        <v>93164.549999999974</v>
      </c>
      <c r="P41">
        <v>17375.630000000005</v>
      </c>
      <c r="Q41" t="s">
        <v>33</v>
      </c>
      <c r="R41" t="s">
        <v>34</v>
      </c>
      <c r="S41" t="s">
        <v>39</v>
      </c>
      <c r="T41" t="s">
        <v>36</v>
      </c>
      <c r="U41" t="s">
        <v>37</v>
      </c>
      <c r="V41" t="s">
        <v>38</v>
      </c>
      <c r="W41" t="s">
        <v>39</v>
      </c>
      <c r="X41" t="s">
        <v>60</v>
      </c>
      <c r="Y41" t="s">
        <v>41</v>
      </c>
      <c r="Z41" t="s">
        <v>45</v>
      </c>
      <c r="AA41">
        <v>45</v>
      </c>
      <c r="AB41">
        <v>0</v>
      </c>
    </row>
    <row r="42" spans="1:28" x14ac:dyDescent="0.25">
      <c r="A42" t="s">
        <v>51</v>
      </c>
      <c r="B42" s="1">
        <v>43465</v>
      </c>
      <c r="C42" t="s">
        <v>29</v>
      </c>
      <c r="D42" t="s">
        <v>30</v>
      </c>
      <c r="E42" t="s">
        <v>31</v>
      </c>
      <c r="F42" t="s">
        <v>59</v>
      </c>
      <c r="G42">
        <v>65</v>
      </c>
      <c r="H42">
        <v>93670.930000000008</v>
      </c>
      <c r="I42">
        <v>4092</v>
      </c>
      <c r="J42">
        <v>14705.030000000002</v>
      </c>
      <c r="K42">
        <v>1968.0500000000002</v>
      </c>
      <c r="L42">
        <v>163445.32</v>
      </c>
      <c r="M42">
        <v>79827.210000000006</v>
      </c>
      <c r="N42">
        <v>58261.36</v>
      </c>
      <c r="O42">
        <v>138088.57</v>
      </c>
      <c r="P42">
        <v>14701.08</v>
      </c>
      <c r="Q42" t="s">
        <v>33</v>
      </c>
      <c r="R42" t="s">
        <v>34</v>
      </c>
      <c r="S42" t="s">
        <v>39</v>
      </c>
      <c r="T42" t="s">
        <v>36</v>
      </c>
      <c r="U42" t="s">
        <v>37</v>
      </c>
      <c r="V42" t="s">
        <v>38</v>
      </c>
      <c r="W42" t="s">
        <v>39</v>
      </c>
      <c r="X42" t="s">
        <v>60</v>
      </c>
      <c r="Y42" t="s">
        <v>41</v>
      </c>
      <c r="Z42" t="s">
        <v>45</v>
      </c>
      <c r="AA42">
        <v>135</v>
      </c>
      <c r="AB42">
        <v>0</v>
      </c>
    </row>
    <row r="43" spans="1:28" x14ac:dyDescent="0.25">
      <c r="A43" t="s">
        <v>54</v>
      </c>
      <c r="B43" s="1">
        <v>42993</v>
      </c>
      <c r="C43" t="s">
        <v>29</v>
      </c>
      <c r="D43" t="s">
        <v>55</v>
      </c>
      <c r="E43" t="s">
        <v>31</v>
      </c>
      <c r="F43" t="s">
        <v>59</v>
      </c>
      <c r="G43">
        <v>65</v>
      </c>
      <c r="H43">
        <v>118541.07999999997</v>
      </c>
      <c r="I43">
        <v>4278</v>
      </c>
      <c r="J43">
        <v>72372.710000000021</v>
      </c>
      <c r="K43">
        <v>3049.01</v>
      </c>
      <c r="L43">
        <v>200529.01</v>
      </c>
      <c r="M43">
        <v>99929.96</v>
      </c>
      <c r="N43">
        <v>67491.839999999997</v>
      </c>
      <c r="O43">
        <v>167421.79999999999</v>
      </c>
      <c r="Q43" t="s">
        <v>56</v>
      </c>
      <c r="R43" t="s">
        <v>34</v>
      </c>
      <c r="S43" t="s">
        <v>39</v>
      </c>
      <c r="T43" t="s">
        <v>36</v>
      </c>
      <c r="U43" t="s">
        <v>37</v>
      </c>
      <c r="V43" t="s">
        <v>38</v>
      </c>
      <c r="W43" t="s">
        <v>39</v>
      </c>
      <c r="X43" t="s">
        <v>60</v>
      </c>
      <c r="Y43" t="s">
        <v>41</v>
      </c>
      <c r="Z43" t="s">
        <v>45</v>
      </c>
      <c r="AA43">
        <v>45</v>
      </c>
      <c r="AB43">
        <v>0</v>
      </c>
    </row>
    <row r="44" spans="1:28" x14ac:dyDescent="0.25">
      <c r="A44" t="s">
        <v>54</v>
      </c>
      <c r="B44" s="1">
        <v>42573</v>
      </c>
      <c r="C44" t="s">
        <v>29</v>
      </c>
      <c r="D44" t="s">
        <v>55</v>
      </c>
      <c r="E44" t="s">
        <v>31</v>
      </c>
      <c r="F44" t="s">
        <v>62</v>
      </c>
      <c r="G44">
        <v>3</v>
      </c>
      <c r="H44">
        <v>7633.33</v>
      </c>
      <c r="I44">
        <v>186</v>
      </c>
      <c r="J44">
        <v>0</v>
      </c>
      <c r="K44">
        <v>0</v>
      </c>
      <c r="L44">
        <v>8079.33</v>
      </c>
      <c r="M44">
        <v>1641.91</v>
      </c>
      <c r="N44">
        <v>5419.07</v>
      </c>
      <c r="O44">
        <v>7060.98</v>
      </c>
      <c r="P44">
        <v>703.74</v>
      </c>
      <c r="Q44" t="s">
        <v>56</v>
      </c>
      <c r="R44" t="s">
        <v>34</v>
      </c>
      <c r="S44" t="s">
        <v>39</v>
      </c>
      <c r="T44" t="s">
        <v>36</v>
      </c>
      <c r="U44" t="s">
        <v>37</v>
      </c>
      <c r="V44" t="s">
        <v>38</v>
      </c>
      <c r="W44" t="s">
        <v>39</v>
      </c>
      <c r="X44" t="s">
        <v>60</v>
      </c>
      <c r="Y44" t="s">
        <v>41</v>
      </c>
      <c r="Z44" t="s">
        <v>45</v>
      </c>
      <c r="AA44">
        <v>45</v>
      </c>
      <c r="AB44">
        <v>0</v>
      </c>
    </row>
    <row r="45" spans="1:28" x14ac:dyDescent="0.25">
      <c r="A45" t="s">
        <v>54</v>
      </c>
      <c r="B45" s="1">
        <v>43001</v>
      </c>
      <c r="C45" t="s">
        <v>29</v>
      </c>
      <c r="D45" t="s">
        <v>55</v>
      </c>
      <c r="E45" t="s">
        <v>31</v>
      </c>
      <c r="F45" t="s">
        <v>62</v>
      </c>
      <c r="G45">
        <v>27</v>
      </c>
      <c r="H45">
        <v>30266.640000000007</v>
      </c>
      <c r="I45">
        <v>186</v>
      </c>
      <c r="J45">
        <v>0</v>
      </c>
      <c r="K45">
        <v>0</v>
      </c>
      <c r="L45">
        <v>31542.640000000007</v>
      </c>
      <c r="M45">
        <v>6568.5500000000011</v>
      </c>
      <c r="O45">
        <v>6568.5500000000011</v>
      </c>
      <c r="P45">
        <v>3338.6399999999981</v>
      </c>
      <c r="Q45" t="s">
        <v>56</v>
      </c>
      <c r="R45" t="s">
        <v>34</v>
      </c>
      <c r="S45" t="s">
        <v>39</v>
      </c>
      <c r="T45" t="s">
        <v>36</v>
      </c>
      <c r="U45" t="s">
        <v>47</v>
      </c>
      <c r="V45" t="s">
        <v>50</v>
      </c>
      <c r="W45" t="s">
        <v>39</v>
      </c>
      <c r="X45" t="s">
        <v>60</v>
      </c>
      <c r="Y45" t="s">
        <v>41</v>
      </c>
      <c r="Z45" t="s">
        <v>45</v>
      </c>
      <c r="AA45">
        <v>45</v>
      </c>
      <c r="AB45">
        <v>0</v>
      </c>
    </row>
    <row r="46" spans="1:28" x14ac:dyDescent="0.25">
      <c r="A46" t="s">
        <v>58</v>
      </c>
      <c r="B46" s="1">
        <v>42442</v>
      </c>
      <c r="C46" t="s">
        <v>29</v>
      </c>
      <c r="D46" t="s">
        <v>55</v>
      </c>
      <c r="E46" t="s">
        <v>31</v>
      </c>
      <c r="F46" t="s">
        <v>62</v>
      </c>
      <c r="G46">
        <v>53</v>
      </c>
      <c r="H46">
        <v>78550.03</v>
      </c>
      <c r="I46">
        <v>2139</v>
      </c>
      <c r="J46">
        <v>13335.83</v>
      </c>
      <c r="K46">
        <v>0</v>
      </c>
      <c r="L46">
        <v>142271.87</v>
      </c>
      <c r="M46">
        <v>65872.98000000001</v>
      </c>
      <c r="N46">
        <v>55341.270000000011</v>
      </c>
      <c r="O46">
        <v>121214.25000000003</v>
      </c>
      <c r="P46">
        <v>13115.699999999997</v>
      </c>
      <c r="Q46" t="s">
        <v>33</v>
      </c>
      <c r="R46" t="s">
        <v>34</v>
      </c>
      <c r="S46" t="s">
        <v>39</v>
      </c>
      <c r="T46" t="s">
        <v>36</v>
      </c>
      <c r="U46" t="s">
        <v>37</v>
      </c>
      <c r="V46" t="s">
        <v>38</v>
      </c>
      <c r="W46" t="s">
        <v>39</v>
      </c>
      <c r="X46" t="s">
        <v>60</v>
      </c>
      <c r="Y46" t="s">
        <v>41</v>
      </c>
      <c r="Z46" t="s">
        <v>45</v>
      </c>
      <c r="AA46">
        <v>45</v>
      </c>
      <c r="AB46">
        <v>0</v>
      </c>
    </row>
    <row r="47" spans="1:28" x14ac:dyDescent="0.25">
      <c r="A47" t="s">
        <v>58</v>
      </c>
      <c r="B47" s="1">
        <v>42442</v>
      </c>
      <c r="C47" t="s">
        <v>29</v>
      </c>
      <c r="D47" t="s">
        <v>55</v>
      </c>
      <c r="E47" t="s">
        <v>31</v>
      </c>
      <c r="F47" t="s">
        <v>64</v>
      </c>
      <c r="G47">
        <v>51</v>
      </c>
      <c r="H47">
        <v>157644.62999999995</v>
      </c>
      <c r="I47">
        <v>2511</v>
      </c>
      <c r="J47">
        <v>14375</v>
      </c>
      <c r="K47">
        <v>0</v>
      </c>
      <c r="L47">
        <v>176257.28999999995</v>
      </c>
      <c r="M47">
        <v>76993.099999999991</v>
      </c>
      <c r="N47">
        <v>71434.789999999994</v>
      </c>
      <c r="O47">
        <v>148427.88999999998</v>
      </c>
      <c r="Q47" t="s">
        <v>33</v>
      </c>
      <c r="R47" t="s">
        <v>34</v>
      </c>
      <c r="S47" t="s">
        <v>39</v>
      </c>
      <c r="T47" t="s">
        <v>36</v>
      </c>
      <c r="U47" t="s">
        <v>37</v>
      </c>
      <c r="V47" t="s">
        <v>38</v>
      </c>
      <c r="W47" t="s">
        <v>35</v>
      </c>
      <c r="X47" t="s">
        <v>60</v>
      </c>
      <c r="Y47" t="s">
        <v>41</v>
      </c>
      <c r="Z47" t="s">
        <v>45</v>
      </c>
      <c r="AA47">
        <v>90</v>
      </c>
      <c r="AB47">
        <v>0</v>
      </c>
    </row>
    <row r="48" spans="1:28" x14ac:dyDescent="0.25">
      <c r="A48" t="s">
        <v>58</v>
      </c>
      <c r="B48" s="1">
        <v>43763</v>
      </c>
      <c r="C48" t="s">
        <v>29</v>
      </c>
      <c r="D48" t="s">
        <v>55</v>
      </c>
      <c r="E48" t="s">
        <v>31</v>
      </c>
      <c r="F48" t="s">
        <v>64</v>
      </c>
      <c r="G48">
        <v>37</v>
      </c>
      <c r="H48">
        <v>44254.540000000008</v>
      </c>
      <c r="I48">
        <v>1860</v>
      </c>
      <c r="J48">
        <v>284</v>
      </c>
      <c r="K48">
        <v>0</v>
      </c>
      <c r="L48">
        <v>46398.540000000008</v>
      </c>
      <c r="M48">
        <v>22772.19</v>
      </c>
      <c r="N48">
        <v>17623.969999999998</v>
      </c>
      <c r="O48">
        <v>40396.159999999996</v>
      </c>
      <c r="P48">
        <v>4172.24</v>
      </c>
      <c r="Q48" t="s">
        <v>33</v>
      </c>
      <c r="R48" t="s">
        <v>34</v>
      </c>
      <c r="S48" t="s">
        <v>39</v>
      </c>
      <c r="T48" t="s">
        <v>36</v>
      </c>
      <c r="U48" t="s">
        <v>37</v>
      </c>
      <c r="V48" t="s">
        <v>38</v>
      </c>
      <c r="W48" t="s">
        <v>39</v>
      </c>
      <c r="X48" t="s">
        <v>60</v>
      </c>
      <c r="Y48" t="s">
        <v>41</v>
      </c>
      <c r="Z48" t="s">
        <v>45</v>
      </c>
      <c r="AA48">
        <v>90</v>
      </c>
      <c r="AB48">
        <v>0</v>
      </c>
    </row>
    <row r="49" spans="1:28" x14ac:dyDescent="0.25">
      <c r="A49" t="s">
        <v>61</v>
      </c>
      <c r="B49" s="1">
        <v>42546</v>
      </c>
      <c r="C49" t="s">
        <v>29</v>
      </c>
      <c r="D49" t="s">
        <v>55</v>
      </c>
      <c r="E49" t="s">
        <v>31</v>
      </c>
      <c r="F49" t="s">
        <v>64</v>
      </c>
      <c r="G49">
        <v>37</v>
      </c>
      <c r="H49">
        <v>114768.50999999998</v>
      </c>
      <c r="I49">
        <v>2046</v>
      </c>
      <c r="J49">
        <v>0</v>
      </c>
      <c r="K49">
        <v>0</v>
      </c>
      <c r="L49">
        <v>116814.50999999998</v>
      </c>
      <c r="M49">
        <v>56069.500000000007</v>
      </c>
      <c r="N49">
        <v>45802.919999999991</v>
      </c>
      <c r="O49">
        <v>101872.42</v>
      </c>
      <c r="P49">
        <v>10513.310000000003</v>
      </c>
      <c r="Q49" t="s">
        <v>33</v>
      </c>
      <c r="R49" t="s">
        <v>34</v>
      </c>
      <c r="S49" t="s">
        <v>39</v>
      </c>
      <c r="T49" t="s">
        <v>36</v>
      </c>
      <c r="U49" t="s">
        <v>37</v>
      </c>
      <c r="V49" t="s">
        <v>38</v>
      </c>
      <c r="W49" t="s">
        <v>39</v>
      </c>
      <c r="X49" t="s">
        <v>60</v>
      </c>
      <c r="Y49" t="s">
        <v>41</v>
      </c>
      <c r="Z49" t="s">
        <v>45</v>
      </c>
      <c r="AA49">
        <v>45</v>
      </c>
      <c r="AB49">
        <v>0</v>
      </c>
    </row>
    <row r="50" spans="1:28" x14ac:dyDescent="0.25">
      <c r="A50" t="s">
        <v>61</v>
      </c>
      <c r="B50" s="1">
        <v>42546</v>
      </c>
      <c r="C50" t="s">
        <v>29</v>
      </c>
      <c r="D50" t="s">
        <v>55</v>
      </c>
      <c r="E50" t="s">
        <v>31</v>
      </c>
      <c r="F50" t="s">
        <v>69</v>
      </c>
      <c r="G50">
        <v>37</v>
      </c>
      <c r="H50">
        <v>117474.18000000001</v>
      </c>
      <c r="I50">
        <v>2139</v>
      </c>
      <c r="J50">
        <v>0</v>
      </c>
      <c r="K50">
        <v>0</v>
      </c>
      <c r="L50">
        <v>119613.18000000001</v>
      </c>
      <c r="M50">
        <v>46757.82</v>
      </c>
      <c r="N50">
        <v>33472.29</v>
      </c>
      <c r="O50">
        <v>80230.11</v>
      </c>
      <c r="P50">
        <v>8275.23</v>
      </c>
      <c r="Q50" t="s">
        <v>33</v>
      </c>
      <c r="R50" t="s">
        <v>34</v>
      </c>
      <c r="S50" t="s">
        <v>39</v>
      </c>
      <c r="T50" t="s">
        <v>44</v>
      </c>
      <c r="U50" t="s">
        <v>37</v>
      </c>
      <c r="V50" t="s">
        <v>38</v>
      </c>
      <c r="W50" t="s">
        <v>35</v>
      </c>
      <c r="X50" t="s">
        <v>60</v>
      </c>
      <c r="Y50" t="s">
        <v>41</v>
      </c>
      <c r="Z50" t="s">
        <v>45</v>
      </c>
      <c r="AA50">
        <v>135</v>
      </c>
      <c r="AB50">
        <v>0</v>
      </c>
    </row>
    <row r="51" spans="1:28" x14ac:dyDescent="0.25">
      <c r="A51" t="s">
        <v>61</v>
      </c>
      <c r="B51" s="1">
        <v>43212</v>
      </c>
      <c r="C51" t="s">
        <v>29</v>
      </c>
      <c r="D51" t="s">
        <v>55</v>
      </c>
      <c r="E51" t="s">
        <v>31</v>
      </c>
      <c r="F51" t="s">
        <v>69</v>
      </c>
      <c r="G51">
        <v>38</v>
      </c>
      <c r="H51">
        <v>41791.650000000009</v>
      </c>
      <c r="I51">
        <v>1953</v>
      </c>
      <c r="J51">
        <v>400</v>
      </c>
      <c r="K51">
        <v>0</v>
      </c>
      <c r="L51">
        <v>44544.650000000009</v>
      </c>
      <c r="M51">
        <v>20685.919999999998</v>
      </c>
      <c r="N51">
        <v>18346.759999999998</v>
      </c>
      <c r="O51">
        <v>39032.679999999993</v>
      </c>
      <c r="P51">
        <v>3977.02</v>
      </c>
      <c r="Q51" t="s">
        <v>33</v>
      </c>
      <c r="R51" t="s">
        <v>34</v>
      </c>
      <c r="S51" t="s">
        <v>39</v>
      </c>
      <c r="T51" t="s">
        <v>46</v>
      </c>
      <c r="U51" t="s">
        <v>37</v>
      </c>
      <c r="V51" t="s">
        <v>38</v>
      </c>
      <c r="W51" t="s">
        <v>35</v>
      </c>
      <c r="X51" t="s">
        <v>60</v>
      </c>
      <c r="Y51" t="s">
        <v>74</v>
      </c>
      <c r="Z51" t="s">
        <v>45</v>
      </c>
      <c r="AA51">
        <v>45</v>
      </c>
      <c r="AB51">
        <v>0</v>
      </c>
    </row>
    <row r="52" spans="1:28" x14ac:dyDescent="0.25">
      <c r="A52" t="s">
        <v>63</v>
      </c>
      <c r="B52" s="1">
        <v>43212</v>
      </c>
      <c r="C52" t="s">
        <v>29</v>
      </c>
      <c r="D52" t="s">
        <v>55</v>
      </c>
      <c r="E52" t="s">
        <v>31</v>
      </c>
      <c r="F52" t="s">
        <v>69</v>
      </c>
      <c r="G52">
        <v>1</v>
      </c>
      <c r="H52">
        <v>0</v>
      </c>
      <c r="I52">
        <v>0</v>
      </c>
      <c r="J52">
        <v>0</v>
      </c>
      <c r="K52">
        <v>0</v>
      </c>
      <c r="L52">
        <v>2683.33</v>
      </c>
      <c r="M52">
        <v>2232.19</v>
      </c>
      <c r="O52">
        <v>2232.19</v>
      </c>
      <c r="P52">
        <v>241.5</v>
      </c>
      <c r="Q52" t="s">
        <v>33</v>
      </c>
      <c r="R52" t="s">
        <v>34</v>
      </c>
      <c r="S52" t="s">
        <v>39</v>
      </c>
      <c r="T52" t="s">
        <v>44</v>
      </c>
      <c r="U52" t="s">
        <v>37</v>
      </c>
      <c r="V52" t="s">
        <v>38</v>
      </c>
      <c r="W52" t="s">
        <v>53</v>
      </c>
      <c r="X52" t="s">
        <v>60</v>
      </c>
      <c r="Y52" t="s">
        <v>41</v>
      </c>
      <c r="Z52" t="s">
        <v>45</v>
      </c>
      <c r="AA52">
        <v>135</v>
      </c>
      <c r="AB52">
        <v>0</v>
      </c>
    </row>
    <row r="53" spans="1:28" x14ac:dyDescent="0.25">
      <c r="A53" t="s">
        <v>63</v>
      </c>
      <c r="B53" s="1">
        <v>43212</v>
      </c>
      <c r="C53" t="s">
        <v>29</v>
      </c>
      <c r="D53" t="s">
        <v>55</v>
      </c>
      <c r="E53" t="s">
        <v>31</v>
      </c>
      <c r="F53" t="s">
        <v>71</v>
      </c>
      <c r="G53">
        <v>34</v>
      </c>
      <c r="H53">
        <v>31933.96</v>
      </c>
      <c r="I53">
        <v>1674</v>
      </c>
      <c r="J53">
        <v>25423.73</v>
      </c>
      <c r="K53">
        <v>0</v>
      </c>
      <c r="L53">
        <v>70376.94</v>
      </c>
      <c r="M53">
        <v>48944.389999999992</v>
      </c>
      <c r="N53">
        <v>8670.18</v>
      </c>
      <c r="O53">
        <v>57614.569999999992</v>
      </c>
      <c r="P53">
        <v>6522.6099999999988</v>
      </c>
      <c r="Q53" t="s">
        <v>33</v>
      </c>
      <c r="R53" t="s">
        <v>34</v>
      </c>
      <c r="S53" t="s">
        <v>39</v>
      </c>
      <c r="T53" t="s">
        <v>44</v>
      </c>
      <c r="U53" t="s">
        <v>37</v>
      </c>
      <c r="V53" t="s">
        <v>38</v>
      </c>
      <c r="W53" t="s">
        <v>39</v>
      </c>
      <c r="X53" t="s">
        <v>75</v>
      </c>
      <c r="Y53" t="s">
        <v>74</v>
      </c>
      <c r="Z53" t="s">
        <v>45</v>
      </c>
      <c r="AA53">
        <v>45</v>
      </c>
      <c r="AB53">
        <v>0</v>
      </c>
    </row>
    <row r="54" spans="1:28" x14ac:dyDescent="0.25">
      <c r="A54" t="s">
        <v>63</v>
      </c>
      <c r="B54" s="1">
        <v>43212</v>
      </c>
      <c r="C54" t="s">
        <v>29</v>
      </c>
      <c r="D54" t="s">
        <v>55</v>
      </c>
      <c r="E54" t="s">
        <v>31</v>
      </c>
      <c r="F54" t="s">
        <v>71</v>
      </c>
      <c r="G54">
        <v>34</v>
      </c>
      <c r="H54">
        <v>41842.49</v>
      </c>
      <c r="I54">
        <v>2139</v>
      </c>
      <c r="J54">
        <v>39903.800000000003</v>
      </c>
      <c r="K54">
        <v>0</v>
      </c>
      <c r="L54">
        <v>86547.430000000008</v>
      </c>
      <c r="M54">
        <v>55576.18</v>
      </c>
      <c r="N54">
        <v>15796.110000000002</v>
      </c>
      <c r="O54">
        <v>71372.290000000008</v>
      </c>
      <c r="P54">
        <v>7775.7699999999986</v>
      </c>
      <c r="Q54" t="s">
        <v>33</v>
      </c>
      <c r="R54" t="s">
        <v>34</v>
      </c>
      <c r="S54" t="s">
        <v>39</v>
      </c>
      <c r="T54" t="s">
        <v>36</v>
      </c>
      <c r="U54" t="s">
        <v>47</v>
      </c>
      <c r="V54" t="s">
        <v>50</v>
      </c>
      <c r="W54" t="s">
        <v>53</v>
      </c>
      <c r="X54" t="s">
        <v>75</v>
      </c>
      <c r="Y54" t="s">
        <v>41</v>
      </c>
      <c r="Z54" t="s">
        <v>45</v>
      </c>
      <c r="AA54">
        <v>90</v>
      </c>
      <c r="AB54">
        <v>0</v>
      </c>
    </row>
    <row r="55" spans="1:28" x14ac:dyDescent="0.25">
      <c r="A55" t="s">
        <v>66</v>
      </c>
      <c r="B55" s="1">
        <v>42721</v>
      </c>
      <c r="C55" t="s">
        <v>29</v>
      </c>
      <c r="D55" t="s">
        <v>55</v>
      </c>
      <c r="E55" t="s">
        <v>31</v>
      </c>
      <c r="F55" t="s">
        <v>71</v>
      </c>
      <c r="G55">
        <v>34</v>
      </c>
      <c r="H55">
        <v>45685.200000000004</v>
      </c>
      <c r="I55">
        <v>2232</v>
      </c>
      <c r="J55">
        <v>43761.239999999991</v>
      </c>
      <c r="K55">
        <v>0</v>
      </c>
      <c r="L55">
        <v>93727.52</v>
      </c>
      <c r="M55">
        <v>54133.829999999994</v>
      </c>
      <c r="N55">
        <v>18922.38</v>
      </c>
      <c r="O55">
        <v>73056.209999999992</v>
      </c>
      <c r="P55">
        <v>8435.4300000000021</v>
      </c>
      <c r="Q55" t="s">
        <v>33</v>
      </c>
      <c r="R55" t="s">
        <v>34</v>
      </c>
      <c r="S55" t="s">
        <v>39</v>
      </c>
      <c r="T55" t="s">
        <v>36</v>
      </c>
      <c r="U55" t="s">
        <v>47</v>
      </c>
      <c r="V55" t="s">
        <v>38</v>
      </c>
      <c r="W55" t="s">
        <v>39</v>
      </c>
      <c r="X55" t="s">
        <v>75</v>
      </c>
      <c r="Y55" t="s">
        <v>74</v>
      </c>
      <c r="Z55" t="s">
        <v>45</v>
      </c>
      <c r="AA55">
        <v>45</v>
      </c>
      <c r="AB55">
        <v>0</v>
      </c>
    </row>
    <row r="56" spans="1:28" x14ac:dyDescent="0.25">
      <c r="A56" t="s">
        <v>68</v>
      </c>
      <c r="B56" s="1">
        <v>42721</v>
      </c>
      <c r="C56" t="s">
        <v>29</v>
      </c>
      <c r="D56" t="s">
        <v>55</v>
      </c>
      <c r="E56" t="s">
        <v>31</v>
      </c>
      <c r="F56" t="s">
        <v>32</v>
      </c>
      <c r="G56">
        <v>34</v>
      </c>
      <c r="H56">
        <v>43002.490000000005</v>
      </c>
      <c r="I56">
        <v>2232</v>
      </c>
      <c r="J56">
        <v>46079.299999999996</v>
      </c>
      <c r="K56">
        <v>0</v>
      </c>
      <c r="L56">
        <v>99319.580000000016</v>
      </c>
      <c r="M56">
        <v>68117.600000000006</v>
      </c>
      <c r="N56">
        <v>15014.39</v>
      </c>
      <c r="O56">
        <v>83131.990000000005</v>
      </c>
      <c r="P56">
        <v>8929.760000000002</v>
      </c>
      <c r="Q56" t="s">
        <v>33</v>
      </c>
      <c r="R56" t="s">
        <v>34</v>
      </c>
      <c r="S56" t="s">
        <v>39</v>
      </c>
      <c r="T56" t="s">
        <v>36</v>
      </c>
      <c r="U56" t="s">
        <v>47</v>
      </c>
      <c r="V56" t="s">
        <v>38</v>
      </c>
      <c r="W56" t="s">
        <v>39</v>
      </c>
      <c r="X56" t="s">
        <v>75</v>
      </c>
      <c r="Y56" t="s">
        <v>41</v>
      </c>
      <c r="Z56" t="s">
        <v>42</v>
      </c>
      <c r="AA56">
        <v>135</v>
      </c>
      <c r="AB56">
        <v>240</v>
      </c>
    </row>
    <row r="57" spans="1:28" x14ac:dyDescent="0.25">
      <c r="A57" t="s">
        <v>68</v>
      </c>
      <c r="B57" s="1">
        <v>42539</v>
      </c>
      <c r="C57" t="s">
        <v>29</v>
      </c>
      <c r="D57" t="s">
        <v>55</v>
      </c>
      <c r="E57" t="s">
        <v>31</v>
      </c>
      <c r="F57" t="s">
        <v>32</v>
      </c>
      <c r="G57">
        <v>35</v>
      </c>
      <c r="H57">
        <v>45957.29</v>
      </c>
      <c r="I57">
        <v>2232</v>
      </c>
      <c r="J57">
        <v>61421.070000000007</v>
      </c>
      <c r="K57">
        <v>26.45</v>
      </c>
      <c r="L57">
        <v>115811.77</v>
      </c>
      <c r="M57">
        <v>78527.060000000012</v>
      </c>
      <c r="N57">
        <v>18755.88</v>
      </c>
      <c r="O57">
        <v>97282.940000000017</v>
      </c>
      <c r="P57">
        <v>10474.66</v>
      </c>
      <c r="Q57" t="s">
        <v>33</v>
      </c>
      <c r="R57" t="s">
        <v>34</v>
      </c>
      <c r="S57" t="s">
        <v>39</v>
      </c>
      <c r="T57" t="s">
        <v>36</v>
      </c>
      <c r="U57" t="s">
        <v>47</v>
      </c>
      <c r="V57" t="s">
        <v>38</v>
      </c>
      <c r="W57" t="s">
        <v>39</v>
      </c>
      <c r="X57" t="s">
        <v>75</v>
      </c>
      <c r="Y57" t="s">
        <v>74</v>
      </c>
      <c r="Z57" t="s">
        <v>42</v>
      </c>
      <c r="AA57">
        <v>45</v>
      </c>
      <c r="AB57">
        <v>240</v>
      </c>
    </row>
    <row r="58" spans="1:28" x14ac:dyDescent="0.25">
      <c r="A58" t="s">
        <v>68</v>
      </c>
      <c r="B58" s="1">
        <v>42539</v>
      </c>
      <c r="C58" t="s">
        <v>29</v>
      </c>
      <c r="D58" t="s">
        <v>55</v>
      </c>
      <c r="E58" t="s">
        <v>31</v>
      </c>
      <c r="F58" t="s">
        <v>32</v>
      </c>
      <c r="G58">
        <v>34</v>
      </c>
      <c r="H58">
        <v>36687.5</v>
      </c>
      <c r="I58">
        <v>2232</v>
      </c>
      <c r="J58">
        <v>23316.45</v>
      </c>
      <c r="L58">
        <v>81666.709999999992</v>
      </c>
      <c r="M58">
        <v>55149.19999999999</v>
      </c>
      <c r="N58">
        <v>12591.730000000001</v>
      </c>
      <c r="O58">
        <v>67740.929999999993</v>
      </c>
      <c r="P58">
        <v>7341.0099999999993</v>
      </c>
      <c r="Q58" t="s">
        <v>33</v>
      </c>
      <c r="R58" t="s">
        <v>43</v>
      </c>
      <c r="S58" t="s">
        <v>39</v>
      </c>
      <c r="T58" t="s">
        <v>36</v>
      </c>
      <c r="U58" t="s">
        <v>37</v>
      </c>
      <c r="V58" t="s">
        <v>50</v>
      </c>
      <c r="W58" t="s">
        <v>39</v>
      </c>
      <c r="X58" t="s">
        <v>75</v>
      </c>
      <c r="Y58" t="s">
        <v>74</v>
      </c>
      <c r="Z58" t="s">
        <v>42</v>
      </c>
      <c r="AA58">
        <v>45</v>
      </c>
      <c r="AB58">
        <v>240</v>
      </c>
    </row>
    <row r="59" spans="1:28" x14ac:dyDescent="0.25">
      <c r="A59" t="s">
        <v>70</v>
      </c>
      <c r="B59" s="1">
        <v>42539</v>
      </c>
      <c r="C59" t="s">
        <v>29</v>
      </c>
      <c r="D59" t="s">
        <v>55</v>
      </c>
      <c r="E59" t="s">
        <v>31</v>
      </c>
      <c r="F59" t="s">
        <v>49</v>
      </c>
      <c r="G59">
        <v>33</v>
      </c>
      <c r="H59">
        <v>40359.009999999995</v>
      </c>
      <c r="I59">
        <v>2232</v>
      </c>
      <c r="J59">
        <v>27808.26</v>
      </c>
      <c r="K59">
        <v>0</v>
      </c>
      <c r="L59">
        <v>79468.459999999992</v>
      </c>
      <c r="M59">
        <v>56519.989999999983</v>
      </c>
      <c r="N59">
        <v>12036.11</v>
      </c>
      <c r="O59">
        <v>68556.099999999977</v>
      </c>
      <c r="P59">
        <v>7212.3599999999988</v>
      </c>
      <c r="Q59" t="s">
        <v>33</v>
      </c>
      <c r="R59" t="s">
        <v>34</v>
      </c>
      <c r="S59" t="s">
        <v>39</v>
      </c>
      <c r="T59" t="s">
        <v>36</v>
      </c>
      <c r="U59" t="s">
        <v>47</v>
      </c>
      <c r="V59" t="s">
        <v>38</v>
      </c>
      <c r="W59" t="s">
        <v>39</v>
      </c>
      <c r="X59" t="s">
        <v>75</v>
      </c>
      <c r="Y59" t="s">
        <v>74</v>
      </c>
      <c r="Z59" t="s">
        <v>42</v>
      </c>
      <c r="AA59">
        <v>45</v>
      </c>
      <c r="AB59">
        <v>240</v>
      </c>
    </row>
    <row r="60" spans="1:28" x14ac:dyDescent="0.25">
      <c r="A60" t="s">
        <v>70</v>
      </c>
      <c r="B60" s="1">
        <v>42539</v>
      </c>
      <c r="C60" t="s">
        <v>29</v>
      </c>
      <c r="D60" t="s">
        <v>55</v>
      </c>
      <c r="E60" t="s">
        <v>31</v>
      </c>
      <c r="F60" t="s">
        <v>49</v>
      </c>
      <c r="G60">
        <v>31</v>
      </c>
      <c r="H60">
        <v>40666.19999999999</v>
      </c>
      <c r="I60">
        <v>2046</v>
      </c>
      <c r="J60">
        <v>46605.739999999983</v>
      </c>
      <c r="K60">
        <v>0</v>
      </c>
      <c r="L60">
        <v>95108.25999999998</v>
      </c>
      <c r="M60">
        <v>63894.450000000004</v>
      </c>
      <c r="N60">
        <v>16754.349999999999</v>
      </c>
      <c r="O60">
        <v>80648.800000000003</v>
      </c>
      <c r="P60">
        <v>8515.630000000001</v>
      </c>
      <c r="Q60" t="s">
        <v>33</v>
      </c>
      <c r="R60" t="s">
        <v>34</v>
      </c>
      <c r="S60" t="s">
        <v>39</v>
      </c>
      <c r="T60" t="s">
        <v>36</v>
      </c>
      <c r="U60" t="s">
        <v>47</v>
      </c>
      <c r="V60" t="s">
        <v>38</v>
      </c>
      <c r="W60" t="s">
        <v>53</v>
      </c>
      <c r="X60" t="s">
        <v>75</v>
      </c>
      <c r="Y60" t="s">
        <v>41</v>
      </c>
      <c r="Z60" t="s">
        <v>42</v>
      </c>
      <c r="AA60">
        <v>90</v>
      </c>
      <c r="AB60">
        <v>240</v>
      </c>
    </row>
    <row r="61" spans="1:28" x14ac:dyDescent="0.25">
      <c r="A61" t="s">
        <v>70</v>
      </c>
      <c r="B61" s="1">
        <v>42539</v>
      </c>
      <c r="C61" t="s">
        <v>29</v>
      </c>
      <c r="D61" t="s">
        <v>55</v>
      </c>
      <c r="E61" t="s">
        <v>31</v>
      </c>
      <c r="F61" t="s">
        <v>49</v>
      </c>
      <c r="G61">
        <v>31</v>
      </c>
      <c r="H61">
        <v>39758</v>
      </c>
      <c r="I61">
        <v>2232</v>
      </c>
      <c r="J61">
        <v>60641.559999999983</v>
      </c>
      <c r="K61">
        <v>0</v>
      </c>
      <c r="L61">
        <v>106856.58999999998</v>
      </c>
      <c r="M61">
        <v>72288.10000000002</v>
      </c>
      <c r="N61">
        <v>17488.890000000003</v>
      </c>
      <c r="O61">
        <v>89776.99000000002</v>
      </c>
      <c r="P61">
        <v>9432.58</v>
      </c>
      <c r="Q61" t="s">
        <v>33</v>
      </c>
      <c r="R61" t="s">
        <v>34</v>
      </c>
      <c r="S61" t="s">
        <v>39</v>
      </c>
      <c r="T61" t="s">
        <v>36</v>
      </c>
      <c r="U61" t="s">
        <v>37</v>
      </c>
      <c r="V61" t="s">
        <v>38</v>
      </c>
      <c r="W61" t="s">
        <v>53</v>
      </c>
      <c r="X61" t="s">
        <v>76</v>
      </c>
      <c r="Y61" t="s">
        <v>41</v>
      </c>
      <c r="Z61" t="s">
        <v>45</v>
      </c>
      <c r="AA61">
        <v>90</v>
      </c>
      <c r="AB61">
        <v>0</v>
      </c>
    </row>
    <row r="62" spans="1:28" x14ac:dyDescent="0.25">
      <c r="A62" t="s">
        <v>72</v>
      </c>
      <c r="B62" s="1">
        <v>42539</v>
      </c>
      <c r="C62" t="s">
        <v>29</v>
      </c>
      <c r="D62" t="s">
        <v>30</v>
      </c>
      <c r="E62" t="s">
        <v>31</v>
      </c>
      <c r="F62" t="s">
        <v>52</v>
      </c>
      <c r="G62">
        <v>32</v>
      </c>
      <c r="H62">
        <v>41500.18</v>
      </c>
      <c r="I62">
        <v>2232</v>
      </c>
      <c r="J62">
        <v>70809.61</v>
      </c>
      <c r="K62">
        <v>0</v>
      </c>
      <c r="L62">
        <v>120299.54000000001</v>
      </c>
      <c r="M62">
        <v>78808.710000000006</v>
      </c>
      <c r="N62">
        <v>19866.519999999997</v>
      </c>
      <c r="O62">
        <v>98675.23000000001</v>
      </c>
      <c r="P62">
        <v>10445.969999999998</v>
      </c>
      <c r="Q62" t="s">
        <v>56</v>
      </c>
      <c r="R62" t="s">
        <v>43</v>
      </c>
      <c r="S62" t="s">
        <v>39</v>
      </c>
      <c r="T62" t="s">
        <v>36</v>
      </c>
      <c r="U62" t="s">
        <v>47</v>
      </c>
      <c r="V62" t="s">
        <v>38</v>
      </c>
      <c r="W62" t="s">
        <v>53</v>
      </c>
      <c r="X62" t="s">
        <v>76</v>
      </c>
      <c r="Y62" t="s">
        <v>41</v>
      </c>
      <c r="Z62" t="s">
        <v>45</v>
      </c>
      <c r="AA62">
        <v>90</v>
      </c>
      <c r="AB62">
        <v>0</v>
      </c>
    </row>
    <row r="63" spans="1:28" x14ac:dyDescent="0.25">
      <c r="A63" t="s">
        <v>72</v>
      </c>
      <c r="B63" s="1">
        <v>42539</v>
      </c>
      <c r="C63" t="s">
        <v>29</v>
      </c>
      <c r="D63" t="s">
        <v>30</v>
      </c>
      <c r="E63" t="s">
        <v>31</v>
      </c>
      <c r="F63" t="s">
        <v>52</v>
      </c>
      <c r="G63">
        <v>31</v>
      </c>
      <c r="H63">
        <v>40219</v>
      </c>
      <c r="I63">
        <v>2139</v>
      </c>
      <c r="J63">
        <v>55348.54</v>
      </c>
      <c r="K63">
        <v>0</v>
      </c>
      <c r="L63">
        <v>103065.54000000001</v>
      </c>
      <c r="M63">
        <v>66147.38</v>
      </c>
      <c r="N63">
        <v>17762</v>
      </c>
      <c r="O63">
        <v>83909.38</v>
      </c>
      <c r="P63">
        <v>9001.42</v>
      </c>
      <c r="Q63" t="s">
        <v>56</v>
      </c>
      <c r="R63" t="s">
        <v>43</v>
      </c>
      <c r="S63" t="s">
        <v>39</v>
      </c>
      <c r="T63" t="s">
        <v>36</v>
      </c>
      <c r="U63" t="s">
        <v>37</v>
      </c>
      <c r="V63" t="s">
        <v>38</v>
      </c>
      <c r="W63" t="s">
        <v>53</v>
      </c>
      <c r="X63" t="s">
        <v>76</v>
      </c>
      <c r="Y63" t="s">
        <v>41</v>
      </c>
      <c r="Z63" t="s">
        <v>45</v>
      </c>
      <c r="AA63">
        <v>135</v>
      </c>
      <c r="AB63">
        <v>0</v>
      </c>
    </row>
    <row r="64" spans="1:28" x14ac:dyDescent="0.25">
      <c r="A64" t="s">
        <v>72</v>
      </c>
      <c r="B64" s="1">
        <v>43434</v>
      </c>
      <c r="C64" t="s">
        <v>29</v>
      </c>
      <c r="D64" t="s">
        <v>30</v>
      </c>
      <c r="E64" t="s">
        <v>31</v>
      </c>
      <c r="F64" t="s">
        <v>52</v>
      </c>
      <c r="G64">
        <v>31</v>
      </c>
      <c r="H64">
        <v>34620.449999999997</v>
      </c>
      <c r="I64">
        <v>2232</v>
      </c>
      <c r="J64">
        <v>31123.830000000005</v>
      </c>
      <c r="K64">
        <v>129.85000000000002</v>
      </c>
      <c r="L64">
        <v>87594.060000000012</v>
      </c>
      <c r="M64">
        <v>51711.18</v>
      </c>
      <c r="O64">
        <v>51711.18</v>
      </c>
      <c r="P64">
        <v>7558.7599999999984</v>
      </c>
      <c r="Q64" t="s">
        <v>56</v>
      </c>
      <c r="R64" t="s">
        <v>34</v>
      </c>
      <c r="S64" t="s">
        <v>39</v>
      </c>
      <c r="T64" t="s">
        <v>44</v>
      </c>
      <c r="U64" t="s">
        <v>47</v>
      </c>
      <c r="V64" t="s">
        <v>38</v>
      </c>
      <c r="W64" t="s">
        <v>53</v>
      </c>
      <c r="X64" t="s">
        <v>76</v>
      </c>
      <c r="Y64" t="s">
        <v>74</v>
      </c>
      <c r="Z64" t="s">
        <v>45</v>
      </c>
      <c r="AA64">
        <v>45</v>
      </c>
      <c r="AB64">
        <v>0</v>
      </c>
    </row>
    <row r="65" spans="1:28" x14ac:dyDescent="0.25">
      <c r="A65" t="s">
        <v>73</v>
      </c>
      <c r="B65" s="1">
        <v>43434</v>
      </c>
      <c r="C65" t="s">
        <v>29</v>
      </c>
      <c r="D65" t="s">
        <v>30</v>
      </c>
      <c r="E65" t="s">
        <v>31</v>
      </c>
      <c r="F65" t="s">
        <v>57</v>
      </c>
      <c r="G65">
        <v>31</v>
      </c>
      <c r="H65">
        <v>30048.350000000006</v>
      </c>
      <c r="I65">
        <v>2139</v>
      </c>
      <c r="J65">
        <v>10675.39</v>
      </c>
      <c r="K65">
        <v>179.02</v>
      </c>
      <c r="L65">
        <v>63854.59</v>
      </c>
      <c r="M65">
        <v>44393.669999999991</v>
      </c>
      <c r="N65">
        <v>10361.210000000001</v>
      </c>
      <c r="O65">
        <v>54754.87999999999</v>
      </c>
      <c r="P65">
        <v>5728.8899999999994</v>
      </c>
      <c r="Q65" t="s">
        <v>33</v>
      </c>
      <c r="R65" t="s">
        <v>43</v>
      </c>
      <c r="S65" t="s">
        <v>39</v>
      </c>
      <c r="T65" t="s">
        <v>46</v>
      </c>
      <c r="U65" t="s">
        <v>37</v>
      </c>
      <c r="V65" t="s">
        <v>65</v>
      </c>
      <c r="W65" t="s">
        <v>53</v>
      </c>
      <c r="X65" t="s">
        <v>76</v>
      </c>
      <c r="Y65" t="s">
        <v>74</v>
      </c>
      <c r="Z65" t="s">
        <v>45</v>
      </c>
      <c r="AA65">
        <v>45</v>
      </c>
      <c r="AB65">
        <v>0</v>
      </c>
    </row>
    <row r="66" spans="1:28" x14ac:dyDescent="0.25">
      <c r="A66" t="s">
        <v>73</v>
      </c>
      <c r="B66" s="1">
        <v>43434</v>
      </c>
      <c r="C66" t="s">
        <v>29</v>
      </c>
      <c r="D66" t="s">
        <v>30</v>
      </c>
      <c r="E66" t="s">
        <v>31</v>
      </c>
      <c r="F66" t="s">
        <v>57</v>
      </c>
      <c r="G66">
        <v>30</v>
      </c>
      <c r="H66">
        <v>37589.589999999997</v>
      </c>
      <c r="I66">
        <v>2139</v>
      </c>
      <c r="J66">
        <v>64087.090000000011</v>
      </c>
      <c r="K66">
        <v>103.87</v>
      </c>
      <c r="L66">
        <v>104119.55</v>
      </c>
      <c r="M66">
        <v>74104.849999999991</v>
      </c>
      <c r="N66">
        <v>15709.34</v>
      </c>
      <c r="O66">
        <v>89814.189999999988</v>
      </c>
      <c r="Q66" t="s">
        <v>33</v>
      </c>
      <c r="R66" t="s">
        <v>34</v>
      </c>
      <c r="S66" t="s">
        <v>39</v>
      </c>
      <c r="T66" t="s">
        <v>44</v>
      </c>
      <c r="U66" t="s">
        <v>37</v>
      </c>
      <c r="V66" t="s">
        <v>38</v>
      </c>
      <c r="W66" t="s">
        <v>35</v>
      </c>
      <c r="X66" t="s">
        <v>76</v>
      </c>
      <c r="Y66" t="s">
        <v>41</v>
      </c>
      <c r="Z66" t="s">
        <v>45</v>
      </c>
      <c r="AA66">
        <v>135</v>
      </c>
      <c r="AB66">
        <v>0</v>
      </c>
    </row>
    <row r="67" spans="1:28" x14ac:dyDescent="0.25">
      <c r="A67" t="s">
        <v>73</v>
      </c>
      <c r="B67" s="1">
        <v>43434</v>
      </c>
      <c r="C67" t="s">
        <v>29</v>
      </c>
      <c r="D67" t="s">
        <v>30</v>
      </c>
      <c r="E67" t="s">
        <v>31</v>
      </c>
      <c r="F67" t="s">
        <v>57</v>
      </c>
      <c r="L67">
        <v>0</v>
      </c>
      <c r="O67">
        <v>0</v>
      </c>
      <c r="Q67" t="s">
        <v>33</v>
      </c>
      <c r="R67" t="s">
        <v>34</v>
      </c>
      <c r="S67" t="s">
        <v>39</v>
      </c>
      <c r="T67" t="s">
        <v>44</v>
      </c>
      <c r="U67" t="s">
        <v>37</v>
      </c>
      <c r="V67" t="s">
        <v>50</v>
      </c>
      <c r="W67" t="s">
        <v>53</v>
      </c>
      <c r="X67" t="s">
        <v>76</v>
      </c>
      <c r="Y67" t="s">
        <v>74</v>
      </c>
      <c r="Z67" t="s">
        <v>45</v>
      </c>
      <c r="AA67">
        <v>45</v>
      </c>
      <c r="AB67">
        <v>0</v>
      </c>
    </row>
    <row r="68" spans="1:28" x14ac:dyDescent="0.25">
      <c r="A68" t="s">
        <v>28</v>
      </c>
      <c r="B68" s="1">
        <v>42685</v>
      </c>
      <c r="C68" t="s">
        <v>29</v>
      </c>
      <c r="D68" t="s">
        <v>30</v>
      </c>
      <c r="E68" t="s">
        <v>31</v>
      </c>
      <c r="F68" t="s">
        <v>59</v>
      </c>
      <c r="G68">
        <v>30</v>
      </c>
      <c r="H68">
        <v>35828.659999999996</v>
      </c>
      <c r="I68">
        <v>1674</v>
      </c>
      <c r="J68">
        <v>6408.4600000000009</v>
      </c>
      <c r="K68">
        <v>216.91</v>
      </c>
      <c r="L68">
        <v>50015.11</v>
      </c>
      <c r="M68">
        <v>28411.329999999998</v>
      </c>
      <c r="N68">
        <v>6263.18</v>
      </c>
      <c r="O68">
        <v>34674.509999999995</v>
      </c>
      <c r="P68">
        <v>4582.0699999999988</v>
      </c>
      <c r="Q68" t="s">
        <v>33</v>
      </c>
      <c r="R68" t="s">
        <v>34</v>
      </c>
      <c r="S68" t="s">
        <v>39</v>
      </c>
      <c r="T68" t="s">
        <v>36</v>
      </c>
      <c r="U68" t="s">
        <v>37</v>
      </c>
      <c r="V68" t="s">
        <v>38</v>
      </c>
      <c r="W68" t="s">
        <v>53</v>
      </c>
      <c r="X68" t="s">
        <v>76</v>
      </c>
      <c r="Y68" t="s">
        <v>41</v>
      </c>
      <c r="Z68" t="s">
        <v>45</v>
      </c>
      <c r="AA68">
        <v>90</v>
      </c>
      <c r="AB68">
        <v>0</v>
      </c>
    </row>
    <row r="69" spans="1:28" x14ac:dyDescent="0.25">
      <c r="A69" t="s">
        <v>28</v>
      </c>
      <c r="B69" s="1">
        <v>42685</v>
      </c>
      <c r="C69" t="s">
        <v>29</v>
      </c>
      <c r="D69" t="s">
        <v>30</v>
      </c>
      <c r="E69" t="s">
        <v>31</v>
      </c>
      <c r="F69" t="s">
        <v>59</v>
      </c>
      <c r="G69">
        <v>56</v>
      </c>
      <c r="H69">
        <v>112946.50000000001</v>
      </c>
      <c r="I69">
        <v>3534</v>
      </c>
      <c r="J69">
        <v>15207.08</v>
      </c>
      <c r="K69">
        <v>278.73</v>
      </c>
      <c r="L69">
        <v>132582.25000000003</v>
      </c>
      <c r="M69">
        <v>70145.739999999991</v>
      </c>
      <c r="N69">
        <v>31151.149999999994</v>
      </c>
      <c r="O69">
        <v>101296.88999999998</v>
      </c>
      <c r="P69">
        <v>11932.399999999998</v>
      </c>
      <c r="Q69" t="s">
        <v>33</v>
      </c>
      <c r="R69" t="s">
        <v>43</v>
      </c>
      <c r="S69" t="s">
        <v>39</v>
      </c>
      <c r="T69" t="s">
        <v>44</v>
      </c>
      <c r="U69" t="s">
        <v>47</v>
      </c>
      <c r="V69" t="s">
        <v>50</v>
      </c>
      <c r="W69" t="s">
        <v>53</v>
      </c>
      <c r="X69" t="s">
        <v>76</v>
      </c>
      <c r="Y69" t="s">
        <v>74</v>
      </c>
      <c r="Z69" t="s">
        <v>45</v>
      </c>
      <c r="AA69">
        <v>45</v>
      </c>
      <c r="AB69">
        <v>0</v>
      </c>
    </row>
    <row r="70" spans="1:28" x14ac:dyDescent="0.25">
      <c r="A70" t="s">
        <v>28</v>
      </c>
      <c r="B70" s="1">
        <v>42537</v>
      </c>
      <c r="C70" t="s">
        <v>29</v>
      </c>
      <c r="D70" t="s">
        <v>30</v>
      </c>
      <c r="E70" t="s">
        <v>31</v>
      </c>
      <c r="F70" t="s">
        <v>59</v>
      </c>
      <c r="G70">
        <v>62</v>
      </c>
      <c r="H70">
        <v>117457.19</v>
      </c>
      <c r="I70">
        <v>4278</v>
      </c>
      <c r="J70">
        <v>53058.810000000012</v>
      </c>
      <c r="K70">
        <v>297.26</v>
      </c>
      <c r="L70">
        <v>185532.68000000002</v>
      </c>
      <c r="M70">
        <v>113346.73999999999</v>
      </c>
      <c r="N70">
        <v>44160.100000000006</v>
      </c>
      <c r="O70">
        <v>157506.84</v>
      </c>
      <c r="P70">
        <v>16689.55</v>
      </c>
      <c r="Q70" t="s">
        <v>33</v>
      </c>
      <c r="R70" t="s">
        <v>34</v>
      </c>
      <c r="S70" t="s">
        <v>39</v>
      </c>
      <c r="T70" t="s">
        <v>44</v>
      </c>
      <c r="U70" t="s">
        <v>37</v>
      </c>
      <c r="V70" t="s">
        <v>38</v>
      </c>
      <c r="W70" t="s">
        <v>39</v>
      </c>
      <c r="X70" t="s">
        <v>76</v>
      </c>
      <c r="Y70" t="s">
        <v>41</v>
      </c>
      <c r="Z70" t="s">
        <v>45</v>
      </c>
      <c r="AA70">
        <v>135</v>
      </c>
      <c r="AB70">
        <v>0</v>
      </c>
    </row>
    <row r="71" spans="1:28" x14ac:dyDescent="0.25">
      <c r="A71" t="s">
        <v>48</v>
      </c>
      <c r="B71" s="1">
        <v>43391</v>
      </c>
      <c r="C71" t="s">
        <v>29</v>
      </c>
      <c r="D71" t="s">
        <v>30</v>
      </c>
      <c r="E71" t="s">
        <v>31</v>
      </c>
      <c r="F71" t="s">
        <v>62</v>
      </c>
      <c r="G71">
        <v>64</v>
      </c>
      <c r="H71">
        <v>123744.31000000003</v>
      </c>
      <c r="I71">
        <v>4092</v>
      </c>
      <c r="J71">
        <v>55780.09</v>
      </c>
      <c r="K71">
        <v>278.53999999999996</v>
      </c>
      <c r="L71">
        <v>195834.13000000003</v>
      </c>
      <c r="M71">
        <v>118631.4</v>
      </c>
      <c r="N71">
        <v>46740.55999999999</v>
      </c>
      <c r="O71">
        <v>165371.96</v>
      </c>
      <c r="P71">
        <v>17063.400000000001</v>
      </c>
      <c r="Q71" t="s">
        <v>33</v>
      </c>
      <c r="R71" t="s">
        <v>34</v>
      </c>
      <c r="S71" t="s">
        <v>39</v>
      </c>
      <c r="T71" t="s">
        <v>44</v>
      </c>
      <c r="U71" t="s">
        <v>47</v>
      </c>
      <c r="V71" t="s">
        <v>38</v>
      </c>
      <c r="W71" t="s">
        <v>53</v>
      </c>
      <c r="X71" t="s">
        <v>76</v>
      </c>
      <c r="Y71" t="s">
        <v>74</v>
      </c>
      <c r="Z71" t="s">
        <v>45</v>
      </c>
      <c r="AA71">
        <v>45</v>
      </c>
      <c r="AB71">
        <v>0</v>
      </c>
    </row>
    <row r="72" spans="1:28" x14ac:dyDescent="0.25">
      <c r="A72" t="s">
        <v>48</v>
      </c>
      <c r="B72" s="1">
        <v>43391</v>
      </c>
      <c r="C72" t="s">
        <v>29</v>
      </c>
      <c r="D72" t="s">
        <v>30</v>
      </c>
      <c r="E72" t="s">
        <v>31</v>
      </c>
      <c r="F72" t="s">
        <v>62</v>
      </c>
      <c r="G72">
        <v>70</v>
      </c>
      <c r="H72">
        <v>134148.33000000002</v>
      </c>
      <c r="I72">
        <v>4836</v>
      </c>
      <c r="J72">
        <v>87652.840000000011</v>
      </c>
      <c r="L72">
        <v>233053.81000000003</v>
      </c>
      <c r="M72">
        <v>133089.73000000001</v>
      </c>
      <c r="N72">
        <v>61302.430000000008</v>
      </c>
      <c r="O72">
        <v>194392.16000000003</v>
      </c>
      <c r="P72">
        <v>20444.800000000007</v>
      </c>
      <c r="Q72" t="s">
        <v>33</v>
      </c>
      <c r="R72" t="s">
        <v>34</v>
      </c>
      <c r="S72" t="s">
        <v>39</v>
      </c>
      <c r="T72" t="s">
        <v>44</v>
      </c>
      <c r="U72" t="s">
        <v>47</v>
      </c>
      <c r="V72" t="s">
        <v>38</v>
      </c>
      <c r="W72" t="s">
        <v>35</v>
      </c>
      <c r="X72" t="s">
        <v>76</v>
      </c>
      <c r="Y72" t="s">
        <v>74</v>
      </c>
      <c r="Z72" t="s">
        <v>45</v>
      </c>
      <c r="AA72">
        <v>45</v>
      </c>
      <c r="AB72">
        <v>0</v>
      </c>
    </row>
    <row r="73" spans="1:28" x14ac:dyDescent="0.25">
      <c r="A73" t="s">
        <v>48</v>
      </c>
      <c r="B73" s="1">
        <v>43630</v>
      </c>
      <c r="C73" t="s">
        <v>29</v>
      </c>
      <c r="D73" t="s">
        <v>30</v>
      </c>
      <c r="E73" t="s">
        <v>31</v>
      </c>
      <c r="F73" t="s">
        <v>62</v>
      </c>
      <c r="G73">
        <v>70</v>
      </c>
      <c r="H73">
        <v>148043.17000000004</v>
      </c>
      <c r="I73">
        <v>4743</v>
      </c>
      <c r="J73">
        <v>76970.909999999974</v>
      </c>
      <c r="K73">
        <v>0</v>
      </c>
      <c r="L73">
        <v>246262.07</v>
      </c>
      <c r="M73">
        <v>132678.57</v>
      </c>
      <c r="N73">
        <v>72152.800000000017</v>
      </c>
      <c r="O73">
        <v>204831.37000000002</v>
      </c>
      <c r="P73">
        <v>21253.72</v>
      </c>
      <c r="Q73" t="s">
        <v>33</v>
      </c>
      <c r="R73" t="s">
        <v>43</v>
      </c>
      <c r="S73" t="s">
        <v>39</v>
      </c>
      <c r="T73" t="s">
        <v>44</v>
      </c>
      <c r="U73" t="s">
        <v>47</v>
      </c>
      <c r="V73" t="s">
        <v>38</v>
      </c>
      <c r="W73" t="s">
        <v>53</v>
      </c>
      <c r="X73" t="s">
        <v>76</v>
      </c>
      <c r="Y73" t="s">
        <v>41</v>
      </c>
      <c r="Z73" t="s">
        <v>45</v>
      </c>
      <c r="AA73">
        <v>135</v>
      </c>
      <c r="AB73">
        <v>0</v>
      </c>
    </row>
    <row r="74" spans="1:28" x14ac:dyDescent="0.25">
      <c r="A74" t="s">
        <v>51</v>
      </c>
      <c r="B74" s="1">
        <v>43630</v>
      </c>
      <c r="C74" t="s">
        <v>29</v>
      </c>
      <c r="D74" t="s">
        <v>30</v>
      </c>
      <c r="E74" t="s">
        <v>31</v>
      </c>
      <c r="F74" t="s">
        <v>64</v>
      </c>
      <c r="G74">
        <v>70</v>
      </c>
      <c r="H74">
        <v>141309.88000000006</v>
      </c>
      <c r="I74">
        <v>4650</v>
      </c>
      <c r="J74">
        <v>58895.969999999979</v>
      </c>
      <c r="K74">
        <v>34.31</v>
      </c>
      <c r="L74">
        <v>222625.18000000002</v>
      </c>
      <c r="M74">
        <v>121993.97000000002</v>
      </c>
      <c r="N74">
        <v>66462.039999999994</v>
      </c>
      <c r="O74">
        <v>188456.01</v>
      </c>
      <c r="P74">
        <v>19606.499999999996</v>
      </c>
      <c r="Q74" t="s">
        <v>33</v>
      </c>
      <c r="R74" t="s">
        <v>34</v>
      </c>
      <c r="S74" t="s">
        <v>39</v>
      </c>
      <c r="T74" t="s">
        <v>44</v>
      </c>
      <c r="U74" t="s">
        <v>37</v>
      </c>
      <c r="V74" t="s">
        <v>50</v>
      </c>
      <c r="W74" t="s">
        <v>53</v>
      </c>
      <c r="X74" t="s">
        <v>76</v>
      </c>
      <c r="Y74" t="s">
        <v>41</v>
      </c>
      <c r="Z74" t="s">
        <v>45</v>
      </c>
      <c r="AA74">
        <v>135</v>
      </c>
      <c r="AB74">
        <v>0</v>
      </c>
    </row>
    <row r="75" spans="1:28" x14ac:dyDescent="0.25">
      <c r="A75" t="s">
        <v>51</v>
      </c>
      <c r="B75" s="1">
        <v>43630</v>
      </c>
      <c r="C75" t="s">
        <v>29</v>
      </c>
      <c r="D75" t="s">
        <v>30</v>
      </c>
      <c r="E75" t="s">
        <v>31</v>
      </c>
      <c r="F75" t="s">
        <v>64</v>
      </c>
      <c r="G75">
        <v>69</v>
      </c>
      <c r="H75">
        <v>139166.34</v>
      </c>
      <c r="I75">
        <v>4743</v>
      </c>
      <c r="J75">
        <v>67909.779999999984</v>
      </c>
      <c r="K75">
        <v>44.09</v>
      </c>
      <c r="L75">
        <v>232162.78</v>
      </c>
      <c r="M75">
        <v>129555.82999999999</v>
      </c>
      <c r="N75">
        <v>64898.25</v>
      </c>
      <c r="O75">
        <v>194454.08</v>
      </c>
      <c r="P75">
        <v>20473.909999999993</v>
      </c>
      <c r="Q75" t="s">
        <v>33</v>
      </c>
      <c r="R75" t="s">
        <v>34</v>
      </c>
      <c r="S75" t="s">
        <v>39</v>
      </c>
      <c r="T75" t="s">
        <v>44</v>
      </c>
      <c r="U75" t="s">
        <v>37</v>
      </c>
      <c r="V75" t="s">
        <v>38</v>
      </c>
      <c r="W75" t="s">
        <v>53</v>
      </c>
      <c r="X75" t="s">
        <v>76</v>
      </c>
      <c r="Y75" t="s">
        <v>41</v>
      </c>
      <c r="Z75" t="s">
        <v>45</v>
      </c>
      <c r="AA75">
        <v>90</v>
      </c>
      <c r="AB75">
        <v>0</v>
      </c>
    </row>
    <row r="76" spans="1:28" x14ac:dyDescent="0.25">
      <c r="A76" t="s">
        <v>54</v>
      </c>
      <c r="B76" s="1">
        <v>43630</v>
      </c>
      <c r="C76" t="s">
        <v>29</v>
      </c>
      <c r="D76" t="s">
        <v>55</v>
      </c>
      <c r="E76" t="s">
        <v>31</v>
      </c>
      <c r="F76" t="s">
        <v>64</v>
      </c>
      <c r="G76">
        <v>71</v>
      </c>
      <c r="H76">
        <v>129686.76000000004</v>
      </c>
      <c r="I76">
        <v>4743</v>
      </c>
      <c r="J76">
        <v>53491.420000000006</v>
      </c>
      <c r="K76">
        <v>59.31</v>
      </c>
      <c r="L76">
        <v>200244.78000000003</v>
      </c>
      <c r="M76">
        <v>113768.3</v>
      </c>
      <c r="N76">
        <v>52570.759999999995</v>
      </c>
      <c r="O76">
        <v>166339.06</v>
      </c>
      <c r="P76">
        <v>17565.710000000003</v>
      </c>
      <c r="Q76" t="s">
        <v>56</v>
      </c>
      <c r="R76" t="s">
        <v>43</v>
      </c>
      <c r="S76" t="s">
        <v>39</v>
      </c>
      <c r="T76" t="s">
        <v>44</v>
      </c>
      <c r="U76" t="s">
        <v>37</v>
      </c>
      <c r="V76" t="s">
        <v>38</v>
      </c>
      <c r="W76" t="s">
        <v>53</v>
      </c>
      <c r="X76" t="s">
        <v>76</v>
      </c>
      <c r="Y76" t="s">
        <v>41</v>
      </c>
      <c r="Z76" t="s">
        <v>45</v>
      </c>
      <c r="AA76">
        <v>90</v>
      </c>
      <c r="AB76">
        <v>0</v>
      </c>
    </row>
    <row r="77" spans="1:28" x14ac:dyDescent="0.25">
      <c r="A77" t="s">
        <v>54</v>
      </c>
      <c r="B77" s="1">
        <v>43630</v>
      </c>
      <c r="C77" t="s">
        <v>29</v>
      </c>
      <c r="D77" t="s">
        <v>55</v>
      </c>
      <c r="E77" t="s">
        <v>31</v>
      </c>
      <c r="F77" t="s">
        <v>69</v>
      </c>
      <c r="G77">
        <v>64</v>
      </c>
      <c r="H77">
        <v>119528.32000000001</v>
      </c>
      <c r="I77">
        <v>4371</v>
      </c>
      <c r="J77">
        <v>71227.620000000024</v>
      </c>
      <c r="K77">
        <v>360</v>
      </c>
      <c r="L77">
        <v>205315.42000000004</v>
      </c>
      <c r="M77">
        <v>120035.43000000002</v>
      </c>
      <c r="N77">
        <v>49390.060000000005</v>
      </c>
      <c r="O77">
        <v>169425.49000000002</v>
      </c>
      <c r="P77">
        <v>18022.220000000012</v>
      </c>
      <c r="Q77" t="s">
        <v>56</v>
      </c>
      <c r="R77" t="s">
        <v>34</v>
      </c>
      <c r="S77" t="s">
        <v>35</v>
      </c>
      <c r="T77" t="s">
        <v>44</v>
      </c>
      <c r="U77" t="s">
        <v>37</v>
      </c>
      <c r="V77" t="s">
        <v>38</v>
      </c>
      <c r="W77" t="s">
        <v>39</v>
      </c>
      <c r="X77" t="s">
        <v>76</v>
      </c>
      <c r="Y77" t="s">
        <v>74</v>
      </c>
      <c r="Z77" t="s">
        <v>42</v>
      </c>
      <c r="AA77">
        <v>45</v>
      </c>
      <c r="AB77">
        <v>240</v>
      </c>
    </row>
    <row r="78" spans="1:28" x14ac:dyDescent="0.25">
      <c r="A78" t="s">
        <v>54</v>
      </c>
      <c r="B78" s="1">
        <v>43630</v>
      </c>
      <c r="C78" t="s">
        <v>29</v>
      </c>
      <c r="D78" t="s">
        <v>55</v>
      </c>
      <c r="E78" t="s">
        <v>31</v>
      </c>
      <c r="F78" t="s">
        <v>69</v>
      </c>
      <c r="G78">
        <v>62</v>
      </c>
      <c r="H78">
        <v>99103.290000000008</v>
      </c>
      <c r="I78">
        <v>4278</v>
      </c>
      <c r="J78">
        <v>37734.289999999994</v>
      </c>
      <c r="K78">
        <v>307.16999999999996</v>
      </c>
      <c r="L78">
        <v>183731.06000000003</v>
      </c>
      <c r="M78">
        <v>101348.58000000002</v>
      </c>
      <c r="O78">
        <v>101348.58000000002</v>
      </c>
      <c r="P78">
        <v>15995.779999999999</v>
      </c>
      <c r="Q78" t="s">
        <v>56</v>
      </c>
      <c r="R78" t="s">
        <v>34</v>
      </c>
      <c r="S78" t="s">
        <v>35</v>
      </c>
      <c r="T78" t="s">
        <v>44</v>
      </c>
      <c r="U78" t="s">
        <v>37</v>
      </c>
      <c r="V78" t="s">
        <v>38</v>
      </c>
      <c r="W78" t="s">
        <v>53</v>
      </c>
      <c r="X78" t="s">
        <v>76</v>
      </c>
      <c r="Y78" t="s">
        <v>41</v>
      </c>
      <c r="Z78" t="s">
        <v>42</v>
      </c>
      <c r="AA78">
        <v>135</v>
      </c>
      <c r="AB78">
        <v>240</v>
      </c>
    </row>
    <row r="79" spans="1:28" x14ac:dyDescent="0.25">
      <c r="A79" t="s">
        <v>58</v>
      </c>
      <c r="B79" s="1">
        <v>43630</v>
      </c>
      <c r="C79" t="s">
        <v>29</v>
      </c>
      <c r="D79" t="s">
        <v>55</v>
      </c>
      <c r="E79" t="s">
        <v>31</v>
      </c>
      <c r="F79" t="s">
        <v>69</v>
      </c>
      <c r="G79">
        <v>63</v>
      </c>
      <c r="H79">
        <v>85219.97</v>
      </c>
      <c r="I79">
        <v>3534</v>
      </c>
      <c r="J79">
        <v>33755.81</v>
      </c>
      <c r="K79">
        <v>683.75</v>
      </c>
      <c r="L79">
        <v>174963.14</v>
      </c>
      <c r="M79">
        <v>98280.450000000012</v>
      </c>
      <c r="N79">
        <v>49018.220000000008</v>
      </c>
      <c r="O79">
        <v>147298.67000000001</v>
      </c>
      <c r="P79">
        <v>15081.380000000001</v>
      </c>
      <c r="Q79" t="s">
        <v>33</v>
      </c>
      <c r="R79" t="s">
        <v>34</v>
      </c>
      <c r="S79" t="s">
        <v>35</v>
      </c>
      <c r="T79" t="s">
        <v>44</v>
      </c>
      <c r="U79" t="s">
        <v>37</v>
      </c>
      <c r="V79" t="s">
        <v>38</v>
      </c>
      <c r="W79" t="s">
        <v>53</v>
      </c>
      <c r="X79" t="s">
        <v>76</v>
      </c>
      <c r="Y79" t="s">
        <v>74</v>
      </c>
      <c r="Z79" t="s">
        <v>42</v>
      </c>
      <c r="AA79">
        <v>45</v>
      </c>
      <c r="AB79">
        <v>240</v>
      </c>
    </row>
    <row r="80" spans="1:28" x14ac:dyDescent="0.25">
      <c r="A80" t="s">
        <v>58</v>
      </c>
      <c r="B80" s="1">
        <v>42845</v>
      </c>
      <c r="C80" t="s">
        <v>29</v>
      </c>
      <c r="D80" t="s">
        <v>55</v>
      </c>
      <c r="E80" t="s">
        <v>31</v>
      </c>
      <c r="F80" t="s">
        <v>71</v>
      </c>
      <c r="G80">
        <v>65</v>
      </c>
      <c r="H80">
        <v>115486.00000000001</v>
      </c>
      <c r="I80">
        <v>4185</v>
      </c>
      <c r="J80">
        <v>69157.840000000011</v>
      </c>
      <c r="K80">
        <v>420.25999999999993</v>
      </c>
      <c r="L80">
        <v>207840.42000000004</v>
      </c>
      <c r="M80">
        <v>110726.49999999997</v>
      </c>
      <c r="N80">
        <v>62864.109999999993</v>
      </c>
      <c r="O80">
        <v>173590.60999999996</v>
      </c>
      <c r="Q80" t="s">
        <v>33</v>
      </c>
      <c r="R80" t="s">
        <v>34</v>
      </c>
      <c r="S80" t="s">
        <v>35</v>
      </c>
      <c r="T80" t="s">
        <v>44</v>
      </c>
      <c r="U80" t="s">
        <v>37</v>
      </c>
      <c r="V80" t="s">
        <v>38</v>
      </c>
      <c r="W80" t="s">
        <v>53</v>
      </c>
      <c r="X80" t="s">
        <v>76</v>
      </c>
      <c r="Y80" t="s">
        <v>41</v>
      </c>
      <c r="Z80" t="s">
        <v>42</v>
      </c>
      <c r="AA80">
        <v>135</v>
      </c>
      <c r="AB80">
        <v>240</v>
      </c>
    </row>
    <row r="81" spans="1:28" x14ac:dyDescent="0.25">
      <c r="A81" t="s">
        <v>58</v>
      </c>
      <c r="B81" s="1">
        <v>42714</v>
      </c>
      <c r="C81" t="s">
        <v>29</v>
      </c>
      <c r="D81" t="s">
        <v>55</v>
      </c>
      <c r="E81" t="s">
        <v>31</v>
      </c>
      <c r="F81" t="s">
        <v>71</v>
      </c>
      <c r="G81">
        <v>45</v>
      </c>
      <c r="H81">
        <v>45050.830000000009</v>
      </c>
      <c r="I81">
        <v>3348</v>
      </c>
      <c r="J81">
        <v>4406.75</v>
      </c>
      <c r="K81">
        <v>588.41</v>
      </c>
      <c r="L81">
        <v>94897.110000000015</v>
      </c>
      <c r="M81">
        <v>51159.98</v>
      </c>
      <c r="N81">
        <v>30315.390000000003</v>
      </c>
      <c r="O81">
        <v>81475.37000000001</v>
      </c>
      <c r="P81">
        <v>8505.44</v>
      </c>
      <c r="Q81" t="s">
        <v>33</v>
      </c>
      <c r="R81" t="s">
        <v>34</v>
      </c>
      <c r="S81" t="s">
        <v>39</v>
      </c>
      <c r="T81" t="s">
        <v>44</v>
      </c>
      <c r="U81" t="s">
        <v>37</v>
      </c>
      <c r="V81" t="s">
        <v>38</v>
      </c>
      <c r="W81" t="s">
        <v>35</v>
      </c>
      <c r="X81" t="s">
        <v>76</v>
      </c>
      <c r="Y81" t="s">
        <v>41</v>
      </c>
      <c r="Z81" t="s">
        <v>42</v>
      </c>
      <c r="AA81">
        <v>135</v>
      </c>
      <c r="AB81">
        <v>240</v>
      </c>
    </row>
    <row r="82" spans="1:28" x14ac:dyDescent="0.25">
      <c r="A82" t="s">
        <v>61</v>
      </c>
      <c r="B82" s="1">
        <v>43430</v>
      </c>
      <c r="C82" t="s">
        <v>29</v>
      </c>
      <c r="D82" t="s">
        <v>55</v>
      </c>
      <c r="E82" t="s">
        <v>31</v>
      </c>
      <c r="F82" t="s">
        <v>71</v>
      </c>
      <c r="G82">
        <v>50</v>
      </c>
      <c r="H82">
        <v>81203.040000000037</v>
      </c>
      <c r="I82">
        <v>3627</v>
      </c>
      <c r="J82">
        <v>48108.069999999978</v>
      </c>
      <c r="K82">
        <v>2115.4900000000002</v>
      </c>
      <c r="L82">
        <v>136716.52000000002</v>
      </c>
      <c r="M82">
        <v>69317.649999999994</v>
      </c>
      <c r="N82">
        <v>47524.540000000008</v>
      </c>
      <c r="O82">
        <v>116842.19</v>
      </c>
      <c r="P82">
        <v>12261.630000000003</v>
      </c>
      <c r="Q82" t="s">
        <v>33</v>
      </c>
      <c r="R82" t="s">
        <v>43</v>
      </c>
      <c r="S82" t="s">
        <v>39</v>
      </c>
      <c r="T82" t="s">
        <v>44</v>
      </c>
      <c r="U82" t="s">
        <v>47</v>
      </c>
      <c r="V82" t="s">
        <v>38</v>
      </c>
      <c r="W82" t="s">
        <v>53</v>
      </c>
      <c r="X82" t="s">
        <v>76</v>
      </c>
      <c r="Y82" t="s">
        <v>74</v>
      </c>
      <c r="Z82" t="s">
        <v>42</v>
      </c>
      <c r="AA82">
        <v>45</v>
      </c>
      <c r="AB82">
        <v>240</v>
      </c>
    </row>
    <row r="83" spans="1:28" x14ac:dyDescent="0.25">
      <c r="A83" t="s">
        <v>61</v>
      </c>
      <c r="B83" s="1">
        <v>43430</v>
      </c>
      <c r="C83" t="s">
        <v>29</v>
      </c>
      <c r="D83" t="s">
        <v>55</v>
      </c>
      <c r="E83" t="s">
        <v>31</v>
      </c>
      <c r="F83" t="s">
        <v>32</v>
      </c>
      <c r="G83">
        <v>48</v>
      </c>
      <c r="H83">
        <v>83737.500000000029</v>
      </c>
      <c r="I83">
        <v>3534</v>
      </c>
      <c r="J83">
        <v>54233.779999999984</v>
      </c>
      <c r="K83">
        <v>2795.0200000000004</v>
      </c>
      <c r="L83">
        <v>147092.4</v>
      </c>
      <c r="M83">
        <v>69923.77</v>
      </c>
      <c r="N83">
        <v>51035.21</v>
      </c>
      <c r="O83">
        <v>120958.98000000001</v>
      </c>
      <c r="P83">
        <v>13059.080000000002</v>
      </c>
      <c r="Q83" t="s">
        <v>33</v>
      </c>
      <c r="R83" t="s">
        <v>34</v>
      </c>
      <c r="S83" t="s">
        <v>39</v>
      </c>
      <c r="T83" t="s">
        <v>44</v>
      </c>
      <c r="U83" t="s">
        <v>47</v>
      </c>
      <c r="V83" t="s">
        <v>38</v>
      </c>
      <c r="W83" t="s">
        <v>53</v>
      </c>
      <c r="X83" t="s">
        <v>75</v>
      </c>
      <c r="Y83" t="s">
        <v>74</v>
      </c>
      <c r="Z83" t="s">
        <v>42</v>
      </c>
      <c r="AA83">
        <v>45</v>
      </c>
      <c r="AB83">
        <v>240</v>
      </c>
    </row>
    <row r="84" spans="1:28" x14ac:dyDescent="0.25">
      <c r="A84" t="s">
        <v>61</v>
      </c>
      <c r="B84" s="1">
        <v>43787</v>
      </c>
      <c r="C84" t="s">
        <v>29</v>
      </c>
      <c r="D84" t="s">
        <v>55</v>
      </c>
      <c r="E84" t="s">
        <v>31</v>
      </c>
      <c r="F84" t="s">
        <v>32</v>
      </c>
      <c r="G84">
        <v>50</v>
      </c>
      <c r="H84">
        <v>87686.310000000012</v>
      </c>
      <c r="I84">
        <v>3627</v>
      </c>
      <c r="J84">
        <v>41771.759999999987</v>
      </c>
      <c r="K84">
        <v>2340.0700000000002</v>
      </c>
      <c r="L84">
        <v>144792.59000000003</v>
      </c>
      <c r="M84">
        <v>70390.459999999992</v>
      </c>
      <c r="N84">
        <v>52088.12</v>
      </c>
      <c r="O84">
        <v>122478.57999999999</v>
      </c>
      <c r="P84">
        <v>12995.349999999997</v>
      </c>
      <c r="Q84" t="s">
        <v>33</v>
      </c>
      <c r="R84" t="s">
        <v>34</v>
      </c>
      <c r="S84" t="s">
        <v>53</v>
      </c>
      <c r="T84" t="s">
        <v>44</v>
      </c>
      <c r="U84" t="s">
        <v>47</v>
      </c>
      <c r="V84" t="s">
        <v>38</v>
      </c>
      <c r="W84" t="s">
        <v>35</v>
      </c>
      <c r="X84" t="s">
        <v>75</v>
      </c>
      <c r="Y84" t="s">
        <v>41</v>
      </c>
      <c r="Z84" t="s">
        <v>45</v>
      </c>
      <c r="AA84">
        <v>90</v>
      </c>
      <c r="AB84">
        <v>0</v>
      </c>
    </row>
    <row r="85" spans="1:28" x14ac:dyDescent="0.25">
      <c r="A85" t="s">
        <v>63</v>
      </c>
      <c r="B85" s="1">
        <v>43600</v>
      </c>
      <c r="C85" t="s">
        <v>29</v>
      </c>
      <c r="D85" t="s">
        <v>55</v>
      </c>
      <c r="E85" t="s">
        <v>31</v>
      </c>
      <c r="F85" t="s">
        <v>32</v>
      </c>
      <c r="G85">
        <v>60</v>
      </c>
      <c r="H85">
        <v>94599.850000000035</v>
      </c>
      <c r="I85">
        <v>3627</v>
      </c>
      <c r="J85">
        <v>62323.270000000011</v>
      </c>
      <c r="K85">
        <v>2159.7400000000002</v>
      </c>
      <c r="L85">
        <v>174160.38000000003</v>
      </c>
      <c r="M85">
        <v>82755.28</v>
      </c>
      <c r="N85">
        <v>63219.720000000016</v>
      </c>
      <c r="O85">
        <v>145975</v>
      </c>
      <c r="P85">
        <v>15494.01</v>
      </c>
      <c r="Q85" t="s">
        <v>33</v>
      </c>
      <c r="R85" t="s">
        <v>34</v>
      </c>
      <c r="S85" t="s">
        <v>53</v>
      </c>
      <c r="T85" t="s">
        <v>44</v>
      </c>
      <c r="U85" t="s">
        <v>37</v>
      </c>
      <c r="V85" t="s">
        <v>38</v>
      </c>
      <c r="W85" t="s">
        <v>53</v>
      </c>
      <c r="X85" t="s">
        <v>75</v>
      </c>
      <c r="Y85" t="s">
        <v>74</v>
      </c>
      <c r="Z85" t="s">
        <v>45</v>
      </c>
      <c r="AA85">
        <v>45</v>
      </c>
      <c r="AB85">
        <v>0</v>
      </c>
    </row>
    <row r="86" spans="1:28" x14ac:dyDescent="0.25">
      <c r="A86" t="s">
        <v>63</v>
      </c>
      <c r="B86" s="1">
        <v>43709</v>
      </c>
      <c r="C86" t="s">
        <v>29</v>
      </c>
      <c r="D86" t="s">
        <v>55</v>
      </c>
      <c r="E86" t="s">
        <v>31</v>
      </c>
      <c r="F86" t="s">
        <v>49</v>
      </c>
      <c r="G86">
        <v>60</v>
      </c>
      <c r="H86">
        <v>103463.15</v>
      </c>
      <c r="I86">
        <v>4185</v>
      </c>
      <c r="J86">
        <v>39235.620000000003</v>
      </c>
      <c r="L86">
        <v>152634.10999999999</v>
      </c>
      <c r="M86">
        <v>72556.740000000005</v>
      </c>
      <c r="N86">
        <v>56940.520000000004</v>
      </c>
      <c r="O86">
        <v>129497.26000000001</v>
      </c>
      <c r="P86">
        <v>13591.599999999997</v>
      </c>
      <c r="Q86" t="s">
        <v>33</v>
      </c>
      <c r="R86" t="s">
        <v>43</v>
      </c>
      <c r="S86" t="s">
        <v>35</v>
      </c>
      <c r="T86" t="s">
        <v>44</v>
      </c>
      <c r="U86" t="s">
        <v>37</v>
      </c>
      <c r="V86" t="s">
        <v>38</v>
      </c>
      <c r="W86" t="s">
        <v>53</v>
      </c>
      <c r="X86" t="s">
        <v>75</v>
      </c>
      <c r="Y86" t="s">
        <v>41</v>
      </c>
      <c r="Z86" t="s">
        <v>45</v>
      </c>
      <c r="AA86">
        <v>135</v>
      </c>
      <c r="AB86">
        <v>0</v>
      </c>
    </row>
    <row r="87" spans="1:28" x14ac:dyDescent="0.25">
      <c r="A87" t="s">
        <v>63</v>
      </c>
      <c r="B87" s="1">
        <v>43709</v>
      </c>
      <c r="C87" t="s">
        <v>29</v>
      </c>
      <c r="D87" t="s">
        <v>55</v>
      </c>
      <c r="E87" t="s">
        <v>31</v>
      </c>
      <c r="F87" t="s">
        <v>49</v>
      </c>
      <c r="G87">
        <v>59</v>
      </c>
      <c r="H87">
        <v>42645.880000000012</v>
      </c>
      <c r="I87">
        <v>3999</v>
      </c>
      <c r="J87">
        <v>300</v>
      </c>
      <c r="K87">
        <v>210</v>
      </c>
      <c r="L87">
        <v>89612.900000000023</v>
      </c>
      <c r="M87">
        <v>42152.829999999994</v>
      </c>
      <c r="N87">
        <v>34113.9</v>
      </c>
      <c r="O87">
        <v>76266.73</v>
      </c>
      <c r="P87">
        <v>8422.8499999999985</v>
      </c>
      <c r="Q87" t="s">
        <v>33</v>
      </c>
      <c r="R87" t="s">
        <v>43</v>
      </c>
      <c r="S87" t="s">
        <v>39</v>
      </c>
      <c r="T87" t="s">
        <v>44</v>
      </c>
      <c r="U87" t="s">
        <v>37</v>
      </c>
      <c r="V87" t="s">
        <v>38</v>
      </c>
      <c r="W87" t="s">
        <v>53</v>
      </c>
      <c r="X87" t="s">
        <v>75</v>
      </c>
      <c r="Y87" t="s">
        <v>41</v>
      </c>
      <c r="Z87" t="s">
        <v>45</v>
      </c>
      <c r="AA87">
        <v>135</v>
      </c>
      <c r="AB87">
        <v>0</v>
      </c>
    </row>
    <row r="88" spans="1:28" x14ac:dyDescent="0.25">
      <c r="A88" t="s">
        <v>66</v>
      </c>
      <c r="B88" s="1">
        <v>43709</v>
      </c>
      <c r="C88" t="s">
        <v>29</v>
      </c>
      <c r="D88" t="s">
        <v>55</v>
      </c>
      <c r="E88" t="s">
        <v>31</v>
      </c>
      <c r="F88" t="s">
        <v>49</v>
      </c>
      <c r="G88">
        <v>61</v>
      </c>
      <c r="H88">
        <v>89104.050000000017</v>
      </c>
      <c r="I88">
        <v>3720</v>
      </c>
      <c r="J88">
        <v>29868.769999999997</v>
      </c>
      <c r="K88">
        <v>1954.0900000000001</v>
      </c>
      <c r="L88">
        <v>132527.41999999998</v>
      </c>
      <c r="M88">
        <v>61190.040000000008</v>
      </c>
      <c r="N88">
        <v>50527.340000000004</v>
      </c>
      <c r="O88">
        <v>111717.38</v>
      </c>
      <c r="P88">
        <v>12018.649999999998</v>
      </c>
      <c r="Q88" t="s">
        <v>33</v>
      </c>
      <c r="R88" t="s">
        <v>34</v>
      </c>
      <c r="S88" t="s">
        <v>39</v>
      </c>
      <c r="T88" t="s">
        <v>44</v>
      </c>
      <c r="U88" t="s">
        <v>37</v>
      </c>
      <c r="V88" t="s">
        <v>38</v>
      </c>
      <c r="W88" t="s">
        <v>53</v>
      </c>
      <c r="X88" t="s">
        <v>75</v>
      </c>
      <c r="Y88" t="s">
        <v>74</v>
      </c>
      <c r="Z88" t="s">
        <v>45</v>
      </c>
      <c r="AA88">
        <v>45</v>
      </c>
      <c r="AB88">
        <v>0</v>
      </c>
    </row>
    <row r="89" spans="1:28" x14ac:dyDescent="0.25">
      <c r="A89" t="s">
        <v>68</v>
      </c>
      <c r="B89" s="1">
        <v>42717</v>
      </c>
      <c r="C89" t="s">
        <v>29</v>
      </c>
      <c r="D89" t="s">
        <v>55</v>
      </c>
      <c r="E89" t="s">
        <v>31</v>
      </c>
      <c r="F89" t="s">
        <v>52</v>
      </c>
      <c r="G89">
        <v>57</v>
      </c>
      <c r="H89">
        <v>95472.19</v>
      </c>
      <c r="I89">
        <v>3720</v>
      </c>
      <c r="J89">
        <v>42834.419999999991</v>
      </c>
      <c r="K89">
        <v>2364.6200000000003</v>
      </c>
      <c r="L89">
        <v>151962.97999999998</v>
      </c>
      <c r="M89">
        <v>70960.97</v>
      </c>
      <c r="N89">
        <v>53598.409999999989</v>
      </c>
      <c r="O89">
        <v>124559.37999999999</v>
      </c>
      <c r="P89">
        <v>13705.379999999997</v>
      </c>
      <c r="Q89" t="s">
        <v>33</v>
      </c>
      <c r="R89" t="s">
        <v>34</v>
      </c>
      <c r="S89" t="s">
        <v>39</v>
      </c>
      <c r="T89" t="s">
        <v>44</v>
      </c>
      <c r="U89" t="s">
        <v>47</v>
      </c>
      <c r="V89" t="s">
        <v>50</v>
      </c>
      <c r="W89" t="s">
        <v>53</v>
      </c>
      <c r="X89" t="s">
        <v>75</v>
      </c>
      <c r="Y89" t="s">
        <v>74</v>
      </c>
      <c r="Z89" t="s">
        <v>45</v>
      </c>
      <c r="AA89">
        <v>45</v>
      </c>
      <c r="AB89">
        <v>0</v>
      </c>
    </row>
    <row r="90" spans="1:28" x14ac:dyDescent="0.25">
      <c r="A90" t="s">
        <v>68</v>
      </c>
      <c r="B90" s="1">
        <v>42717</v>
      </c>
      <c r="C90" t="s">
        <v>29</v>
      </c>
      <c r="D90" t="s">
        <v>55</v>
      </c>
      <c r="E90" t="s">
        <v>31</v>
      </c>
      <c r="F90" t="s">
        <v>52</v>
      </c>
      <c r="G90">
        <v>58</v>
      </c>
      <c r="H90">
        <v>102292.46000000005</v>
      </c>
      <c r="I90">
        <v>3999</v>
      </c>
      <c r="J90">
        <v>68030.03</v>
      </c>
      <c r="K90">
        <v>3247.2400000000011</v>
      </c>
      <c r="L90">
        <v>182979.63000000003</v>
      </c>
      <c r="M90">
        <v>85161.42</v>
      </c>
      <c r="N90">
        <v>66993.940000000017</v>
      </c>
      <c r="O90">
        <v>152155.36000000002</v>
      </c>
      <c r="P90">
        <v>16505.820000000003</v>
      </c>
      <c r="Q90" t="s">
        <v>33</v>
      </c>
      <c r="R90" t="s">
        <v>34</v>
      </c>
      <c r="S90" t="s">
        <v>39</v>
      </c>
      <c r="T90" t="s">
        <v>44</v>
      </c>
      <c r="U90" t="s">
        <v>37</v>
      </c>
      <c r="V90" t="s">
        <v>38</v>
      </c>
      <c r="W90" t="s">
        <v>53</v>
      </c>
      <c r="X90" t="s">
        <v>75</v>
      </c>
      <c r="Y90" t="s">
        <v>74</v>
      </c>
      <c r="Z90" t="s">
        <v>45</v>
      </c>
      <c r="AA90">
        <v>45</v>
      </c>
      <c r="AB90">
        <v>0</v>
      </c>
    </row>
    <row r="91" spans="1:28" x14ac:dyDescent="0.25">
      <c r="A91" t="s">
        <v>68</v>
      </c>
      <c r="B91" s="1">
        <v>42934</v>
      </c>
      <c r="C91" t="s">
        <v>29</v>
      </c>
      <c r="D91" t="s">
        <v>55</v>
      </c>
      <c r="E91" t="s">
        <v>31</v>
      </c>
      <c r="F91" t="s">
        <v>52</v>
      </c>
      <c r="G91">
        <v>59</v>
      </c>
      <c r="H91">
        <v>103310.83</v>
      </c>
      <c r="I91">
        <v>4371</v>
      </c>
      <c r="J91">
        <v>57276.889999999985</v>
      </c>
      <c r="K91">
        <v>773.34</v>
      </c>
      <c r="L91">
        <v>173551.12</v>
      </c>
      <c r="M91">
        <v>80742.499999999985</v>
      </c>
      <c r="N91">
        <v>62049.30000000001</v>
      </c>
      <c r="O91">
        <v>142791.79999999999</v>
      </c>
      <c r="P91">
        <v>15601.550000000007</v>
      </c>
      <c r="Q91" t="s">
        <v>33</v>
      </c>
      <c r="R91" t="s">
        <v>43</v>
      </c>
      <c r="S91" t="s">
        <v>39</v>
      </c>
      <c r="T91" t="s">
        <v>44</v>
      </c>
      <c r="U91" t="s">
        <v>37</v>
      </c>
      <c r="V91" t="s">
        <v>38</v>
      </c>
      <c r="W91" t="s">
        <v>35</v>
      </c>
      <c r="X91" t="s">
        <v>75</v>
      </c>
      <c r="Y91" t="s">
        <v>41</v>
      </c>
      <c r="Z91" t="s">
        <v>45</v>
      </c>
      <c r="AA91">
        <v>90</v>
      </c>
      <c r="AB91">
        <v>0</v>
      </c>
    </row>
    <row r="92" spans="1:28" x14ac:dyDescent="0.25">
      <c r="A92" t="s">
        <v>70</v>
      </c>
      <c r="B92" s="1">
        <v>43373</v>
      </c>
      <c r="C92" t="s">
        <v>29</v>
      </c>
      <c r="D92" t="s">
        <v>55</v>
      </c>
      <c r="E92" t="s">
        <v>31</v>
      </c>
      <c r="F92" t="s">
        <v>57</v>
      </c>
      <c r="G92">
        <v>59</v>
      </c>
      <c r="H92">
        <v>93379.150000000009</v>
      </c>
      <c r="I92">
        <v>4464</v>
      </c>
      <c r="J92">
        <v>13555.640000000003</v>
      </c>
      <c r="K92">
        <v>1185.7499999999995</v>
      </c>
      <c r="L92">
        <v>138252.81</v>
      </c>
      <c r="M92">
        <v>66051.12</v>
      </c>
      <c r="O92">
        <v>66051.12</v>
      </c>
      <c r="P92">
        <v>11837.46</v>
      </c>
      <c r="Q92" t="s">
        <v>33</v>
      </c>
      <c r="R92" t="s">
        <v>34</v>
      </c>
      <c r="S92" t="s">
        <v>39</v>
      </c>
      <c r="T92" t="s">
        <v>44</v>
      </c>
      <c r="U92" t="s">
        <v>37</v>
      </c>
      <c r="V92" t="s">
        <v>38</v>
      </c>
      <c r="W92" t="s">
        <v>53</v>
      </c>
      <c r="X92" t="s">
        <v>75</v>
      </c>
      <c r="Y92" t="s">
        <v>41</v>
      </c>
      <c r="Z92" t="s">
        <v>45</v>
      </c>
      <c r="AA92">
        <v>90</v>
      </c>
      <c r="AB92">
        <v>0</v>
      </c>
    </row>
    <row r="93" spans="1:28" x14ac:dyDescent="0.25">
      <c r="A93" t="s">
        <v>70</v>
      </c>
      <c r="B93" s="1">
        <v>42389</v>
      </c>
      <c r="C93" t="s">
        <v>29</v>
      </c>
      <c r="D93" t="s">
        <v>55</v>
      </c>
      <c r="E93" t="s">
        <v>31</v>
      </c>
      <c r="F93" t="s">
        <v>57</v>
      </c>
      <c r="G93">
        <v>56</v>
      </c>
      <c r="H93">
        <v>78924.960000000021</v>
      </c>
      <c r="I93">
        <v>4185</v>
      </c>
      <c r="J93">
        <v>6753.9999999999991</v>
      </c>
      <c r="K93">
        <v>536.54000000000008</v>
      </c>
      <c r="L93">
        <v>106940.78000000003</v>
      </c>
      <c r="M93">
        <v>55568.25</v>
      </c>
      <c r="N93">
        <v>35284.840000000004</v>
      </c>
      <c r="O93">
        <v>90853.09</v>
      </c>
      <c r="P93">
        <v>9671.4199999999983</v>
      </c>
      <c r="Q93" t="s">
        <v>33</v>
      </c>
      <c r="R93" t="s">
        <v>34</v>
      </c>
      <c r="S93" t="s">
        <v>53</v>
      </c>
      <c r="T93" t="s">
        <v>44</v>
      </c>
      <c r="U93" t="s">
        <v>37</v>
      </c>
      <c r="V93" t="s">
        <v>38</v>
      </c>
      <c r="W93" t="s">
        <v>39</v>
      </c>
      <c r="X93" t="s">
        <v>75</v>
      </c>
      <c r="Y93" t="s">
        <v>74</v>
      </c>
      <c r="Z93" t="s">
        <v>45</v>
      </c>
      <c r="AA93">
        <v>45</v>
      </c>
      <c r="AB93">
        <v>0</v>
      </c>
    </row>
    <row r="94" spans="1:28" x14ac:dyDescent="0.25">
      <c r="A94" t="s">
        <v>70</v>
      </c>
      <c r="B94" s="1">
        <v>42389</v>
      </c>
      <c r="C94" t="s">
        <v>29</v>
      </c>
      <c r="D94" t="s">
        <v>55</v>
      </c>
      <c r="E94" t="s">
        <v>31</v>
      </c>
      <c r="F94" t="s">
        <v>57</v>
      </c>
      <c r="G94">
        <v>58</v>
      </c>
      <c r="H94">
        <v>96080.84</v>
      </c>
      <c r="I94">
        <v>4092</v>
      </c>
      <c r="J94">
        <v>29564.409999999993</v>
      </c>
      <c r="K94">
        <v>1673.3100000000002</v>
      </c>
      <c r="L94">
        <v>135412.41999999998</v>
      </c>
      <c r="M94">
        <v>72152.159999999974</v>
      </c>
      <c r="N94">
        <v>42982.099999999984</v>
      </c>
      <c r="O94">
        <v>115134.25999999995</v>
      </c>
      <c r="Q94" t="s">
        <v>33</v>
      </c>
      <c r="R94" t="s">
        <v>34</v>
      </c>
      <c r="S94" t="s">
        <v>53</v>
      </c>
      <c r="T94" t="s">
        <v>44</v>
      </c>
      <c r="U94" t="s">
        <v>37</v>
      </c>
      <c r="V94" t="s">
        <v>38</v>
      </c>
      <c r="W94" t="s">
        <v>35</v>
      </c>
      <c r="X94" t="s">
        <v>75</v>
      </c>
      <c r="Y94" t="s">
        <v>41</v>
      </c>
      <c r="Z94" t="s">
        <v>45</v>
      </c>
      <c r="AA94">
        <v>135</v>
      </c>
      <c r="AB94">
        <v>0</v>
      </c>
    </row>
    <row r="95" spans="1:28" x14ac:dyDescent="0.25">
      <c r="A95" t="s">
        <v>72</v>
      </c>
      <c r="B95" s="1">
        <v>43364</v>
      </c>
      <c r="C95" t="s">
        <v>29</v>
      </c>
      <c r="D95" t="s">
        <v>55</v>
      </c>
      <c r="E95" t="s">
        <v>31</v>
      </c>
      <c r="F95" t="s">
        <v>59</v>
      </c>
      <c r="G95">
        <v>46</v>
      </c>
      <c r="H95">
        <v>67220.89</v>
      </c>
      <c r="I95">
        <v>2232</v>
      </c>
      <c r="J95">
        <v>19292.889999999996</v>
      </c>
      <c r="K95">
        <v>1248.0400000000002</v>
      </c>
      <c r="L95">
        <v>117247.67999999999</v>
      </c>
      <c r="M95">
        <v>50585.75</v>
      </c>
      <c r="N95">
        <v>50024.69000000001</v>
      </c>
      <c r="O95">
        <v>100610.44</v>
      </c>
      <c r="P95">
        <v>10065.719999999999</v>
      </c>
      <c r="Q95" t="s">
        <v>56</v>
      </c>
      <c r="R95" t="s">
        <v>43</v>
      </c>
      <c r="S95" t="s">
        <v>35</v>
      </c>
      <c r="T95" t="s">
        <v>44</v>
      </c>
      <c r="U95" t="s">
        <v>37</v>
      </c>
      <c r="V95" t="s">
        <v>38</v>
      </c>
      <c r="W95" t="s">
        <v>35</v>
      </c>
      <c r="X95" t="s">
        <v>75</v>
      </c>
      <c r="Y95" t="s">
        <v>74</v>
      </c>
      <c r="Z95" t="s">
        <v>45</v>
      </c>
      <c r="AA95">
        <v>45</v>
      </c>
      <c r="AB95">
        <v>0</v>
      </c>
    </row>
    <row r="96" spans="1:28" x14ac:dyDescent="0.25">
      <c r="A96" t="s">
        <v>72</v>
      </c>
      <c r="B96" s="1">
        <v>43364</v>
      </c>
      <c r="C96" t="s">
        <v>29</v>
      </c>
      <c r="D96" t="s">
        <v>55</v>
      </c>
      <c r="E96" t="s">
        <v>31</v>
      </c>
      <c r="F96" t="s">
        <v>59</v>
      </c>
      <c r="G96">
        <v>50</v>
      </c>
      <c r="H96">
        <v>83256.430000000008</v>
      </c>
      <c r="I96">
        <v>2511</v>
      </c>
      <c r="J96">
        <v>44468.839999999989</v>
      </c>
      <c r="K96">
        <v>1146.1300000000001</v>
      </c>
      <c r="L96">
        <v>135916.15</v>
      </c>
      <c r="M96">
        <v>60505.57</v>
      </c>
      <c r="N96">
        <v>50000.330000000009</v>
      </c>
      <c r="O96">
        <v>110505.90000000001</v>
      </c>
      <c r="P96">
        <v>11874.92</v>
      </c>
      <c r="Q96" t="s">
        <v>56</v>
      </c>
      <c r="R96" t="s">
        <v>43</v>
      </c>
      <c r="S96" t="s">
        <v>39</v>
      </c>
      <c r="T96" t="s">
        <v>44</v>
      </c>
      <c r="U96" t="s">
        <v>37</v>
      </c>
      <c r="V96" t="s">
        <v>38</v>
      </c>
      <c r="W96" t="s">
        <v>53</v>
      </c>
      <c r="X96" t="s">
        <v>75</v>
      </c>
      <c r="Y96" t="s">
        <v>41</v>
      </c>
      <c r="Z96" t="s">
        <v>45</v>
      </c>
      <c r="AA96">
        <v>135</v>
      </c>
      <c r="AB96">
        <v>0</v>
      </c>
    </row>
    <row r="97" spans="1:28" x14ac:dyDescent="0.25">
      <c r="A97" t="s">
        <v>72</v>
      </c>
      <c r="B97" s="1">
        <v>43364</v>
      </c>
      <c r="C97" t="s">
        <v>29</v>
      </c>
      <c r="D97" t="s">
        <v>55</v>
      </c>
      <c r="E97" t="s">
        <v>31</v>
      </c>
      <c r="F97" t="s">
        <v>59</v>
      </c>
      <c r="G97">
        <v>52</v>
      </c>
      <c r="H97">
        <v>92458.910000000033</v>
      </c>
      <c r="I97">
        <v>2604</v>
      </c>
      <c r="J97">
        <v>33709.970000000008</v>
      </c>
      <c r="K97">
        <v>1289.8200000000004</v>
      </c>
      <c r="L97">
        <v>133012.70000000004</v>
      </c>
      <c r="M97">
        <v>54632.63</v>
      </c>
      <c r="N97">
        <v>54107.490000000005</v>
      </c>
      <c r="O97">
        <v>108740.12</v>
      </c>
      <c r="P97">
        <v>11725.169999999998</v>
      </c>
      <c r="Q97" t="s">
        <v>56</v>
      </c>
      <c r="R97" t="s">
        <v>34</v>
      </c>
      <c r="S97" t="s">
        <v>39</v>
      </c>
      <c r="T97" t="s">
        <v>44</v>
      </c>
      <c r="U97" t="s">
        <v>37</v>
      </c>
      <c r="V97" t="s">
        <v>38</v>
      </c>
      <c r="W97" t="s">
        <v>53</v>
      </c>
      <c r="X97" t="s">
        <v>75</v>
      </c>
      <c r="Y97" t="s">
        <v>74</v>
      </c>
      <c r="Z97" t="s">
        <v>45</v>
      </c>
      <c r="AA97">
        <v>45</v>
      </c>
      <c r="AB97">
        <v>0</v>
      </c>
    </row>
    <row r="98" spans="1:28" x14ac:dyDescent="0.25">
      <c r="A98" t="s">
        <v>73</v>
      </c>
      <c r="B98" s="1">
        <v>43364</v>
      </c>
      <c r="C98" t="s">
        <v>29</v>
      </c>
      <c r="D98" t="s">
        <v>30</v>
      </c>
      <c r="E98" t="s">
        <v>31</v>
      </c>
      <c r="F98" t="s">
        <v>62</v>
      </c>
      <c r="G98">
        <v>53</v>
      </c>
      <c r="H98">
        <v>93063.35</v>
      </c>
      <c r="I98">
        <v>2976</v>
      </c>
      <c r="J98">
        <v>38994.19</v>
      </c>
      <c r="K98">
        <v>1162.99</v>
      </c>
      <c r="L98">
        <v>148558.39999999999</v>
      </c>
      <c r="M98">
        <v>69985.81</v>
      </c>
      <c r="N98">
        <v>56962.740000000013</v>
      </c>
      <c r="O98">
        <v>126948.55000000002</v>
      </c>
      <c r="P98">
        <v>13021.500000000002</v>
      </c>
      <c r="Q98" t="s">
        <v>33</v>
      </c>
      <c r="R98" t="s">
        <v>43</v>
      </c>
      <c r="S98" t="s">
        <v>39</v>
      </c>
      <c r="T98" t="s">
        <v>44</v>
      </c>
      <c r="U98" t="s">
        <v>47</v>
      </c>
      <c r="V98" t="s">
        <v>50</v>
      </c>
      <c r="W98" t="s">
        <v>53</v>
      </c>
      <c r="X98" t="s">
        <v>75</v>
      </c>
      <c r="Y98" t="s">
        <v>41</v>
      </c>
      <c r="Z98" t="s">
        <v>45</v>
      </c>
      <c r="AA98">
        <v>90</v>
      </c>
      <c r="AB98">
        <v>0</v>
      </c>
    </row>
    <row r="99" spans="1:28" x14ac:dyDescent="0.25">
      <c r="A99" t="s">
        <v>73</v>
      </c>
      <c r="B99" s="1">
        <v>43364</v>
      </c>
      <c r="C99" t="s">
        <v>29</v>
      </c>
      <c r="D99" t="s">
        <v>30</v>
      </c>
      <c r="E99" t="s">
        <v>31</v>
      </c>
      <c r="F99" t="s">
        <v>62</v>
      </c>
      <c r="G99">
        <v>55</v>
      </c>
      <c r="H99">
        <v>94365.080000000031</v>
      </c>
      <c r="I99">
        <v>3162</v>
      </c>
      <c r="J99">
        <v>38224.26999999999</v>
      </c>
      <c r="K99">
        <v>2132.2499999999995</v>
      </c>
      <c r="L99">
        <v>146205.43000000002</v>
      </c>
      <c r="M99">
        <v>70347.050000000017</v>
      </c>
      <c r="N99">
        <v>53930.85</v>
      </c>
      <c r="O99">
        <v>124277.90000000002</v>
      </c>
      <c r="P99">
        <v>13001.019999999999</v>
      </c>
      <c r="Q99" t="s">
        <v>33</v>
      </c>
      <c r="R99" t="s">
        <v>34</v>
      </c>
      <c r="S99" t="s">
        <v>39</v>
      </c>
      <c r="T99" t="s">
        <v>44</v>
      </c>
      <c r="U99" t="s">
        <v>47</v>
      </c>
      <c r="V99" t="s">
        <v>38</v>
      </c>
      <c r="W99" t="s">
        <v>39</v>
      </c>
      <c r="X99" t="s">
        <v>75</v>
      </c>
      <c r="Y99" t="s">
        <v>74</v>
      </c>
      <c r="Z99" t="s">
        <v>45</v>
      </c>
      <c r="AA99">
        <v>45</v>
      </c>
      <c r="AB99">
        <v>0</v>
      </c>
    </row>
    <row r="100" spans="1:28" x14ac:dyDescent="0.25">
      <c r="A100" t="s">
        <v>73</v>
      </c>
      <c r="B100" s="1">
        <v>43364</v>
      </c>
      <c r="C100" t="s">
        <v>29</v>
      </c>
      <c r="D100" t="s">
        <v>30</v>
      </c>
      <c r="E100" t="s">
        <v>31</v>
      </c>
      <c r="F100" t="s">
        <v>62</v>
      </c>
      <c r="G100">
        <v>56</v>
      </c>
      <c r="H100">
        <v>100781.99</v>
      </c>
      <c r="I100">
        <v>3720</v>
      </c>
      <c r="J100">
        <v>48729.91</v>
      </c>
      <c r="L100">
        <v>167805.45</v>
      </c>
      <c r="M100">
        <v>83253.23000000001</v>
      </c>
      <c r="N100">
        <v>60673.8</v>
      </c>
      <c r="O100">
        <v>143927.03000000003</v>
      </c>
      <c r="P100">
        <v>14859.670000000006</v>
      </c>
      <c r="Q100" t="s">
        <v>33</v>
      </c>
      <c r="R100" t="s">
        <v>34</v>
      </c>
      <c r="S100" t="s">
        <v>39</v>
      </c>
      <c r="T100" t="s">
        <v>44</v>
      </c>
      <c r="U100" t="s">
        <v>47</v>
      </c>
      <c r="V100" t="s">
        <v>38</v>
      </c>
      <c r="W100" t="s">
        <v>53</v>
      </c>
      <c r="X100" t="s">
        <v>75</v>
      </c>
      <c r="Y100" t="s">
        <v>41</v>
      </c>
      <c r="Z100" t="s">
        <v>42</v>
      </c>
      <c r="AA100">
        <v>135</v>
      </c>
      <c r="AB100">
        <v>240</v>
      </c>
    </row>
    <row r="101" spans="1:28" x14ac:dyDescent="0.25">
      <c r="A101" t="s">
        <v>28</v>
      </c>
      <c r="B101" s="1">
        <v>43364</v>
      </c>
      <c r="C101" t="s">
        <v>77</v>
      </c>
      <c r="D101" t="s">
        <v>30</v>
      </c>
      <c r="E101" t="s">
        <v>31</v>
      </c>
      <c r="F101" t="s">
        <v>64</v>
      </c>
      <c r="G101">
        <v>55</v>
      </c>
      <c r="H101">
        <v>56754.009999999995</v>
      </c>
      <c r="I101">
        <v>3627</v>
      </c>
      <c r="J101">
        <v>6978.4600000000009</v>
      </c>
      <c r="K101">
        <v>0</v>
      </c>
      <c r="L101">
        <v>123976.45999999999</v>
      </c>
      <c r="M101">
        <v>60206.439999999988</v>
      </c>
      <c r="N101">
        <v>42829.760000000002</v>
      </c>
      <c r="O101">
        <v>103036.19999999998</v>
      </c>
      <c r="P101">
        <v>11038.689999999997</v>
      </c>
      <c r="Q101" t="s">
        <v>33</v>
      </c>
      <c r="R101" t="s">
        <v>34</v>
      </c>
      <c r="S101" t="s">
        <v>35</v>
      </c>
      <c r="T101" t="s">
        <v>44</v>
      </c>
      <c r="U101" t="s">
        <v>47</v>
      </c>
      <c r="V101" t="s">
        <v>38</v>
      </c>
      <c r="W101" t="s">
        <v>53</v>
      </c>
      <c r="X101" t="s">
        <v>75</v>
      </c>
      <c r="Y101" t="s">
        <v>74</v>
      </c>
      <c r="Z101" t="s">
        <v>42</v>
      </c>
      <c r="AA101">
        <v>45</v>
      </c>
      <c r="AB101">
        <v>240</v>
      </c>
    </row>
    <row r="102" spans="1:28" x14ac:dyDescent="0.25">
      <c r="A102" t="s">
        <v>28</v>
      </c>
      <c r="B102" s="1">
        <v>43031</v>
      </c>
      <c r="C102" t="s">
        <v>77</v>
      </c>
      <c r="D102" t="s">
        <v>30</v>
      </c>
      <c r="E102" t="s">
        <v>31</v>
      </c>
      <c r="F102" t="s">
        <v>64</v>
      </c>
      <c r="G102">
        <v>50</v>
      </c>
      <c r="H102">
        <v>3386.67</v>
      </c>
      <c r="I102">
        <v>465</v>
      </c>
      <c r="J102">
        <v>0</v>
      </c>
      <c r="K102">
        <v>0</v>
      </c>
      <c r="L102">
        <v>33143.319999999992</v>
      </c>
      <c r="M102">
        <v>18464.000000000004</v>
      </c>
      <c r="N102">
        <v>8943.01</v>
      </c>
      <c r="O102">
        <v>27407.010000000002</v>
      </c>
      <c r="P102">
        <v>3400.66</v>
      </c>
      <c r="Q102" t="s">
        <v>33</v>
      </c>
      <c r="R102" t="s">
        <v>43</v>
      </c>
      <c r="S102" t="s">
        <v>39</v>
      </c>
      <c r="T102" t="s">
        <v>44</v>
      </c>
      <c r="U102" t="s">
        <v>37</v>
      </c>
      <c r="V102" t="s">
        <v>38</v>
      </c>
      <c r="W102" t="s">
        <v>53</v>
      </c>
      <c r="X102" t="s">
        <v>75</v>
      </c>
      <c r="Y102" t="s">
        <v>41</v>
      </c>
      <c r="Z102" t="s">
        <v>42</v>
      </c>
      <c r="AA102">
        <v>90</v>
      </c>
      <c r="AB102">
        <v>240</v>
      </c>
    </row>
    <row r="103" spans="1:28" x14ac:dyDescent="0.25">
      <c r="A103" t="s">
        <v>28</v>
      </c>
      <c r="B103" s="1">
        <v>42714</v>
      </c>
      <c r="C103" t="s">
        <v>77</v>
      </c>
      <c r="D103" t="s">
        <v>30</v>
      </c>
      <c r="E103" t="s">
        <v>31</v>
      </c>
      <c r="F103" t="s">
        <v>64</v>
      </c>
      <c r="G103">
        <v>3</v>
      </c>
      <c r="H103">
        <v>1845.83</v>
      </c>
      <c r="I103">
        <v>279</v>
      </c>
      <c r="J103">
        <v>0</v>
      </c>
      <c r="K103">
        <v>0</v>
      </c>
      <c r="L103">
        <v>2124.83</v>
      </c>
      <c r="M103">
        <v>868.21</v>
      </c>
      <c r="N103">
        <v>994.41</v>
      </c>
      <c r="O103">
        <v>1862.62</v>
      </c>
      <c r="P103">
        <v>270.27</v>
      </c>
      <c r="Q103" t="s">
        <v>33</v>
      </c>
      <c r="R103" t="s">
        <v>34</v>
      </c>
      <c r="S103" t="s">
        <v>39</v>
      </c>
      <c r="T103" t="s">
        <v>44</v>
      </c>
      <c r="U103" t="s">
        <v>47</v>
      </c>
      <c r="V103" t="s">
        <v>38</v>
      </c>
      <c r="W103" t="s">
        <v>53</v>
      </c>
      <c r="X103" t="s">
        <v>75</v>
      </c>
      <c r="Y103" t="s">
        <v>41</v>
      </c>
      <c r="Z103" t="s">
        <v>42</v>
      </c>
      <c r="AA103">
        <v>135</v>
      </c>
      <c r="AB103">
        <v>240</v>
      </c>
    </row>
    <row r="104" spans="1:28" x14ac:dyDescent="0.25">
      <c r="A104" t="s">
        <v>48</v>
      </c>
      <c r="B104" s="1">
        <v>42714</v>
      </c>
      <c r="C104" t="s">
        <v>77</v>
      </c>
      <c r="D104" t="s">
        <v>30</v>
      </c>
      <c r="E104" t="s">
        <v>31</v>
      </c>
      <c r="F104" t="s">
        <v>69</v>
      </c>
      <c r="G104">
        <v>7</v>
      </c>
      <c r="H104">
        <v>6627.5</v>
      </c>
      <c r="I104">
        <v>465</v>
      </c>
      <c r="J104">
        <v>0</v>
      </c>
      <c r="K104">
        <v>0</v>
      </c>
      <c r="L104">
        <v>7092.5</v>
      </c>
      <c r="M104">
        <v>5261.1</v>
      </c>
      <c r="O104">
        <v>5261.1</v>
      </c>
      <c r="P104">
        <v>555.86</v>
      </c>
      <c r="Q104" t="s">
        <v>33</v>
      </c>
      <c r="R104" t="s">
        <v>34</v>
      </c>
      <c r="S104" t="s">
        <v>39</v>
      </c>
      <c r="T104" t="s">
        <v>44</v>
      </c>
      <c r="U104" t="s">
        <v>37</v>
      </c>
      <c r="V104" t="s">
        <v>50</v>
      </c>
      <c r="W104" t="s">
        <v>53</v>
      </c>
      <c r="X104" t="s">
        <v>75</v>
      </c>
      <c r="Y104" t="s">
        <v>74</v>
      </c>
      <c r="Z104" t="s">
        <v>42</v>
      </c>
      <c r="AA104">
        <v>45</v>
      </c>
      <c r="AB104">
        <v>240</v>
      </c>
    </row>
    <row r="105" spans="1:28" x14ac:dyDescent="0.25">
      <c r="A105" t="s">
        <v>48</v>
      </c>
      <c r="B105" s="1">
        <v>43465</v>
      </c>
      <c r="C105" t="s">
        <v>77</v>
      </c>
      <c r="D105" t="s">
        <v>30</v>
      </c>
      <c r="E105" t="s">
        <v>31</v>
      </c>
      <c r="F105" t="s">
        <v>69</v>
      </c>
      <c r="G105">
        <v>11</v>
      </c>
      <c r="H105">
        <v>15823.23</v>
      </c>
      <c r="I105">
        <v>465</v>
      </c>
      <c r="J105">
        <v>9262.880000000001</v>
      </c>
      <c r="K105">
        <v>663.3</v>
      </c>
      <c r="L105">
        <v>28969.96</v>
      </c>
      <c r="M105">
        <v>22573.49</v>
      </c>
      <c r="N105">
        <v>1507.15</v>
      </c>
      <c r="O105">
        <v>24080.640000000003</v>
      </c>
      <c r="P105">
        <v>2607.2799999999997</v>
      </c>
      <c r="Q105" t="s">
        <v>33</v>
      </c>
      <c r="R105" t="s">
        <v>34</v>
      </c>
      <c r="S105" t="s">
        <v>39</v>
      </c>
      <c r="T105" t="s">
        <v>44</v>
      </c>
      <c r="U105" t="s">
        <v>47</v>
      </c>
      <c r="V105" t="s">
        <v>50</v>
      </c>
      <c r="W105" t="s">
        <v>53</v>
      </c>
      <c r="X105" t="s">
        <v>75</v>
      </c>
      <c r="Y105" t="s">
        <v>41</v>
      </c>
      <c r="Z105" t="s">
        <v>42</v>
      </c>
      <c r="AA105">
        <v>135</v>
      </c>
      <c r="AB105">
        <v>240</v>
      </c>
    </row>
    <row r="106" spans="1:28" x14ac:dyDescent="0.25">
      <c r="A106" t="s">
        <v>48</v>
      </c>
      <c r="B106" s="1">
        <v>43465</v>
      </c>
      <c r="C106" t="s">
        <v>77</v>
      </c>
      <c r="D106" t="s">
        <v>30</v>
      </c>
      <c r="E106" t="s">
        <v>31</v>
      </c>
      <c r="F106" t="s">
        <v>69</v>
      </c>
      <c r="G106">
        <v>11</v>
      </c>
      <c r="H106">
        <v>14240.74</v>
      </c>
      <c r="I106">
        <v>558</v>
      </c>
      <c r="J106">
        <v>16248.49</v>
      </c>
      <c r="K106">
        <v>710.67</v>
      </c>
      <c r="L106">
        <v>34299.06</v>
      </c>
      <c r="M106">
        <v>26800.65</v>
      </c>
      <c r="N106">
        <v>1912</v>
      </c>
      <c r="O106">
        <v>28712.65</v>
      </c>
      <c r="P106">
        <v>3086.89</v>
      </c>
      <c r="Q106" t="s">
        <v>33</v>
      </c>
      <c r="R106" t="s">
        <v>43</v>
      </c>
      <c r="S106" t="s">
        <v>39</v>
      </c>
      <c r="T106" t="s">
        <v>44</v>
      </c>
      <c r="U106" t="s">
        <v>37</v>
      </c>
      <c r="V106" t="s">
        <v>38</v>
      </c>
      <c r="W106" t="s">
        <v>53</v>
      </c>
      <c r="X106" t="s">
        <v>75</v>
      </c>
      <c r="Y106" t="s">
        <v>74</v>
      </c>
      <c r="Z106" t="s">
        <v>42</v>
      </c>
      <c r="AA106">
        <v>45</v>
      </c>
      <c r="AB106">
        <v>240</v>
      </c>
    </row>
    <row r="107" spans="1:28" x14ac:dyDescent="0.25">
      <c r="A107" t="s">
        <v>51</v>
      </c>
      <c r="B107" s="1">
        <v>43465</v>
      </c>
      <c r="C107" t="s">
        <v>77</v>
      </c>
      <c r="D107" t="s">
        <v>30</v>
      </c>
      <c r="E107" t="s">
        <v>31</v>
      </c>
      <c r="F107" t="s">
        <v>71</v>
      </c>
      <c r="G107">
        <v>11</v>
      </c>
      <c r="H107">
        <v>16193.66</v>
      </c>
      <c r="I107">
        <v>558</v>
      </c>
      <c r="J107">
        <v>16183.260000000002</v>
      </c>
      <c r="K107">
        <v>743.69</v>
      </c>
      <c r="L107">
        <v>34363.51</v>
      </c>
      <c r="M107">
        <v>24126.06</v>
      </c>
      <c r="N107">
        <v>1987.7</v>
      </c>
      <c r="O107">
        <v>26113.760000000002</v>
      </c>
      <c r="P107">
        <v>3092.6899999999996</v>
      </c>
      <c r="Q107" t="s">
        <v>33</v>
      </c>
      <c r="R107" t="s">
        <v>34</v>
      </c>
      <c r="S107" t="s">
        <v>39</v>
      </c>
      <c r="T107" t="s">
        <v>44</v>
      </c>
      <c r="U107" t="s">
        <v>47</v>
      </c>
      <c r="V107" t="s">
        <v>38</v>
      </c>
      <c r="W107" t="s">
        <v>39</v>
      </c>
      <c r="X107" t="s">
        <v>75</v>
      </c>
      <c r="Y107" t="s">
        <v>74</v>
      </c>
      <c r="Z107" t="s">
        <v>45</v>
      </c>
      <c r="AA107">
        <v>45</v>
      </c>
      <c r="AB107">
        <v>0</v>
      </c>
    </row>
    <row r="108" spans="1:28" x14ac:dyDescent="0.25">
      <c r="A108" t="s">
        <v>51</v>
      </c>
      <c r="B108" s="1">
        <v>43465</v>
      </c>
      <c r="C108" t="s">
        <v>77</v>
      </c>
      <c r="D108" t="s">
        <v>30</v>
      </c>
      <c r="E108" t="s">
        <v>31</v>
      </c>
      <c r="F108" t="s">
        <v>71</v>
      </c>
      <c r="G108">
        <v>11</v>
      </c>
      <c r="H108">
        <v>14782.25</v>
      </c>
      <c r="I108">
        <v>558</v>
      </c>
      <c r="J108">
        <v>20801.970000000005</v>
      </c>
      <c r="K108">
        <v>960.88000000000011</v>
      </c>
      <c r="L108">
        <v>40830.049999999996</v>
      </c>
      <c r="M108">
        <v>31353.53</v>
      </c>
      <c r="N108">
        <v>2262.77</v>
      </c>
      <c r="O108">
        <v>33616.299999999996</v>
      </c>
      <c r="P108">
        <v>3674.69</v>
      </c>
      <c r="Q108" t="s">
        <v>33</v>
      </c>
      <c r="R108" t="s">
        <v>34</v>
      </c>
      <c r="S108" t="s">
        <v>53</v>
      </c>
      <c r="T108" t="s">
        <v>44</v>
      </c>
      <c r="U108" t="s">
        <v>47</v>
      </c>
      <c r="V108" t="s">
        <v>50</v>
      </c>
      <c r="W108" t="s">
        <v>53</v>
      </c>
      <c r="X108" t="s">
        <v>76</v>
      </c>
      <c r="Y108" t="s">
        <v>41</v>
      </c>
      <c r="Z108" t="s">
        <v>45</v>
      </c>
      <c r="AA108">
        <v>90</v>
      </c>
      <c r="AB108">
        <v>0</v>
      </c>
    </row>
    <row r="109" spans="1:28" x14ac:dyDescent="0.25">
      <c r="A109" t="s">
        <v>54</v>
      </c>
      <c r="B109" s="1">
        <v>42993</v>
      </c>
      <c r="C109" t="s">
        <v>77</v>
      </c>
      <c r="D109" t="s">
        <v>55</v>
      </c>
      <c r="E109" t="s">
        <v>78</v>
      </c>
      <c r="F109" t="s">
        <v>71</v>
      </c>
      <c r="G109">
        <v>12</v>
      </c>
      <c r="H109">
        <v>15144.08</v>
      </c>
      <c r="I109">
        <v>558</v>
      </c>
      <c r="J109">
        <v>17816.829999999998</v>
      </c>
      <c r="K109">
        <v>767.07</v>
      </c>
      <c r="L109">
        <v>38314.81</v>
      </c>
      <c r="M109">
        <v>28058.219999999998</v>
      </c>
      <c r="N109">
        <v>3256.04</v>
      </c>
      <c r="O109">
        <v>31314.26</v>
      </c>
      <c r="P109">
        <v>3434.3899999999994</v>
      </c>
      <c r="Q109" t="s">
        <v>56</v>
      </c>
      <c r="R109" t="s">
        <v>43</v>
      </c>
      <c r="S109" t="s">
        <v>35</v>
      </c>
      <c r="T109" t="s">
        <v>44</v>
      </c>
      <c r="U109" t="s">
        <v>37</v>
      </c>
      <c r="V109" t="s">
        <v>50</v>
      </c>
      <c r="W109" t="s">
        <v>53</v>
      </c>
      <c r="X109" t="s">
        <v>76</v>
      </c>
      <c r="Y109" t="s">
        <v>41</v>
      </c>
      <c r="Z109" t="s">
        <v>45</v>
      </c>
      <c r="AA109">
        <v>135</v>
      </c>
      <c r="AB109">
        <v>0</v>
      </c>
    </row>
    <row r="110" spans="1:28" x14ac:dyDescent="0.25">
      <c r="A110" t="s">
        <v>54</v>
      </c>
      <c r="B110" s="1">
        <v>42573</v>
      </c>
      <c r="C110" t="s">
        <v>77</v>
      </c>
      <c r="D110" t="s">
        <v>55</v>
      </c>
      <c r="E110" t="s">
        <v>78</v>
      </c>
      <c r="F110" t="s">
        <v>32</v>
      </c>
      <c r="G110">
        <v>11</v>
      </c>
      <c r="H110">
        <v>15926.92</v>
      </c>
      <c r="I110">
        <v>465</v>
      </c>
      <c r="J110">
        <v>23130.37</v>
      </c>
      <c r="L110">
        <v>41510.12999999999</v>
      </c>
      <c r="M110">
        <v>30633.82</v>
      </c>
      <c r="N110">
        <v>3679.37</v>
      </c>
      <c r="O110">
        <v>34313.19</v>
      </c>
      <c r="P110">
        <v>3735.92</v>
      </c>
      <c r="Q110" t="s">
        <v>56</v>
      </c>
      <c r="R110" t="s">
        <v>34</v>
      </c>
      <c r="S110" t="s">
        <v>35</v>
      </c>
      <c r="T110" t="s">
        <v>44</v>
      </c>
      <c r="U110" t="s">
        <v>37</v>
      </c>
      <c r="V110" t="s">
        <v>50</v>
      </c>
      <c r="W110" t="s">
        <v>53</v>
      </c>
      <c r="X110" t="s">
        <v>76</v>
      </c>
      <c r="Y110" t="s">
        <v>41</v>
      </c>
      <c r="Z110" t="s">
        <v>45</v>
      </c>
      <c r="AA110">
        <v>135</v>
      </c>
      <c r="AB110">
        <v>0</v>
      </c>
    </row>
    <row r="111" spans="1:28" x14ac:dyDescent="0.25">
      <c r="A111" t="s">
        <v>54</v>
      </c>
      <c r="B111" s="1">
        <v>43001</v>
      </c>
      <c r="C111" t="s">
        <v>77</v>
      </c>
      <c r="D111" t="s">
        <v>55</v>
      </c>
      <c r="E111" t="s">
        <v>78</v>
      </c>
      <c r="F111" t="s">
        <v>32</v>
      </c>
      <c r="G111">
        <v>12</v>
      </c>
      <c r="H111">
        <v>15165.37</v>
      </c>
      <c r="I111">
        <v>558</v>
      </c>
      <c r="J111">
        <v>18002.099999999999</v>
      </c>
      <c r="K111">
        <v>0</v>
      </c>
      <c r="L111">
        <v>38213</v>
      </c>
      <c r="M111">
        <v>27332.16</v>
      </c>
      <c r="N111">
        <v>3390.1099999999997</v>
      </c>
      <c r="O111">
        <v>30722.27</v>
      </c>
      <c r="P111">
        <v>3469.1000000000004</v>
      </c>
      <c r="Q111" t="s">
        <v>56</v>
      </c>
      <c r="R111" t="s">
        <v>34</v>
      </c>
      <c r="S111" t="s">
        <v>35</v>
      </c>
      <c r="T111" t="s">
        <v>44</v>
      </c>
      <c r="U111" t="s">
        <v>37</v>
      </c>
      <c r="V111" t="s">
        <v>50</v>
      </c>
      <c r="W111" t="s">
        <v>53</v>
      </c>
      <c r="X111" t="s">
        <v>76</v>
      </c>
      <c r="Y111" t="s">
        <v>41</v>
      </c>
      <c r="Z111" t="s">
        <v>45</v>
      </c>
      <c r="AA111">
        <v>135</v>
      </c>
      <c r="AB111">
        <v>0</v>
      </c>
    </row>
    <row r="112" spans="1:28" x14ac:dyDescent="0.25">
      <c r="A112" t="s">
        <v>58</v>
      </c>
      <c r="B112" s="1">
        <v>42442</v>
      </c>
      <c r="C112" t="s">
        <v>77</v>
      </c>
      <c r="D112" t="s">
        <v>55</v>
      </c>
      <c r="E112" t="s">
        <v>31</v>
      </c>
      <c r="F112" t="s">
        <v>32</v>
      </c>
      <c r="G112">
        <v>11</v>
      </c>
      <c r="H112">
        <v>15082.41</v>
      </c>
      <c r="I112">
        <v>558</v>
      </c>
      <c r="J112">
        <v>20206.34</v>
      </c>
      <c r="K112">
        <v>787.2</v>
      </c>
      <c r="L112">
        <v>40294.81</v>
      </c>
      <c r="M112">
        <v>28013.399999999998</v>
      </c>
      <c r="N112">
        <v>3726.17</v>
      </c>
      <c r="O112">
        <v>31739.57</v>
      </c>
      <c r="P112">
        <v>3626.5400000000004</v>
      </c>
      <c r="Q112" t="s">
        <v>33</v>
      </c>
      <c r="R112" t="s">
        <v>34</v>
      </c>
      <c r="S112" t="s">
        <v>35</v>
      </c>
      <c r="T112" t="s">
        <v>44</v>
      </c>
      <c r="U112" t="s">
        <v>47</v>
      </c>
      <c r="V112" t="s">
        <v>50</v>
      </c>
      <c r="W112" t="s">
        <v>53</v>
      </c>
      <c r="X112" t="s">
        <v>76</v>
      </c>
      <c r="Y112" t="s">
        <v>74</v>
      </c>
      <c r="Z112" t="s">
        <v>45</v>
      </c>
      <c r="AA112">
        <v>45</v>
      </c>
      <c r="AB112">
        <v>0</v>
      </c>
    </row>
    <row r="113" spans="1:28" x14ac:dyDescent="0.25">
      <c r="A113" t="s">
        <v>58</v>
      </c>
      <c r="B113" s="1">
        <v>42442</v>
      </c>
      <c r="C113" t="s">
        <v>77</v>
      </c>
      <c r="D113" t="s">
        <v>55</v>
      </c>
      <c r="E113" t="s">
        <v>31</v>
      </c>
      <c r="F113" t="s">
        <v>49</v>
      </c>
      <c r="G113">
        <v>11</v>
      </c>
      <c r="H113">
        <v>13110.2</v>
      </c>
      <c r="I113">
        <v>558</v>
      </c>
      <c r="J113">
        <v>15274.179999999998</v>
      </c>
      <c r="K113">
        <v>678.70999999999992</v>
      </c>
      <c r="L113">
        <v>39530.81</v>
      </c>
      <c r="M113">
        <v>27467.279999999999</v>
      </c>
      <c r="N113">
        <v>3537.7799999999997</v>
      </c>
      <c r="O113">
        <v>31005.059999999998</v>
      </c>
      <c r="P113">
        <v>3557.77</v>
      </c>
      <c r="Q113" t="s">
        <v>33</v>
      </c>
      <c r="R113" t="s">
        <v>34</v>
      </c>
      <c r="S113" t="s">
        <v>35</v>
      </c>
      <c r="T113" t="s">
        <v>44</v>
      </c>
      <c r="U113" t="s">
        <v>47</v>
      </c>
      <c r="V113" t="s">
        <v>50</v>
      </c>
      <c r="W113" t="s">
        <v>53</v>
      </c>
      <c r="X113" t="s">
        <v>76</v>
      </c>
      <c r="Y113" t="s">
        <v>74</v>
      </c>
      <c r="Z113" t="s">
        <v>45</v>
      </c>
      <c r="AA113">
        <v>45</v>
      </c>
      <c r="AB113">
        <v>0</v>
      </c>
    </row>
    <row r="114" spans="1:28" x14ac:dyDescent="0.25">
      <c r="A114" t="s">
        <v>58</v>
      </c>
      <c r="B114" s="1">
        <v>43763</v>
      </c>
      <c r="C114" t="s">
        <v>77</v>
      </c>
      <c r="D114" t="s">
        <v>55</v>
      </c>
      <c r="E114" t="s">
        <v>31</v>
      </c>
      <c r="F114" t="s">
        <v>49</v>
      </c>
      <c r="G114">
        <v>11</v>
      </c>
      <c r="H114">
        <v>14643.52</v>
      </c>
      <c r="I114">
        <v>558</v>
      </c>
      <c r="J114">
        <v>21959.4</v>
      </c>
      <c r="K114">
        <v>795.1400000000001</v>
      </c>
      <c r="L114">
        <v>39456.93</v>
      </c>
      <c r="M114">
        <v>27851.16</v>
      </c>
      <c r="N114">
        <v>3824.23</v>
      </c>
      <c r="O114">
        <v>31675.39</v>
      </c>
      <c r="P114">
        <v>3630.8999999999996</v>
      </c>
      <c r="Q114" t="s">
        <v>33</v>
      </c>
      <c r="R114" t="s">
        <v>34</v>
      </c>
      <c r="S114" t="s">
        <v>39</v>
      </c>
      <c r="T114" t="s">
        <v>44</v>
      </c>
      <c r="U114" t="s">
        <v>37</v>
      </c>
      <c r="V114" t="s">
        <v>50</v>
      </c>
      <c r="W114" t="s">
        <v>53</v>
      </c>
      <c r="X114" t="s">
        <v>76</v>
      </c>
      <c r="Y114" t="s">
        <v>74</v>
      </c>
      <c r="Z114" t="s">
        <v>45</v>
      </c>
      <c r="AA114">
        <v>45</v>
      </c>
      <c r="AB114">
        <v>0</v>
      </c>
    </row>
    <row r="115" spans="1:28" x14ac:dyDescent="0.25">
      <c r="A115" t="s">
        <v>61</v>
      </c>
      <c r="B115" s="1">
        <v>42546</v>
      </c>
      <c r="C115" t="s">
        <v>77</v>
      </c>
      <c r="D115" t="s">
        <v>55</v>
      </c>
      <c r="E115" t="s">
        <v>31</v>
      </c>
      <c r="F115" t="s">
        <v>49</v>
      </c>
      <c r="G115">
        <v>11</v>
      </c>
      <c r="H115">
        <v>13254.2</v>
      </c>
      <c r="I115">
        <v>558</v>
      </c>
      <c r="J115">
        <v>13100.859999999999</v>
      </c>
      <c r="K115">
        <v>0</v>
      </c>
      <c r="L115">
        <v>34303.67</v>
      </c>
      <c r="M115">
        <v>23385.200000000001</v>
      </c>
      <c r="N115">
        <v>3211.79</v>
      </c>
      <c r="O115">
        <v>26596.99</v>
      </c>
      <c r="P115">
        <v>3087.3199999999997</v>
      </c>
      <c r="Q115" t="s">
        <v>33</v>
      </c>
      <c r="R115" t="s">
        <v>43</v>
      </c>
      <c r="S115" t="s">
        <v>39</v>
      </c>
      <c r="T115" t="s">
        <v>44</v>
      </c>
      <c r="U115" t="s">
        <v>47</v>
      </c>
      <c r="V115" t="s">
        <v>50</v>
      </c>
      <c r="W115" t="s">
        <v>53</v>
      </c>
      <c r="X115" t="s">
        <v>76</v>
      </c>
      <c r="Y115" t="s">
        <v>74</v>
      </c>
      <c r="Z115" t="s">
        <v>45</v>
      </c>
      <c r="AA115">
        <v>45</v>
      </c>
      <c r="AB115">
        <v>0</v>
      </c>
    </row>
    <row r="116" spans="1:28" x14ac:dyDescent="0.25">
      <c r="A116" t="s">
        <v>61</v>
      </c>
      <c r="B116" s="1">
        <v>42546</v>
      </c>
      <c r="C116" t="s">
        <v>77</v>
      </c>
      <c r="D116" t="s">
        <v>55</v>
      </c>
      <c r="E116" t="s">
        <v>31</v>
      </c>
      <c r="F116" t="s">
        <v>52</v>
      </c>
      <c r="G116">
        <v>11</v>
      </c>
      <c r="H116">
        <v>14340.43</v>
      </c>
      <c r="I116">
        <v>558</v>
      </c>
      <c r="J116">
        <v>14663.09</v>
      </c>
      <c r="K116">
        <v>868.37</v>
      </c>
      <c r="L116">
        <v>36453.949999999997</v>
      </c>
      <c r="M116">
        <v>22633.620000000003</v>
      </c>
      <c r="O116">
        <v>22633.620000000003</v>
      </c>
      <c r="P116">
        <v>3129.55</v>
      </c>
      <c r="Q116" t="s">
        <v>33</v>
      </c>
      <c r="R116" t="s">
        <v>34</v>
      </c>
      <c r="S116" t="s">
        <v>39</v>
      </c>
      <c r="T116" t="s">
        <v>44</v>
      </c>
      <c r="U116" t="s">
        <v>47</v>
      </c>
      <c r="V116" t="s">
        <v>50</v>
      </c>
      <c r="W116" t="s">
        <v>53</v>
      </c>
      <c r="X116" t="s">
        <v>76</v>
      </c>
      <c r="Y116" t="s">
        <v>74</v>
      </c>
      <c r="Z116" t="s">
        <v>45</v>
      </c>
      <c r="AA116">
        <v>45</v>
      </c>
      <c r="AB116">
        <v>0</v>
      </c>
    </row>
    <row r="117" spans="1:28" x14ac:dyDescent="0.25">
      <c r="A117" t="s">
        <v>61</v>
      </c>
      <c r="B117" s="1">
        <v>43212</v>
      </c>
      <c r="C117" t="s">
        <v>77</v>
      </c>
      <c r="D117" t="s">
        <v>55</v>
      </c>
      <c r="E117" t="s">
        <v>31</v>
      </c>
      <c r="F117" t="s">
        <v>52</v>
      </c>
      <c r="G117">
        <v>13</v>
      </c>
      <c r="H117">
        <v>14118.44</v>
      </c>
      <c r="I117">
        <v>558</v>
      </c>
      <c r="J117">
        <v>14619.279999999999</v>
      </c>
      <c r="K117">
        <v>749.68000000000006</v>
      </c>
      <c r="L117">
        <v>33595.520000000004</v>
      </c>
      <c r="M117">
        <v>24034.23</v>
      </c>
      <c r="N117">
        <v>1499.3600000000001</v>
      </c>
      <c r="O117">
        <v>25533.59</v>
      </c>
      <c r="P117">
        <v>2957.34</v>
      </c>
      <c r="Q117" t="s">
        <v>33</v>
      </c>
      <c r="R117" t="s">
        <v>34</v>
      </c>
      <c r="S117" t="s">
        <v>53</v>
      </c>
      <c r="T117" t="s">
        <v>44</v>
      </c>
      <c r="U117" t="s">
        <v>47</v>
      </c>
      <c r="V117" t="s">
        <v>50</v>
      </c>
      <c r="W117" t="s">
        <v>53</v>
      </c>
      <c r="X117" t="s">
        <v>76</v>
      </c>
      <c r="Y117" t="s">
        <v>74</v>
      </c>
      <c r="Z117" t="s">
        <v>45</v>
      </c>
      <c r="AA117">
        <v>135</v>
      </c>
      <c r="AB117">
        <v>0</v>
      </c>
    </row>
    <row r="118" spans="1:28" x14ac:dyDescent="0.25">
      <c r="A118" t="s">
        <v>63</v>
      </c>
      <c r="B118" s="1">
        <v>43212</v>
      </c>
      <c r="C118" t="s">
        <v>77</v>
      </c>
      <c r="D118" t="s">
        <v>55</v>
      </c>
      <c r="E118" t="s">
        <v>78</v>
      </c>
      <c r="F118" t="s">
        <v>52</v>
      </c>
      <c r="G118">
        <v>11</v>
      </c>
      <c r="H118">
        <v>14367</v>
      </c>
      <c r="I118">
        <v>651</v>
      </c>
      <c r="J118">
        <v>2527.7799999999997</v>
      </c>
      <c r="K118">
        <v>102.75</v>
      </c>
      <c r="L118">
        <v>19441.05</v>
      </c>
      <c r="M118">
        <v>14615.5</v>
      </c>
      <c r="N118">
        <v>1363.94</v>
      </c>
      <c r="O118">
        <v>15979.44</v>
      </c>
      <c r="Q118" t="s">
        <v>33</v>
      </c>
      <c r="R118" t="s">
        <v>34</v>
      </c>
      <c r="S118" t="s">
        <v>53</v>
      </c>
      <c r="T118" t="s">
        <v>44</v>
      </c>
      <c r="U118" t="s">
        <v>37</v>
      </c>
      <c r="V118" t="s">
        <v>38</v>
      </c>
      <c r="W118" t="s">
        <v>53</v>
      </c>
      <c r="X118" t="s">
        <v>76</v>
      </c>
      <c r="Y118" t="s">
        <v>74</v>
      </c>
      <c r="Z118" t="s">
        <v>45</v>
      </c>
      <c r="AA118">
        <v>45</v>
      </c>
      <c r="AB118">
        <v>0</v>
      </c>
    </row>
    <row r="119" spans="1:28" x14ac:dyDescent="0.25">
      <c r="A119" t="s">
        <v>63</v>
      </c>
      <c r="B119" s="1">
        <v>43212</v>
      </c>
      <c r="C119" t="s">
        <v>77</v>
      </c>
      <c r="D119" t="s">
        <v>55</v>
      </c>
      <c r="E119" t="s">
        <v>78</v>
      </c>
      <c r="F119" t="s">
        <v>57</v>
      </c>
      <c r="G119">
        <v>5</v>
      </c>
      <c r="H119">
        <v>8876.67</v>
      </c>
      <c r="I119">
        <v>372</v>
      </c>
      <c r="J119">
        <v>1260</v>
      </c>
      <c r="K119">
        <v>0</v>
      </c>
      <c r="L119">
        <v>14111.24</v>
      </c>
      <c r="M119">
        <v>7047.56</v>
      </c>
      <c r="N119">
        <v>1856.64</v>
      </c>
      <c r="O119">
        <v>8904.2000000000007</v>
      </c>
      <c r="P119">
        <v>986.66</v>
      </c>
      <c r="Q119" t="s">
        <v>33</v>
      </c>
      <c r="R119" t="s">
        <v>43</v>
      </c>
      <c r="S119" t="s">
        <v>35</v>
      </c>
      <c r="T119" t="s">
        <v>44</v>
      </c>
      <c r="U119" t="s">
        <v>37</v>
      </c>
      <c r="V119" t="s">
        <v>50</v>
      </c>
      <c r="W119" t="s">
        <v>53</v>
      </c>
      <c r="X119" t="s">
        <v>76</v>
      </c>
      <c r="Y119" t="s">
        <v>74</v>
      </c>
      <c r="Z119" t="s">
        <v>45</v>
      </c>
      <c r="AA119">
        <v>135</v>
      </c>
      <c r="AB119">
        <v>0</v>
      </c>
    </row>
    <row r="120" spans="1:28" x14ac:dyDescent="0.25">
      <c r="A120" t="s">
        <v>63</v>
      </c>
      <c r="B120" s="1">
        <v>43212</v>
      </c>
      <c r="C120" t="s">
        <v>77</v>
      </c>
      <c r="D120" t="s">
        <v>55</v>
      </c>
      <c r="E120" t="s">
        <v>78</v>
      </c>
      <c r="F120" t="s">
        <v>57</v>
      </c>
      <c r="G120">
        <v>5</v>
      </c>
      <c r="H120">
        <v>7520</v>
      </c>
      <c r="I120">
        <v>372</v>
      </c>
      <c r="J120">
        <v>857</v>
      </c>
      <c r="K120">
        <v>0</v>
      </c>
      <c r="L120">
        <v>9567.52</v>
      </c>
      <c r="M120">
        <v>7029.16</v>
      </c>
      <c r="N120">
        <v>600.46</v>
      </c>
      <c r="O120">
        <v>7629.62</v>
      </c>
      <c r="P120">
        <v>861.07</v>
      </c>
      <c r="Q120" t="s">
        <v>33</v>
      </c>
      <c r="R120" t="s">
        <v>43</v>
      </c>
      <c r="S120" t="s">
        <v>39</v>
      </c>
      <c r="T120" t="s">
        <v>44</v>
      </c>
      <c r="U120" t="s">
        <v>37</v>
      </c>
      <c r="V120" t="s">
        <v>38</v>
      </c>
      <c r="W120" t="s">
        <v>53</v>
      </c>
      <c r="X120" t="s">
        <v>40</v>
      </c>
      <c r="Y120" t="s">
        <v>74</v>
      </c>
      <c r="Z120" t="s">
        <v>45</v>
      </c>
      <c r="AA120">
        <v>45</v>
      </c>
      <c r="AB120">
        <v>0</v>
      </c>
    </row>
    <row r="121" spans="1:28" x14ac:dyDescent="0.25">
      <c r="A121" t="s">
        <v>66</v>
      </c>
      <c r="B121" s="1">
        <v>42721</v>
      </c>
      <c r="C121" t="s">
        <v>77</v>
      </c>
      <c r="D121" t="s">
        <v>55</v>
      </c>
      <c r="E121" t="s">
        <v>78</v>
      </c>
      <c r="F121" t="s">
        <v>57</v>
      </c>
      <c r="G121">
        <v>4</v>
      </c>
      <c r="H121">
        <v>7750</v>
      </c>
      <c r="I121">
        <v>279</v>
      </c>
      <c r="J121">
        <v>800</v>
      </c>
      <c r="K121">
        <v>0</v>
      </c>
      <c r="L121">
        <v>8829</v>
      </c>
      <c r="M121">
        <v>5452.35</v>
      </c>
      <c r="O121">
        <v>5452.35</v>
      </c>
      <c r="P121">
        <v>794.61</v>
      </c>
      <c r="Q121" t="s">
        <v>33</v>
      </c>
      <c r="R121" t="s">
        <v>34</v>
      </c>
      <c r="S121" t="s">
        <v>39</v>
      </c>
      <c r="T121" t="s">
        <v>44</v>
      </c>
      <c r="U121" t="s">
        <v>37</v>
      </c>
      <c r="V121" t="s">
        <v>38</v>
      </c>
      <c r="W121" t="s">
        <v>53</v>
      </c>
      <c r="X121" t="s">
        <v>40</v>
      </c>
      <c r="Y121" t="s">
        <v>74</v>
      </c>
      <c r="Z121" t="s">
        <v>45</v>
      </c>
      <c r="AA121">
        <v>90</v>
      </c>
      <c r="AB121">
        <v>0</v>
      </c>
    </row>
    <row r="122" spans="1:28" x14ac:dyDescent="0.25">
      <c r="A122" t="s">
        <v>68</v>
      </c>
      <c r="B122" s="1">
        <v>42721</v>
      </c>
      <c r="C122" t="s">
        <v>77</v>
      </c>
      <c r="D122" t="s">
        <v>55</v>
      </c>
      <c r="E122" t="s">
        <v>78</v>
      </c>
      <c r="F122" t="s">
        <v>59</v>
      </c>
      <c r="G122">
        <v>5</v>
      </c>
      <c r="H122">
        <v>7659.99</v>
      </c>
      <c r="I122">
        <v>372</v>
      </c>
      <c r="J122">
        <v>186.66</v>
      </c>
      <c r="K122">
        <v>0</v>
      </c>
      <c r="L122">
        <v>8218.65</v>
      </c>
      <c r="M122">
        <v>4929.62</v>
      </c>
      <c r="N122">
        <v>1398.2</v>
      </c>
      <c r="O122">
        <v>6327.82</v>
      </c>
      <c r="P122">
        <v>739.68000000000006</v>
      </c>
      <c r="Q122" t="s">
        <v>33</v>
      </c>
      <c r="R122" t="s">
        <v>34</v>
      </c>
      <c r="S122" t="s">
        <v>39</v>
      </c>
      <c r="T122" t="s">
        <v>44</v>
      </c>
      <c r="U122" t="s">
        <v>37</v>
      </c>
      <c r="V122" t="s">
        <v>50</v>
      </c>
      <c r="W122" t="s">
        <v>53</v>
      </c>
      <c r="X122" t="s">
        <v>40</v>
      </c>
      <c r="Y122" t="s">
        <v>74</v>
      </c>
      <c r="Z122" t="s">
        <v>45</v>
      </c>
      <c r="AA122">
        <v>45</v>
      </c>
      <c r="AB122">
        <v>0</v>
      </c>
    </row>
    <row r="123" spans="1:28" x14ac:dyDescent="0.25">
      <c r="A123" t="s">
        <v>68</v>
      </c>
      <c r="B123" s="1">
        <v>42539</v>
      </c>
      <c r="C123" t="s">
        <v>77</v>
      </c>
      <c r="D123" t="s">
        <v>55</v>
      </c>
      <c r="E123" t="s">
        <v>78</v>
      </c>
      <c r="F123" t="s">
        <v>59</v>
      </c>
      <c r="G123">
        <v>4</v>
      </c>
      <c r="H123">
        <v>8487</v>
      </c>
      <c r="I123">
        <v>372</v>
      </c>
      <c r="J123">
        <v>0</v>
      </c>
      <c r="K123">
        <v>0</v>
      </c>
      <c r="L123">
        <v>8859</v>
      </c>
      <c r="M123">
        <v>5764.68</v>
      </c>
      <c r="N123">
        <v>1810.78</v>
      </c>
      <c r="O123">
        <v>7575.46</v>
      </c>
      <c r="P123">
        <v>797.31000000000006</v>
      </c>
      <c r="Q123" t="s">
        <v>33</v>
      </c>
      <c r="R123" t="s">
        <v>34</v>
      </c>
      <c r="S123" t="s">
        <v>39</v>
      </c>
      <c r="T123" t="s">
        <v>44</v>
      </c>
      <c r="U123" t="s">
        <v>37</v>
      </c>
      <c r="V123" t="s">
        <v>50</v>
      </c>
      <c r="W123" t="s">
        <v>53</v>
      </c>
      <c r="X123" t="s">
        <v>40</v>
      </c>
      <c r="Y123" t="s">
        <v>74</v>
      </c>
      <c r="Z123" t="s">
        <v>42</v>
      </c>
      <c r="AA123">
        <v>135</v>
      </c>
      <c r="AB123">
        <v>240</v>
      </c>
    </row>
    <row r="124" spans="1:28" x14ac:dyDescent="0.25">
      <c r="A124" t="s">
        <v>68</v>
      </c>
      <c r="B124" s="1">
        <v>42539</v>
      </c>
      <c r="C124" t="s">
        <v>77</v>
      </c>
      <c r="D124" t="s">
        <v>55</v>
      </c>
      <c r="E124" t="s">
        <v>78</v>
      </c>
      <c r="F124" t="s">
        <v>59</v>
      </c>
      <c r="G124">
        <v>4</v>
      </c>
      <c r="H124">
        <v>8000</v>
      </c>
      <c r="I124">
        <v>372</v>
      </c>
      <c r="J124">
        <v>0</v>
      </c>
      <c r="L124">
        <v>8372</v>
      </c>
      <c r="M124">
        <v>5364.51</v>
      </c>
      <c r="N124">
        <v>1823</v>
      </c>
      <c r="O124">
        <v>7187.51</v>
      </c>
      <c r="P124">
        <v>753.48</v>
      </c>
      <c r="Q124" t="s">
        <v>33</v>
      </c>
      <c r="R124" t="s">
        <v>43</v>
      </c>
      <c r="S124" t="s">
        <v>39</v>
      </c>
      <c r="T124" t="s">
        <v>44</v>
      </c>
      <c r="U124" t="s">
        <v>47</v>
      </c>
      <c r="V124" t="s">
        <v>38</v>
      </c>
      <c r="W124" t="s">
        <v>39</v>
      </c>
      <c r="X124" t="s">
        <v>40</v>
      </c>
      <c r="Y124" t="s">
        <v>74</v>
      </c>
      <c r="Z124" t="s">
        <v>42</v>
      </c>
      <c r="AA124">
        <v>45</v>
      </c>
      <c r="AB124">
        <v>240</v>
      </c>
    </row>
    <row r="125" spans="1:28" x14ac:dyDescent="0.25">
      <c r="A125" t="s">
        <v>70</v>
      </c>
      <c r="B125" s="1">
        <v>42539</v>
      </c>
      <c r="C125" t="s">
        <v>77</v>
      </c>
      <c r="D125" t="s">
        <v>55</v>
      </c>
      <c r="E125" t="s">
        <v>78</v>
      </c>
      <c r="F125" t="s">
        <v>62</v>
      </c>
      <c r="G125">
        <v>3</v>
      </c>
      <c r="H125">
        <v>5896.67</v>
      </c>
      <c r="I125">
        <v>279</v>
      </c>
      <c r="J125">
        <v>0</v>
      </c>
      <c r="K125">
        <v>0</v>
      </c>
      <c r="L125">
        <v>6175.67</v>
      </c>
      <c r="M125">
        <v>5222.5200000000004</v>
      </c>
      <c r="O125">
        <v>5222.5200000000004</v>
      </c>
      <c r="P125">
        <v>555.81000000000006</v>
      </c>
      <c r="Q125" t="s">
        <v>33</v>
      </c>
      <c r="R125" t="s">
        <v>34</v>
      </c>
      <c r="S125" t="s">
        <v>39</v>
      </c>
      <c r="T125" t="s">
        <v>44</v>
      </c>
      <c r="U125" t="s">
        <v>37</v>
      </c>
      <c r="V125" t="s">
        <v>50</v>
      </c>
      <c r="W125" t="s">
        <v>53</v>
      </c>
      <c r="X125" t="s">
        <v>40</v>
      </c>
      <c r="Y125" t="s">
        <v>74</v>
      </c>
      <c r="Z125" t="s">
        <v>42</v>
      </c>
      <c r="AA125">
        <v>45</v>
      </c>
      <c r="AB125">
        <v>240</v>
      </c>
    </row>
    <row r="126" spans="1:28" x14ac:dyDescent="0.25">
      <c r="A126" t="s">
        <v>70</v>
      </c>
      <c r="B126" s="1">
        <v>42539</v>
      </c>
      <c r="C126" t="s">
        <v>77</v>
      </c>
      <c r="D126" t="s">
        <v>55</v>
      </c>
      <c r="E126" t="s">
        <v>78</v>
      </c>
      <c r="F126" t="s">
        <v>62</v>
      </c>
      <c r="G126">
        <v>4</v>
      </c>
      <c r="H126">
        <v>6496.67</v>
      </c>
      <c r="I126">
        <v>279</v>
      </c>
      <c r="J126">
        <v>0</v>
      </c>
      <c r="K126">
        <v>0</v>
      </c>
      <c r="L126">
        <v>7585.67</v>
      </c>
      <c r="M126">
        <v>5362.01</v>
      </c>
      <c r="N126">
        <v>1089.1099999999999</v>
      </c>
      <c r="O126">
        <v>6451.12</v>
      </c>
      <c r="P126">
        <v>682.71</v>
      </c>
      <c r="Q126" t="s">
        <v>33</v>
      </c>
      <c r="R126" t="s">
        <v>34</v>
      </c>
      <c r="S126" t="s">
        <v>53</v>
      </c>
      <c r="T126" t="s">
        <v>36</v>
      </c>
      <c r="U126" t="s">
        <v>37</v>
      </c>
      <c r="V126" t="s">
        <v>50</v>
      </c>
      <c r="W126" t="s">
        <v>39</v>
      </c>
      <c r="X126" t="s">
        <v>40</v>
      </c>
      <c r="Y126" t="s">
        <v>74</v>
      </c>
      <c r="Z126" t="s">
        <v>42</v>
      </c>
      <c r="AA126">
        <v>45</v>
      </c>
      <c r="AB126">
        <v>240</v>
      </c>
    </row>
    <row r="127" spans="1:28" x14ac:dyDescent="0.25">
      <c r="A127" t="s">
        <v>70</v>
      </c>
      <c r="B127" s="1">
        <v>42539</v>
      </c>
      <c r="C127" t="s">
        <v>77</v>
      </c>
      <c r="D127" t="s">
        <v>55</v>
      </c>
      <c r="E127" t="s">
        <v>78</v>
      </c>
      <c r="F127" t="s">
        <v>62</v>
      </c>
      <c r="G127">
        <v>5</v>
      </c>
      <c r="H127">
        <v>8506.66</v>
      </c>
      <c r="I127">
        <v>372</v>
      </c>
      <c r="J127">
        <v>0</v>
      </c>
      <c r="K127">
        <v>0</v>
      </c>
      <c r="L127">
        <v>9358.66</v>
      </c>
      <c r="M127">
        <v>6734.75</v>
      </c>
      <c r="N127">
        <v>1131</v>
      </c>
      <c r="O127">
        <v>7865.75</v>
      </c>
      <c r="P127">
        <v>842.28</v>
      </c>
      <c r="Q127" t="s">
        <v>33</v>
      </c>
      <c r="R127" t="s">
        <v>34</v>
      </c>
      <c r="S127" t="s">
        <v>53</v>
      </c>
      <c r="T127" t="s">
        <v>36</v>
      </c>
      <c r="U127" t="s">
        <v>37</v>
      </c>
      <c r="V127" t="s">
        <v>50</v>
      </c>
      <c r="W127" t="s">
        <v>53</v>
      </c>
      <c r="X127" t="s">
        <v>76</v>
      </c>
      <c r="Y127" t="s">
        <v>74</v>
      </c>
      <c r="Z127" t="s">
        <v>42</v>
      </c>
      <c r="AA127">
        <v>135</v>
      </c>
      <c r="AB127">
        <v>240</v>
      </c>
    </row>
    <row r="128" spans="1:28" x14ac:dyDescent="0.25">
      <c r="A128" t="s">
        <v>72</v>
      </c>
      <c r="B128" s="1">
        <v>42539</v>
      </c>
      <c r="C128" t="s">
        <v>77</v>
      </c>
      <c r="D128" t="s">
        <v>55</v>
      </c>
      <c r="E128" t="s">
        <v>78</v>
      </c>
      <c r="F128" t="s">
        <v>64</v>
      </c>
      <c r="G128">
        <v>5</v>
      </c>
      <c r="H128">
        <v>9446.66</v>
      </c>
      <c r="I128">
        <v>372</v>
      </c>
      <c r="J128">
        <v>0</v>
      </c>
      <c r="K128">
        <v>0</v>
      </c>
      <c r="L128">
        <v>9818.66</v>
      </c>
      <c r="M128">
        <v>6873.8</v>
      </c>
      <c r="N128">
        <v>1252.54</v>
      </c>
      <c r="O128">
        <v>8126.34</v>
      </c>
      <c r="P128">
        <v>889.08</v>
      </c>
      <c r="Q128" t="s">
        <v>56</v>
      </c>
      <c r="R128" t="s">
        <v>43</v>
      </c>
      <c r="S128" t="s">
        <v>35</v>
      </c>
      <c r="T128" t="s">
        <v>36</v>
      </c>
      <c r="U128" t="s">
        <v>37</v>
      </c>
      <c r="V128" t="s">
        <v>50</v>
      </c>
      <c r="W128" t="s">
        <v>53</v>
      </c>
      <c r="X128" t="s">
        <v>76</v>
      </c>
      <c r="Y128" t="s">
        <v>74</v>
      </c>
      <c r="Z128" t="s">
        <v>42</v>
      </c>
      <c r="AA128">
        <v>45</v>
      </c>
      <c r="AB128">
        <v>240</v>
      </c>
    </row>
    <row r="129" spans="1:28" x14ac:dyDescent="0.25">
      <c r="A129" t="s">
        <v>72</v>
      </c>
      <c r="B129" s="1">
        <v>42539</v>
      </c>
      <c r="C129" t="s">
        <v>77</v>
      </c>
      <c r="D129" t="s">
        <v>55</v>
      </c>
      <c r="E129" t="s">
        <v>78</v>
      </c>
      <c r="F129" t="s">
        <v>64</v>
      </c>
      <c r="G129">
        <v>5</v>
      </c>
      <c r="H129">
        <v>9193.33</v>
      </c>
      <c r="I129">
        <v>372</v>
      </c>
      <c r="J129">
        <v>0</v>
      </c>
      <c r="K129">
        <v>0</v>
      </c>
      <c r="L129">
        <v>9715.33</v>
      </c>
      <c r="M129">
        <v>6879.6</v>
      </c>
      <c r="N129">
        <v>1295</v>
      </c>
      <c r="O129">
        <v>8174.6</v>
      </c>
      <c r="P129">
        <v>874.38</v>
      </c>
      <c r="Q129" t="s">
        <v>56</v>
      </c>
      <c r="R129" t="s">
        <v>43</v>
      </c>
      <c r="S129" t="s">
        <v>39</v>
      </c>
      <c r="T129" t="s">
        <v>36</v>
      </c>
      <c r="U129" t="s">
        <v>37</v>
      </c>
      <c r="V129" t="s">
        <v>38</v>
      </c>
      <c r="W129" t="s">
        <v>53</v>
      </c>
      <c r="X129" t="s">
        <v>76</v>
      </c>
      <c r="Y129" t="s">
        <v>74</v>
      </c>
      <c r="Z129" t="s">
        <v>42</v>
      </c>
      <c r="AA129">
        <v>45</v>
      </c>
      <c r="AB129">
        <v>240</v>
      </c>
    </row>
    <row r="130" spans="1:28" x14ac:dyDescent="0.25">
      <c r="A130" t="s">
        <v>72</v>
      </c>
      <c r="B130" s="1">
        <v>43434</v>
      </c>
      <c r="C130" t="s">
        <v>77</v>
      </c>
      <c r="D130" t="s">
        <v>55</v>
      </c>
      <c r="E130" t="s">
        <v>78</v>
      </c>
      <c r="F130" t="s">
        <v>64</v>
      </c>
      <c r="G130">
        <v>5</v>
      </c>
      <c r="H130">
        <v>8766.66</v>
      </c>
      <c r="I130">
        <v>372</v>
      </c>
      <c r="J130">
        <v>0</v>
      </c>
      <c r="K130">
        <v>0</v>
      </c>
      <c r="L130">
        <v>10428.66</v>
      </c>
      <c r="M130">
        <v>7184.92</v>
      </c>
      <c r="O130">
        <v>7184.92</v>
      </c>
      <c r="P130">
        <v>893.58</v>
      </c>
      <c r="Q130" t="s">
        <v>56</v>
      </c>
      <c r="R130" t="s">
        <v>34</v>
      </c>
      <c r="S130" t="s">
        <v>39</v>
      </c>
      <c r="T130" t="s">
        <v>44</v>
      </c>
      <c r="U130" t="s">
        <v>37</v>
      </c>
      <c r="V130" t="s">
        <v>38</v>
      </c>
      <c r="W130" t="s">
        <v>53</v>
      </c>
      <c r="X130" t="s">
        <v>76</v>
      </c>
      <c r="Y130" t="s">
        <v>41</v>
      </c>
      <c r="Z130" t="s">
        <v>45</v>
      </c>
      <c r="AA130">
        <v>90</v>
      </c>
      <c r="AB130">
        <v>0</v>
      </c>
    </row>
    <row r="131" spans="1:28" x14ac:dyDescent="0.25">
      <c r="A131" t="s">
        <v>73</v>
      </c>
      <c r="B131" s="1">
        <v>43434</v>
      </c>
      <c r="C131" t="s">
        <v>77</v>
      </c>
      <c r="D131" t="s">
        <v>55</v>
      </c>
      <c r="E131" t="s">
        <v>31</v>
      </c>
      <c r="F131" t="s">
        <v>69</v>
      </c>
      <c r="G131">
        <v>5</v>
      </c>
      <c r="H131">
        <v>9256.66</v>
      </c>
      <c r="I131">
        <v>372</v>
      </c>
      <c r="J131">
        <v>0</v>
      </c>
      <c r="K131">
        <v>0</v>
      </c>
      <c r="L131">
        <v>9928.66</v>
      </c>
      <c r="M131">
        <v>7201.45</v>
      </c>
      <c r="N131">
        <v>1305</v>
      </c>
      <c r="O131">
        <v>8506.4500000000007</v>
      </c>
      <c r="P131">
        <v>893.58</v>
      </c>
      <c r="Q131" t="s">
        <v>33</v>
      </c>
      <c r="R131" t="s">
        <v>43</v>
      </c>
      <c r="S131" t="s">
        <v>39</v>
      </c>
      <c r="T131" t="s">
        <v>46</v>
      </c>
      <c r="U131" t="s">
        <v>37</v>
      </c>
      <c r="V131" t="s">
        <v>38</v>
      </c>
      <c r="W131" t="s">
        <v>39</v>
      </c>
      <c r="X131" t="s">
        <v>76</v>
      </c>
      <c r="Y131" t="s">
        <v>74</v>
      </c>
      <c r="Z131" t="s">
        <v>45</v>
      </c>
      <c r="AA131">
        <v>45</v>
      </c>
      <c r="AB131">
        <v>0</v>
      </c>
    </row>
    <row r="132" spans="1:28" x14ac:dyDescent="0.25">
      <c r="A132" t="s">
        <v>73</v>
      </c>
      <c r="B132" s="1">
        <v>43434</v>
      </c>
      <c r="C132" t="s">
        <v>77</v>
      </c>
      <c r="D132" t="s">
        <v>55</v>
      </c>
      <c r="E132" t="s">
        <v>31</v>
      </c>
      <c r="F132" t="s">
        <v>69</v>
      </c>
      <c r="G132">
        <v>5</v>
      </c>
      <c r="H132">
        <v>9286.66</v>
      </c>
      <c r="I132">
        <v>372</v>
      </c>
      <c r="J132">
        <v>0</v>
      </c>
      <c r="K132">
        <v>0</v>
      </c>
      <c r="L132">
        <v>9658.66</v>
      </c>
      <c r="M132">
        <v>7036.17</v>
      </c>
      <c r="N132">
        <v>1176.23</v>
      </c>
      <c r="O132">
        <v>8212.4</v>
      </c>
      <c r="Q132" t="s">
        <v>33</v>
      </c>
      <c r="R132" t="s">
        <v>34</v>
      </c>
      <c r="S132" t="s">
        <v>39</v>
      </c>
      <c r="T132" t="s">
        <v>44</v>
      </c>
      <c r="U132" t="s">
        <v>37</v>
      </c>
      <c r="V132" t="s">
        <v>50</v>
      </c>
      <c r="W132" t="s">
        <v>39</v>
      </c>
      <c r="X132" t="s">
        <v>76</v>
      </c>
      <c r="Y132" t="s">
        <v>74</v>
      </c>
      <c r="Z132" t="s">
        <v>45</v>
      </c>
      <c r="AA132">
        <v>45</v>
      </c>
      <c r="AB132">
        <v>0</v>
      </c>
    </row>
    <row r="133" spans="1:28" x14ac:dyDescent="0.25">
      <c r="A133" t="s">
        <v>73</v>
      </c>
      <c r="B133" s="1">
        <v>43434</v>
      </c>
      <c r="C133" t="s">
        <v>77</v>
      </c>
      <c r="D133" t="s">
        <v>55</v>
      </c>
      <c r="E133" t="s">
        <v>31</v>
      </c>
      <c r="F133" t="s">
        <v>69</v>
      </c>
      <c r="G133">
        <v>91</v>
      </c>
      <c r="H133">
        <v>130694.02000000006</v>
      </c>
      <c r="I133">
        <v>6231</v>
      </c>
      <c r="J133">
        <v>80698.379999999961</v>
      </c>
      <c r="K133">
        <v>3212.5200000000018</v>
      </c>
      <c r="L133">
        <v>249677.29</v>
      </c>
      <c r="M133">
        <v>99886.629999999976</v>
      </c>
      <c r="N133">
        <v>38940.899999999994</v>
      </c>
      <c r="O133">
        <v>138827.52999999997</v>
      </c>
      <c r="P133">
        <v>22328.479999999992</v>
      </c>
      <c r="Q133" t="s">
        <v>33</v>
      </c>
      <c r="R133" t="s">
        <v>34</v>
      </c>
      <c r="S133" t="s">
        <v>39</v>
      </c>
      <c r="T133" t="s">
        <v>44</v>
      </c>
      <c r="U133" t="s">
        <v>47</v>
      </c>
      <c r="V133" t="s">
        <v>38</v>
      </c>
      <c r="W133" t="s">
        <v>39</v>
      </c>
      <c r="X133" t="s">
        <v>75</v>
      </c>
      <c r="Y133" t="s">
        <v>41</v>
      </c>
      <c r="Z133" t="s">
        <v>45</v>
      </c>
      <c r="AA133">
        <v>135</v>
      </c>
      <c r="AB133">
        <v>0</v>
      </c>
    </row>
    <row r="134" spans="1:28" x14ac:dyDescent="0.25">
      <c r="A134" t="s">
        <v>28</v>
      </c>
      <c r="B134" s="1">
        <v>42685</v>
      </c>
      <c r="C134" t="s">
        <v>77</v>
      </c>
      <c r="D134" t="s">
        <v>30</v>
      </c>
      <c r="E134" t="s">
        <v>31</v>
      </c>
      <c r="F134" t="s">
        <v>71</v>
      </c>
      <c r="G134">
        <v>55</v>
      </c>
      <c r="H134">
        <v>60311.680000000029</v>
      </c>
      <c r="I134">
        <v>3441</v>
      </c>
      <c r="J134">
        <v>43165.44000000001</v>
      </c>
      <c r="K134">
        <v>1383.4699999999998</v>
      </c>
      <c r="L134">
        <v>137935.68000000005</v>
      </c>
      <c r="M134">
        <v>58137.22</v>
      </c>
      <c r="N134">
        <v>16217.31</v>
      </c>
      <c r="O134">
        <v>74354.53</v>
      </c>
      <c r="P134">
        <v>12436.450000000004</v>
      </c>
      <c r="Q134" t="s">
        <v>33</v>
      </c>
      <c r="R134" t="s">
        <v>34</v>
      </c>
      <c r="S134" t="s">
        <v>35</v>
      </c>
      <c r="T134" t="s">
        <v>36</v>
      </c>
      <c r="U134" t="s">
        <v>47</v>
      </c>
      <c r="V134" t="s">
        <v>50</v>
      </c>
      <c r="W134" t="s">
        <v>53</v>
      </c>
      <c r="X134" t="s">
        <v>75</v>
      </c>
      <c r="Y134" t="s">
        <v>41</v>
      </c>
      <c r="Z134" t="s">
        <v>45</v>
      </c>
      <c r="AA134">
        <v>135</v>
      </c>
      <c r="AB134">
        <v>0</v>
      </c>
    </row>
    <row r="135" spans="1:28" x14ac:dyDescent="0.25">
      <c r="A135" t="s">
        <v>28</v>
      </c>
      <c r="B135" s="1">
        <v>42685</v>
      </c>
      <c r="C135" t="s">
        <v>77</v>
      </c>
      <c r="D135" t="s">
        <v>30</v>
      </c>
      <c r="E135" t="s">
        <v>31</v>
      </c>
      <c r="F135" t="s">
        <v>71</v>
      </c>
      <c r="G135">
        <v>44</v>
      </c>
      <c r="H135">
        <v>67114.080000000031</v>
      </c>
      <c r="I135">
        <v>3162</v>
      </c>
      <c r="J135">
        <v>48180.290000000023</v>
      </c>
      <c r="K135">
        <v>1624.5399999999997</v>
      </c>
      <c r="L135">
        <v>126019.26000000005</v>
      </c>
      <c r="M135">
        <v>42597.030000000006</v>
      </c>
      <c r="N135">
        <v>21127.23</v>
      </c>
      <c r="O135">
        <v>63724.260000000009</v>
      </c>
      <c r="P135">
        <v>11356.109999999999</v>
      </c>
      <c r="Q135" t="s">
        <v>33</v>
      </c>
      <c r="R135" t="s">
        <v>43</v>
      </c>
      <c r="S135" t="s">
        <v>39</v>
      </c>
      <c r="T135" t="s">
        <v>44</v>
      </c>
      <c r="U135" t="s">
        <v>37</v>
      </c>
      <c r="V135" t="s">
        <v>38</v>
      </c>
      <c r="W135" t="s">
        <v>53</v>
      </c>
      <c r="X135" t="s">
        <v>76</v>
      </c>
      <c r="Y135" t="s">
        <v>41</v>
      </c>
      <c r="Z135" t="s">
        <v>45</v>
      </c>
      <c r="AA135">
        <v>135</v>
      </c>
      <c r="AB135">
        <v>0</v>
      </c>
    </row>
    <row r="136" spans="1:28" x14ac:dyDescent="0.25">
      <c r="A136" t="s">
        <v>28</v>
      </c>
      <c r="B136" s="1">
        <v>42537</v>
      </c>
      <c r="C136" t="s">
        <v>77</v>
      </c>
      <c r="D136" t="s">
        <v>30</v>
      </c>
      <c r="E136" t="s">
        <v>31</v>
      </c>
      <c r="F136" t="s">
        <v>71</v>
      </c>
      <c r="G136">
        <v>41</v>
      </c>
      <c r="H136">
        <v>65098.67</v>
      </c>
      <c r="I136">
        <v>2976</v>
      </c>
      <c r="J136">
        <v>51422.06</v>
      </c>
      <c r="K136">
        <v>1960.5499999999997</v>
      </c>
      <c r="L136">
        <v>130633.37</v>
      </c>
      <c r="M136">
        <v>55453.58</v>
      </c>
      <c r="N136">
        <v>23171.84</v>
      </c>
      <c r="O136">
        <v>78625.42</v>
      </c>
      <c r="P136">
        <v>11748.029999999999</v>
      </c>
      <c r="Q136" t="s">
        <v>33</v>
      </c>
      <c r="R136" t="s">
        <v>34</v>
      </c>
      <c r="S136" t="s">
        <v>39</v>
      </c>
      <c r="T136" t="s">
        <v>46</v>
      </c>
      <c r="U136" t="s">
        <v>37</v>
      </c>
      <c r="V136" t="s">
        <v>50</v>
      </c>
      <c r="W136" t="s">
        <v>39</v>
      </c>
      <c r="X136" t="s">
        <v>75</v>
      </c>
      <c r="Y136" t="s">
        <v>41</v>
      </c>
      <c r="Z136" t="s">
        <v>45</v>
      </c>
      <c r="AA136">
        <v>135</v>
      </c>
      <c r="AB136">
        <v>0</v>
      </c>
    </row>
    <row r="137" spans="1:28" x14ac:dyDescent="0.25">
      <c r="A137" t="s">
        <v>48</v>
      </c>
      <c r="B137" s="1">
        <v>43391</v>
      </c>
      <c r="C137" t="s">
        <v>77</v>
      </c>
      <c r="D137" t="s">
        <v>30</v>
      </c>
      <c r="E137" t="s">
        <v>31</v>
      </c>
      <c r="F137" t="s">
        <v>32</v>
      </c>
      <c r="G137">
        <v>51</v>
      </c>
      <c r="H137">
        <v>67624.050000000047</v>
      </c>
      <c r="I137">
        <v>3441</v>
      </c>
      <c r="J137">
        <v>61044.25</v>
      </c>
      <c r="K137">
        <v>2098.5899999999997</v>
      </c>
      <c r="L137">
        <v>145826.09000000003</v>
      </c>
      <c r="M137">
        <v>61567.599999999991</v>
      </c>
      <c r="N137">
        <v>28582.71</v>
      </c>
      <c r="O137">
        <v>90150.31</v>
      </c>
      <c r="P137">
        <v>13448.5</v>
      </c>
      <c r="Q137" t="s">
        <v>33</v>
      </c>
      <c r="R137" t="s">
        <v>34</v>
      </c>
      <c r="S137" t="s">
        <v>39</v>
      </c>
      <c r="T137" t="s">
        <v>44</v>
      </c>
      <c r="U137" t="s">
        <v>47</v>
      </c>
      <c r="V137" t="s">
        <v>50</v>
      </c>
      <c r="W137" t="s">
        <v>39</v>
      </c>
      <c r="X137" t="s">
        <v>75</v>
      </c>
      <c r="Y137" t="s">
        <v>74</v>
      </c>
      <c r="Z137" t="s">
        <v>45</v>
      </c>
      <c r="AA137">
        <v>45</v>
      </c>
      <c r="AB137">
        <v>0</v>
      </c>
    </row>
    <row r="138" spans="1:28" x14ac:dyDescent="0.25">
      <c r="A138" t="s">
        <v>48</v>
      </c>
      <c r="B138" s="1">
        <v>43391</v>
      </c>
      <c r="C138" t="s">
        <v>77</v>
      </c>
      <c r="D138" t="s">
        <v>30</v>
      </c>
      <c r="E138" t="s">
        <v>31</v>
      </c>
      <c r="F138" t="s">
        <v>32</v>
      </c>
      <c r="G138">
        <v>63</v>
      </c>
      <c r="H138">
        <v>75959.17</v>
      </c>
      <c r="I138">
        <v>4092</v>
      </c>
      <c r="J138">
        <v>51264.800000000003</v>
      </c>
      <c r="L138">
        <v>146583.31</v>
      </c>
      <c r="M138">
        <v>50885.749999999993</v>
      </c>
      <c r="N138">
        <v>35132.170000000006</v>
      </c>
      <c r="O138">
        <v>86017.919999999998</v>
      </c>
      <c r="P138">
        <v>13804.950000000004</v>
      </c>
      <c r="Q138" t="s">
        <v>33</v>
      </c>
      <c r="R138" t="s">
        <v>34</v>
      </c>
      <c r="S138" t="s">
        <v>39</v>
      </c>
      <c r="T138" t="s">
        <v>44</v>
      </c>
      <c r="U138" t="s">
        <v>37</v>
      </c>
      <c r="V138" t="s">
        <v>50</v>
      </c>
      <c r="W138" t="s">
        <v>39</v>
      </c>
      <c r="X138" t="s">
        <v>75</v>
      </c>
      <c r="Y138" t="s">
        <v>74</v>
      </c>
      <c r="Z138" t="s">
        <v>45</v>
      </c>
      <c r="AA138">
        <v>45</v>
      </c>
      <c r="AB138">
        <v>0</v>
      </c>
    </row>
    <row r="139" spans="1:28" x14ac:dyDescent="0.25">
      <c r="A139" t="s">
        <v>48</v>
      </c>
      <c r="B139" s="1">
        <v>43630</v>
      </c>
      <c r="C139" t="s">
        <v>77</v>
      </c>
      <c r="D139" t="s">
        <v>30</v>
      </c>
      <c r="E139" t="s">
        <v>31</v>
      </c>
      <c r="F139" t="s">
        <v>32</v>
      </c>
      <c r="G139">
        <v>66</v>
      </c>
      <c r="H139">
        <v>98019.870000000054</v>
      </c>
      <c r="I139">
        <v>4929</v>
      </c>
      <c r="J139">
        <v>71915.700000000026</v>
      </c>
      <c r="K139">
        <v>0</v>
      </c>
      <c r="L139">
        <v>189358.82000000007</v>
      </c>
      <c r="M139">
        <v>62432.390000000007</v>
      </c>
      <c r="N139">
        <v>49862.340000000004</v>
      </c>
      <c r="O139">
        <v>112294.73000000001</v>
      </c>
      <c r="P139">
        <v>17079.240000000002</v>
      </c>
      <c r="Q139" t="s">
        <v>33</v>
      </c>
      <c r="R139" t="s">
        <v>43</v>
      </c>
      <c r="S139" t="s">
        <v>39</v>
      </c>
      <c r="T139" t="s">
        <v>36</v>
      </c>
      <c r="U139" t="s">
        <v>37</v>
      </c>
      <c r="V139" t="s">
        <v>50</v>
      </c>
      <c r="W139" t="s">
        <v>39</v>
      </c>
      <c r="X139" t="s">
        <v>75</v>
      </c>
      <c r="Y139" t="s">
        <v>74</v>
      </c>
      <c r="Z139" t="s">
        <v>45</v>
      </c>
      <c r="AA139">
        <v>45</v>
      </c>
      <c r="AB139">
        <v>0</v>
      </c>
    </row>
    <row r="140" spans="1:28" x14ac:dyDescent="0.25">
      <c r="A140" t="s">
        <v>51</v>
      </c>
      <c r="B140" s="1">
        <v>43630</v>
      </c>
      <c r="C140" t="s">
        <v>77</v>
      </c>
      <c r="D140" t="s">
        <v>30</v>
      </c>
      <c r="E140" t="s">
        <v>31</v>
      </c>
      <c r="F140" t="s">
        <v>49</v>
      </c>
      <c r="G140">
        <v>67</v>
      </c>
      <c r="H140">
        <v>103681.21000000006</v>
      </c>
      <c r="I140">
        <v>4929</v>
      </c>
      <c r="J140">
        <v>67540.970000000016</v>
      </c>
      <c r="K140">
        <v>2532.2100000000005</v>
      </c>
      <c r="L140">
        <v>198714.9200000001</v>
      </c>
      <c r="M140">
        <v>60312.770000000004</v>
      </c>
      <c r="N140">
        <v>54269.340000000004</v>
      </c>
      <c r="O140">
        <v>114582.11000000002</v>
      </c>
      <c r="P140">
        <v>17924.28</v>
      </c>
      <c r="Q140" t="s">
        <v>33</v>
      </c>
      <c r="R140" t="s">
        <v>34</v>
      </c>
      <c r="S140" t="s">
        <v>39</v>
      </c>
      <c r="T140" t="s">
        <v>36</v>
      </c>
      <c r="U140" t="s">
        <v>37</v>
      </c>
      <c r="V140" t="s">
        <v>50</v>
      </c>
      <c r="W140" t="s">
        <v>39</v>
      </c>
      <c r="X140" t="s">
        <v>75</v>
      </c>
      <c r="Y140" t="s">
        <v>41</v>
      </c>
      <c r="Z140" t="s">
        <v>45</v>
      </c>
      <c r="AA140">
        <v>135</v>
      </c>
      <c r="AB140">
        <v>0</v>
      </c>
    </row>
    <row r="141" spans="1:28" x14ac:dyDescent="0.25">
      <c r="A141" t="s">
        <v>51</v>
      </c>
      <c r="B141" s="1">
        <v>43630</v>
      </c>
      <c r="C141" t="s">
        <v>77</v>
      </c>
      <c r="D141" t="s">
        <v>30</v>
      </c>
      <c r="E141" t="s">
        <v>31</v>
      </c>
      <c r="F141" t="s">
        <v>49</v>
      </c>
      <c r="G141">
        <v>69</v>
      </c>
      <c r="H141">
        <v>102279.99</v>
      </c>
      <c r="I141">
        <v>5115</v>
      </c>
      <c r="J141">
        <v>79213.689999999988</v>
      </c>
      <c r="K141">
        <v>2380.1300000000006</v>
      </c>
      <c r="L141">
        <v>199016.69</v>
      </c>
      <c r="M141">
        <v>60218.500000000007</v>
      </c>
      <c r="N141">
        <v>54394.610000000008</v>
      </c>
      <c r="O141">
        <v>114613.11000000002</v>
      </c>
      <c r="P141">
        <v>17853.590000000004</v>
      </c>
      <c r="Q141" t="s">
        <v>33</v>
      </c>
      <c r="R141" t="s">
        <v>34</v>
      </c>
      <c r="S141" t="s">
        <v>53</v>
      </c>
      <c r="T141" t="s">
        <v>36</v>
      </c>
      <c r="U141" t="s">
        <v>37</v>
      </c>
      <c r="V141" t="s">
        <v>50</v>
      </c>
      <c r="W141" t="s">
        <v>39</v>
      </c>
      <c r="X141" t="s">
        <v>75</v>
      </c>
      <c r="Y141" t="s">
        <v>41</v>
      </c>
      <c r="Z141" t="s">
        <v>45</v>
      </c>
      <c r="AA141">
        <v>90</v>
      </c>
      <c r="AB141">
        <v>0</v>
      </c>
    </row>
    <row r="142" spans="1:28" x14ac:dyDescent="0.25">
      <c r="A142" t="s">
        <v>54</v>
      </c>
      <c r="B142" s="1">
        <v>43630</v>
      </c>
      <c r="C142" t="s">
        <v>77</v>
      </c>
      <c r="D142" t="s">
        <v>55</v>
      </c>
      <c r="E142" t="s">
        <v>78</v>
      </c>
      <c r="F142" t="s">
        <v>49</v>
      </c>
      <c r="G142">
        <v>65</v>
      </c>
      <c r="H142">
        <v>102263.33000000006</v>
      </c>
      <c r="I142">
        <v>5115</v>
      </c>
      <c r="J142">
        <v>78560.469999999972</v>
      </c>
      <c r="K142">
        <v>2514.0300000000002</v>
      </c>
      <c r="L142">
        <v>200888.11000000004</v>
      </c>
      <c r="M142">
        <v>63883.890000000014</v>
      </c>
      <c r="N142">
        <v>54584.509999999995</v>
      </c>
      <c r="O142">
        <v>118468.40000000001</v>
      </c>
      <c r="P142">
        <v>18038.569999999996</v>
      </c>
      <c r="Q142" t="s">
        <v>56</v>
      </c>
      <c r="R142" t="s">
        <v>43</v>
      </c>
      <c r="S142" t="s">
        <v>35</v>
      </c>
      <c r="T142" t="s">
        <v>36</v>
      </c>
      <c r="U142" t="s">
        <v>37</v>
      </c>
      <c r="V142" t="s">
        <v>50</v>
      </c>
      <c r="W142" t="s">
        <v>39</v>
      </c>
      <c r="X142" t="s">
        <v>75</v>
      </c>
      <c r="Y142" t="s">
        <v>41</v>
      </c>
      <c r="Z142" t="s">
        <v>45</v>
      </c>
      <c r="AA142">
        <v>135</v>
      </c>
      <c r="AB142">
        <v>0</v>
      </c>
    </row>
    <row r="143" spans="1:28" x14ac:dyDescent="0.25">
      <c r="A143" t="s">
        <v>54</v>
      </c>
      <c r="B143" s="1">
        <v>43630</v>
      </c>
      <c r="C143" t="s">
        <v>77</v>
      </c>
      <c r="D143" t="s">
        <v>55</v>
      </c>
      <c r="E143" t="s">
        <v>78</v>
      </c>
      <c r="F143" t="s">
        <v>52</v>
      </c>
      <c r="G143">
        <v>65</v>
      </c>
      <c r="H143">
        <v>100751.67</v>
      </c>
      <c r="I143">
        <v>5115</v>
      </c>
      <c r="J143">
        <v>96546.81</v>
      </c>
      <c r="K143">
        <v>346.67</v>
      </c>
      <c r="L143">
        <v>212686.61000000002</v>
      </c>
      <c r="M143">
        <v>66779.5</v>
      </c>
      <c r="N143">
        <v>58823.750000000007</v>
      </c>
      <c r="O143">
        <v>125603.25</v>
      </c>
      <c r="P143">
        <v>19141.820000000003</v>
      </c>
      <c r="Q143" t="s">
        <v>56</v>
      </c>
      <c r="R143" t="s">
        <v>34</v>
      </c>
      <c r="S143" t="s">
        <v>35</v>
      </c>
      <c r="T143" t="s">
        <v>36</v>
      </c>
      <c r="U143" t="s">
        <v>47</v>
      </c>
      <c r="V143" t="s">
        <v>50</v>
      </c>
      <c r="W143" t="s">
        <v>39</v>
      </c>
      <c r="X143" t="s">
        <v>75</v>
      </c>
      <c r="Y143" t="s">
        <v>41</v>
      </c>
      <c r="Z143" t="s">
        <v>45</v>
      </c>
      <c r="AA143">
        <v>135</v>
      </c>
      <c r="AB143">
        <v>0</v>
      </c>
    </row>
    <row r="144" spans="1:28" x14ac:dyDescent="0.25">
      <c r="A144" t="s">
        <v>54</v>
      </c>
      <c r="B144" s="1">
        <v>43630</v>
      </c>
      <c r="C144" t="s">
        <v>77</v>
      </c>
      <c r="D144" t="s">
        <v>55</v>
      </c>
      <c r="E144" t="s">
        <v>78</v>
      </c>
      <c r="F144" t="s">
        <v>52</v>
      </c>
      <c r="G144">
        <v>65</v>
      </c>
      <c r="H144">
        <v>91847.360000000059</v>
      </c>
      <c r="I144">
        <v>5115</v>
      </c>
      <c r="J144">
        <v>66833.11</v>
      </c>
      <c r="K144">
        <v>2617.9600000000005</v>
      </c>
      <c r="L144">
        <v>200372.87000000005</v>
      </c>
      <c r="M144">
        <v>60540.99</v>
      </c>
      <c r="O144">
        <v>60540.99</v>
      </c>
      <c r="P144">
        <v>17466.580000000005</v>
      </c>
      <c r="Q144" t="s">
        <v>56</v>
      </c>
      <c r="R144" t="s">
        <v>34</v>
      </c>
      <c r="S144" t="s">
        <v>35</v>
      </c>
      <c r="T144" t="s">
        <v>36</v>
      </c>
      <c r="U144" t="s">
        <v>37</v>
      </c>
      <c r="V144" t="s">
        <v>50</v>
      </c>
      <c r="W144" t="s">
        <v>39</v>
      </c>
      <c r="X144" t="s">
        <v>75</v>
      </c>
      <c r="Y144" t="s">
        <v>74</v>
      </c>
      <c r="Z144" t="s">
        <v>45</v>
      </c>
      <c r="AA144">
        <v>45</v>
      </c>
      <c r="AB144">
        <v>0</v>
      </c>
    </row>
    <row r="145" spans="1:28" x14ac:dyDescent="0.25">
      <c r="A145" t="s">
        <v>58</v>
      </c>
      <c r="B145" s="1">
        <v>43630</v>
      </c>
      <c r="C145" t="s">
        <v>77</v>
      </c>
      <c r="D145" t="s">
        <v>55</v>
      </c>
      <c r="E145" t="s">
        <v>31</v>
      </c>
      <c r="F145" t="s">
        <v>52</v>
      </c>
      <c r="G145">
        <v>59</v>
      </c>
      <c r="H145">
        <v>86346.310000000041</v>
      </c>
      <c r="I145">
        <v>4557</v>
      </c>
      <c r="J145">
        <v>65626.400000000009</v>
      </c>
      <c r="K145">
        <v>2252.5799999999995</v>
      </c>
      <c r="L145">
        <v>175453.73</v>
      </c>
      <c r="M145">
        <v>56879.01</v>
      </c>
      <c r="N145">
        <v>45372.24</v>
      </c>
      <c r="O145">
        <v>102251.25</v>
      </c>
      <c r="P145">
        <v>15787.85</v>
      </c>
      <c r="Q145" t="s">
        <v>33</v>
      </c>
      <c r="R145" t="s">
        <v>34</v>
      </c>
      <c r="S145" t="s">
        <v>35</v>
      </c>
      <c r="T145" t="s">
        <v>36</v>
      </c>
      <c r="U145" t="s">
        <v>37</v>
      </c>
      <c r="V145" t="s">
        <v>50</v>
      </c>
      <c r="W145" t="s">
        <v>39</v>
      </c>
      <c r="X145" t="s">
        <v>75</v>
      </c>
      <c r="Y145" t="s">
        <v>74</v>
      </c>
      <c r="Z145" t="s">
        <v>45</v>
      </c>
      <c r="AA145">
        <v>45</v>
      </c>
      <c r="AB145">
        <v>0</v>
      </c>
    </row>
    <row r="146" spans="1:28" x14ac:dyDescent="0.25">
      <c r="A146" t="s">
        <v>58</v>
      </c>
      <c r="B146" s="1">
        <v>42845</v>
      </c>
      <c r="C146" t="s">
        <v>77</v>
      </c>
      <c r="D146" t="s">
        <v>55</v>
      </c>
      <c r="E146" t="s">
        <v>31</v>
      </c>
      <c r="F146" t="s">
        <v>57</v>
      </c>
      <c r="G146">
        <v>58</v>
      </c>
      <c r="H146">
        <v>86905.099999999962</v>
      </c>
      <c r="I146">
        <v>4743</v>
      </c>
      <c r="J146">
        <v>75387.78</v>
      </c>
      <c r="K146">
        <v>2276.23</v>
      </c>
      <c r="L146">
        <v>180619.33999999997</v>
      </c>
      <c r="M146">
        <v>61160.51</v>
      </c>
      <c r="N146">
        <v>44881.06</v>
      </c>
      <c r="O146">
        <v>106041.57</v>
      </c>
      <c r="Q146" t="s">
        <v>33</v>
      </c>
      <c r="R146" t="s">
        <v>34</v>
      </c>
      <c r="S146" t="s">
        <v>35</v>
      </c>
      <c r="T146" t="s">
        <v>36</v>
      </c>
      <c r="U146" t="s">
        <v>47</v>
      </c>
      <c r="V146" t="s">
        <v>50</v>
      </c>
      <c r="W146" t="s">
        <v>39</v>
      </c>
      <c r="X146" t="s">
        <v>75</v>
      </c>
      <c r="Y146" t="s">
        <v>74</v>
      </c>
      <c r="Z146" t="s">
        <v>42</v>
      </c>
      <c r="AA146">
        <v>45</v>
      </c>
      <c r="AB146">
        <v>240</v>
      </c>
    </row>
    <row r="147" spans="1:28" x14ac:dyDescent="0.25">
      <c r="A147" t="s">
        <v>58</v>
      </c>
      <c r="B147" s="1">
        <v>42714</v>
      </c>
      <c r="C147" t="s">
        <v>77</v>
      </c>
      <c r="D147" t="s">
        <v>55</v>
      </c>
      <c r="E147" t="s">
        <v>31</v>
      </c>
      <c r="F147" t="s">
        <v>57</v>
      </c>
      <c r="G147">
        <v>3</v>
      </c>
      <c r="H147">
        <v>5203.33</v>
      </c>
      <c r="I147">
        <v>93</v>
      </c>
      <c r="J147">
        <v>294</v>
      </c>
      <c r="K147">
        <v>0</v>
      </c>
      <c r="L147">
        <v>8518.08</v>
      </c>
      <c r="M147">
        <v>3564.26</v>
      </c>
      <c r="N147">
        <v>1238.58</v>
      </c>
      <c r="O147">
        <v>4802.84</v>
      </c>
      <c r="P147">
        <v>503.13</v>
      </c>
      <c r="Q147" t="s">
        <v>33</v>
      </c>
      <c r="R147" t="s">
        <v>34</v>
      </c>
      <c r="S147" t="s">
        <v>39</v>
      </c>
      <c r="T147" t="s">
        <v>36</v>
      </c>
      <c r="U147" t="s">
        <v>37</v>
      </c>
      <c r="V147" t="s">
        <v>50</v>
      </c>
      <c r="W147" t="s">
        <v>39</v>
      </c>
      <c r="X147" t="s">
        <v>75</v>
      </c>
      <c r="Y147" t="s">
        <v>41</v>
      </c>
      <c r="Z147" t="s">
        <v>42</v>
      </c>
      <c r="AA147">
        <v>135</v>
      </c>
      <c r="AB147">
        <v>240</v>
      </c>
    </row>
    <row r="148" spans="1:28" x14ac:dyDescent="0.25">
      <c r="A148" t="s">
        <v>61</v>
      </c>
      <c r="B148" s="1">
        <v>43430</v>
      </c>
      <c r="C148" t="s">
        <v>77</v>
      </c>
      <c r="D148" t="s">
        <v>55</v>
      </c>
      <c r="E148" t="s">
        <v>31</v>
      </c>
      <c r="F148" t="s">
        <v>57</v>
      </c>
      <c r="G148">
        <v>3</v>
      </c>
      <c r="H148">
        <v>4876.66</v>
      </c>
      <c r="I148">
        <v>93</v>
      </c>
      <c r="J148">
        <v>300</v>
      </c>
      <c r="K148">
        <v>0</v>
      </c>
      <c r="L148">
        <v>5596.33</v>
      </c>
      <c r="M148">
        <v>3451.29</v>
      </c>
      <c r="N148">
        <v>1238.58</v>
      </c>
      <c r="O148">
        <v>4689.87</v>
      </c>
      <c r="P148">
        <v>503.67</v>
      </c>
      <c r="Q148" t="s">
        <v>33</v>
      </c>
      <c r="R148" t="s">
        <v>43</v>
      </c>
      <c r="S148" t="s">
        <v>39</v>
      </c>
      <c r="T148" t="s">
        <v>36</v>
      </c>
      <c r="U148" t="s">
        <v>37</v>
      </c>
      <c r="V148" t="s">
        <v>50</v>
      </c>
      <c r="W148" t="s">
        <v>39</v>
      </c>
      <c r="X148" t="s">
        <v>75</v>
      </c>
      <c r="Y148" t="s">
        <v>41</v>
      </c>
      <c r="Z148" t="s">
        <v>42</v>
      </c>
      <c r="AA148">
        <v>90</v>
      </c>
      <c r="AB148">
        <v>240</v>
      </c>
    </row>
    <row r="149" spans="1:28" x14ac:dyDescent="0.25">
      <c r="A149" t="s">
        <v>61</v>
      </c>
      <c r="B149" s="1">
        <v>43430</v>
      </c>
      <c r="C149" t="s">
        <v>77</v>
      </c>
      <c r="D149" t="s">
        <v>55</v>
      </c>
      <c r="E149" t="s">
        <v>31</v>
      </c>
      <c r="F149" t="s">
        <v>59</v>
      </c>
      <c r="G149">
        <v>3</v>
      </c>
      <c r="H149">
        <v>5300</v>
      </c>
      <c r="I149">
        <v>93</v>
      </c>
      <c r="J149">
        <v>300</v>
      </c>
      <c r="K149">
        <v>0</v>
      </c>
      <c r="L149">
        <v>5693</v>
      </c>
      <c r="M149">
        <v>2706.77</v>
      </c>
      <c r="N149">
        <v>1238.58</v>
      </c>
      <c r="O149">
        <v>3945.35</v>
      </c>
      <c r="P149">
        <v>512.37</v>
      </c>
      <c r="Q149" t="s">
        <v>33</v>
      </c>
      <c r="R149" t="s">
        <v>34</v>
      </c>
      <c r="S149" t="s">
        <v>39</v>
      </c>
      <c r="T149" t="s">
        <v>44</v>
      </c>
      <c r="U149" t="s">
        <v>37</v>
      </c>
      <c r="V149" t="s">
        <v>38</v>
      </c>
      <c r="W149" t="s">
        <v>39</v>
      </c>
      <c r="X149" t="s">
        <v>76</v>
      </c>
      <c r="Y149" t="s">
        <v>74</v>
      </c>
      <c r="Z149" t="s">
        <v>42</v>
      </c>
      <c r="AA149">
        <v>45</v>
      </c>
      <c r="AB149">
        <v>240</v>
      </c>
    </row>
    <row r="150" spans="1:28" x14ac:dyDescent="0.25">
      <c r="A150" t="s">
        <v>61</v>
      </c>
      <c r="B150" s="1">
        <v>43787</v>
      </c>
      <c r="C150" t="s">
        <v>77</v>
      </c>
      <c r="D150" t="s">
        <v>55</v>
      </c>
      <c r="E150" t="s">
        <v>31</v>
      </c>
      <c r="F150" t="s">
        <v>59</v>
      </c>
      <c r="G150">
        <v>3</v>
      </c>
      <c r="H150">
        <v>4566.67</v>
      </c>
      <c r="I150">
        <v>93</v>
      </c>
      <c r="J150">
        <v>0</v>
      </c>
      <c r="K150">
        <v>0</v>
      </c>
      <c r="L150">
        <v>4659.67</v>
      </c>
      <c r="M150">
        <v>2743.62</v>
      </c>
      <c r="N150">
        <v>1228.58</v>
      </c>
      <c r="O150">
        <v>3972.2</v>
      </c>
      <c r="P150">
        <v>419.37</v>
      </c>
      <c r="Q150" t="s">
        <v>33</v>
      </c>
      <c r="R150" t="s">
        <v>34</v>
      </c>
      <c r="S150" t="s">
        <v>53</v>
      </c>
      <c r="T150" t="s">
        <v>46</v>
      </c>
      <c r="U150" t="s">
        <v>37</v>
      </c>
      <c r="V150" t="s">
        <v>50</v>
      </c>
      <c r="W150" t="s">
        <v>39</v>
      </c>
      <c r="X150" t="s">
        <v>76</v>
      </c>
      <c r="Y150" t="s">
        <v>74</v>
      </c>
      <c r="Z150" t="s">
        <v>42</v>
      </c>
      <c r="AA150">
        <v>45</v>
      </c>
      <c r="AB150">
        <v>240</v>
      </c>
    </row>
    <row r="151" spans="1:28" x14ac:dyDescent="0.25">
      <c r="A151" t="s">
        <v>63</v>
      </c>
      <c r="B151" s="1">
        <v>43600</v>
      </c>
      <c r="C151" t="s">
        <v>77</v>
      </c>
      <c r="D151" t="s">
        <v>55</v>
      </c>
      <c r="E151" t="s">
        <v>78</v>
      </c>
      <c r="F151" t="s">
        <v>59</v>
      </c>
      <c r="G151">
        <v>3</v>
      </c>
      <c r="H151">
        <v>4463.33</v>
      </c>
      <c r="I151">
        <v>0</v>
      </c>
      <c r="J151">
        <v>0</v>
      </c>
      <c r="K151">
        <v>0</v>
      </c>
      <c r="L151">
        <v>4463.33</v>
      </c>
      <c r="M151">
        <v>2155.34</v>
      </c>
      <c r="N151">
        <v>1769.4</v>
      </c>
      <c r="O151">
        <v>3924.7400000000002</v>
      </c>
      <c r="P151">
        <v>401.7</v>
      </c>
      <c r="Q151" t="s">
        <v>33</v>
      </c>
      <c r="R151" t="s">
        <v>34</v>
      </c>
      <c r="S151" t="s">
        <v>53</v>
      </c>
      <c r="T151" t="s">
        <v>44</v>
      </c>
      <c r="U151" t="s">
        <v>47</v>
      </c>
      <c r="V151" t="s">
        <v>38</v>
      </c>
      <c r="W151" t="s">
        <v>39</v>
      </c>
      <c r="X151" t="s">
        <v>76</v>
      </c>
      <c r="Y151" t="s">
        <v>41</v>
      </c>
      <c r="Z151" t="s">
        <v>42</v>
      </c>
      <c r="AA151">
        <v>135</v>
      </c>
      <c r="AB151">
        <v>240</v>
      </c>
    </row>
    <row r="152" spans="1:28" x14ac:dyDescent="0.25">
      <c r="A152" t="s">
        <v>63</v>
      </c>
      <c r="B152" s="1">
        <v>43709</v>
      </c>
      <c r="C152" t="s">
        <v>77</v>
      </c>
      <c r="D152" t="s">
        <v>55</v>
      </c>
      <c r="E152" t="s">
        <v>78</v>
      </c>
      <c r="F152" t="s">
        <v>62</v>
      </c>
      <c r="G152">
        <v>4</v>
      </c>
      <c r="H152">
        <v>6940</v>
      </c>
      <c r="I152">
        <v>93</v>
      </c>
      <c r="J152">
        <v>0</v>
      </c>
      <c r="L152">
        <v>7033</v>
      </c>
      <c r="M152">
        <v>4560.1899999999996</v>
      </c>
      <c r="N152">
        <v>703.99</v>
      </c>
      <c r="O152">
        <v>5264.1799999999994</v>
      </c>
      <c r="P152">
        <v>632.97</v>
      </c>
      <c r="Q152" t="s">
        <v>33</v>
      </c>
      <c r="R152" t="s">
        <v>43</v>
      </c>
      <c r="S152" t="s">
        <v>35</v>
      </c>
      <c r="T152" t="s">
        <v>44</v>
      </c>
      <c r="U152" t="s">
        <v>37</v>
      </c>
      <c r="V152" t="s">
        <v>38</v>
      </c>
      <c r="W152" t="s">
        <v>39</v>
      </c>
      <c r="X152" t="s">
        <v>76</v>
      </c>
      <c r="Y152" t="s">
        <v>74</v>
      </c>
      <c r="Z152" t="s">
        <v>42</v>
      </c>
      <c r="AA152">
        <v>45</v>
      </c>
      <c r="AB152">
        <v>240</v>
      </c>
    </row>
    <row r="153" spans="1:28" x14ac:dyDescent="0.25">
      <c r="A153" t="s">
        <v>63</v>
      </c>
      <c r="B153" s="1">
        <v>43709</v>
      </c>
      <c r="C153" t="s">
        <v>77</v>
      </c>
      <c r="D153" t="s">
        <v>55</v>
      </c>
      <c r="E153" t="s">
        <v>78</v>
      </c>
      <c r="F153" t="s">
        <v>62</v>
      </c>
      <c r="G153">
        <v>3</v>
      </c>
      <c r="H153">
        <v>6200</v>
      </c>
      <c r="I153">
        <v>93</v>
      </c>
      <c r="J153">
        <v>0</v>
      </c>
      <c r="K153">
        <v>0</v>
      </c>
      <c r="L153">
        <v>6293</v>
      </c>
      <c r="M153">
        <v>5383.83</v>
      </c>
      <c r="O153">
        <v>5383.83</v>
      </c>
      <c r="P153">
        <v>566.37</v>
      </c>
      <c r="Q153" t="s">
        <v>33</v>
      </c>
      <c r="R153" t="s">
        <v>43</v>
      </c>
      <c r="S153" t="s">
        <v>39</v>
      </c>
      <c r="T153" t="s">
        <v>36</v>
      </c>
      <c r="U153" t="s">
        <v>37</v>
      </c>
      <c r="V153" t="s">
        <v>38</v>
      </c>
      <c r="W153" t="s">
        <v>39</v>
      </c>
      <c r="X153" t="s">
        <v>76</v>
      </c>
      <c r="Y153" t="s">
        <v>41</v>
      </c>
      <c r="Z153" t="s">
        <v>45</v>
      </c>
      <c r="AA153">
        <v>90</v>
      </c>
      <c r="AB153">
        <v>0</v>
      </c>
    </row>
    <row r="154" spans="1:28" x14ac:dyDescent="0.25">
      <c r="A154" t="s">
        <v>66</v>
      </c>
      <c r="B154" s="1">
        <v>43709</v>
      </c>
      <c r="C154" t="s">
        <v>77</v>
      </c>
      <c r="D154" t="s">
        <v>55</v>
      </c>
      <c r="E154" t="s">
        <v>78</v>
      </c>
      <c r="F154" t="s">
        <v>62</v>
      </c>
      <c r="G154">
        <v>3</v>
      </c>
      <c r="H154">
        <v>5986.66</v>
      </c>
      <c r="I154">
        <v>93</v>
      </c>
      <c r="J154">
        <v>0</v>
      </c>
      <c r="K154">
        <v>0</v>
      </c>
      <c r="L154">
        <v>6836.33</v>
      </c>
      <c r="M154">
        <v>4925.46</v>
      </c>
      <c r="O154">
        <v>4925.46</v>
      </c>
      <c r="P154">
        <v>615.27</v>
      </c>
      <c r="Q154" t="s">
        <v>33</v>
      </c>
      <c r="R154" t="s">
        <v>34</v>
      </c>
      <c r="S154" t="s">
        <v>39</v>
      </c>
      <c r="T154" t="s">
        <v>36</v>
      </c>
      <c r="U154" t="s">
        <v>47</v>
      </c>
      <c r="V154" t="s">
        <v>50</v>
      </c>
      <c r="W154" t="s">
        <v>39</v>
      </c>
      <c r="X154" t="s">
        <v>76</v>
      </c>
      <c r="Y154" t="s">
        <v>74</v>
      </c>
      <c r="Z154" t="s">
        <v>45</v>
      </c>
      <c r="AA154">
        <v>45</v>
      </c>
      <c r="AB154">
        <v>0</v>
      </c>
    </row>
    <row r="155" spans="1:28" x14ac:dyDescent="0.25">
      <c r="A155" t="s">
        <v>68</v>
      </c>
      <c r="B155" s="1">
        <v>42717</v>
      </c>
      <c r="C155" t="s">
        <v>77</v>
      </c>
      <c r="D155" t="s">
        <v>55</v>
      </c>
      <c r="E155" t="s">
        <v>78</v>
      </c>
      <c r="F155" t="s">
        <v>64</v>
      </c>
      <c r="G155">
        <v>3</v>
      </c>
      <c r="H155">
        <v>6200</v>
      </c>
      <c r="I155">
        <v>93</v>
      </c>
      <c r="J155">
        <v>0</v>
      </c>
      <c r="K155">
        <v>0</v>
      </c>
      <c r="L155">
        <v>6293</v>
      </c>
      <c r="M155">
        <v>5027.45</v>
      </c>
      <c r="O155">
        <v>5027.45</v>
      </c>
      <c r="P155">
        <v>566.37</v>
      </c>
      <c r="Q155" t="s">
        <v>33</v>
      </c>
      <c r="R155" t="s">
        <v>34</v>
      </c>
      <c r="S155" t="s">
        <v>39</v>
      </c>
      <c r="T155" t="s">
        <v>36</v>
      </c>
      <c r="U155" t="s">
        <v>47</v>
      </c>
      <c r="V155" t="s">
        <v>50</v>
      </c>
      <c r="W155" t="s">
        <v>39</v>
      </c>
      <c r="X155" t="s">
        <v>76</v>
      </c>
      <c r="Y155" t="s">
        <v>41</v>
      </c>
      <c r="Z155" t="s">
        <v>45</v>
      </c>
      <c r="AA155">
        <v>135</v>
      </c>
      <c r="AB155">
        <v>0</v>
      </c>
    </row>
    <row r="156" spans="1:28" x14ac:dyDescent="0.25">
      <c r="A156" t="s">
        <v>68</v>
      </c>
      <c r="B156" s="1">
        <v>42717</v>
      </c>
      <c r="C156" t="s">
        <v>77</v>
      </c>
      <c r="D156" t="s">
        <v>55</v>
      </c>
      <c r="E156" t="s">
        <v>78</v>
      </c>
      <c r="F156" t="s">
        <v>64</v>
      </c>
      <c r="G156">
        <v>3</v>
      </c>
      <c r="H156">
        <v>6200</v>
      </c>
      <c r="I156">
        <v>93</v>
      </c>
      <c r="J156">
        <v>0</v>
      </c>
      <c r="K156">
        <v>0</v>
      </c>
      <c r="L156">
        <v>6293</v>
      </c>
      <c r="M156">
        <v>5124.2000000000007</v>
      </c>
      <c r="O156">
        <v>5124.2000000000007</v>
      </c>
      <c r="P156">
        <v>566.37</v>
      </c>
      <c r="Q156" t="s">
        <v>33</v>
      </c>
      <c r="R156" t="s">
        <v>34</v>
      </c>
      <c r="S156" t="s">
        <v>39</v>
      </c>
      <c r="T156" t="s">
        <v>36</v>
      </c>
      <c r="U156" t="s">
        <v>37</v>
      </c>
      <c r="V156" t="s">
        <v>50</v>
      </c>
      <c r="W156" t="s">
        <v>39</v>
      </c>
      <c r="X156" t="s">
        <v>76</v>
      </c>
      <c r="Y156" t="s">
        <v>41</v>
      </c>
      <c r="Z156" t="s">
        <v>45</v>
      </c>
      <c r="AA156">
        <v>135</v>
      </c>
      <c r="AB156">
        <v>0</v>
      </c>
    </row>
    <row r="157" spans="1:28" x14ac:dyDescent="0.25">
      <c r="A157" t="s">
        <v>68</v>
      </c>
      <c r="B157" s="1">
        <v>42934</v>
      </c>
      <c r="C157" t="s">
        <v>77</v>
      </c>
      <c r="D157" t="s">
        <v>55</v>
      </c>
      <c r="E157" t="s">
        <v>78</v>
      </c>
      <c r="F157" t="s">
        <v>64</v>
      </c>
      <c r="G157">
        <v>3</v>
      </c>
      <c r="H157">
        <v>6200</v>
      </c>
      <c r="I157">
        <v>93</v>
      </c>
      <c r="J157">
        <v>0</v>
      </c>
      <c r="K157">
        <v>0</v>
      </c>
      <c r="L157">
        <v>6293</v>
      </c>
      <c r="M157">
        <v>5116.43</v>
      </c>
      <c r="O157">
        <v>5116.43</v>
      </c>
      <c r="P157">
        <v>566.37</v>
      </c>
      <c r="Q157" t="s">
        <v>33</v>
      </c>
      <c r="R157" t="s">
        <v>43</v>
      </c>
      <c r="S157" t="s">
        <v>39</v>
      </c>
      <c r="T157" t="s">
        <v>36</v>
      </c>
      <c r="U157" t="s">
        <v>37</v>
      </c>
      <c r="V157" t="s">
        <v>50</v>
      </c>
      <c r="W157" t="s">
        <v>39</v>
      </c>
      <c r="X157" t="s">
        <v>75</v>
      </c>
      <c r="Y157" t="s">
        <v>41</v>
      </c>
      <c r="Z157" t="s">
        <v>45</v>
      </c>
      <c r="AA157">
        <v>135</v>
      </c>
      <c r="AB157">
        <v>0</v>
      </c>
    </row>
    <row r="158" spans="1:28" x14ac:dyDescent="0.25">
      <c r="A158" t="s">
        <v>70</v>
      </c>
      <c r="B158" s="1">
        <v>43373</v>
      </c>
      <c r="C158" t="s">
        <v>77</v>
      </c>
      <c r="D158" t="s">
        <v>55</v>
      </c>
      <c r="E158" t="s">
        <v>78</v>
      </c>
      <c r="F158" t="s">
        <v>69</v>
      </c>
      <c r="G158">
        <v>3</v>
      </c>
      <c r="H158">
        <v>6200</v>
      </c>
      <c r="I158">
        <v>93</v>
      </c>
      <c r="J158">
        <v>0</v>
      </c>
      <c r="K158">
        <v>0</v>
      </c>
      <c r="L158">
        <v>6593</v>
      </c>
      <c r="M158">
        <v>4950.7800000000007</v>
      </c>
      <c r="O158">
        <v>4950.7800000000007</v>
      </c>
      <c r="P158">
        <v>566.37</v>
      </c>
      <c r="Q158" t="s">
        <v>33</v>
      </c>
      <c r="R158" t="s">
        <v>34</v>
      </c>
      <c r="S158" t="s">
        <v>39</v>
      </c>
      <c r="T158" t="s">
        <v>36</v>
      </c>
      <c r="U158" t="s">
        <v>47</v>
      </c>
      <c r="V158" t="s">
        <v>38</v>
      </c>
      <c r="W158" t="s">
        <v>39</v>
      </c>
      <c r="X158" t="s">
        <v>75</v>
      </c>
      <c r="Y158" t="s">
        <v>41</v>
      </c>
      <c r="Z158" t="s">
        <v>45</v>
      </c>
      <c r="AA158">
        <v>135</v>
      </c>
      <c r="AB158">
        <v>0</v>
      </c>
    </row>
    <row r="159" spans="1:28" x14ac:dyDescent="0.25">
      <c r="A159" t="s">
        <v>70</v>
      </c>
      <c r="B159" s="1">
        <v>42389</v>
      </c>
      <c r="C159" t="s">
        <v>77</v>
      </c>
      <c r="D159" t="s">
        <v>55</v>
      </c>
      <c r="E159" t="s">
        <v>78</v>
      </c>
      <c r="F159" t="s">
        <v>69</v>
      </c>
      <c r="G159">
        <v>3</v>
      </c>
      <c r="H159">
        <v>6200</v>
      </c>
      <c r="I159">
        <v>93</v>
      </c>
      <c r="J159">
        <v>0</v>
      </c>
      <c r="K159">
        <v>0</v>
      </c>
      <c r="L159">
        <v>6293</v>
      </c>
      <c r="M159">
        <v>5032.3</v>
      </c>
      <c r="O159">
        <v>5032.3</v>
      </c>
      <c r="P159">
        <v>566.37</v>
      </c>
      <c r="Q159" t="s">
        <v>33</v>
      </c>
      <c r="R159" t="s">
        <v>34</v>
      </c>
      <c r="S159" t="s">
        <v>53</v>
      </c>
      <c r="T159" t="s">
        <v>36</v>
      </c>
      <c r="U159" t="s">
        <v>47</v>
      </c>
      <c r="V159" t="s">
        <v>50</v>
      </c>
      <c r="W159" t="s">
        <v>39</v>
      </c>
      <c r="X159" t="s">
        <v>75</v>
      </c>
      <c r="Y159" t="s">
        <v>41</v>
      </c>
      <c r="Z159" t="s">
        <v>45</v>
      </c>
      <c r="AA159">
        <v>135</v>
      </c>
      <c r="AB159">
        <v>0</v>
      </c>
    </row>
    <row r="160" spans="1:28" x14ac:dyDescent="0.25">
      <c r="A160" t="s">
        <v>70</v>
      </c>
      <c r="B160" s="1">
        <v>42389</v>
      </c>
      <c r="C160" t="s">
        <v>77</v>
      </c>
      <c r="D160" t="s">
        <v>55</v>
      </c>
      <c r="E160" t="s">
        <v>78</v>
      </c>
      <c r="F160" t="s">
        <v>69</v>
      </c>
      <c r="G160">
        <v>3</v>
      </c>
      <c r="H160">
        <v>6200</v>
      </c>
      <c r="I160">
        <v>93</v>
      </c>
      <c r="J160">
        <v>0</v>
      </c>
      <c r="K160">
        <v>0</v>
      </c>
      <c r="L160">
        <v>6293</v>
      </c>
      <c r="M160">
        <v>4879.09</v>
      </c>
      <c r="O160">
        <v>4879.09</v>
      </c>
      <c r="Q160" t="s">
        <v>33</v>
      </c>
      <c r="R160" t="s">
        <v>34</v>
      </c>
      <c r="S160" t="s">
        <v>53</v>
      </c>
      <c r="T160" t="s">
        <v>36</v>
      </c>
      <c r="U160" t="s">
        <v>37</v>
      </c>
      <c r="V160" t="s">
        <v>50</v>
      </c>
      <c r="W160" t="s">
        <v>39</v>
      </c>
      <c r="X160" t="s">
        <v>75</v>
      </c>
      <c r="Y160" t="s">
        <v>41</v>
      </c>
      <c r="Z160" t="s">
        <v>45</v>
      </c>
      <c r="AA160">
        <v>90</v>
      </c>
      <c r="AB160">
        <v>0</v>
      </c>
    </row>
    <row r="161" spans="1:28" x14ac:dyDescent="0.25">
      <c r="A161" t="s">
        <v>72</v>
      </c>
      <c r="B161" s="1">
        <v>43364</v>
      </c>
      <c r="C161" t="s">
        <v>77</v>
      </c>
      <c r="D161" t="s">
        <v>55</v>
      </c>
      <c r="E161" t="s">
        <v>78</v>
      </c>
      <c r="F161" t="s">
        <v>71</v>
      </c>
      <c r="G161">
        <v>47</v>
      </c>
      <c r="H161">
        <v>32773.349999999991</v>
      </c>
      <c r="I161">
        <v>2976</v>
      </c>
      <c r="J161">
        <v>1169.4000000000001</v>
      </c>
      <c r="K161">
        <v>0</v>
      </c>
      <c r="L161">
        <v>90531.609999999986</v>
      </c>
      <c r="M161">
        <v>38629.689999999995</v>
      </c>
      <c r="N161">
        <v>37760.82</v>
      </c>
      <c r="O161">
        <v>76390.509999999995</v>
      </c>
      <c r="P161">
        <v>8446.1100000000024</v>
      </c>
      <c r="Q161" t="s">
        <v>56</v>
      </c>
      <c r="R161" t="s">
        <v>43</v>
      </c>
      <c r="S161" t="s">
        <v>35</v>
      </c>
      <c r="T161" t="s">
        <v>36</v>
      </c>
      <c r="U161" t="s">
        <v>37</v>
      </c>
      <c r="V161" t="s">
        <v>50</v>
      </c>
      <c r="W161" t="s">
        <v>39</v>
      </c>
      <c r="X161" t="s">
        <v>75</v>
      </c>
      <c r="Y161" t="s">
        <v>41</v>
      </c>
      <c r="Z161" t="s">
        <v>45</v>
      </c>
      <c r="AA161">
        <v>90</v>
      </c>
      <c r="AB161">
        <v>0</v>
      </c>
    </row>
    <row r="162" spans="1:28" x14ac:dyDescent="0.25">
      <c r="A162" t="s">
        <v>72</v>
      </c>
      <c r="B162" s="1">
        <v>43364</v>
      </c>
      <c r="C162" t="s">
        <v>77</v>
      </c>
      <c r="D162" t="s">
        <v>55</v>
      </c>
      <c r="E162" t="s">
        <v>78</v>
      </c>
      <c r="F162" t="s">
        <v>71</v>
      </c>
      <c r="G162">
        <v>48</v>
      </c>
      <c r="H162">
        <v>71858.210000000036</v>
      </c>
      <c r="I162">
        <v>3069</v>
      </c>
      <c r="J162">
        <v>61554.87</v>
      </c>
      <c r="K162">
        <v>0</v>
      </c>
      <c r="L162">
        <v>137487.71000000005</v>
      </c>
      <c r="M162">
        <v>51153.659999999996</v>
      </c>
      <c r="N162">
        <v>63171.1</v>
      </c>
      <c r="O162">
        <v>114324.76</v>
      </c>
      <c r="P162">
        <v>12416.2</v>
      </c>
      <c r="Q162" t="s">
        <v>56</v>
      </c>
      <c r="R162" t="s">
        <v>43</v>
      </c>
      <c r="S162" t="s">
        <v>39</v>
      </c>
      <c r="T162" t="s">
        <v>36</v>
      </c>
      <c r="U162" t="s">
        <v>47</v>
      </c>
      <c r="V162" t="s">
        <v>50</v>
      </c>
      <c r="W162" t="s">
        <v>39</v>
      </c>
      <c r="X162" t="s">
        <v>75</v>
      </c>
      <c r="Y162" t="s">
        <v>41</v>
      </c>
      <c r="Z162" t="s">
        <v>45</v>
      </c>
      <c r="AA162">
        <v>135</v>
      </c>
      <c r="AB162">
        <v>0</v>
      </c>
    </row>
    <row r="163" spans="1:28" x14ac:dyDescent="0.25">
      <c r="A163" t="s">
        <v>72</v>
      </c>
      <c r="B163" s="1">
        <v>43364</v>
      </c>
      <c r="C163" t="s">
        <v>77</v>
      </c>
      <c r="D163" t="s">
        <v>55</v>
      </c>
      <c r="E163" t="s">
        <v>78</v>
      </c>
      <c r="F163" t="s">
        <v>71</v>
      </c>
      <c r="G163">
        <v>46</v>
      </c>
      <c r="H163">
        <v>77594.820000000051</v>
      </c>
      <c r="I163">
        <v>3069</v>
      </c>
      <c r="J163">
        <v>65588.259999999995</v>
      </c>
      <c r="K163">
        <v>373.45000000000005</v>
      </c>
      <c r="L163">
        <v>146625.53000000006</v>
      </c>
      <c r="M163">
        <v>52937.779999999984</v>
      </c>
      <c r="N163">
        <v>66978.649999999994</v>
      </c>
      <c r="O163">
        <v>119916.42999999998</v>
      </c>
      <c r="P163">
        <v>13221.190000000002</v>
      </c>
      <c r="Q163" t="s">
        <v>56</v>
      </c>
      <c r="R163" t="s">
        <v>34</v>
      </c>
      <c r="S163" t="s">
        <v>39</v>
      </c>
      <c r="T163" t="s">
        <v>44</v>
      </c>
      <c r="U163" t="s">
        <v>37</v>
      </c>
      <c r="V163" t="s">
        <v>50</v>
      </c>
      <c r="W163" t="s">
        <v>39</v>
      </c>
      <c r="X163" t="s">
        <v>75</v>
      </c>
      <c r="Y163" t="s">
        <v>41</v>
      </c>
      <c r="Z163" t="s">
        <v>45</v>
      </c>
      <c r="AA163">
        <v>135</v>
      </c>
      <c r="AB163">
        <v>0</v>
      </c>
    </row>
    <row r="164" spans="1:28" x14ac:dyDescent="0.25">
      <c r="A164" t="s">
        <v>73</v>
      </c>
      <c r="B164" s="1">
        <v>43364</v>
      </c>
      <c r="C164" t="s">
        <v>77</v>
      </c>
      <c r="D164" t="s">
        <v>55</v>
      </c>
      <c r="E164" t="s">
        <v>31</v>
      </c>
      <c r="F164" t="s">
        <v>32</v>
      </c>
      <c r="G164">
        <v>45</v>
      </c>
      <c r="H164">
        <v>76519.990000000005</v>
      </c>
      <c r="I164">
        <v>3348</v>
      </c>
      <c r="J164">
        <v>79963.62999999999</v>
      </c>
      <c r="K164">
        <v>246.9</v>
      </c>
      <c r="L164">
        <v>166945.19999999998</v>
      </c>
      <c r="M164">
        <v>65109.3</v>
      </c>
      <c r="N164">
        <v>74363.569999999992</v>
      </c>
      <c r="O164">
        <v>139472.87</v>
      </c>
      <c r="P164">
        <v>15025.109999999999</v>
      </c>
      <c r="Q164" t="s">
        <v>33</v>
      </c>
      <c r="R164" t="s">
        <v>43</v>
      </c>
      <c r="S164" t="s">
        <v>39</v>
      </c>
      <c r="T164" t="s">
        <v>46</v>
      </c>
      <c r="U164" t="s">
        <v>37</v>
      </c>
      <c r="V164" t="s">
        <v>50</v>
      </c>
      <c r="W164" t="s">
        <v>39</v>
      </c>
      <c r="X164" t="s">
        <v>60</v>
      </c>
      <c r="Y164" t="s">
        <v>74</v>
      </c>
      <c r="Z164" t="s">
        <v>45</v>
      </c>
      <c r="AA164">
        <v>45</v>
      </c>
      <c r="AB164">
        <v>0</v>
      </c>
    </row>
    <row r="165" spans="1:28" x14ac:dyDescent="0.25">
      <c r="A165" t="s">
        <v>73</v>
      </c>
      <c r="B165" s="1">
        <v>43364</v>
      </c>
      <c r="C165" t="s">
        <v>77</v>
      </c>
      <c r="D165" t="s">
        <v>55</v>
      </c>
      <c r="E165" t="s">
        <v>31</v>
      </c>
      <c r="F165" t="s">
        <v>32</v>
      </c>
      <c r="G165">
        <v>45</v>
      </c>
      <c r="H165">
        <v>77536.500000000058</v>
      </c>
      <c r="I165">
        <v>3348</v>
      </c>
      <c r="J165">
        <v>60756.919999999984</v>
      </c>
      <c r="K165">
        <v>123.45</v>
      </c>
      <c r="L165">
        <v>144998.20000000004</v>
      </c>
      <c r="M165">
        <v>57363.59</v>
      </c>
      <c r="N165">
        <v>60771.05000000001</v>
      </c>
      <c r="O165">
        <v>118134.64000000001</v>
      </c>
      <c r="P165">
        <v>13049.87</v>
      </c>
      <c r="Q165" t="s">
        <v>33</v>
      </c>
      <c r="R165" t="s">
        <v>34</v>
      </c>
      <c r="S165" t="s">
        <v>39</v>
      </c>
      <c r="T165" t="s">
        <v>44</v>
      </c>
      <c r="U165" t="s">
        <v>47</v>
      </c>
      <c r="V165" t="s">
        <v>50</v>
      </c>
      <c r="W165" t="s">
        <v>39</v>
      </c>
      <c r="X165" t="s">
        <v>60</v>
      </c>
      <c r="Y165" t="s">
        <v>74</v>
      </c>
      <c r="Z165" t="s">
        <v>45</v>
      </c>
      <c r="AA165">
        <v>45</v>
      </c>
      <c r="AB165">
        <v>0</v>
      </c>
    </row>
    <row r="166" spans="1:28" x14ac:dyDescent="0.25">
      <c r="A166" t="s">
        <v>73</v>
      </c>
      <c r="B166" s="1">
        <v>43364</v>
      </c>
      <c r="C166" t="s">
        <v>77</v>
      </c>
      <c r="D166" t="s">
        <v>55</v>
      </c>
      <c r="E166" t="s">
        <v>31</v>
      </c>
      <c r="F166" t="s">
        <v>32</v>
      </c>
      <c r="G166">
        <v>45</v>
      </c>
      <c r="H166">
        <v>18793.339999999997</v>
      </c>
      <c r="I166">
        <v>3255</v>
      </c>
      <c r="J166">
        <v>0</v>
      </c>
      <c r="L166">
        <v>46940.62</v>
      </c>
      <c r="M166">
        <v>16532.579999999998</v>
      </c>
      <c r="N166">
        <v>22432.98</v>
      </c>
      <c r="O166">
        <v>38965.56</v>
      </c>
      <c r="P166">
        <v>4964.2999999999984</v>
      </c>
      <c r="Q166" t="s">
        <v>33</v>
      </c>
      <c r="R166" t="s">
        <v>34</v>
      </c>
      <c r="S166" t="s">
        <v>39</v>
      </c>
      <c r="T166" t="s">
        <v>44</v>
      </c>
      <c r="U166" t="s">
        <v>37</v>
      </c>
      <c r="V166" t="s">
        <v>50</v>
      </c>
      <c r="W166" t="s">
        <v>39</v>
      </c>
      <c r="X166" t="s">
        <v>60</v>
      </c>
      <c r="Y166" t="s">
        <v>41</v>
      </c>
      <c r="Z166" t="s">
        <v>45</v>
      </c>
      <c r="AA166">
        <v>135</v>
      </c>
      <c r="AB166">
        <v>0</v>
      </c>
    </row>
    <row r="167" spans="1:28" x14ac:dyDescent="0.25">
      <c r="A167" t="s">
        <v>28</v>
      </c>
      <c r="B167" s="1">
        <v>43364</v>
      </c>
      <c r="C167" t="s">
        <v>77</v>
      </c>
      <c r="D167" t="s">
        <v>30</v>
      </c>
      <c r="E167" t="s">
        <v>31</v>
      </c>
      <c r="F167" t="s">
        <v>49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878.13</v>
      </c>
      <c r="M167">
        <v>0</v>
      </c>
      <c r="O167">
        <v>0</v>
      </c>
      <c r="P167">
        <v>79.03</v>
      </c>
      <c r="Q167" t="s">
        <v>33</v>
      </c>
      <c r="R167" t="s">
        <v>34</v>
      </c>
      <c r="S167" t="s">
        <v>35</v>
      </c>
      <c r="T167" t="s">
        <v>36</v>
      </c>
      <c r="U167" t="s">
        <v>37</v>
      </c>
      <c r="V167" t="s">
        <v>50</v>
      </c>
      <c r="W167" t="s">
        <v>39</v>
      </c>
      <c r="X167" t="s">
        <v>60</v>
      </c>
      <c r="Y167" t="s">
        <v>74</v>
      </c>
      <c r="Z167" t="s">
        <v>45</v>
      </c>
      <c r="AA167">
        <v>45</v>
      </c>
      <c r="AB167">
        <v>0</v>
      </c>
    </row>
    <row r="168" spans="1:28" x14ac:dyDescent="0.25">
      <c r="A168" t="s">
        <v>28</v>
      </c>
      <c r="B168" s="1">
        <v>43031</v>
      </c>
      <c r="C168" t="s">
        <v>77</v>
      </c>
      <c r="D168" t="s">
        <v>30</v>
      </c>
      <c r="E168" t="s">
        <v>31</v>
      </c>
      <c r="F168" t="s">
        <v>49</v>
      </c>
      <c r="G168">
        <v>2</v>
      </c>
      <c r="H168">
        <v>2463.33</v>
      </c>
      <c r="I168">
        <v>0</v>
      </c>
      <c r="J168">
        <v>867</v>
      </c>
      <c r="K168">
        <v>32.660000000000004</v>
      </c>
      <c r="L168">
        <v>6040.5899999999992</v>
      </c>
      <c r="M168">
        <v>3515.1000000000004</v>
      </c>
      <c r="O168">
        <v>3515.1000000000004</v>
      </c>
      <c r="P168">
        <v>371.34</v>
      </c>
      <c r="Q168" t="s">
        <v>33</v>
      </c>
      <c r="R168" t="s">
        <v>43</v>
      </c>
      <c r="S168" t="s">
        <v>39</v>
      </c>
      <c r="T168" t="s">
        <v>44</v>
      </c>
      <c r="U168" t="s">
        <v>37</v>
      </c>
      <c r="V168" t="s">
        <v>50</v>
      </c>
      <c r="W168" t="s">
        <v>39</v>
      </c>
      <c r="X168" t="s">
        <v>60</v>
      </c>
      <c r="Y168" t="s">
        <v>41</v>
      </c>
      <c r="Z168" t="s">
        <v>45</v>
      </c>
      <c r="AA168">
        <v>90</v>
      </c>
      <c r="AB168">
        <v>0</v>
      </c>
    </row>
    <row r="169" spans="1:28" x14ac:dyDescent="0.25">
      <c r="A169" t="s">
        <v>28</v>
      </c>
      <c r="B169" s="1">
        <v>42714</v>
      </c>
      <c r="C169" t="s">
        <v>77</v>
      </c>
      <c r="D169" t="s">
        <v>30</v>
      </c>
      <c r="E169" t="s">
        <v>31</v>
      </c>
      <c r="F169" t="s">
        <v>49</v>
      </c>
      <c r="G169">
        <v>2</v>
      </c>
      <c r="H169">
        <v>2863.33</v>
      </c>
      <c r="I169">
        <v>0</v>
      </c>
      <c r="J169">
        <v>933.34</v>
      </c>
      <c r="K169">
        <v>2.86</v>
      </c>
      <c r="L169">
        <v>3799.53</v>
      </c>
      <c r="M169">
        <v>3217.5</v>
      </c>
      <c r="O169">
        <v>3217.5</v>
      </c>
      <c r="P169">
        <v>341.96</v>
      </c>
      <c r="Q169" t="s">
        <v>33</v>
      </c>
      <c r="R169" t="s">
        <v>34</v>
      </c>
      <c r="S169" t="s">
        <v>39</v>
      </c>
      <c r="T169" t="s">
        <v>46</v>
      </c>
      <c r="U169" t="s">
        <v>47</v>
      </c>
      <c r="V169" t="s">
        <v>38</v>
      </c>
      <c r="W169" t="s">
        <v>39</v>
      </c>
      <c r="X169" t="s">
        <v>60</v>
      </c>
      <c r="Y169" t="s">
        <v>41</v>
      </c>
      <c r="Z169" t="s">
        <v>42</v>
      </c>
      <c r="AA169">
        <v>135</v>
      </c>
      <c r="AB169">
        <v>240</v>
      </c>
    </row>
    <row r="170" spans="1:28" x14ac:dyDescent="0.25">
      <c r="A170" t="s">
        <v>48</v>
      </c>
      <c r="B170" s="1">
        <v>42714</v>
      </c>
      <c r="C170" t="s">
        <v>77</v>
      </c>
      <c r="D170" t="s">
        <v>30</v>
      </c>
      <c r="E170" t="s">
        <v>31</v>
      </c>
      <c r="F170" t="s">
        <v>52</v>
      </c>
      <c r="G170">
        <v>3</v>
      </c>
      <c r="H170">
        <v>4200</v>
      </c>
      <c r="I170">
        <v>0</v>
      </c>
      <c r="J170">
        <v>1360</v>
      </c>
      <c r="K170">
        <v>130.53</v>
      </c>
      <c r="L170">
        <v>5690.53</v>
      </c>
      <c r="M170">
        <v>4844.07</v>
      </c>
      <c r="O170">
        <v>4844.07</v>
      </c>
      <c r="P170">
        <v>512.16</v>
      </c>
      <c r="Q170" t="s">
        <v>33</v>
      </c>
      <c r="R170" t="s">
        <v>34</v>
      </c>
      <c r="S170" t="s">
        <v>39</v>
      </c>
      <c r="T170" t="s">
        <v>44</v>
      </c>
      <c r="U170" t="s">
        <v>47</v>
      </c>
      <c r="V170" t="s">
        <v>50</v>
      </c>
      <c r="W170" t="s">
        <v>39</v>
      </c>
      <c r="X170" t="s">
        <v>60</v>
      </c>
      <c r="Y170" t="s">
        <v>41</v>
      </c>
      <c r="Z170" t="s">
        <v>42</v>
      </c>
      <c r="AA170">
        <v>135</v>
      </c>
      <c r="AB170">
        <v>240</v>
      </c>
    </row>
    <row r="171" spans="1:28" x14ac:dyDescent="0.25">
      <c r="A171" t="s">
        <v>48</v>
      </c>
      <c r="B171" s="1">
        <v>43465</v>
      </c>
      <c r="C171" t="s">
        <v>77</v>
      </c>
      <c r="D171" t="s">
        <v>30</v>
      </c>
      <c r="E171" t="s">
        <v>31</v>
      </c>
      <c r="F171" t="s">
        <v>52</v>
      </c>
      <c r="G171">
        <v>3</v>
      </c>
      <c r="H171">
        <v>4710</v>
      </c>
      <c r="I171">
        <v>0</v>
      </c>
      <c r="J171">
        <v>0</v>
      </c>
      <c r="K171">
        <v>0</v>
      </c>
      <c r="L171">
        <v>4710</v>
      </c>
      <c r="M171">
        <v>3953.2799999999997</v>
      </c>
      <c r="O171">
        <v>3953.2799999999997</v>
      </c>
      <c r="P171">
        <v>423.9</v>
      </c>
      <c r="Q171" t="s">
        <v>33</v>
      </c>
      <c r="R171" t="s">
        <v>34</v>
      </c>
      <c r="S171" t="s">
        <v>39</v>
      </c>
      <c r="T171" t="s">
        <v>44</v>
      </c>
      <c r="U171" t="s">
        <v>47</v>
      </c>
      <c r="V171" t="s">
        <v>50</v>
      </c>
      <c r="W171" t="s">
        <v>39</v>
      </c>
      <c r="X171" t="s">
        <v>60</v>
      </c>
      <c r="Y171" t="s">
        <v>41</v>
      </c>
      <c r="Z171" t="s">
        <v>42</v>
      </c>
      <c r="AA171">
        <v>90</v>
      </c>
      <c r="AB171">
        <v>240</v>
      </c>
    </row>
    <row r="172" spans="1:28" x14ac:dyDescent="0.25">
      <c r="A172" t="s">
        <v>48</v>
      </c>
      <c r="B172" s="1">
        <v>43465</v>
      </c>
      <c r="C172" t="s">
        <v>77</v>
      </c>
      <c r="D172" t="s">
        <v>30</v>
      </c>
      <c r="E172" t="s">
        <v>31</v>
      </c>
      <c r="F172" t="s">
        <v>52</v>
      </c>
      <c r="G172">
        <v>2</v>
      </c>
      <c r="H172">
        <v>5095</v>
      </c>
      <c r="I172">
        <v>0</v>
      </c>
      <c r="J172">
        <v>0</v>
      </c>
      <c r="K172">
        <v>68.75</v>
      </c>
      <c r="L172">
        <v>5163.75</v>
      </c>
      <c r="M172">
        <v>4254.62</v>
      </c>
      <c r="O172">
        <v>4254.62</v>
      </c>
      <c r="P172">
        <v>464.74</v>
      </c>
      <c r="Q172" t="s">
        <v>33</v>
      </c>
      <c r="R172" t="s">
        <v>43</v>
      </c>
      <c r="S172" t="s">
        <v>39</v>
      </c>
      <c r="T172" t="s">
        <v>36</v>
      </c>
      <c r="U172" t="s">
        <v>47</v>
      </c>
      <c r="V172" t="s">
        <v>50</v>
      </c>
      <c r="W172" t="s">
        <v>39</v>
      </c>
      <c r="X172" t="s">
        <v>60</v>
      </c>
      <c r="Y172" t="s">
        <v>41</v>
      </c>
      <c r="Z172" t="s">
        <v>42</v>
      </c>
      <c r="AA172">
        <v>135</v>
      </c>
      <c r="AB172">
        <v>240</v>
      </c>
    </row>
    <row r="173" spans="1:28" x14ac:dyDescent="0.25">
      <c r="A173" t="s">
        <v>51</v>
      </c>
      <c r="B173" s="1">
        <v>43465</v>
      </c>
      <c r="C173" t="s">
        <v>77</v>
      </c>
      <c r="D173" t="s">
        <v>30</v>
      </c>
      <c r="E173" t="s">
        <v>31</v>
      </c>
      <c r="F173" t="s">
        <v>57</v>
      </c>
      <c r="G173">
        <v>2</v>
      </c>
      <c r="H173">
        <v>4320</v>
      </c>
      <c r="I173">
        <v>0</v>
      </c>
      <c r="J173">
        <v>0</v>
      </c>
      <c r="L173">
        <v>4503.5</v>
      </c>
      <c r="M173">
        <v>3688.1899999999996</v>
      </c>
      <c r="O173">
        <v>3688.1899999999996</v>
      </c>
      <c r="P173">
        <v>405.30999999999995</v>
      </c>
      <c r="Q173" t="s">
        <v>33</v>
      </c>
      <c r="R173" t="s">
        <v>34</v>
      </c>
      <c r="S173" t="s">
        <v>39</v>
      </c>
      <c r="T173" t="s">
        <v>36</v>
      </c>
      <c r="U173" t="s">
        <v>37</v>
      </c>
      <c r="V173" t="s">
        <v>50</v>
      </c>
      <c r="W173" t="s">
        <v>39</v>
      </c>
      <c r="X173" t="s">
        <v>60</v>
      </c>
      <c r="Y173" t="s">
        <v>41</v>
      </c>
      <c r="Z173" t="s">
        <v>42</v>
      </c>
      <c r="AA173">
        <v>135</v>
      </c>
      <c r="AB173">
        <v>240</v>
      </c>
    </row>
    <row r="174" spans="1:28" x14ac:dyDescent="0.25">
      <c r="A174" t="s">
        <v>51</v>
      </c>
      <c r="B174" s="1">
        <v>43465</v>
      </c>
      <c r="C174" t="s">
        <v>77</v>
      </c>
      <c r="D174" t="s">
        <v>30</v>
      </c>
      <c r="E174" t="s">
        <v>31</v>
      </c>
      <c r="F174" t="s">
        <v>57</v>
      </c>
      <c r="G174">
        <v>2</v>
      </c>
      <c r="H174">
        <v>4025</v>
      </c>
      <c r="I174">
        <v>0</v>
      </c>
      <c r="J174">
        <v>0</v>
      </c>
      <c r="K174">
        <v>0</v>
      </c>
      <c r="L174">
        <v>4692.97</v>
      </c>
      <c r="M174">
        <v>3849.58</v>
      </c>
      <c r="O174">
        <v>3849.58</v>
      </c>
      <c r="P174">
        <v>422.37</v>
      </c>
      <c r="Q174" t="s">
        <v>33</v>
      </c>
      <c r="R174" t="s">
        <v>34</v>
      </c>
      <c r="S174" t="s">
        <v>53</v>
      </c>
      <c r="T174" t="s">
        <v>36</v>
      </c>
      <c r="U174" t="s">
        <v>37</v>
      </c>
      <c r="V174" t="s">
        <v>50</v>
      </c>
      <c r="W174" t="s">
        <v>39</v>
      </c>
      <c r="X174" t="s">
        <v>60</v>
      </c>
      <c r="Y174" t="s">
        <v>41</v>
      </c>
      <c r="Z174" t="s">
        <v>42</v>
      </c>
      <c r="AA174">
        <v>135</v>
      </c>
      <c r="AB174">
        <v>240</v>
      </c>
    </row>
    <row r="175" spans="1:28" x14ac:dyDescent="0.25">
      <c r="A175" t="s">
        <v>54</v>
      </c>
      <c r="B175" s="1">
        <v>42993</v>
      </c>
      <c r="C175" t="s">
        <v>77</v>
      </c>
      <c r="D175" t="s">
        <v>55</v>
      </c>
      <c r="E175" t="s">
        <v>78</v>
      </c>
      <c r="F175" t="s">
        <v>57</v>
      </c>
      <c r="G175">
        <v>3</v>
      </c>
      <c r="H175">
        <v>4140</v>
      </c>
      <c r="I175">
        <v>0</v>
      </c>
      <c r="J175">
        <v>0</v>
      </c>
      <c r="K175">
        <v>15.240000000000002</v>
      </c>
      <c r="L175">
        <v>5585.24</v>
      </c>
      <c r="M175">
        <v>4652.1000000000004</v>
      </c>
      <c r="O175">
        <v>4652.1000000000004</v>
      </c>
      <c r="P175">
        <v>502.66999999999996</v>
      </c>
      <c r="Q175" t="s">
        <v>56</v>
      </c>
      <c r="R175" t="s">
        <v>43</v>
      </c>
      <c r="S175" t="s">
        <v>35</v>
      </c>
      <c r="T175" t="s">
        <v>36</v>
      </c>
      <c r="U175" t="s">
        <v>47</v>
      </c>
      <c r="V175" t="s">
        <v>50</v>
      </c>
      <c r="W175" t="s">
        <v>39</v>
      </c>
      <c r="X175" t="s">
        <v>60</v>
      </c>
      <c r="Y175" t="s">
        <v>41</v>
      </c>
      <c r="Z175" t="s">
        <v>42</v>
      </c>
      <c r="AA175">
        <v>90</v>
      </c>
      <c r="AB175">
        <v>240</v>
      </c>
    </row>
    <row r="176" spans="1:28" x14ac:dyDescent="0.25">
      <c r="A176" t="s">
        <v>54</v>
      </c>
      <c r="B176" s="1">
        <v>42573</v>
      </c>
      <c r="C176" t="s">
        <v>77</v>
      </c>
      <c r="D176" t="s">
        <v>55</v>
      </c>
      <c r="E176" t="s">
        <v>78</v>
      </c>
      <c r="F176" t="s">
        <v>59</v>
      </c>
      <c r="G176">
        <v>3</v>
      </c>
      <c r="H176">
        <v>5855</v>
      </c>
      <c r="I176">
        <v>0</v>
      </c>
      <c r="J176">
        <v>0</v>
      </c>
      <c r="K176">
        <v>69.900000000000006</v>
      </c>
      <c r="L176">
        <v>6039.49</v>
      </c>
      <c r="M176">
        <v>5116.7</v>
      </c>
      <c r="O176">
        <v>5116.7</v>
      </c>
      <c r="P176">
        <v>543.54999999999995</v>
      </c>
      <c r="Q176" t="s">
        <v>56</v>
      </c>
      <c r="R176" t="s">
        <v>34</v>
      </c>
      <c r="S176" t="s">
        <v>35</v>
      </c>
      <c r="T176" t="s">
        <v>36</v>
      </c>
      <c r="U176" t="s">
        <v>37</v>
      </c>
      <c r="V176" t="s">
        <v>50</v>
      </c>
      <c r="W176" t="s">
        <v>39</v>
      </c>
      <c r="X176" t="s">
        <v>60</v>
      </c>
      <c r="Y176" t="s">
        <v>74</v>
      </c>
      <c r="Z176" t="s">
        <v>45</v>
      </c>
      <c r="AA176">
        <v>45</v>
      </c>
      <c r="AB176">
        <v>0</v>
      </c>
    </row>
    <row r="177" spans="1:28" x14ac:dyDescent="0.25">
      <c r="A177" t="s">
        <v>54</v>
      </c>
      <c r="B177" s="1">
        <v>43001</v>
      </c>
      <c r="C177" t="s">
        <v>77</v>
      </c>
      <c r="D177" t="s">
        <v>55</v>
      </c>
      <c r="E177" t="s">
        <v>78</v>
      </c>
      <c r="F177" t="s">
        <v>59</v>
      </c>
      <c r="G177">
        <v>3</v>
      </c>
      <c r="H177">
        <v>4600</v>
      </c>
      <c r="I177">
        <v>0</v>
      </c>
      <c r="J177">
        <v>0</v>
      </c>
      <c r="K177">
        <v>135.47</v>
      </c>
      <c r="L177">
        <v>4735.47</v>
      </c>
      <c r="M177">
        <v>4695.71</v>
      </c>
      <c r="O177">
        <v>4695.71</v>
      </c>
      <c r="P177">
        <v>503.59000000000003</v>
      </c>
      <c r="Q177" t="s">
        <v>56</v>
      </c>
      <c r="R177" t="s">
        <v>34</v>
      </c>
      <c r="S177" t="s">
        <v>35</v>
      </c>
      <c r="T177" t="s">
        <v>36</v>
      </c>
      <c r="U177" t="s">
        <v>37</v>
      </c>
      <c r="V177" t="s">
        <v>50</v>
      </c>
      <c r="W177" t="s">
        <v>53</v>
      </c>
      <c r="X177" t="s">
        <v>60</v>
      </c>
      <c r="Y177" t="s">
        <v>41</v>
      </c>
      <c r="Z177" t="s">
        <v>45</v>
      </c>
      <c r="AA177">
        <v>90</v>
      </c>
      <c r="AB177">
        <v>0</v>
      </c>
    </row>
    <row r="178" spans="1:28" x14ac:dyDescent="0.25">
      <c r="A178" t="s">
        <v>58</v>
      </c>
      <c r="B178" s="1">
        <v>42442</v>
      </c>
      <c r="C178" t="s">
        <v>77</v>
      </c>
      <c r="D178" t="s">
        <v>55</v>
      </c>
      <c r="E178" t="s">
        <v>31</v>
      </c>
      <c r="F178" t="s">
        <v>59</v>
      </c>
      <c r="G178">
        <v>3</v>
      </c>
      <c r="H178">
        <v>4035</v>
      </c>
      <c r="I178">
        <v>0</v>
      </c>
      <c r="J178">
        <v>0</v>
      </c>
      <c r="K178">
        <v>0</v>
      </c>
      <c r="L178">
        <v>5188.91</v>
      </c>
      <c r="M178">
        <v>4330.76</v>
      </c>
      <c r="O178">
        <v>4330.76</v>
      </c>
      <c r="P178">
        <v>467.34999999999997</v>
      </c>
      <c r="Q178" t="s">
        <v>33</v>
      </c>
      <c r="R178" t="s">
        <v>34</v>
      </c>
      <c r="S178" t="s">
        <v>35</v>
      </c>
      <c r="T178" t="s">
        <v>36</v>
      </c>
      <c r="U178" t="s">
        <v>37</v>
      </c>
      <c r="V178" t="s">
        <v>38</v>
      </c>
      <c r="W178" t="s">
        <v>53</v>
      </c>
      <c r="X178" t="s">
        <v>60</v>
      </c>
      <c r="Y178" t="s">
        <v>74</v>
      </c>
      <c r="Z178" t="s">
        <v>45</v>
      </c>
      <c r="AA178">
        <v>45</v>
      </c>
      <c r="AB178">
        <v>0</v>
      </c>
    </row>
    <row r="179" spans="1:28" x14ac:dyDescent="0.25">
      <c r="A179" t="s">
        <v>58</v>
      </c>
      <c r="B179" s="1">
        <v>42442</v>
      </c>
      <c r="C179" t="s">
        <v>77</v>
      </c>
      <c r="D179" t="s">
        <v>55</v>
      </c>
      <c r="E179" t="s">
        <v>31</v>
      </c>
      <c r="F179" t="s">
        <v>62</v>
      </c>
      <c r="G179">
        <v>3</v>
      </c>
      <c r="H179">
        <v>5360</v>
      </c>
      <c r="I179">
        <v>0</v>
      </c>
      <c r="J179">
        <v>0</v>
      </c>
      <c r="K179">
        <v>117.56</v>
      </c>
      <c r="L179">
        <v>6657.56</v>
      </c>
      <c r="M179">
        <v>5403.91</v>
      </c>
      <c r="O179">
        <v>5403.91</v>
      </c>
      <c r="P179">
        <v>512.78</v>
      </c>
      <c r="Q179" t="s">
        <v>33</v>
      </c>
      <c r="R179" t="s">
        <v>34</v>
      </c>
      <c r="S179" t="s">
        <v>35</v>
      </c>
      <c r="T179" t="s">
        <v>36</v>
      </c>
      <c r="U179" t="s">
        <v>47</v>
      </c>
      <c r="V179" t="s">
        <v>50</v>
      </c>
      <c r="W179" t="s">
        <v>39</v>
      </c>
      <c r="X179" t="s">
        <v>60</v>
      </c>
      <c r="Y179" t="s">
        <v>74</v>
      </c>
      <c r="Z179" t="s">
        <v>45</v>
      </c>
      <c r="AA179">
        <v>45</v>
      </c>
      <c r="AB179">
        <v>0</v>
      </c>
    </row>
    <row r="180" spans="1:28" x14ac:dyDescent="0.25">
      <c r="A180" t="s">
        <v>58</v>
      </c>
      <c r="B180" s="1">
        <v>43763</v>
      </c>
      <c r="C180" t="s">
        <v>77</v>
      </c>
      <c r="D180" t="s">
        <v>55</v>
      </c>
      <c r="E180" t="s">
        <v>31</v>
      </c>
      <c r="F180" t="s">
        <v>62</v>
      </c>
      <c r="G180">
        <v>3</v>
      </c>
      <c r="H180">
        <v>3749.8</v>
      </c>
      <c r="I180">
        <v>0</v>
      </c>
      <c r="J180">
        <v>0</v>
      </c>
      <c r="K180">
        <v>169.5</v>
      </c>
      <c r="L180">
        <v>6559.3</v>
      </c>
      <c r="M180">
        <v>5538.2300000000005</v>
      </c>
      <c r="O180">
        <v>5538.2300000000005</v>
      </c>
      <c r="P180">
        <v>352.74</v>
      </c>
      <c r="Q180" t="s">
        <v>33</v>
      </c>
      <c r="R180" t="s">
        <v>34</v>
      </c>
      <c r="S180" t="s">
        <v>39</v>
      </c>
      <c r="T180" t="s">
        <v>36</v>
      </c>
      <c r="U180" t="s">
        <v>37</v>
      </c>
      <c r="V180" t="s">
        <v>38</v>
      </c>
      <c r="W180" t="s">
        <v>39</v>
      </c>
      <c r="X180" t="s">
        <v>60</v>
      </c>
      <c r="Y180" t="s">
        <v>74</v>
      </c>
      <c r="Z180" t="s">
        <v>45</v>
      </c>
      <c r="AA180">
        <v>45</v>
      </c>
      <c r="AB180">
        <v>0</v>
      </c>
    </row>
    <row r="181" spans="1:28" x14ac:dyDescent="0.25">
      <c r="A181" t="s">
        <v>61</v>
      </c>
      <c r="B181" s="1">
        <v>42546</v>
      </c>
      <c r="C181" t="s">
        <v>77</v>
      </c>
      <c r="D181" t="s">
        <v>55</v>
      </c>
      <c r="E181" t="s">
        <v>31</v>
      </c>
      <c r="F181" t="s">
        <v>62</v>
      </c>
      <c r="G181">
        <v>3</v>
      </c>
      <c r="H181">
        <v>3600</v>
      </c>
      <c r="I181">
        <v>0</v>
      </c>
      <c r="J181">
        <v>0</v>
      </c>
      <c r="K181">
        <v>425.26</v>
      </c>
      <c r="L181">
        <v>7325.26</v>
      </c>
      <c r="M181">
        <v>4468.67</v>
      </c>
      <c r="N181">
        <v>1807.81</v>
      </c>
      <c r="O181">
        <v>6276.48</v>
      </c>
      <c r="Q181" t="s">
        <v>33</v>
      </c>
      <c r="R181" t="s">
        <v>43</v>
      </c>
      <c r="S181" t="s">
        <v>39</v>
      </c>
      <c r="T181" t="s">
        <v>36</v>
      </c>
      <c r="U181" t="s">
        <v>37</v>
      </c>
      <c r="V181" t="s">
        <v>38</v>
      </c>
      <c r="W181" t="s">
        <v>53</v>
      </c>
      <c r="X181" t="s">
        <v>60</v>
      </c>
      <c r="Y181" t="s">
        <v>41</v>
      </c>
      <c r="Z181" t="s">
        <v>45</v>
      </c>
      <c r="AA181">
        <v>135</v>
      </c>
      <c r="AB181">
        <v>0</v>
      </c>
    </row>
    <row r="182" spans="1:28" x14ac:dyDescent="0.25">
      <c r="A182" t="s">
        <v>61</v>
      </c>
      <c r="B182" s="1">
        <v>42546</v>
      </c>
      <c r="C182" t="s">
        <v>77</v>
      </c>
      <c r="D182" t="s">
        <v>55</v>
      </c>
      <c r="E182" t="s">
        <v>31</v>
      </c>
      <c r="F182" t="s">
        <v>64</v>
      </c>
      <c r="G182">
        <v>6</v>
      </c>
      <c r="H182">
        <v>42192</v>
      </c>
      <c r="I182">
        <v>279</v>
      </c>
      <c r="J182">
        <v>29968</v>
      </c>
      <c r="K182">
        <v>0</v>
      </c>
      <c r="L182">
        <v>221305.30000000002</v>
      </c>
      <c r="M182">
        <v>23097.859999999997</v>
      </c>
      <c r="O182">
        <v>23097.859999999997</v>
      </c>
      <c r="P182">
        <v>6519.51</v>
      </c>
      <c r="Q182" t="s">
        <v>33</v>
      </c>
      <c r="R182" t="s">
        <v>34</v>
      </c>
      <c r="S182" t="s">
        <v>39</v>
      </c>
      <c r="T182" t="s">
        <v>44</v>
      </c>
      <c r="U182" t="s">
        <v>47</v>
      </c>
      <c r="V182" t="s">
        <v>50</v>
      </c>
      <c r="W182" t="s">
        <v>53</v>
      </c>
      <c r="X182" t="s">
        <v>60</v>
      </c>
      <c r="Y182" t="s">
        <v>74</v>
      </c>
      <c r="Z182" t="s">
        <v>45</v>
      </c>
      <c r="AA182">
        <v>45</v>
      </c>
      <c r="AB182">
        <v>0</v>
      </c>
    </row>
    <row r="183" spans="1:28" x14ac:dyDescent="0.25">
      <c r="A183" t="s">
        <v>61</v>
      </c>
      <c r="B183" s="1">
        <v>43212</v>
      </c>
      <c r="C183" t="s">
        <v>77</v>
      </c>
      <c r="D183" t="s">
        <v>55</v>
      </c>
      <c r="E183" t="s">
        <v>31</v>
      </c>
      <c r="F183" t="s">
        <v>64</v>
      </c>
      <c r="G183">
        <v>6</v>
      </c>
      <c r="H183">
        <v>42192</v>
      </c>
      <c r="I183">
        <v>279</v>
      </c>
      <c r="J183">
        <v>29968</v>
      </c>
      <c r="K183">
        <v>0</v>
      </c>
      <c r="L183">
        <v>72439</v>
      </c>
      <c r="M183">
        <v>23603.710000000003</v>
      </c>
      <c r="O183">
        <v>23603.710000000003</v>
      </c>
      <c r="P183">
        <v>6519.51</v>
      </c>
      <c r="Q183" t="s">
        <v>33</v>
      </c>
      <c r="R183" t="s">
        <v>34</v>
      </c>
      <c r="S183" t="s">
        <v>53</v>
      </c>
      <c r="T183" t="s">
        <v>46</v>
      </c>
      <c r="U183" t="s">
        <v>47</v>
      </c>
      <c r="V183" t="s">
        <v>38</v>
      </c>
      <c r="W183" t="s">
        <v>53</v>
      </c>
      <c r="X183" t="s">
        <v>60</v>
      </c>
      <c r="Y183" t="s">
        <v>41</v>
      </c>
      <c r="Z183" t="s">
        <v>45</v>
      </c>
      <c r="AA183">
        <v>90</v>
      </c>
      <c r="AB183">
        <v>0</v>
      </c>
    </row>
    <row r="184" spans="1:28" x14ac:dyDescent="0.25">
      <c r="A184" t="s">
        <v>63</v>
      </c>
      <c r="B184" s="1">
        <v>43212</v>
      </c>
      <c r="C184" t="s">
        <v>77</v>
      </c>
      <c r="D184" t="s">
        <v>55</v>
      </c>
      <c r="E184" t="s">
        <v>78</v>
      </c>
      <c r="F184" t="s">
        <v>64</v>
      </c>
      <c r="G184">
        <v>6</v>
      </c>
      <c r="H184">
        <v>42192</v>
      </c>
      <c r="I184">
        <v>279</v>
      </c>
      <c r="J184">
        <v>29968</v>
      </c>
      <c r="K184">
        <v>0</v>
      </c>
      <c r="L184">
        <v>72439</v>
      </c>
      <c r="M184">
        <v>24903.710000000003</v>
      </c>
      <c r="O184">
        <v>24903.710000000003</v>
      </c>
      <c r="P184">
        <v>6519.51</v>
      </c>
      <c r="Q184" t="s">
        <v>33</v>
      </c>
      <c r="R184" t="s">
        <v>34</v>
      </c>
      <c r="S184" t="s">
        <v>53</v>
      </c>
      <c r="T184" t="s">
        <v>44</v>
      </c>
      <c r="U184" t="s">
        <v>47</v>
      </c>
      <c r="V184" t="s">
        <v>38</v>
      </c>
      <c r="W184" t="s">
        <v>53</v>
      </c>
      <c r="X184" t="s">
        <v>75</v>
      </c>
      <c r="Y184" t="s">
        <v>41</v>
      </c>
      <c r="Z184" t="s">
        <v>45</v>
      </c>
      <c r="AA184">
        <v>90</v>
      </c>
      <c r="AB184">
        <v>0</v>
      </c>
    </row>
    <row r="185" spans="1:28" x14ac:dyDescent="0.25">
      <c r="A185" t="s">
        <v>63</v>
      </c>
      <c r="B185" s="1">
        <v>43212</v>
      </c>
      <c r="C185" t="s">
        <v>77</v>
      </c>
      <c r="D185" t="s">
        <v>55</v>
      </c>
      <c r="E185" t="s">
        <v>78</v>
      </c>
      <c r="F185" t="s">
        <v>69</v>
      </c>
      <c r="G185">
        <v>6</v>
      </c>
      <c r="H185">
        <v>72160</v>
      </c>
      <c r="I185">
        <v>279</v>
      </c>
      <c r="J185">
        <v>0</v>
      </c>
      <c r="K185">
        <v>0</v>
      </c>
      <c r="L185">
        <v>72439</v>
      </c>
      <c r="M185">
        <v>23199.030000000002</v>
      </c>
      <c r="O185">
        <v>23199.030000000002</v>
      </c>
      <c r="P185">
        <v>6519.51</v>
      </c>
      <c r="Q185" t="s">
        <v>33</v>
      </c>
      <c r="R185" t="s">
        <v>43</v>
      </c>
      <c r="S185" t="s">
        <v>35</v>
      </c>
      <c r="T185" t="s">
        <v>44</v>
      </c>
      <c r="U185" t="s">
        <v>47</v>
      </c>
      <c r="V185" t="s">
        <v>38</v>
      </c>
      <c r="W185" t="s">
        <v>53</v>
      </c>
      <c r="X185" t="s">
        <v>75</v>
      </c>
      <c r="Y185" t="s">
        <v>74</v>
      </c>
      <c r="Z185" t="s">
        <v>45</v>
      </c>
      <c r="AA185">
        <v>45</v>
      </c>
      <c r="AB185">
        <v>0</v>
      </c>
    </row>
    <row r="186" spans="1:28" x14ac:dyDescent="0.25">
      <c r="A186" t="s">
        <v>63</v>
      </c>
      <c r="B186" s="1">
        <v>43212</v>
      </c>
      <c r="C186" t="s">
        <v>77</v>
      </c>
      <c r="D186" t="s">
        <v>55</v>
      </c>
      <c r="E186" t="s">
        <v>78</v>
      </c>
      <c r="F186" t="s">
        <v>69</v>
      </c>
      <c r="G186">
        <v>6</v>
      </c>
      <c r="H186">
        <v>54587</v>
      </c>
      <c r="I186">
        <v>279</v>
      </c>
      <c r="J186">
        <v>0</v>
      </c>
      <c r="K186">
        <v>0</v>
      </c>
      <c r="L186">
        <v>72439</v>
      </c>
      <c r="M186">
        <v>23199.030000000002</v>
      </c>
      <c r="O186">
        <v>23199.030000000002</v>
      </c>
      <c r="P186">
        <v>6519.51</v>
      </c>
      <c r="Q186" t="s">
        <v>33</v>
      </c>
      <c r="R186" t="s">
        <v>43</v>
      </c>
      <c r="S186" t="s">
        <v>39</v>
      </c>
      <c r="T186" t="s">
        <v>36</v>
      </c>
      <c r="U186" t="s">
        <v>47</v>
      </c>
      <c r="V186" t="s">
        <v>38</v>
      </c>
      <c r="W186" t="s">
        <v>53</v>
      </c>
      <c r="X186" t="s">
        <v>75</v>
      </c>
      <c r="Y186" t="s">
        <v>41</v>
      </c>
      <c r="Z186" t="s">
        <v>45</v>
      </c>
      <c r="AA186">
        <v>135</v>
      </c>
      <c r="AB186">
        <v>0</v>
      </c>
    </row>
    <row r="187" spans="1:28" x14ac:dyDescent="0.25">
      <c r="A187" t="s">
        <v>66</v>
      </c>
      <c r="B187" s="1">
        <v>42721</v>
      </c>
      <c r="C187" t="s">
        <v>77</v>
      </c>
      <c r="D187" t="s">
        <v>55</v>
      </c>
      <c r="E187" t="s">
        <v>78</v>
      </c>
      <c r="F187" t="s">
        <v>69</v>
      </c>
      <c r="G187">
        <v>6</v>
      </c>
      <c r="H187">
        <v>73903</v>
      </c>
      <c r="I187">
        <v>279</v>
      </c>
      <c r="J187">
        <v>0</v>
      </c>
      <c r="L187">
        <v>74182</v>
      </c>
      <c r="M187">
        <v>24563.72</v>
      </c>
      <c r="O187">
        <v>24563.72</v>
      </c>
      <c r="P187">
        <v>6676.38</v>
      </c>
      <c r="Q187" t="s">
        <v>33</v>
      </c>
      <c r="R187" t="s">
        <v>34</v>
      </c>
      <c r="S187" t="s">
        <v>39</v>
      </c>
      <c r="T187" t="s">
        <v>36</v>
      </c>
      <c r="U187" t="s">
        <v>47</v>
      </c>
      <c r="V187" t="s">
        <v>38</v>
      </c>
      <c r="W187" t="s">
        <v>39</v>
      </c>
      <c r="X187" t="s">
        <v>75</v>
      </c>
      <c r="Y187" t="s">
        <v>41</v>
      </c>
      <c r="Z187" t="s">
        <v>45</v>
      </c>
      <c r="AA187">
        <v>90</v>
      </c>
      <c r="AB187">
        <v>0</v>
      </c>
    </row>
    <row r="188" spans="1:28" x14ac:dyDescent="0.25">
      <c r="A188" t="s">
        <v>68</v>
      </c>
      <c r="B188" s="1">
        <v>42721</v>
      </c>
      <c r="C188" t="s">
        <v>77</v>
      </c>
      <c r="D188" t="s">
        <v>55</v>
      </c>
      <c r="E188" t="s">
        <v>78</v>
      </c>
      <c r="F188" t="s">
        <v>71</v>
      </c>
      <c r="G188">
        <v>6</v>
      </c>
      <c r="H188">
        <v>72741</v>
      </c>
      <c r="I188">
        <v>279</v>
      </c>
      <c r="J188">
        <v>0</v>
      </c>
      <c r="K188">
        <v>0</v>
      </c>
      <c r="L188">
        <v>73020</v>
      </c>
      <c r="M188">
        <v>23532.21</v>
      </c>
      <c r="O188">
        <v>23532.21</v>
      </c>
      <c r="P188">
        <v>6571.8</v>
      </c>
      <c r="Q188" t="s">
        <v>33</v>
      </c>
      <c r="R188" t="s">
        <v>34</v>
      </c>
      <c r="S188" t="s">
        <v>39</v>
      </c>
      <c r="T188" t="s">
        <v>36</v>
      </c>
      <c r="U188" t="s">
        <v>47</v>
      </c>
      <c r="V188" t="s">
        <v>38</v>
      </c>
      <c r="W188" t="s">
        <v>39</v>
      </c>
      <c r="X188" t="s">
        <v>75</v>
      </c>
      <c r="Y188" t="s">
        <v>41</v>
      </c>
      <c r="Z188" t="s">
        <v>45</v>
      </c>
      <c r="AA188">
        <v>135</v>
      </c>
      <c r="AB188">
        <v>0</v>
      </c>
    </row>
    <row r="189" spans="1:28" x14ac:dyDescent="0.25">
      <c r="A189" t="s">
        <v>68</v>
      </c>
      <c r="B189" s="1">
        <v>42539</v>
      </c>
      <c r="C189" t="s">
        <v>77</v>
      </c>
      <c r="D189" t="s">
        <v>55</v>
      </c>
      <c r="E189" t="s">
        <v>78</v>
      </c>
      <c r="F189" t="s">
        <v>71</v>
      </c>
      <c r="G189">
        <v>5</v>
      </c>
      <c r="H189">
        <v>72158</v>
      </c>
      <c r="I189">
        <v>279</v>
      </c>
      <c r="J189">
        <v>0</v>
      </c>
      <c r="K189">
        <v>0</v>
      </c>
      <c r="L189">
        <v>89209.5</v>
      </c>
      <c r="M189">
        <v>32908.47</v>
      </c>
      <c r="O189">
        <v>32908.47</v>
      </c>
      <c r="P189">
        <v>8028.86</v>
      </c>
      <c r="Q189" t="s">
        <v>33</v>
      </c>
      <c r="R189" t="s">
        <v>34</v>
      </c>
      <c r="S189" t="s">
        <v>39</v>
      </c>
      <c r="T189" t="s">
        <v>36</v>
      </c>
      <c r="U189" t="s">
        <v>47</v>
      </c>
      <c r="V189" t="s">
        <v>38</v>
      </c>
      <c r="W189" t="s">
        <v>39</v>
      </c>
      <c r="X189" t="s">
        <v>75</v>
      </c>
      <c r="Y189" t="s">
        <v>74</v>
      </c>
      <c r="Z189" t="s">
        <v>45</v>
      </c>
      <c r="AA189">
        <v>45</v>
      </c>
      <c r="AB189">
        <v>0</v>
      </c>
    </row>
    <row r="190" spans="1:28" x14ac:dyDescent="0.25">
      <c r="A190" t="s">
        <v>68</v>
      </c>
      <c r="B190" s="1">
        <v>42539</v>
      </c>
      <c r="C190" t="s">
        <v>77</v>
      </c>
      <c r="D190" t="s">
        <v>55</v>
      </c>
      <c r="E190" t="s">
        <v>78</v>
      </c>
      <c r="F190" t="s">
        <v>71</v>
      </c>
      <c r="G190">
        <v>5</v>
      </c>
      <c r="H190">
        <v>72158</v>
      </c>
      <c r="I190">
        <v>279</v>
      </c>
      <c r="J190">
        <v>0</v>
      </c>
      <c r="K190">
        <v>0</v>
      </c>
      <c r="L190">
        <v>81743.5</v>
      </c>
      <c r="M190">
        <v>29725.1</v>
      </c>
      <c r="O190">
        <v>29725.1</v>
      </c>
      <c r="P190">
        <v>7356.92</v>
      </c>
      <c r="Q190" t="s">
        <v>33</v>
      </c>
      <c r="R190" t="s">
        <v>43</v>
      </c>
      <c r="S190" t="s">
        <v>39</v>
      </c>
      <c r="T190" t="s">
        <v>36</v>
      </c>
      <c r="U190" t="s">
        <v>47</v>
      </c>
      <c r="V190" t="s">
        <v>38</v>
      </c>
      <c r="W190" t="s">
        <v>39</v>
      </c>
      <c r="X190" t="s">
        <v>75</v>
      </c>
      <c r="Y190" t="s">
        <v>41</v>
      </c>
      <c r="Z190" t="s">
        <v>45</v>
      </c>
      <c r="AA190">
        <v>90</v>
      </c>
      <c r="AB190">
        <v>0</v>
      </c>
    </row>
    <row r="191" spans="1:28" x14ac:dyDescent="0.25">
      <c r="A191" t="s">
        <v>70</v>
      </c>
      <c r="B191" s="1">
        <v>42539</v>
      </c>
      <c r="C191" t="s">
        <v>77</v>
      </c>
      <c r="D191" t="s">
        <v>55</v>
      </c>
      <c r="E191" t="s">
        <v>78</v>
      </c>
      <c r="F191" t="s">
        <v>32</v>
      </c>
      <c r="G191">
        <v>5</v>
      </c>
      <c r="H191">
        <v>72158</v>
      </c>
      <c r="I191">
        <v>279</v>
      </c>
      <c r="J191">
        <v>0</v>
      </c>
      <c r="K191">
        <v>0</v>
      </c>
      <c r="L191">
        <v>72437</v>
      </c>
      <c r="M191">
        <v>20815.63</v>
      </c>
      <c r="O191">
        <v>20815.63</v>
      </c>
      <c r="P191">
        <v>6519.33</v>
      </c>
      <c r="Q191" t="s">
        <v>33</v>
      </c>
      <c r="R191" t="s">
        <v>34</v>
      </c>
      <c r="S191" t="s">
        <v>39</v>
      </c>
      <c r="T191" t="s">
        <v>36</v>
      </c>
      <c r="U191" t="s">
        <v>47</v>
      </c>
      <c r="V191" t="s">
        <v>38</v>
      </c>
      <c r="W191" t="s">
        <v>39</v>
      </c>
      <c r="X191" t="s">
        <v>75</v>
      </c>
      <c r="Y191" t="s">
        <v>74</v>
      </c>
      <c r="Z191" t="s">
        <v>45</v>
      </c>
      <c r="AA191">
        <v>45</v>
      </c>
      <c r="AB191">
        <v>0</v>
      </c>
    </row>
    <row r="192" spans="1:28" x14ac:dyDescent="0.25">
      <c r="A192" t="s">
        <v>70</v>
      </c>
      <c r="B192" s="1">
        <v>42539</v>
      </c>
      <c r="C192" t="s">
        <v>77</v>
      </c>
      <c r="D192" t="s">
        <v>55</v>
      </c>
      <c r="E192" t="s">
        <v>78</v>
      </c>
      <c r="F192" t="s">
        <v>32</v>
      </c>
      <c r="G192">
        <v>5</v>
      </c>
      <c r="H192">
        <v>72158</v>
      </c>
      <c r="I192">
        <v>279</v>
      </c>
      <c r="J192">
        <v>0</v>
      </c>
      <c r="K192">
        <v>0</v>
      </c>
      <c r="L192">
        <v>72437</v>
      </c>
      <c r="M192">
        <v>20666.02</v>
      </c>
      <c r="O192">
        <v>20666.02</v>
      </c>
      <c r="P192">
        <v>6519.33</v>
      </c>
      <c r="Q192" t="s">
        <v>33</v>
      </c>
      <c r="R192" t="s">
        <v>34</v>
      </c>
      <c r="S192" t="s">
        <v>53</v>
      </c>
      <c r="T192" t="s">
        <v>36</v>
      </c>
      <c r="U192" t="s">
        <v>47</v>
      </c>
      <c r="V192" t="s">
        <v>38</v>
      </c>
      <c r="W192" t="s">
        <v>39</v>
      </c>
      <c r="X192" t="s">
        <v>76</v>
      </c>
      <c r="Y192" t="s">
        <v>41</v>
      </c>
      <c r="Z192" t="s">
        <v>42</v>
      </c>
      <c r="AA192">
        <v>135</v>
      </c>
      <c r="AB192">
        <v>240</v>
      </c>
    </row>
    <row r="193" spans="1:28" x14ac:dyDescent="0.25">
      <c r="A193" t="s">
        <v>70</v>
      </c>
      <c r="B193" s="1">
        <v>42539</v>
      </c>
      <c r="C193" t="s">
        <v>77</v>
      </c>
      <c r="D193" t="s">
        <v>55</v>
      </c>
      <c r="E193" t="s">
        <v>78</v>
      </c>
      <c r="F193" t="s">
        <v>32</v>
      </c>
      <c r="G193">
        <v>5</v>
      </c>
      <c r="H193">
        <v>72158</v>
      </c>
      <c r="I193">
        <v>279</v>
      </c>
      <c r="J193">
        <v>0</v>
      </c>
      <c r="K193">
        <v>0</v>
      </c>
      <c r="L193">
        <v>74871</v>
      </c>
      <c r="M193">
        <v>26245.230000000003</v>
      </c>
      <c r="O193">
        <v>26245.230000000003</v>
      </c>
      <c r="P193">
        <v>6702.39</v>
      </c>
      <c r="Q193" t="s">
        <v>33</v>
      </c>
      <c r="R193" t="s">
        <v>34</v>
      </c>
      <c r="S193" t="s">
        <v>53</v>
      </c>
      <c r="T193" t="s">
        <v>36</v>
      </c>
      <c r="U193" t="s">
        <v>47</v>
      </c>
      <c r="V193" t="s">
        <v>38</v>
      </c>
      <c r="W193" t="s">
        <v>39</v>
      </c>
      <c r="X193" t="s">
        <v>76</v>
      </c>
      <c r="Y193" t="s">
        <v>74</v>
      </c>
      <c r="Z193" t="s">
        <v>42</v>
      </c>
      <c r="AA193">
        <v>45</v>
      </c>
      <c r="AB193">
        <v>240</v>
      </c>
    </row>
    <row r="194" spans="1:28" x14ac:dyDescent="0.25">
      <c r="A194" t="s">
        <v>72</v>
      </c>
      <c r="B194" s="1">
        <v>42539</v>
      </c>
      <c r="C194" t="s">
        <v>77</v>
      </c>
      <c r="D194" t="s">
        <v>55</v>
      </c>
      <c r="E194" t="s">
        <v>78</v>
      </c>
      <c r="F194" t="s">
        <v>49</v>
      </c>
      <c r="G194">
        <v>5</v>
      </c>
      <c r="H194">
        <v>71073.2</v>
      </c>
      <c r="I194">
        <v>279</v>
      </c>
      <c r="J194">
        <v>0</v>
      </c>
      <c r="K194">
        <v>0</v>
      </c>
      <c r="L194">
        <v>72437</v>
      </c>
      <c r="M194">
        <v>20597.37</v>
      </c>
      <c r="O194">
        <v>20597.37</v>
      </c>
      <c r="P194">
        <v>6519.33</v>
      </c>
      <c r="Q194" t="s">
        <v>56</v>
      </c>
      <c r="R194" t="s">
        <v>43</v>
      </c>
      <c r="S194" t="s">
        <v>35</v>
      </c>
      <c r="T194" t="s">
        <v>36</v>
      </c>
      <c r="U194" t="s">
        <v>47</v>
      </c>
      <c r="V194" t="s">
        <v>38</v>
      </c>
      <c r="W194" t="s">
        <v>53</v>
      </c>
      <c r="X194" t="s">
        <v>76</v>
      </c>
      <c r="Y194" t="s">
        <v>41</v>
      </c>
      <c r="Z194" t="s">
        <v>42</v>
      </c>
      <c r="AA194">
        <v>90</v>
      </c>
      <c r="AB194">
        <v>240</v>
      </c>
    </row>
    <row r="195" spans="1:28" x14ac:dyDescent="0.25">
      <c r="A195" t="s">
        <v>72</v>
      </c>
      <c r="B195" s="1">
        <v>42539</v>
      </c>
      <c r="C195" t="s">
        <v>77</v>
      </c>
      <c r="D195" t="s">
        <v>55</v>
      </c>
      <c r="E195" t="s">
        <v>78</v>
      </c>
      <c r="F195" t="s">
        <v>49</v>
      </c>
      <c r="G195">
        <v>5</v>
      </c>
      <c r="H195">
        <v>69249</v>
      </c>
      <c r="I195">
        <v>279</v>
      </c>
      <c r="J195">
        <v>0</v>
      </c>
      <c r="K195">
        <v>0</v>
      </c>
      <c r="L195">
        <v>72437</v>
      </c>
      <c r="M195">
        <v>20547.37</v>
      </c>
      <c r="O195">
        <v>20547.37</v>
      </c>
      <c r="Q195" t="s">
        <v>56</v>
      </c>
      <c r="R195" t="s">
        <v>43</v>
      </c>
      <c r="S195" t="s">
        <v>39</v>
      </c>
      <c r="T195" t="s">
        <v>36</v>
      </c>
      <c r="U195" t="s">
        <v>47</v>
      </c>
      <c r="V195" t="s">
        <v>38</v>
      </c>
      <c r="W195" t="s">
        <v>39</v>
      </c>
      <c r="X195" t="s">
        <v>76</v>
      </c>
      <c r="Y195" t="s">
        <v>41</v>
      </c>
      <c r="Z195" t="s">
        <v>42</v>
      </c>
      <c r="AA195">
        <v>135</v>
      </c>
      <c r="AB195">
        <v>240</v>
      </c>
    </row>
    <row r="196" spans="1:28" x14ac:dyDescent="0.25">
      <c r="A196" t="s">
        <v>72</v>
      </c>
      <c r="B196" s="1">
        <v>43434</v>
      </c>
      <c r="C196" t="s">
        <v>77</v>
      </c>
      <c r="D196" t="s">
        <v>55</v>
      </c>
      <c r="E196" t="s">
        <v>78</v>
      </c>
      <c r="F196" t="s">
        <v>49</v>
      </c>
      <c r="G196">
        <v>2</v>
      </c>
      <c r="H196">
        <v>4400</v>
      </c>
      <c r="I196">
        <v>0</v>
      </c>
      <c r="J196">
        <v>1000</v>
      </c>
      <c r="K196">
        <v>0</v>
      </c>
      <c r="L196">
        <v>7543.0599999999995</v>
      </c>
      <c r="M196">
        <v>4606.99</v>
      </c>
      <c r="O196">
        <v>4606.99</v>
      </c>
      <c r="P196">
        <v>486</v>
      </c>
      <c r="Q196" t="s">
        <v>56</v>
      </c>
      <c r="R196" t="s">
        <v>34</v>
      </c>
      <c r="S196" t="s">
        <v>39</v>
      </c>
      <c r="T196" t="s">
        <v>44</v>
      </c>
      <c r="U196" t="s">
        <v>47</v>
      </c>
      <c r="V196" t="s">
        <v>38</v>
      </c>
      <c r="W196" t="s">
        <v>39</v>
      </c>
      <c r="X196" t="s">
        <v>76</v>
      </c>
      <c r="Y196" t="s">
        <v>41</v>
      </c>
      <c r="Z196" t="s">
        <v>42</v>
      </c>
      <c r="AA196">
        <v>135</v>
      </c>
      <c r="AB196">
        <v>240</v>
      </c>
    </row>
    <row r="197" spans="1:28" x14ac:dyDescent="0.25">
      <c r="A197" t="s">
        <v>73</v>
      </c>
      <c r="B197" s="1">
        <v>43434</v>
      </c>
      <c r="C197" t="s">
        <v>77</v>
      </c>
      <c r="D197" t="s">
        <v>55</v>
      </c>
      <c r="E197" t="s">
        <v>31</v>
      </c>
      <c r="F197" t="s">
        <v>52</v>
      </c>
      <c r="G197">
        <v>2</v>
      </c>
      <c r="H197">
        <v>4400</v>
      </c>
      <c r="I197">
        <v>0</v>
      </c>
      <c r="J197">
        <v>1000</v>
      </c>
      <c r="K197">
        <v>89.58</v>
      </c>
      <c r="L197">
        <v>7114.58</v>
      </c>
      <c r="M197">
        <v>6069.56</v>
      </c>
      <c r="O197">
        <v>6069.56</v>
      </c>
      <c r="P197">
        <v>640.30999999999995</v>
      </c>
      <c r="Q197" t="s">
        <v>33</v>
      </c>
      <c r="R197" t="s">
        <v>43</v>
      </c>
      <c r="S197" t="s">
        <v>39</v>
      </c>
      <c r="T197" t="s">
        <v>46</v>
      </c>
      <c r="U197" t="s">
        <v>47</v>
      </c>
      <c r="V197" t="s">
        <v>38</v>
      </c>
      <c r="W197" t="s">
        <v>39</v>
      </c>
      <c r="X197" t="s">
        <v>76</v>
      </c>
      <c r="Y197" t="s">
        <v>41</v>
      </c>
      <c r="Z197" t="s">
        <v>42</v>
      </c>
      <c r="AA197">
        <v>135</v>
      </c>
      <c r="AB197">
        <v>240</v>
      </c>
    </row>
    <row r="198" spans="1:28" x14ac:dyDescent="0.25">
      <c r="A198" t="s">
        <v>73</v>
      </c>
      <c r="B198" s="1">
        <v>43434</v>
      </c>
      <c r="C198" t="s">
        <v>77</v>
      </c>
      <c r="D198" t="s">
        <v>55</v>
      </c>
      <c r="E198" t="s">
        <v>31</v>
      </c>
      <c r="F198" t="s">
        <v>52</v>
      </c>
      <c r="G198">
        <v>2</v>
      </c>
      <c r="H198">
        <v>4100</v>
      </c>
      <c r="I198">
        <v>0</v>
      </c>
      <c r="J198">
        <v>866.67</v>
      </c>
      <c r="K198">
        <v>153.63</v>
      </c>
      <c r="L198">
        <v>5553.63</v>
      </c>
      <c r="M198">
        <v>4735.8500000000004</v>
      </c>
      <c r="O198">
        <v>4735.8500000000004</v>
      </c>
      <c r="P198">
        <v>499.83000000000004</v>
      </c>
      <c r="Q198" t="s">
        <v>33</v>
      </c>
      <c r="R198" t="s">
        <v>34</v>
      </c>
      <c r="S198" t="s">
        <v>39</v>
      </c>
      <c r="T198" t="s">
        <v>44</v>
      </c>
      <c r="U198" t="s">
        <v>47</v>
      </c>
      <c r="V198" t="s">
        <v>38</v>
      </c>
      <c r="W198" t="s">
        <v>53</v>
      </c>
      <c r="X198" t="s">
        <v>76</v>
      </c>
      <c r="Y198" t="s">
        <v>41</v>
      </c>
      <c r="Z198" t="s">
        <v>42</v>
      </c>
      <c r="AA198">
        <v>90</v>
      </c>
      <c r="AB198">
        <v>240</v>
      </c>
    </row>
    <row r="199" spans="1:28" x14ac:dyDescent="0.25">
      <c r="A199" t="s">
        <v>73</v>
      </c>
      <c r="B199" s="1">
        <v>43434</v>
      </c>
      <c r="C199" t="s">
        <v>77</v>
      </c>
      <c r="D199" t="s">
        <v>55</v>
      </c>
      <c r="E199" t="s">
        <v>31</v>
      </c>
      <c r="F199" t="s">
        <v>52</v>
      </c>
      <c r="G199">
        <v>2</v>
      </c>
      <c r="H199">
        <v>5650</v>
      </c>
      <c r="I199">
        <v>0</v>
      </c>
      <c r="J199">
        <v>0</v>
      </c>
      <c r="K199">
        <v>70.77</v>
      </c>
      <c r="L199">
        <v>5720.77</v>
      </c>
      <c r="M199">
        <v>4807.12</v>
      </c>
      <c r="O199">
        <v>4807.12</v>
      </c>
      <c r="P199">
        <v>514.87</v>
      </c>
      <c r="Q199" t="s">
        <v>33</v>
      </c>
      <c r="R199" t="s">
        <v>34</v>
      </c>
      <c r="S199" t="s">
        <v>39</v>
      </c>
      <c r="T199" t="s">
        <v>44</v>
      </c>
      <c r="U199" t="s">
        <v>47</v>
      </c>
      <c r="V199" t="s">
        <v>38</v>
      </c>
      <c r="W199" t="s">
        <v>53</v>
      </c>
      <c r="X199" t="s">
        <v>76</v>
      </c>
      <c r="Y199" t="s">
        <v>41</v>
      </c>
      <c r="Z199" t="s">
        <v>45</v>
      </c>
      <c r="AA199">
        <v>90</v>
      </c>
      <c r="AB199">
        <v>0</v>
      </c>
    </row>
    <row r="200" spans="1:28" x14ac:dyDescent="0.25">
      <c r="A200" t="s">
        <v>28</v>
      </c>
      <c r="B200" s="1">
        <v>42685</v>
      </c>
      <c r="C200" t="s">
        <v>77</v>
      </c>
      <c r="D200" t="s">
        <v>30</v>
      </c>
      <c r="E200" t="s">
        <v>31</v>
      </c>
      <c r="F200" t="s">
        <v>57</v>
      </c>
      <c r="G200">
        <v>3</v>
      </c>
      <c r="H200">
        <v>12952</v>
      </c>
      <c r="I200">
        <v>93</v>
      </c>
      <c r="J200">
        <v>0</v>
      </c>
      <c r="K200">
        <v>112.75</v>
      </c>
      <c r="L200">
        <v>14228.96</v>
      </c>
      <c r="M200">
        <v>6109.7000000000007</v>
      </c>
      <c r="N200">
        <v>4584.55</v>
      </c>
      <c r="O200">
        <v>10694.25</v>
      </c>
      <c r="P200">
        <v>1235.6999999999998</v>
      </c>
      <c r="Q200" t="s">
        <v>33</v>
      </c>
      <c r="R200" t="s">
        <v>34</v>
      </c>
      <c r="S200" t="s">
        <v>35</v>
      </c>
      <c r="T200" t="s">
        <v>36</v>
      </c>
      <c r="U200" t="s">
        <v>47</v>
      </c>
      <c r="V200" t="s">
        <v>38</v>
      </c>
      <c r="W200" t="s">
        <v>53</v>
      </c>
      <c r="X200" t="s">
        <v>76</v>
      </c>
      <c r="Y200" t="s">
        <v>41</v>
      </c>
      <c r="Z200" t="s">
        <v>45</v>
      </c>
      <c r="AA200">
        <v>135</v>
      </c>
      <c r="AB200">
        <v>0</v>
      </c>
    </row>
    <row r="201" spans="1:28" x14ac:dyDescent="0.25">
      <c r="A201" t="s">
        <v>28</v>
      </c>
      <c r="B201" s="1">
        <v>42685</v>
      </c>
      <c r="C201" t="s">
        <v>77</v>
      </c>
      <c r="D201" t="s">
        <v>30</v>
      </c>
      <c r="E201" t="s">
        <v>31</v>
      </c>
      <c r="F201" t="s">
        <v>57</v>
      </c>
      <c r="G201">
        <v>3</v>
      </c>
      <c r="H201">
        <v>12051</v>
      </c>
      <c r="I201">
        <v>93</v>
      </c>
      <c r="J201">
        <v>0</v>
      </c>
      <c r="L201">
        <v>12837.33</v>
      </c>
      <c r="M201">
        <v>5869.4</v>
      </c>
      <c r="N201">
        <v>4473.03</v>
      </c>
      <c r="O201">
        <v>10342.43</v>
      </c>
      <c r="P201">
        <v>1155.3600000000001</v>
      </c>
      <c r="Q201" t="s">
        <v>33</v>
      </c>
      <c r="R201" t="s">
        <v>43</v>
      </c>
      <c r="S201" t="s">
        <v>39</v>
      </c>
      <c r="T201" t="s">
        <v>44</v>
      </c>
      <c r="U201" t="s">
        <v>47</v>
      </c>
      <c r="V201" t="s">
        <v>38</v>
      </c>
      <c r="W201" t="s">
        <v>53</v>
      </c>
      <c r="X201" t="s">
        <v>76</v>
      </c>
      <c r="Y201" t="s">
        <v>41</v>
      </c>
      <c r="Z201" t="s">
        <v>45</v>
      </c>
      <c r="AA201">
        <v>135</v>
      </c>
      <c r="AB201">
        <v>0</v>
      </c>
    </row>
    <row r="202" spans="1:28" x14ac:dyDescent="0.25">
      <c r="A202" t="s">
        <v>28</v>
      </c>
      <c r="B202" s="1">
        <v>42537</v>
      </c>
      <c r="C202" t="s">
        <v>77</v>
      </c>
      <c r="D202" t="s">
        <v>30</v>
      </c>
      <c r="E202" t="s">
        <v>31</v>
      </c>
      <c r="F202" t="s">
        <v>57</v>
      </c>
      <c r="G202">
        <v>3</v>
      </c>
      <c r="H202">
        <v>12051</v>
      </c>
      <c r="I202">
        <v>93</v>
      </c>
      <c r="J202">
        <v>0</v>
      </c>
      <c r="K202">
        <v>0</v>
      </c>
      <c r="L202">
        <v>13227.33</v>
      </c>
      <c r="M202">
        <v>6159.98</v>
      </c>
      <c r="N202">
        <v>4486.49</v>
      </c>
      <c r="O202">
        <v>10646.47</v>
      </c>
      <c r="P202">
        <v>1190.46</v>
      </c>
      <c r="Q202" t="s">
        <v>33</v>
      </c>
      <c r="R202" t="s">
        <v>34</v>
      </c>
      <c r="S202" t="s">
        <v>39</v>
      </c>
      <c r="T202" t="s">
        <v>46</v>
      </c>
      <c r="U202" t="s">
        <v>47</v>
      </c>
      <c r="V202" t="s">
        <v>50</v>
      </c>
      <c r="W202" t="s">
        <v>39</v>
      </c>
      <c r="X202" t="s">
        <v>76</v>
      </c>
      <c r="Y202" t="s">
        <v>74</v>
      </c>
      <c r="Z202" t="s">
        <v>45</v>
      </c>
      <c r="AA202">
        <v>45</v>
      </c>
      <c r="AB202">
        <v>0</v>
      </c>
    </row>
    <row r="203" spans="1:28" x14ac:dyDescent="0.25">
      <c r="A203" t="s">
        <v>48</v>
      </c>
      <c r="B203" s="1">
        <v>43391</v>
      </c>
      <c r="C203" t="s">
        <v>77</v>
      </c>
      <c r="D203" t="s">
        <v>30</v>
      </c>
      <c r="E203" t="s">
        <v>31</v>
      </c>
      <c r="F203" t="s">
        <v>59</v>
      </c>
      <c r="G203">
        <v>3</v>
      </c>
      <c r="H203">
        <v>11117.67</v>
      </c>
      <c r="I203">
        <v>93</v>
      </c>
      <c r="J203">
        <v>0</v>
      </c>
      <c r="K203">
        <v>0</v>
      </c>
      <c r="L203">
        <v>12144</v>
      </c>
      <c r="M203">
        <v>5220.1100000000006</v>
      </c>
      <c r="N203">
        <v>4486.5</v>
      </c>
      <c r="O203">
        <v>9706.61</v>
      </c>
      <c r="P203">
        <v>1092.96</v>
      </c>
      <c r="Q203" t="s">
        <v>33</v>
      </c>
      <c r="R203" t="s">
        <v>34</v>
      </c>
      <c r="S203" t="s">
        <v>39</v>
      </c>
      <c r="T203" t="s">
        <v>44</v>
      </c>
      <c r="U203" t="s">
        <v>47</v>
      </c>
      <c r="V203" t="s">
        <v>50</v>
      </c>
      <c r="W203" t="s">
        <v>39</v>
      </c>
      <c r="X203" t="s">
        <v>76</v>
      </c>
      <c r="Y203" t="s">
        <v>41</v>
      </c>
      <c r="Z203" t="s">
        <v>45</v>
      </c>
      <c r="AA203">
        <v>135</v>
      </c>
      <c r="AB203">
        <v>0</v>
      </c>
    </row>
    <row r="204" spans="1:28" x14ac:dyDescent="0.25">
      <c r="A204" t="s">
        <v>48</v>
      </c>
      <c r="B204" s="1">
        <v>43391</v>
      </c>
      <c r="C204" t="s">
        <v>77</v>
      </c>
      <c r="D204" t="s">
        <v>30</v>
      </c>
      <c r="E204" t="s">
        <v>31</v>
      </c>
      <c r="F204" t="s">
        <v>59</v>
      </c>
      <c r="G204">
        <v>3</v>
      </c>
      <c r="H204">
        <v>11491</v>
      </c>
      <c r="I204">
        <v>93</v>
      </c>
      <c r="J204">
        <v>0</v>
      </c>
      <c r="K204">
        <v>0</v>
      </c>
      <c r="L204">
        <v>12178.89</v>
      </c>
      <c r="M204">
        <v>5238.96</v>
      </c>
      <c r="N204">
        <v>4491.95</v>
      </c>
      <c r="O204">
        <v>9730.91</v>
      </c>
      <c r="P204">
        <v>1096.0999999999999</v>
      </c>
      <c r="Q204" t="s">
        <v>33</v>
      </c>
      <c r="R204" t="s">
        <v>34</v>
      </c>
      <c r="S204" t="s">
        <v>39</v>
      </c>
      <c r="T204" t="s">
        <v>44</v>
      </c>
      <c r="U204" t="s">
        <v>37</v>
      </c>
      <c r="V204" t="s">
        <v>50</v>
      </c>
      <c r="W204" t="s">
        <v>39</v>
      </c>
      <c r="X204" t="s">
        <v>76</v>
      </c>
      <c r="Y204" t="s">
        <v>41</v>
      </c>
      <c r="Z204" t="s">
        <v>45</v>
      </c>
      <c r="AA204">
        <v>135</v>
      </c>
      <c r="AB204">
        <v>0</v>
      </c>
    </row>
    <row r="205" spans="1:28" x14ac:dyDescent="0.25">
      <c r="A205" t="s">
        <v>48</v>
      </c>
      <c r="B205" s="1">
        <v>43630</v>
      </c>
      <c r="C205" t="s">
        <v>77</v>
      </c>
      <c r="D205" t="s">
        <v>30</v>
      </c>
      <c r="E205" t="s">
        <v>31</v>
      </c>
      <c r="F205" t="s">
        <v>59</v>
      </c>
      <c r="G205">
        <v>3</v>
      </c>
      <c r="H205">
        <v>12609.33</v>
      </c>
      <c r="I205">
        <v>93</v>
      </c>
      <c r="J205">
        <v>0</v>
      </c>
      <c r="K205">
        <v>0</v>
      </c>
      <c r="L205">
        <v>12702.33</v>
      </c>
      <c r="M205">
        <v>5237.51</v>
      </c>
      <c r="N205">
        <v>4491.96</v>
      </c>
      <c r="O205">
        <v>9729.4700000000012</v>
      </c>
      <c r="P205">
        <v>1092.96</v>
      </c>
      <c r="Q205" t="s">
        <v>33</v>
      </c>
      <c r="R205" t="s">
        <v>43</v>
      </c>
      <c r="S205" t="s">
        <v>39</v>
      </c>
      <c r="T205" t="s">
        <v>36</v>
      </c>
      <c r="U205" t="s">
        <v>37</v>
      </c>
      <c r="V205" t="s">
        <v>50</v>
      </c>
      <c r="W205" t="s">
        <v>39</v>
      </c>
      <c r="X205" t="s">
        <v>75</v>
      </c>
      <c r="Y205" t="s">
        <v>41</v>
      </c>
      <c r="Z205" t="s">
        <v>45</v>
      </c>
      <c r="AA205">
        <v>135</v>
      </c>
      <c r="AB205">
        <v>0</v>
      </c>
    </row>
    <row r="206" spans="1:28" x14ac:dyDescent="0.25">
      <c r="A206" t="s">
        <v>51</v>
      </c>
      <c r="B206" s="1">
        <v>43630</v>
      </c>
      <c r="C206" t="s">
        <v>77</v>
      </c>
      <c r="D206" t="s">
        <v>30</v>
      </c>
      <c r="E206" t="s">
        <v>31</v>
      </c>
      <c r="F206" t="s">
        <v>62</v>
      </c>
      <c r="G206">
        <v>3</v>
      </c>
      <c r="H206">
        <v>11491</v>
      </c>
      <c r="I206">
        <v>93</v>
      </c>
      <c r="J206">
        <v>0</v>
      </c>
      <c r="K206">
        <v>0</v>
      </c>
      <c r="L206">
        <v>12144</v>
      </c>
      <c r="M206">
        <v>5229.8</v>
      </c>
      <c r="N206">
        <v>4150.03</v>
      </c>
      <c r="O206">
        <v>9379.83</v>
      </c>
      <c r="P206">
        <v>1092.96</v>
      </c>
      <c r="Q206" t="s">
        <v>33</v>
      </c>
      <c r="R206" t="s">
        <v>34</v>
      </c>
      <c r="S206" t="s">
        <v>39</v>
      </c>
      <c r="T206" t="s">
        <v>36</v>
      </c>
      <c r="U206" t="s">
        <v>47</v>
      </c>
      <c r="V206" t="s">
        <v>38</v>
      </c>
      <c r="W206" t="s">
        <v>39</v>
      </c>
      <c r="X206" t="s">
        <v>75</v>
      </c>
      <c r="Y206" t="s">
        <v>41</v>
      </c>
      <c r="Z206" t="s">
        <v>45</v>
      </c>
      <c r="AA206">
        <v>135</v>
      </c>
      <c r="AB206">
        <v>0</v>
      </c>
    </row>
    <row r="207" spans="1:28" x14ac:dyDescent="0.25">
      <c r="A207" t="s">
        <v>51</v>
      </c>
      <c r="B207" s="1">
        <v>43630</v>
      </c>
      <c r="C207" t="s">
        <v>77</v>
      </c>
      <c r="D207" t="s">
        <v>30</v>
      </c>
      <c r="E207" t="s">
        <v>31</v>
      </c>
      <c r="F207" t="s">
        <v>62</v>
      </c>
      <c r="G207">
        <v>3</v>
      </c>
      <c r="H207">
        <v>12051</v>
      </c>
      <c r="I207">
        <v>93</v>
      </c>
      <c r="J207">
        <v>0</v>
      </c>
      <c r="K207">
        <v>0</v>
      </c>
      <c r="L207">
        <v>12444</v>
      </c>
      <c r="M207">
        <v>5106.1400000000003</v>
      </c>
      <c r="O207">
        <v>5106.1400000000003</v>
      </c>
      <c r="P207">
        <v>1092.96</v>
      </c>
      <c r="Q207" t="s">
        <v>33</v>
      </c>
      <c r="R207" t="s">
        <v>34</v>
      </c>
      <c r="S207" t="s">
        <v>53</v>
      </c>
      <c r="T207" t="s">
        <v>36</v>
      </c>
      <c r="U207" t="s">
        <v>47</v>
      </c>
      <c r="V207" t="s">
        <v>50</v>
      </c>
      <c r="W207" t="s">
        <v>39</v>
      </c>
      <c r="X207" t="s">
        <v>75</v>
      </c>
      <c r="Y207" t="s">
        <v>41</v>
      </c>
      <c r="Z207" t="s">
        <v>45</v>
      </c>
      <c r="AA207">
        <v>135</v>
      </c>
      <c r="AB207">
        <v>0</v>
      </c>
    </row>
    <row r="208" spans="1:28" x14ac:dyDescent="0.25">
      <c r="A208" t="s">
        <v>54</v>
      </c>
      <c r="B208" s="1">
        <v>43630</v>
      </c>
      <c r="C208" t="s">
        <v>77</v>
      </c>
      <c r="D208" t="s">
        <v>55</v>
      </c>
      <c r="E208" t="s">
        <v>78</v>
      </c>
      <c r="F208" t="s">
        <v>62</v>
      </c>
      <c r="G208">
        <v>3</v>
      </c>
      <c r="H208">
        <v>12051</v>
      </c>
      <c r="I208">
        <v>93</v>
      </c>
      <c r="J208">
        <v>0</v>
      </c>
      <c r="K208">
        <v>0</v>
      </c>
      <c r="L208">
        <v>12864</v>
      </c>
      <c r="M208">
        <v>5272.93</v>
      </c>
      <c r="N208">
        <v>4523.03</v>
      </c>
      <c r="O208">
        <v>9795.9599999999991</v>
      </c>
      <c r="P208">
        <v>1157.76</v>
      </c>
      <c r="Q208" t="s">
        <v>56</v>
      </c>
      <c r="R208" t="s">
        <v>43</v>
      </c>
      <c r="S208" t="s">
        <v>35</v>
      </c>
      <c r="T208" t="s">
        <v>36</v>
      </c>
      <c r="U208" t="s">
        <v>37</v>
      </c>
      <c r="V208" t="s">
        <v>50</v>
      </c>
      <c r="W208" t="s">
        <v>39</v>
      </c>
      <c r="X208" t="s">
        <v>75</v>
      </c>
      <c r="Y208" t="s">
        <v>41</v>
      </c>
      <c r="Z208" t="s">
        <v>45</v>
      </c>
      <c r="AA208">
        <v>90</v>
      </c>
      <c r="AB208">
        <v>0</v>
      </c>
    </row>
    <row r="209" spans="1:28" x14ac:dyDescent="0.25">
      <c r="A209" t="s">
        <v>54</v>
      </c>
      <c r="B209" s="1">
        <v>43630</v>
      </c>
      <c r="C209" t="s">
        <v>77</v>
      </c>
      <c r="D209" t="s">
        <v>55</v>
      </c>
      <c r="E209" t="s">
        <v>78</v>
      </c>
      <c r="F209" t="s">
        <v>64</v>
      </c>
      <c r="G209">
        <v>3</v>
      </c>
      <c r="H209">
        <v>12051</v>
      </c>
      <c r="I209">
        <v>93</v>
      </c>
      <c r="J209">
        <v>0</v>
      </c>
      <c r="K209">
        <v>0</v>
      </c>
      <c r="L209">
        <v>12144</v>
      </c>
      <c r="M209">
        <v>5238.6399999999994</v>
      </c>
      <c r="N209">
        <v>4523.55</v>
      </c>
      <c r="O209">
        <v>9762.1899999999987</v>
      </c>
      <c r="Q209" t="s">
        <v>56</v>
      </c>
      <c r="R209" t="s">
        <v>34</v>
      </c>
      <c r="S209" t="s">
        <v>35</v>
      </c>
      <c r="T209" t="s">
        <v>36</v>
      </c>
      <c r="U209" t="s">
        <v>37</v>
      </c>
      <c r="V209" t="s">
        <v>50</v>
      </c>
      <c r="W209" t="s">
        <v>39</v>
      </c>
      <c r="X209" t="s">
        <v>75</v>
      </c>
      <c r="Y209" t="s">
        <v>41</v>
      </c>
      <c r="Z209" t="s">
        <v>45</v>
      </c>
      <c r="AA209">
        <v>90</v>
      </c>
      <c r="AB209">
        <v>0</v>
      </c>
    </row>
    <row r="210" spans="1:28" x14ac:dyDescent="0.25">
      <c r="A210" t="s">
        <v>54</v>
      </c>
      <c r="B210" s="1">
        <v>43630</v>
      </c>
      <c r="C210" t="s">
        <v>77</v>
      </c>
      <c r="D210" t="s">
        <v>55</v>
      </c>
      <c r="E210" t="s">
        <v>78</v>
      </c>
      <c r="F210" t="s">
        <v>64</v>
      </c>
      <c r="G210">
        <v>6</v>
      </c>
      <c r="H210">
        <v>10920</v>
      </c>
      <c r="I210">
        <v>93</v>
      </c>
      <c r="J210">
        <v>2300</v>
      </c>
      <c r="K210">
        <v>34.67</v>
      </c>
      <c r="L210">
        <v>20220.150000000001</v>
      </c>
      <c r="M210">
        <v>3919.3900000000003</v>
      </c>
      <c r="N210">
        <v>7447.0199999999995</v>
      </c>
      <c r="O210">
        <v>11366.41</v>
      </c>
      <c r="P210">
        <v>1230.0900000000001</v>
      </c>
      <c r="Q210" t="s">
        <v>56</v>
      </c>
      <c r="R210" t="s">
        <v>34</v>
      </c>
      <c r="S210" t="s">
        <v>35</v>
      </c>
      <c r="T210" t="s">
        <v>36</v>
      </c>
      <c r="U210" t="s">
        <v>47</v>
      </c>
      <c r="V210" t="s">
        <v>50</v>
      </c>
      <c r="W210" t="s">
        <v>39</v>
      </c>
      <c r="X210" t="s">
        <v>75</v>
      </c>
      <c r="Y210" t="s">
        <v>41</v>
      </c>
      <c r="Z210" t="s">
        <v>45</v>
      </c>
      <c r="AA210">
        <v>135</v>
      </c>
      <c r="AB210">
        <v>0</v>
      </c>
    </row>
    <row r="211" spans="1:28" x14ac:dyDescent="0.25">
      <c r="A211" t="s">
        <v>58</v>
      </c>
      <c r="B211" s="1">
        <v>43630</v>
      </c>
      <c r="C211" t="s">
        <v>77</v>
      </c>
      <c r="D211" t="s">
        <v>55</v>
      </c>
      <c r="E211" t="s">
        <v>31</v>
      </c>
      <c r="F211" t="s">
        <v>64</v>
      </c>
      <c r="G211">
        <v>6</v>
      </c>
      <c r="H211">
        <v>10500</v>
      </c>
      <c r="I211">
        <v>0</v>
      </c>
      <c r="J211">
        <v>3540</v>
      </c>
      <c r="K211">
        <v>208.15999999999997</v>
      </c>
      <c r="L211">
        <v>14248.16</v>
      </c>
      <c r="M211">
        <v>5793.7999999999993</v>
      </c>
      <c r="N211">
        <v>5154.7299999999996</v>
      </c>
      <c r="O211">
        <v>10948.529999999999</v>
      </c>
      <c r="P211">
        <v>1282.33</v>
      </c>
      <c r="Q211" t="s">
        <v>33</v>
      </c>
      <c r="R211" t="s">
        <v>34</v>
      </c>
      <c r="S211" t="s">
        <v>35</v>
      </c>
      <c r="T211" t="s">
        <v>36</v>
      </c>
      <c r="U211" t="s">
        <v>37</v>
      </c>
      <c r="V211" t="s">
        <v>50</v>
      </c>
      <c r="W211" t="s">
        <v>39</v>
      </c>
      <c r="X211" t="s">
        <v>75</v>
      </c>
      <c r="Y211" t="s">
        <v>41</v>
      </c>
      <c r="Z211" t="s">
        <v>45</v>
      </c>
      <c r="AA211">
        <v>135</v>
      </c>
      <c r="AB211">
        <v>0</v>
      </c>
    </row>
    <row r="212" spans="1:28" x14ac:dyDescent="0.25">
      <c r="A212" t="s">
        <v>58</v>
      </c>
      <c r="B212" s="1">
        <v>42845</v>
      </c>
      <c r="C212" t="s">
        <v>77</v>
      </c>
      <c r="D212" t="s">
        <v>55</v>
      </c>
      <c r="E212" t="s">
        <v>31</v>
      </c>
      <c r="F212" t="s">
        <v>69</v>
      </c>
      <c r="G212">
        <v>6</v>
      </c>
      <c r="H212">
        <v>12355.3</v>
      </c>
      <c r="I212">
        <v>93</v>
      </c>
      <c r="J212">
        <v>3100</v>
      </c>
      <c r="K212">
        <v>0</v>
      </c>
      <c r="L212">
        <v>18160.879999999997</v>
      </c>
      <c r="M212">
        <v>6858.34</v>
      </c>
      <c r="N212">
        <v>5446.63</v>
      </c>
      <c r="O212">
        <v>12304.970000000001</v>
      </c>
      <c r="P212">
        <v>1634.48</v>
      </c>
      <c r="Q212" t="s">
        <v>33</v>
      </c>
      <c r="R212" t="s">
        <v>34</v>
      </c>
      <c r="S212" t="s">
        <v>35</v>
      </c>
      <c r="T212" t="s">
        <v>36</v>
      </c>
      <c r="U212" t="s">
        <v>37</v>
      </c>
      <c r="V212" t="s">
        <v>50</v>
      </c>
      <c r="W212" t="s">
        <v>39</v>
      </c>
      <c r="X212" t="s">
        <v>60</v>
      </c>
      <c r="Y212" t="s">
        <v>74</v>
      </c>
      <c r="Z212" t="s">
        <v>45</v>
      </c>
      <c r="AA212">
        <v>45</v>
      </c>
      <c r="AB212">
        <v>0</v>
      </c>
    </row>
    <row r="213" spans="1:28" x14ac:dyDescent="0.25">
      <c r="A213" t="s">
        <v>58</v>
      </c>
      <c r="B213" s="1">
        <v>42714</v>
      </c>
      <c r="C213" t="s">
        <v>77</v>
      </c>
      <c r="D213" t="s">
        <v>55</v>
      </c>
      <c r="E213" t="s">
        <v>31</v>
      </c>
      <c r="F213" t="s">
        <v>69</v>
      </c>
      <c r="G213">
        <v>7</v>
      </c>
      <c r="H213">
        <v>19400</v>
      </c>
      <c r="I213">
        <v>93</v>
      </c>
      <c r="J213">
        <v>0</v>
      </c>
      <c r="K213">
        <v>0</v>
      </c>
      <c r="L213">
        <v>19493</v>
      </c>
      <c r="M213">
        <v>10930.25</v>
      </c>
      <c r="N213">
        <v>5044.13</v>
      </c>
      <c r="O213">
        <v>15974.380000000001</v>
      </c>
      <c r="P213">
        <v>1754.37</v>
      </c>
      <c r="Q213" t="s">
        <v>33</v>
      </c>
      <c r="R213" t="s">
        <v>34</v>
      </c>
      <c r="S213" t="s">
        <v>39</v>
      </c>
      <c r="T213" t="s">
        <v>36</v>
      </c>
      <c r="U213" t="s">
        <v>47</v>
      </c>
      <c r="V213" t="s">
        <v>50</v>
      </c>
      <c r="W213" t="s">
        <v>39</v>
      </c>
      <c r="X213" t="s">
        <v>60</v>
      </c>
      <c r="Y213" t="s">
        <v>74</v>
      </c>
      <c r="Z213" t="s">
        <v>45</v>
      </c>
      <c r="AA213">
        <v>45</v>
      </c>
      <c r="AB213">
        <v>0</v>
      </c>
    </row>
    <row r="214" spans="1:28" x14ac:dyDescent="0.25">
      <c r="A214" t="s">
        <v>61</v>
      </c>
      <c r="B214" s="1">
        <v>43430</v>
      </c>
      <c r="C214" t="s">
        <v>77</v>
      </c>
      <c r="D214" t="s">
        <v>55</v>
      </c>
      <c r="E214" t="s">
        <v>31</v>
      </c>
      <c r="F214" t="s">
        <v>69</v>
      </c>
      <c r="G214">
        <v>7</v>
      </c>
      <c r="H214">
        <v>19800</v>
      </c>
      <c r="I214">
        <v>93</v>
      </c>
      <c r="J214">
        <v>0</v>
      </c>
      <c r="K214">
        <v>0</v>
      </c>
      <c r="L214">
        <v>20586.23</v>
      </c>
      <c r="M214">
        <v>10957.1</v>
      </c>
      <c r="N214">
        <v>5891.9</v>
      </c>
      <c r="O214">
        <v>16849</v>
      </c>
      <c r="P214">
        <v>1844.75</v>
      </c>
      <c r="Q214" t="s">
        <v>33</v>
      </c>
      <c r="R214" t="s">
        <v>43</v>
      </c>
      <c r="S214" t="s">
        <v>39</v>
      </c>
      <c r="T214" t="s">
        <v>36</v>
      </c>
      <c r="U214" t="s">
        <v>37</v>
      </c>
      <c r="V214" t="s">
        <v>50</v>
      </c>
      <c r="W214" t="s">
        <v>39</v>
      </c>
      <c r="X214" t="s">
        <v>60</v>
      </c>
      <c r="Y214" t="s">
        <v>41</v>
      </c>
      <c r="Z214" t="s">
        <v>45</v>
      </c>
      <c r="AA214">
        <v>135</v>
      </c>
      <c r="AB214">
        <v>0</v>
      </c>
    </row>
    <row r="215" spans="1:28" x14ac:dyDescent="0.25">
      <c r="A215" t="s">
        <v>61</v>
      </c>
      <c r="B215" s="1">
        <v>43430</v>
      </c>
      <c r="C215" t="s">
        <v>77</v>
      </c>
      <c r="D215" t="s">
        <v>55</v>
      </c>
      <c r="E215" t="s">
        <v>31</v>
      </c>
      <c r="F215" t="s">
        <v>71</v>
      </c>
      <c r="G215">
        <v>7</v>
      </c>
      <c r="H215">
        <v>21250</v>
      </c>
      <c r="I215">
        <v>93</v>
      </c>
      <c r="J215">
        <v>0</v>
      </c>
      <c r="L215">
        <v>21868</v>
      </c>
      <c r="M215">
        <v>11298.460000000001</v>
      </c>
      <c r="N215">
        <v>6610.65</v>
      </c>
      <c r="O215">
        <v>17909.11</v>
      </c>
      <c r="P215">
        <v>1968.12</v>
      </c>
      <c r="Q215" t="s">
        <v>33</v>
      </c>
      <c r="R215" t="s">
        <v>34</v>
      </c>
      <c r="S215" t="s">
        <v>39</v>
      </c>
      <c r="T215" t="s">
        <v>44</v>
      </c>
      <c r="U215" t="s">
        <v>37</v>
      </c>
      <c r="V215" t="s">
        <v>50</v>
      </c>
      <c r="W215" t="s">
        <v>39</v>
      </c>
      <c r="X215" t="s">
        <v>60</v>
      </c>
      <c r="Y215" t="s">
        <v>74</v>
      </c>
      <c r="Z215" t="s">
        <v>45</v>
      </c>
      <c r="AA215">
        <v>45</v>
      </c>
      <c r="AB215">
        <v>0</v>
      </c>
    </row>
    <row r="216" spans="1:28" x14ac:dyDescent="0.25">
      <c r="A216" t="s">
        <v>61</v>
      </c>
      <c r="B216" s="1">
        <v>43787</v>
      </c>
      <c r="C216" t="s">
        <v>77</v>
      </c>
      <c r="D216" t="s">
        <v>55</v>
      </c>
      <c r="E216" t="s">
        <v>31</v>
      </c>
      <c r="F216" t="s">
        <v>71</v>
      </c>
      <c r="G216">
        <v>7</v>
      </c>
      <c r="H216">
        <v>18288.330000000002</v>
      </c>
      <c r="I216">
        <v>186</v>
      </c>
      <c r="J216">
        <v>0</v>
      </c>
      <c r="K216">
        <v>0</v>
      </c>
      <c r="L216">
        <v>20296.47</v>
      </c>
      <c r="M216">
        <v>11035.630000000001</v>
      </c>
      <c r="N216">
        <v>5620.02</v>
      </c>
      <c r="O216">
        <v>16655.650000000001</v>
      </c>
      <c r="P216">
        <v>1826.6799999999998</v>
      </c>
      <c r="Q216" t="s">
        <v>33</v>
      </c>
      <c r="R216" t="s">
        <v>34</v>
      </c>
      <c r="S216" t="s">
        <v>53</v>
      </c>
      <c r="T216" t="s">
        <v>46</v>
      </c>
      <c r="U216" t="s">
        <v>37</v>
      </c>
      <c r="V216" t="s">
        <v>50</v>
      </c>
      <c r="W216" t="s">
        <v>39</v>
      </c>
      <c r="X216" t="s">
        <v>60</v>
      </c>
      <c r="Y216" t="s">
        <v>41</v>
      </c>
      <c r="Z216" t="s">
        <v>45</v>
      </c>
      <c r="AA216">
        <v>90</v>
      </c>
      <c r="AB216">
        <v>0</v>
      </c>
    </row>
    <row r="217" spans="1:28" x14ac:dyDescent="0.25">
      <c r="A217" t="s">
        <v>63</v>
      </c>
      <c r="B217" s="1">
        <v>43600</v>
      </c>
      <c r="C217" t="s">
        <v>77</v>
      </c>
      <c r="D217" t="s">
        <v>55</v>
      </c>
      <c r="E217" t="s">
        <v>78</v>
      </c>
      <c r="F217" t="s">
        <v>71</v>
      </c>
      <c r="G217">
        <v>7</v>
      </c>
      <c r="H217">
        <v>19568.330000000002</v>
      </c>
      <c r="I217">
        <v>186</v>
      </c>
      <c r="J217">
        <v>0</v>
      </c>
      <c r="K217">
        <v>0</v>
      </c>
      <c r="L217">
        <v>20536</v>
      </c>
      <c r="M217">
        <v>11197.02</v>
      </c>
      <c r="N217">
        <v>5650.46</v>
      </c>
      <c r="O217">
        <v>16847.48</v>
      </c>
      <c r="P217">
        <v>1848.2399999999998</v>
      </c>
      <c r="Q217" t="s">
        <v>33</v>
      </c>
      <c r="R217" t="s">
        <v>34</v>
      </c>
      <c r="S217" t="s">
        <v>53</v>
      </c>
      <c r="T217" t="s">
        <v>44</v>
      </c>
      <c r="U217" t="s">
        <v>47</v>
      </c>
      <c r="V217" t="s">
        <v>38</v>
      </c>
      <c r="W217" t="s">
        <v>39</v>
      </c>
      <c r="X217" t="s">
        <v>60</v>
      </c>
      <c r="Y217" t="s">
        <v>41</v>
      </c>
      <c r="Z217" t="s">
        <v>42</v>
      </c>
      <c r="AA217">
        <v>135</v>
      </c>
      <c r="AB217">
        <v>240</v>
      </c>
    </row>
    <row r="218" spans="1:28" x14ac:dyDescent="0.25">
      <c r="A218" t="s">
        <v>63</v>
      </c>
      <c r="B218" s="1">
        <v>43709</v>
      </c>
      <c r="C218" t="s">
        <v>77</v>
      </c>
      <c r="D218" t="s">
        <v>55</v>
      </c>
      <c r="E218" t="s">
        <v>78</v>
      </c>
      <c r="F218" t="s">
        <v>32</v>
      </c>
      <c r="G218">
        <v>7</v>
      </c>
      <c r="H218">
        <v>18276.879999999997</v>
      </c>
      <c r="I218">
        <v>186</v>
      </c>
      <c r="J218">
        <v>0</v>
      </c>
      <c r="K218">
        <v>0</v>
      </c>
      <c r="L218">
        <v>19687.879999999997</v>
      </c>
      <c r="M218">
        <v>9912.07</v>
      </c>
      <c r="N218">
        <v>6599.18</v>
      </c>
      <c r="O218">
        <v>16511.25</v>
      </c>
      <c r="P218">
        <v>1753.7399999999998</v>
      </c>
      <c r="Q218" t="s">
        <v>33</v>
      </c>
      <c r="R218" t="s">
        <v>43</v>
      </c>
      <c r="S218" t="s">
        <v>35</v>
      </c>
      <c r="T218" t="s">
        <v>44</v>
      </c>
      <c r="U218" t="s">
        <v>47</v>
      </c>
      <c r="V218" t="s">
        <v>50</v>
      </c>
      <c r="W218" t="s">
        <v>39</v>
      </c>
      <c r="X218" t="s">
        <v>60</v>
      </c>
      <c r="Y218" t="s">
        <v>41</v>
      </c>
      <c r="Z218" t="s">
        <v>42</v>
      </c>
      <c r="AA218">
        <v>135</v>
      </c>
      <c r="AB218">
        <v>240</v>
      </c>
    </row>
    <row r="219" spans="1:28" x14ac:dyDescent="0.25">
      <c r="A219" t="s">
        <v>63</v>
      </c>
      <c r="B219" s="1">
        <v>43709</v>
      </c>
      <c r="C219" t="s">
        <v>77</v>
      </c>
      <c r="D219" t="s">
        <v>55</v>
      </c>
      <c r="E219" t="s">
        <v>78</v>
      </c>
      <c r="F219" t="s">
        <v>32</v>
      </c>
      <c r="G219">
        <v>9</v>
      </c>
      <c r="H219">
        <v>21891.67</v>
      </c>
      <c r="I219">
        <v>279</v>
      </c>
      <c r="J219">
        <v>0</v>
      </c>
      <c r="K219">
        <v>0</v>
      </c>
      <c r="L219">
        <v>22729</v>
      </c>
      <c r="M219">
        <v>13905.01</v>
      </c>
      <c r="N219">
        <v>5593.5700000000006</v>
      </c>
      <c r="O219">
        <v>19498.580000000002</v>
      </c>
      <c r="P219">
        <v>2095.8599999999997</v>
      </c>
      <c r="Q219" t="s">
        <v>33</v>
      </c>
      <c r="R219" t="s">
        <v>43</v>
      </c>
      <c r="S219" t="s">
        <v>39</v>
      </c>
      <c r="T219" t="s">
        <v>36</v>
      </c>
      <c r="U219" t="s">
        <v>47</v>
      </c>
      <c r="V219" t="s">
        <v>50</v>
      </c>
      <c r="W219" t="s">
        <v>39</v>
      </c>
      <c r="X219" t="s">
        <v>60</v>
      </c>
      <c r="Y219" t="s">
        <v>41</v>
      </c>
      <c r="Z219" t="s">
        <v>42</v>
      </c>
      <c r="AA219">
        <v>90</v>
      </c>
      <c r="AB219">
        <v>240</v>
      </c>
    </row>
    <row r="220" spans="1:28" x14ac:dyDescent="0.25">
      <c r="A220" t="s">
        <v>66</v>
      </c>
      <c r="B220" s="1">
        <v>43709</v>
      </c>
      <c r="C220" t="s">
        <v>77</v>
      </c>
      <c r="D220" t="s">
        <v>55</v>
      </c>
      <c r="E220" t="s">
        <v>78</v>
      </c>
      <c r="F220" t="s">
        <v>32</v>
      </c>
      <c r="G220">
        <v>8</v>
      </c>
      <c r="H220">
        <v>21688.33</v>
      </c>
      <c r="I220">
        <v>279</v>
      </c>
      <c r="J220">
        <v>0</v>
      </c>
      <c r="K220">
        <v>0</v>
      </c>
      <c r="L220">
        <v>22469</v>
      </c>
      <c r="M220">
        <v>14468.259999999998</v>
      </c>
      <c r="N220">
        <v>3737.67</v>
      </c>
      <c r="O220">
        <v>18205.93</v>
      </c>
      <c r="P220">
        <v>2022.21</v>
      </c>
      <c r="Q220" t="s">
        <v>33</v>
      </c>
      <c r="R220" t="s">
        <v>34</v>
      </c>
      <c r="S220" t="s">
        <v>39</v>
      </c>
      <c r="T220" t="s">
        <v>36</v>
      </c>
      <c r="U220" t="s">
        <v>47</v>
      </c>
      <c r="V220" t="s">
        <v>50</v>
      </c>
      <c r="W220" t="s">
        <v>39</v>
      </c>
      <c r="X220" t="s">
        <v>60</v>
      </c>
      <c r="Y220" t="s">
        <v>41</v>
      </c>
      <c r="Z220" t="s">
        <v>42</v>
      </c>
      <c r="AA220">
        <v>135</v>
      </c>
      <c r="AB220">
        <v>240</v>
      </c>
    </row>
    <row r="221" spans="1:28" x14ac:dyDescent="0.25">
      <c r="A221" t="s">
        <v>68</v>
      </c>
      <c r="B221" s="1">
        <v>42717</v>
      </c>
      <c r="C221" t="s">
        <v>77</v>
      </c>
      <c r="D221" t="s">
        <v>55</v>
      </c>
      <c r="E221" t="s">
        <v>78</v>
      </c>
      <c r="F221" t="s">
        <v>49</v>
      </c>
      <c r="G221">
        <v>10</v>
      </c>
      <c r="H221">
        <v>21296.67</v>
      </c>
      <c r="I221">
        <v>279</v>
      </c>
      <c r="J221">
        <v>0</v>
      </c>
      <c r="K221">
        <v>0</v>
      </c>
      <c r="L221">
        <v>23869</v>
      </c>
      <c r="M221">
        <v>10428.5</v>
      </c>
      <c r="N221">
        <v>2810.93</v>
      </c>
      <c r="O221">
        <v>13239.43</v>
      </c>
      <c r="P221">
        <v>1961.6100000000001</v>
      </c>
      <c r="Q221" t="s">
        <v>33</v>
      </c>
      <c r="R221" t="s">
        <v>34</v>
      </c>
      <c r="S221" t="s">
        <v>39</v>
      </c>
      <c r="T221" t="s">
        <v>36</v>
      </c>
      <c r="U221" t="s">
        <v>37</v>
      </c>
      <c r="V221" t="s">
        <v>50</v>
      </c>
      <c r="W221" t="s">
        <v>39</v>
      </c>
      <c r="X221" t="s">
        <v>60</v>
      </c>
      <c r="Y221" t="s">
        <v>41</v>
      </c>
      <c r="Z221" t="s">
        <v>42</v>
      </c>
      <c r="AA221">
        <v>135</v>
      </c>
      <c r="AB221">
        <v>240</v>
      </c>
    </row>
    <row r="222" spans="1:28" x14ac:dyDescent="0.25">
      <c r="A222" t="s">
        <v>68</v>
      </c>
      <c r="B222" s="1">
        <v>42717</v>
      </c>
      <c r="C222" t="s">
        <v>77</v>
      </c>
      <c r="D222" t="s">
        <v>55</v>
      </c>
      <c r="E222" t="s">
        <v>78</v>
      </c>
      <c r="F222" t="s">
        <v>49</v>
      </c>
      <c r="G222">
        <v>9</v>
      </c>
      <c r="H222">
        <v>16200</v>
      </c>
      <c r="I222">
        <v>186</v>
      </c>
      <c r="J222">
        <v>0</v>
      </c>
      <c r="K222">
        <v>0</v>
      </c>
      <c r="L222">
        <v>19186</v>
      </c>
      <c r="M222">
        <v>9080.1699999999983</v>
      </c>
      <c r="N222">
        <v>7363.28</v>
      </c>
      <c r="O222">
        <v>16443.449999999997</v>
      </c>
      <c r="P222">
        <v>1477.4499999999998</v>
      </c>
      <c r="Q222" t="s">
        <v>33</v>
      </c>
      <c r="R222" t="s">
        <v>34</v>
      </c>
      <c r="S222" t="s">
        <v>39</v>
      </c>
      <c r="T222" t="s">
        <v>36</v>
      </c>
      <c r="U222" t="s">
        <v>37</v>
      </c>
      <c r="V222" t="s">
        <v>50</v>
      </c>
      <c r="W222" t="s">
        <v>39</v>
      </c>
      <c r="X222" t="s">
        <v>60</v>
      </c>
      <c r="Y222" t="s">
        <v>41</v>
      </c>
      <c r="Z222" t="s">
        <v>42</v>
      </c>
      <c r="AA222">
        <v>135</v>
      </c>
      <c r="AB222">
        <v>240</v>
      </c>
    </row>
    <row r="223" spans="1:28" x14ac:dyDescent="0.25">
      <c r="A223" t="s">
        <v>68</v>
      </c>
      <c r="B223" s="1">
        <v>42934</v>
      </c>
      <c r="C223" t="s">
        <v>77</v>
      </c>
      <c r="D223" t="s">
        <v>55</v>
      </c>
      <c r="E223" t="s">
        <v>78</v>
      </c>
      <c r="F223" t="s">
        <v>49</v>
      </c>
      <c r="G223">
        <v>8</v>
      </c>
      <c r="H223">
        <v>16650</v>
      </c>
      <c r="I223">
        <v>93</v>
      </c>
      <c r="J223">
        <v>0</v>
      </c>
      <c r="K223">
        <v>0</v>
      </c>
      <c r="L223">
        <v>19543</v>
      </c>
      <c r="M223">
        <v>9443.76</v>
      </c>
      <c r="N223">
        <v>7395.91</v>
      </c>
      <c r="O223">
        <v>16839.669999999998</v>
      </c>
      <c r="Q223" t="s">
        <v>33</v>
      </c>
      <c r="R223" t="s">
        <v>43</v>
      </c>
      <c r="S223" t="s">
        <v>39</v>
      </c>
      <c r="T223" t="s">
        <v>36</v>
      </c>
      <c r="U223" t="s">
        <v>47</v>
      </c>
      <c r="V223" t="s">
        <v>50</v>
      </c>
      <c r="W223" t="s">
        <v>39</v>
      </c>
      <c r="X223" t="s">
        <v>60</v>
      </c>
      <c r="Y223" t="s">
        <v>41</v>
      </c>
      <c r="Z223" t="s">
        <v>42</v>
      </c>
      <c r="AA223">
        <v>90</v>
      </c>
      <c r="AB223">
        <v>240</v>
      </c>
    </row>
    <row r="224" spans="1:28" x14ac:dyDescent="0.25">
      <c r="A224" t="s">
        <v>70</v>
      </c>
      <c r="B224" s="1">
        <v>43373</v>
      </c>
      <c r="C224" t="s">
        <v>77</v>
      </c>
      <c r="D224" t="s">
        <v>55</v>
      </c>
      <c r="E224" t="s">
        <v>78</v>
      </c>
      <c r="F224" t="s">
        <v>52</v>
      </c>
      <c r="G224">
        <v>10</v>
      </c>
      <c r="H224">
        <v>5990</v>
      </c>
      <c r="I224">
        <v>372</v>
      </c>
      <c r="J224">
        <v>0</v>
      </c>
      <c r="K224">
        <v>0</v>
      </c>
      <c r="L224">
        <v>6362</v>
      </c>
      <c r="M224">
        <v>2559.4700000000003</v>
      </c>
      <c r="N224">
        <v>3014.7300000000005</v>
      </c>
      <c r="O224">
        <v>5574.2000000000007</v>
      </c>
      <c r="P224">
        <v>743.97000000000014</v>
      </c>
      <c r="Q224" t="s">
        <v>33</v>
      </c>
      <c r="R224" t="s">
        <v>34</v>
      </c>
      <c r="S224" t="s">
        <v>39</v>
      </c>
      <c r="T224" t="s">
        <v>36</v>
      </c>
      <c r="U224" t="s">
        <v>37</v>
      </c>
      <c r="V224" t="s">
        <v>50</v>
      </c>
      <c r="W224" t="s">
        <v>39</v>
      </c>
      <c r="X224" t="s">
        <v>60</v>
      </c>
      <c r="Y224" t="s">
        <v>74</v>
      </c>
      <c r="Z224" t="s">
        <v>45</v>
      </c>
      <c r="AA224">
        <v>45</v>
      </c>
      <c r="AB224">
        <v>0</v>
      </c>
    </row>
    <row r="225" spans="1:28" x14ac:dyDescent="0.25">
      <c r="A225" t="s">
        <v>70</v>
      </c>
      <c r="B225" s="1">
        <v>42389</v>
      </c>
      <c r="C225" t="s">
        <v>77</v>
      </c>
      <c r="D225" t="s">
        <v>55</v>
      </c>
      <c r="E225" t="s">
        <v>78</v>
      </c>
      <c r="F225" t="s">
        <v>52</v>
      </c>
      <c r="G225">
        <v>17</v>
      </c>
      <c r="H225">
        <v>39746.660000000003</v>
      </c>
      <c r="I225">
        <v>744</v>
      </c>
      <c r="J225">
        <v>6168.7200000000012</v>
      </c>
      <c r="K225">
        <v>70.540000000000006</v>
      </c>
      <c r="L225">
        <v>46729.920000000006</v>
      </c>
      <c r="M225">
        <v>19845.309999999998</v>
      </c>
      <c r="N225">
        <v>19982.7</v>
      </c>
      <c r="O225">
        <v>39828.009999999995</v>
      </c>
      <c r="P225">
        <v>4205.6900000000005</v>
      </c>
      <c r="Q225" t="s">
        <v>33</v>
      </c>
      <c r="R225" t="s">
        <v>34</v>
      </c>
      <c r="S225" t="s">
        <v>53</v>
      </c>
      <c r="T225" t="s">
        <v>36</v>
      </c>
      <c r="U225" t="s">
        <v>37</v>
      </c>
      <c r="V225" t="s">
        <v>50</v>
      </c>
      <c r="W225" t="s">
        <v>53</v>
      </c>
      <c r="X225" t="s">
        <v>60</v>
      </c>
      <c r="Y225" t="s">
        <v>41</v>
      </c>
      <c r="Z225" t="s">
        <v>45</v>
      </c>
      <c r="AA225">
        <v>90</v>
      </c>
      <c r="AB225">
        <v>0</v>
      </c>
    </row>
    <row r="226" spans="1:28" x14ac:dyDescent="0.25">
      <c r="A226" t="s">
        <v>70</v>
      </c>
      <c r="B226" s="1">
        <v>42389</v>
      </c>
      <c r="C226" t="s">
        <v>77</v>
      </c>
      <c r="D226" t="s">
        <v>55</v>
      </c>
      <c r="E226" t="s">
        <v>78</v>
      </c>
      <c r="F226" t="s">
        <v>52</v>
      </c>
      <c r="G226">
        <v>19</v>
      </c>
      <c r="H226">
        <v>36026.67</v>
      </c>
      <c r="I226">
        <v>930</v>
      </c>
      <c r="J226">
        <v>16165.87</v>
      </c>
      <c r="K226">
        <v>158.72</v>
      </c>
      <c r="L226">
        <v>56987.92</v>
      </c>
      <c r="M226">
        <v>34547.9</v>
      </c>
      <c r="N226">
        <v>14066.73</v>
      </c>
      <c r="O226">
        <v>48614.630000000005</v>
      </c>
      <c r="P226">
        <v>5128.9099999999989</v>
      </c>
      <c r="Q226" t="s">
        <v>33</v>
      </c>
      <c r="R226" t="s">
        <v>34</v>
      </c>
      <c r="S226" t="s">
        <v>53</v>
      </c>
      <c r="T226" t="s">
        <v>36</v>
      </c>
      <c r="U226" t="s">
        <v>37</v>
      </c>
      <c r="V226" t="s">
        <v>38</v>
      </c>
      <c r="W226" t="s">
        <v>53</v>
      </c>
      <c r="X226" t="s">
        <v>60</v>
      </c>
      <c r="Y226" t="s">
        <v>74</v>
      </c>
      <c r="Z226" t="s">
        <v>45</v>
      </c>
      <c r="AA226">
        <v>45</v>
      </c>
      <c r="AB226">
        <v>0</v>
      </c>
    </row>
    <row r="227" spans="1:28" x14ac:dyDescent="0.25">
      <c r="A227" t="s">
        <v>72</v>
      </c>
      <c r="B227" s="1">
        <v>43364</v>
      </c>
      <c r="C227" t="s">
        <v>77</v>
      </c>
      <c r="D227" t="s">
        <v>55</v>
      </c>
      <c r="E227" t="s">
        <v>78</v>
      </c>
      <c r="F227" t="s">
        <v>57</v>
      </c>
      <c r="G227">
        <v>18</v>
      </c>
      <c r="H227">
        <v>37774.979999999996</v>
      </c>
      <c r="I227">
        <v>837</v>
      </c>
      <c r="J227">
        <v>21482.870000000003</v>
      </c>
      <c r="K227">
        <v>362.5</v>
      </c>
      <c r="L227">
        <v>62190.7</v>
      </c>
      <c r="M227">
        <v>33941.480000000003</v>
      </c>
      <c r="N227">
        <v>18714.030000000002</v>
      </c>
      <c r="O227">
        <v>52655.510000000009</v>
      </c>
      <c r="P227">
        <v>5575.56</v>
      </c>
      <c r="Q227" t="s">
        <v>56</v>
      </c>
      <c r="R227" t="s">
        <v>43</v>
      </c>
      <c r="S227" t="s">
        <v>35</v>
      </c>
      <c r="T227" t="s">
        <v>36</v>
      </c>
      <c r="U227" t="s">
        <v>47</v>
      </c>
      <c r="V227" t="s">
        <v>50</v>
      </c>
      <c r="W227" t="s">
        <v>39</v>
      </c>
      <c r="X227" t="s">
        <v>60</v>
      </c>
      <c r="Y227" t="s">
        <v>74</v>
      </c>
      <c r="Z227" t="s">
        <v>45</v>
      </c>
      <c r="AA227">
        <v>45</v>
      </c>
      <c r="AB227">
        <v>0</v>
      </c>
    </row>
    <row r="228" spans="1:28" x14ac:dyDescent="0.25">
      <c r="A228" t="s">
        <v>72</v>
      </c>
      <c r="B228" s="1">
        <v>43364</v>
      </c>
      <c r="C228" t="s">
        <v>77</v>
      </c>
      <c r="D228" t="s">
        <v>55</v>
      </c>
      <c r="E228" t="s">
        <v>78</v>
      </c>
      <c r="F228" t="s">
        <v>57</v>
      </c>
      <c r="G228">
        <v>19</v>
      </c>
      <c r="H228">
        <v>23439.989999999998</v>
      </c>
      <c r="I228">
        <v>1023</v>
      </c>
      <c r="J228">
        <v>1217.4000000000001</v>
      </c>
      <c r="L228">
        <v>37187.770000000004</v>
      </c>
      <c r="M228">
        <v>20897.88</v>
      </c>
      <c r="N228">
        <v>11501.28</v>
      </c>
      <c r="O228">
        <v>32399.160000000003</v>
      </c>
      <c r="P228">
        <v>3384.0099999999998</v>
      </c>
      <c r="Q228" t="s">
        <v>56</v>
      </c>
      <c r="R228" t="s">
        <v>43</v>
      </c>
      <c r="S228" t="s">
        <v>39</v>
      </c>
      <c r="T228" t="s">
        <v>36</v>
      </c>
      <c r="U228" t="s">
        <v>37</v>
      </c>
      <c r="V228" t="s">
        <v>38</v>
      </c>
      <c r="W228" t="s">
        <v>39</v>
      </c>
      <c r="X228" t="s">
        <v>60</v>
      </c>
      <c r="Y228" t="s">
        <v>74</v>
      </c>
      <c r="Z228" t="s">
        <v>45</v>
      </c>
      <c r="AA228">
        <v>45</v>
      </c>
      <c r="AB228">
        <v>0</v>
      </c>
    </row>
    <row r="229" spans="1:28" x14ac:dyDescent="0.25">
      <c r="A229" t="s">
        <v>72</v>
      </c>
      <c r="B229" s="1">
        <v>43364</v>
      </c>
      <c r="C229" t="s">
        <v>77</v>
      </c>
      <c r="D229" t="s">
        <v>55</v>
      </c>
      <c r="E229" t="s">
        <v>78</v>
      </c>
      <c r="F229" t="s">
        <v>57</v>
      </c>
      <c r="G229">
        <v>6</v>
      </c>
      <c r="H229">
        <v>5299.99</v>
      </c>
      <c r="I229">
        <v>186</v>
      </c>
      <c r="J229">
        <v>0</v>
      </c>
      <c r="K229">
        <v>0</v>
      </c>
      <c r="L229">
        <v>8669.2200000000012</v>
      </c>
      <c r="M229">
        <v>4556</v>
      </c>
      <c r="N229">
        <v>2991.52</v>
      </c>
      <c r="O229">
        <v>7547.52</v>
      </c>
      <c r="P229">
        <v>888.17</v>
      </c>
      <c r="Q229" t="s">
        <v>56</v>
      </c>
      <c r="R229" t="s">
        <v>34</v>
      </c>
      <c r="S229" t="s">
        <v>39</v>
      </c>
      <c r="T229" t="s">
        <v>44</v>
      </c>
      <c r="U229" t="s">
        <v>37</v>
      </c>
      <c r="V229" t="s">
        <v>38</v>
      </c>
      <c r="W229" t="s">
        <v>53</v>
      </c>
      <c r="X229" t="s">
        <v>60</v>
      </c>
      <c r="Y229" t="s">
        <v>41</v>
      </c>
      <c r="Z229" t="s">
        <v>45</v>
      </c>
      <c r="AA229">
        <v>135</v>
      </c>
      <c r="AB229">
        <v>0</v>
      </c>
    </row>
    <row r="230" spans="1:28" x14ac:dyDescent="0.25">
      <c r="A230" t="s">
        <v>73</v>
      </c>
      <c r="B230" s="1">
        <v>43364</v>
      </c>
      <c r="C230" t="s">
        <v>77</v>
      </c>
      <c r="D230" t="s">
        <v>55</v>
      </c>
      <c r="E230" t="s">
        <v>31</v>
      </c>
      <c r="F230" t="s">
        <v>59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200</v>
      </c>
      <c r="N230">
        <v>200</v>
      </c>
      <c r="O230">
        <v>200</v>
      </c>
      <c r="P230">
        <v>83.7</v>
      </c>
      <c r="Q230" t="s">
        <v>33</v>
      </c>
      <c r="R230" t="s">
        <v>43</v>
      </c>
      <c r="S230" t="s">
        <v>39</v>
      </c>
      <c r="T230" t="s">
        <v>46</v>
      </c>
      <c r="U230" t="s">
        <v>47</v>
      </c>
      <c r="V230" t="s">
        <v>50</v>
      </c>
      <c r="W230" t="s">
        <v>53</v>
      </c>
      <c r="X230" t="s">
        <v>60</v>
      </c>
      <c r="Y230" t="s">
        <v>74</v>
      </c>
      <c r="Z230" t="s">
        <v>45</v>
      </c>
      <c r="AA230">
        <v>45</v>
      </c>
      <c r="AB230">
        <v>0</v>
      </c>
    </row>
    <row r="231" spans="1:28" x14ac:dyDescent="0.25">
      <c r="A231" t="s">
        <v>73</v>
      </c>
      <c r="B231" s="1">
        <v>43364</v>
      </c>
      <c r="C231" t="s">
        <v>77</v>
      </c>
      <c r="D231" t="s">
        <v>55</v>
      </c>
      <c r="E231" t="s">
        <v>31</v>
      </c>
      <c r="F231" t="s">
        <v>59</v>
      </c>
      <c r="G231">
        <v>12</v>
      </c>
      <c r="H231">
        <v>9340</v>
      </c>
      <c r="I231">
        <v>465</v>
      </c>
      <c r="J231">
        <v>1041.1200000000001</v>
      </c>
      <c r="K231">
        <v>410</v>
      </c>
      <c r="L231">
        <v>11256.12</v>
      </c>
      <c r="M231">
        <v>5752.35</v>
      </c>
      <c r="N231">
        <v>4097.6400000000003</v>
      </c>
      <c r="O231">
        <v>9849.9900000000016</v>
      </c>
      <c r="P231">
        <v>1061.5500000000002</v>
      </c>
      <c r="Q231" t="s">
        <v>33</v>
      </c>
      <c r="R231" t="s">
        <v>34</v>
      </c>
      <c r="S231" t="s">
        <v>39</v>
      </c>
      <c r="T231" t="s">
        <v>44</v>
      </c>
      <c r="U231" t="s">
        <v>47</v>
      </c>
      <c r="V231" t="s">
        <v>38</v>
      </c>
      <c r="W231" t="s">
        <v>53</v>
      </c>
      <c r="X231" t="s">
        <v>60</v>
      </c>
      <c r="Y231" t="s">
        <v>41</v>
      </c>
      <c r="Z231" t="s">
        <v>45</v>
      </c>
      <c r="AA231">
        <v>90</v>
      </c>
      <c r="AB231">
        <v>0</v>
      </c>
    </row>
    <row r="232" spans="1:28" x14ac:dyDescent="0.25">
      <c r="A232" t="s">
        <v>73</v>
      </c>
      <c r="B232" s="1">
        <v>43364</v>
      </c>
      <c r="C232" t="s">
        <v>77</v>
      </c>
      <c r="D232" t="s">
        <v>55</v>
      </c>
      <c r="E232" t="s">
        <v>31</v>
      </c>
      <c r="F232" t="s">
        <v>59</v>
      </c>
      <c r="G232">
        <v>16</v>
      </c>
      <c r="H232">
        <v>35743.310000000005</v>
      </c>
      <c r="I232">
        <v>558</v>
      </c>
      <c r="J232">
        <v>13225.849999999999</v>
      </c>
      <c r="K232">
        <v>125</v>
      </c>
      <c r="L232">
        <v>54718.83</v>
      </c>
      <c r="M232">
        <v>30210.739999999998</v>
      </c>
      <c r="O232">
        <v>30210.739999999998</v>
      </c>
      <c r="P232">
        <v>4789.6899999999996</v>
      </c>
      <c r="Q232" t="s">
        <v>33</v>
      </c>
      <c r="R232" t="s">
        <v>34</v>
      </c>
      <c r="S232" t="s">
        <v>39</v>
      </c>
      <c r="T232" t="s">
        <v>44</v>
      </c>
      <c r="U232" t="s">
        <v>47</v>
      </c>
      <c r="V232" t="s">
        <v>38</v>
      </c>
      <c r="W232" t="s">
        <v>53</v>
      </c>
      <c r="X232" t="s">
        <v>75</v>
      </c>
      <c r="Y232" t="s">
        <v>41</v>
      </c>
      <c r="Z232" t="s">
        <v>45</v>
      </c>
      <c r="AA232">
        <v>90</v>
      </c>
      <c r="AB232">
        <v>0</v>
      </c>
    </row>
    <row r="233" spans="1:28" x14ac:dyDescent="0.25">
      <c r="A233" t="s">
        <v>28</v>
      </c>
      <c r="B233" s="1">
        <v>43364</v>
      </c>
      <c r="C233" t="s">
        <v>77</v>
      </c>
      <c r="D233" t="s">
        <v>55</v>
      </c>
      <c r="E233" t="s">
        <v>31</v>
      </c>
      <c r="F233" t="s">
        <v>62</v>
      </c>
      <c r="G233">
        <v>17</v>
      </c>
      <c r="H233">
        <v>34609.99</v>
      </c>
      <c r="I233">
        <v>558</v>
      </c>
      <c r="J233">
        <v>18033.73</v>
      </c>
      <c r="K233">
        <v>183.32999999999998</v>
      </c>
      <c r="L233">
        <v>54991.73</v>
      </c>
      <c r="M233">
        <v>31555.690000000002</v>
      </c>
      <c r="N233">
        <v>14826.68</v>
      </c>
      <c r="O233">
        <v>46382.37</v>
      </c>
      <c r="P233">
        <v>4949.25</v>
      </c>
      <c r="Q233" t="s">
        <v>33</v>
      </c>
      <c r="R233" t="s">
        <v>34</v>
      </c>
      <c r="S233" t="s">
        <v>35</v>
      </c>
      <c r="T233" t="s">
        <v>36</v>
      </c>
      <c r="U233" t="s">
        <v>47</v>
      </c>
      <c r="V233" t="s">
        <v>38</v>
      </c>
      <c r="W233" t="s">
        <v>53</v>
      </c>
      <c r="X233" t="s">
        <v>75</v>
      </c>
      <c r="Y233" t="s">
        <v>74</v>
      </c>
      <c r="Z233" t="s">
        <v>45</v>
      </c>
      <c r="AA233">
        <v>45</v>
      </c>
      <c r="AB233">
        <v>0</v>
      </c>
    </row>
    <row r="234" spans="1:28" x14ac:dyDescent="0.25">
      <c r="A234" t="s">
        <v>28</v>
      </c>
      <c r="B234" s="1">
        <v>43031</v>
      </c>
      <c r="C234" t="s">
        <v>77</v>
      </c>
      <c r="D234" t="s">
        <v>55</v>
      </c>
      <c r="E234" t="s">
        <v>31</v>
      </c>
      <c r="F234" t="s">
        <v>62</v>
      </c>
      <c r="G234">
        <v>16</v>
      </c>
      <c r="H234">
        <v>32846.68</v>
      </c>
      <c r="I234">
        <v>651</v>
      </c>
      <c r="J234">
        <v>21411.629999999997</v>
      </c>
      <c r="K234">
        <v>163.66</v>
      </c>
      <c r="L234">
        <v>55072.97</v>
      </c>
      <c r="M234">
        <v>32228.729999999996</v>
      </c>
      <c r="N234">
        <v>13883.94</v>
      </c>
      <c r="O234">
        <v>46112.67</v>
      </c>
      <c r="Q234" t="s">
        <v>33</v>
      </c>
      <c r="R234" t="s">
        <v>43</v>
      </c>
      <c r="S234" t="s">
        <v>39</v>
      </c>
      <c r="T234" t="s">
        <v>44</v>
      </c>
      <c r="U234" t="s">
        <v>47</v>
      </c>
      <c r="V234" t="s">
        <v>38</v>
      </c>
      <c r="W234" t="s">
        <v>53</v>
      </c>
      <c r="X234" t="s">
        <v>75</v>
      </c>
      <c r="Y234" t="s">
        <v>41</v>
      </c>
      <c r="Z234" t="s">
        <v>45</v>
      </c>
      <c r="AA234">
        <v>135</v>
      </c>
      <c r="AB234">
        <v>0</v>
      </c>
    </row>
    <row r="235" spans="1:28" x14ac:dyDescent="0.25">
      <c r="A235" t="s">
        <v>28</v>
      </c>
      <c r="B235" s="1">
        <v>42714</v>
      </c>
      <c r="C235" t="s">
        <v>77</v>
      </c>
      <c r="D235" t="s">
        <v>55</v>
      </c>
      <c r="E235" t="s">
        <v>31</v>
      </c>
      <c r="F235" t="s">
        <v>62</v>
      </c>
      <c r="G235">
        <v>5</v>
      </c>
      <c r="H235">
        <v>13847.5</v>
      </c>
      <c r="I235">
        <v>279</v>
      </c>
      <c r="J235">
        <v>2700</v>
      </c>
      <c r="K235">
        <v>9.86</v>
      </c>
      <c r="L235">
        <v>24923.48</v>
      </c>
      <c r="M235">
        <v>13598.919999999998</v>
      </c>
      <c r="O235">
        <v>13598.919999999998</v>
      </c>
      <c r="P235">
        <v>1699.38</v>
      </c>
      <c r="Q235" t="s">
        <v>33</v>
      </c>
      <c r="R235" t="s">
        <v>34</v>
      </c>
      <c r="S235" t="s">
        <v>39</v>
      </c>
      <c r="T235" t="s">
        <v>46</v>
      </c>
      <c r="U235" t="s">
        <v>47</v>
      </c>
      <c r="V235" t="s">
        <v>38</v>
      </c>
      <c r="W235" t="s">
        <v>39</v>
      </c>
      <c r="X235" t="s">
        <v>75</v>
      </c>
      <c r="Y235" t="s">
        <v>41</v>
      </c>
      <c r="Z235" t="s">
        <v>45</v>
      </c>
      <c r="AA235">
        <v>90</v>
      </c>
      <c r="AB235">
        <v>0</v>
      </c>
    </row>
    <row r="236" spans="1:28" x14ac:dyDescent="0.25">
      <c r="A236" t="s">
        <v>48</v>
      </c>
      <c r="B236" s="1">
        <v>42714</v>
      </c>
      <c r="C236" t="s">
        <v>77</v>
      </c>
      <c r="D236" t="s">
        <v>55</v>
      </c>
      <c r="E236" t="s">
        <v>31</v>
      </c>
      <c r="F236" t="s">
        <v>64</v>
      </c>
      <c r="G236">
        <v>4</v>
      </c>
      <c r="H236">
        <v>10720</v>
      </c>
      <c r="I236">
        <v>279</v>
      </c>
      <c r="J236">
        <v>2326.33</v>
      </c>
      <c r="K236">
        <v>0</v>
      </c>
      <c r="L236">
        <v>13325.33</v>
      </c>
      <c r="M236">
        <v>10718.880000000001</v>
      </c>
      <c r="O236">
        <v>10718.880000000001</v>
      </c>
      <c r="P236">
        <v>1199.28</v>
      </c>
      <c r="Q236" t="s">
        <v>33</v>
      </c>
      <c r="R236" t="s">
        <v>34</v>
      </c>
      <c r="S236" t="s">
        <v>39</v>
      </c>
      <c r="T236" t="s">
        <v>44</v>
      </c>
      <c r="U236" t="s">
        <v>47</v>
      </c>
      <c r="V236" t="s">
        <v>38</v>
      </c>
      <c r="W236" t="s">
        <v>39</v>
      </c>
      <c r="X236" t="s">
        <v>75</v>
      </c>
      <c r="Y236" t="s">
        <v>41</v>
      </c>
      <c r="Z236" t="s">
        <v>45</v>
      </c>
      <c r="AA236">
        <v>135</v>
      </c>
      <c r="AB236">
        <v>0</v>
      </c>
    </row>
    <row r="237" spans="1:28" x14ac:dyDescent="0.25">
      <c r="A237" t="s">
        <v>48</v>
      </c>
      <c r="B237" s="1">
        <v>43465</v>
      </c>
      <c r="C237" t="s">
        <v>77</v>
      </c>
      <c r="D237" t="s">
        <v>55</v>
      </c>
      <c r="E237" t="s">
        <v>31</v>
      </c>
      <c r="F237" t="s">
        <v>64</v>
      </c>
      <c r="G237">
        <v>3</v>
      </c>
      <c r="H237">
        <v>8660</v>
      </c>
      <c r="I237">
        <v>186</v>
      </c>
      <c r="J237">
        <v>2000</v>
      </c>
      <c r="K237">
        <v>14.79</v>
      </c>
      <c r="L237">
        <v>11760.79</v>
      </c>
      <c r="M237">
        <v>8043.0199999999995</v>
      </c>
      <c r="O237">
        <v>8043.0199999999995</v>
      </c>
      <c r="P237">
        <v>1058.47</v>
      </c>
      <c r="Q237" t="s">
        <v>33</v>
      </c>
      <c r="R237" t="s">
        <v>34</v>
      </c>
      <c r="S237" t="s">
        <v>39</v>
      </c>
      <c r="T237" t="s">
        <v>44</v>
      </c>
      <c r="U237" t="s">
        <v>47</v>
      </c>
      <c r="V237" t="s">
        <v>38</v>
      </c>
      <c r="W237" t="s">
        <v>39</v>
      </c>
      <c r="X237" t="s">
        <v>75</v>
      </c>
      <c r="Y237" t="s">
        <v>74</v>
      </c>
      <c r="Z237" t="s">
        <v>45</v>
      </c>
      <c r="AA237">
        <v>45</v>
      </c>
      <c r="AB237">
        <v>0</v>
      </c>
    </row>
    <row r="238" spans="1:28" x14ac:dyDescent="0.25">
      <c r="A238" t="s">
        <v>48</v>
      </c>
      <c r="B238" s="1">
        <v>43465</v>
      </c>
      <c r="C238" t="s">
        <v>77</v>
      </c>
      <c r="D238" t="s">
        <v>55</v>
      </c>
      <c r="E238" t="s">
        <v>31</v>
      </c>
      <c r="F238" t="s">
        <v>64</v>
      </c>
      <c r="G238">
        <v>3</v>
      </c>
      <c r="H238">
        <v>10600</v>
      </c>
      <c r="I238">
        <v>186</v>
      </c>
      <c r="J238">
        <v>0</v>
      </c>
      <c r="K238">
        <v>0</v>
      </c>
      <c r="L238">
        <v>10786</v>
      </c>
      <c r="M238">
        <v>8500.06</v>
      </c>
      <c r="O238">
        <v>8500.06</v>
      </c>
      <c r="P238">
        <v>970.74</v>
      </c>
      <c r="Q238" t="s">
        <v>33</v>
      </c>
      <c r="R238" t="s">
        <v>43</v>
      </c>
      <c r="S238" t="s">
        <v>39</v>
      </c>
      <c r="T238" t="s">
        <v>36</v>
      </c>
      <c r="U238" t="s">
        <v>47</v>
      </c>
      <c r="V238" t="s">
        <v>38</v>
      </c>
      <c r="W238" t="s">
        <v>39</v>
      </c>
      <c r="X238" t="s">
        <v>75</v>
      </c>
      <c r="Y238" t="s">
        <v>41</v>
      </c>
      <c r="Z238" t="s">
        <v>45</v>
      </c>
      <c r="AA238">
        <v>90</v>
      </c>
      <c r="AB238">
        <v>0</v>
      </c>
    </row>
    <row r="239" spans="1:28" x14ac:dyDescent="0.25">
      <c r="A239" t="s">
        <v>51</v>
      </c>
      <c r="B239" s="1">
        <v>43465</v>
      </c>
      <c r="C239" t="s">
        <v>77</v>
      </c>
      <c r="D239" t="s">
        <v>55</v>
      </c>
      <c r="E239" t="s">
        <v>31</v>
      </c>
      <c r="F239" t="s">
        <v>69</v>
      </c>
      <c r="G239">
        <v>3</v>
      </c>
      <c r="H239">
        <v>5666.66</v>
      </c>
      <c r="I239">
        <v>93</v>
      </c>
      <c r="J239">
        <v>0</v>
      </c>
      <c r="K239">
        <v>0</v>
      </c>
      <c r="L239">
        <v>12852.66</v>
      </c>
      <c r="M239">
        <v>11390.98</v>
      </c>
      <c r="O239">
        <v>11390.98</v>
      </c>
      <c r="P239">
        <v>518.37</v>
      </c>
      <c r="Q239" t="s">
        <v>33</v>
      </c>
      <c r="R239" t="s">
        <v>34</v>
      </c>
      <c r="S239" t="s">
        <v>39</v>
      </c>
      <c r="T239" t="s">
        <v>36</v>
      </c>
      <c r="U239" t="s">
        <v>47</v>
      </c>
      <c r="V239" t="s">
        <v>38</v>
      </c>
      <c r="W239" t="s">
        <v>39</v>
      </c>
      <c r="X239" t="s">
        <v>75</v>
      </c>
      <c r="Y239" t="s">
        <v>74</v>
      </c>
      <c r="Z239" t="s">
        <v>45</v>
      </c>
      <c r="AA239">
        <v>45</v>
      </c>
      <c r="AB239">
        <v>0</v>
      </c>
    </row>
    <row r="240" spans="1:28" x14ac:dyDescent="0.25">
      <c r="A240" t="s">
        <v>51</v>
      </c>
      <c r="B240" s="1">
        <v>43465</v>
      </c>
      <c r="C240" t="s">
        <v>77</v>
      </c>
      <c r="D240" t="s">
        <v>55</v>
      </c>
      <c r="E240" t="s">
        <v>31</v>
      </c>
      <c r="F240" t="s">
        <v>69</v>
      </c>
      <c r="G240">
        <v>4</v>
      </c>
      <c r="H240">
        <v>10626.67</v>
      </c>
      <c r="I240">
        <v>279</v>
      </c>
      <c r="J240">
        <v>0</v>
      </c>
      <c r="L240">
        <v>13266.18</v>
      </c>
      <c r="M240">
        <v>10827.95</v>
      </c>
      <c r="O240">
        <v>10827.95</v>
      </c>
      <c r="P240">
        <v>983.96</v>
      </c>
      <c r="Q240" t="s">
        <v>33</v>
      </c>
      <c r="R240" t="s">
        <v>34</v>
      </c>
      <c r="S240" t="s">
        <v>53</v>
      </c>
      <c r="T240" t="s">
        <v>36</v>
      </c>
      <c r="U240" t="s">
        <v>47</v>
      </c>
      <c r="V240" t="s">
        <v>38</v>
      </c>
      <c r="W240" t="s">
        <v>39</v>
      </c>
      <c r="X240" t="s">
        <v>76</v>
      </c>
      <c r="Y240" t="s">
        <v>41</v>
      </c>
      <c r="Z240" t="s">
        <v>42</v>
      </c>
      <c r="AA240">
        <v>135</v>
      </c>
      <c r="AB240">
        <v>240</v>
      </c>
    </row>
    <row r="241" spans="1:28" x14ac:dyDescent="0.25">
      <c r="A241" t="s">
        <v>54</v>
      </c>
      <c r="B241" s="1">
        <v>42993</v>
      </c>
      <c r="C241" t="s">
        <v>77</v>
      </c>
      <c r="D241" t="s">
        <v>55</v>
      </c>
      <c r="E241" t="s">
        <v>78</v>
      </c>
      <c r="F241" t="s">
        <v>69</v>
      </c>
      <c r="G241">
        <v>5</v>
      </c>
      <c r="H241">
        <v>10696.66</v>
      </c>
      <c r="I241">
        <v>279</v>
      </c>
      <c r="J241">
        <v>0</v>
      </c>
      <c r="K241">
        <v>3266.67</v>
      </c>
      <c r="L241">
        <v>14513.69</v>
      </c>
      <c r="M241">
        <v>11064.33</v>
      </c>
      <c r="N241">
        <v>1058.92</v>
      </c>
      <c r="O241">
        <v>12123.25</v>
      </c>
      <c r="P241">
        <v>1012.24</v>
      </c>
      <c r="Q241" t="s">
        <v>56</v>
      </c>
      <c r="R241" t="s">
        <v>43</v>
      </c>
      <c r="S241" t="s">
        <v>35</v>
      </c>
      <c r="T241" t="s">
        <v>36</v>
      </c>
      <c r="U241" t="s">
        <v>47</v>
      </c>
      <c r="V241" t="s">
        <v>38</v>
      </c>
      <c r="W241" t="s">
        <v>39</v>
      </c>
      <c r="X241" t="s">
        <v>76</v>
      </c>
      <c r="Y241" t="s">
        <v>74</v>
      </c>
      <c r="Z241" t="s">
        <v>42</v>
      </c>
      <c r="AA241">
        <v>45</v>
      </c>
      <c r="AB241">
        <v>240</v>
      </c>
    </row>
    <row r="242" spans="1:28" x14ac:dyDescent="0.25">
      <c r="A242" t="s">
        <v>54</v>
      </c>
      <c r="B242" s="1">
        <v>42573</v>
      </c>
      <c r="C242" t="s">
        <v>77</v>
      </c>
      <c r="D242" t="s">
        <v>55</v>
      </c>
      <c r="E242" t="s">
        <v>78</v>
      </c>
      <c r="F242" t="s">
        <v>71</v>
      </c>
      <c r="G242">
        <v>5</v>
      </c>
      <c r="H242">
        <v>10190</v>
      </c>
      <c r="I242">
        <v>279</v>
      </c>
      <c r="J242">
        <v>0</v>
      </c>
      <c r="K242">
        <v>62.480000000000004</v>
      </c>
      <c r="L242">
        <v>14598.14</v>
      </c>
      <c r="M242">
        <v>11135.18</v>
      </c>
      <c r="N242">
        <v>1194.27</v>
      </c>
      <c r="O242">
        <v>12329.45</v>
      </c>
      <c r="P242">
        <v>977.83</v>
      </c>
      <c r="Q242" t="s">
        <v>56</v>
      </c>
      <c r="R242" t="s">
        <v>34</v>
      </c>
      <c r="S242" t="s">
        <v>35</v>
      </c>
      <c r="T242" t="s">
        <v>36</v>
      </c>
      <c r="U242" t="s">
        <v>47</v>
      </c>
      <c r="V242" t="s">
        <v>38</v>
      </c>
      <c r="W242" t="s">
        <v>53</v>
      </c>
      <c r="X242" t="s">
        <v>76</v>
      </c>
      <c r="Y242" t="s">
        <v>41</v>
      </c>
      <c r="Z242" t="s">
        <v>42</v>
      </c>
      <c r="AA242">
        <v>90</v>
      </c>
      <c r="AB242">
        <v>240</v>
      </c>
    </row>
    <row r="243" spans="1:28" x14ac:dyDescent="0.25">
      <c r="A243" t="s">
        <v>54</v>
      </c>
      <c r="B243" s="1">
        <v>43001</v>
      </c>
      <c r="C243" t="s">
        <v>77</v>
      </c>
      <c r="D243" t="s">
        <v>55</v>
      </c>
      <c r="E243" t="s">
        <v>78</v>
      </c>
      <c r="F243" t="s">
        <v>71</v>
      </c>
      <c r="G243">
        <v>4</v>
      </c>
      <c r="H243">
        <v>15750</v>
      </c>
      <c r="I243">
        <v>279</v>
      </c>
      <c r="J243">
        <v>0</v>
      </c>
      <c r="K243">
        <v>16.350000000000001</v>
      </c>
      <c r="L243">
        <v>19545.349999999999</v>
      </c>
      <c r="M243">
        <v>12787.2</v>
      </c>
      <c r="O243">
        <v>12787.2</v>
      </c>
      <c r="P243">
        <v>1759.08</v>
      </c>
      <c r="Q243" t="s">
        <v>56</v>
      </c>
      <c r="R243" t="s">
        <v>34</v>
      </c>
      <c r="S243" t="s">
        <v>35</v>
      </c>
      <c r="T243" t="s">
        <v>36</v>
      </c>
      <c r="U243" t="s">
        <v>47</v>
      </c>
      <c r="V243" t="s">
        <v>38</v>
      </c>
      <c r="W243" t="s">
        <v>39</v>
      </c>
      <c r="X243" t="s">
        <v>76</v>
      </c>
      <c r="Y243" t="s">
        <v>41</v>
      </c>
      <c r="Z243" t="s">
        <v>42</v>
      </c>
      <c r="AA243">
        <v>135</v>
      </c>
      <c r="AB243">
        <v>240</v>
      </c>
    </row>
    <row r="244" spans="1:28" x14ac:dyDescent="0.25">
      <c r="A244" t="s">
        <v>58</v>
      </c>
      <c r="B244" s="1">
        <v>42442</v>
      </c>
      <c r="C244" t="s">
        <v>77</v>
      </c>
      <c r="D244" t="s">
        <v>67</v>
      </c>
      <c r="E244" t="s">
        <v>31</v>
      </c>
      <c r="F244" t="s">
        <v>71</v>
      </c>
      <c r="G244">
        <v>5</v>
      </c>
      <c r="H244">
        <v>15956.66</v>
      </c>
      <c r="I244">
        <v>279</v>
      </c>
      <c r="J244">
        <v>0</v>
      </c>
      <c r="K244">
        <v>0</v>
      </c>
      <c r="L244">
        <v>17708.989999999998</v>
      </c>
      <c r="M244">
        <v>11317.71</v>
      </c>
      <c r="O244">
        <v>11317.71</v>
      </c>
      <c r="P244">
        <v>1641.5100000000002</v>
      </c>
      <c r="Q244" t="s">
        <v>33</v>
      </c>
      <c r="R244" t="s">
        <v>34</v>
      </c>
      <c r="S244" t="s">
        <v>35</v>
      </c>
      <c r="T244" t="s">
        <v>36</v>
      </c>
      <c r="U244" t="s">
        <v>47</v>
      </c>
      <c r="V244" t="s">
        <v>38</v>
      </c>
      <c r="W244" t="s">
        <v>39</v>
      </c>
      <c r="X244" t="s">
        <v>76</v>
      </c>
      <c r="Y244" t="s">
        <v>41</v>
      </c>
      <c r="Z244" t="s">
        <v>42</v>
      </c>
      <c r="AA244">
        <v>135</v>
      </c>
      <c r="AB244">
        <v>240</v>
      </c>
    </row>
    <row r="245" spans="1:28" x14ac:dyDescent="0.25">
      <c r="A245" t="s">
        <v>58</v>
      </c>
      <c r="B245" s="1">
        <v>42442</v>
      </c>
      <c r="C245" t="s">
        <v>77</v>
      </c>
      <c r="D245" t="s">
        <v>67</v>
      </c>
      <c r="E245" t="s">
        <v>31</v>
      </c>
      <c r="F245" t="s">
        <v>32</v>
      </c>
      <c r="G245">
        <v>4</v>
      </c>
      <c r="H245">
        <v>14556.66</v>
      </c>
      <c r="I245">
        <v>279</v>
      </c>
      <c r="J245">
        <v>0</v>
      </c>
      <c r="K245">
        <v>0</v>
      </c>
      <c r="L245">
        <v>19462.330000000002</v>
      </c>
      <c r="M245">
        <v>15667.76</v>
      </c>
      <c r="O245">
        <v>15667.76</v>
      </c>
      <c r="P245">
        <v>1751.6100000000001</v>
      </c>
      <c r="Q245" t="s">
        <v>33</v>
      </c>
      <c r="R245" t="s">
        <v>34</v>
      </c>
      <c r="S245" t="s">
        <v>35</v>
      </c>
      <c r="T245" t="s">
        <v>36</v>
      </c>
      <c r="U245" t="s">
        <v>47</v>
      </c>
      <c r="V245" t="s">
        <v>38</v>
      </c>
      <c r="W245" t="s">
        <v>39</v>
      </c>
      <c r="X245" t="s">
        <v>76</v>
      </c>
      <c r="Y245" t="s">
        <v>41</v>
      </c>
      <c r="Z245" t="s">
        <v>42</v>
      </c>
      <c r="AA245">
        <v>135</v>
      </c>
      <c r="AB245">
        <v>240</v>
      </c>
    </row>
    <row r="246" spans="1:28" x14ac:dyDescent="0.25">
      <c r="A246" t="s">
        <v>58</v>
      </c>
      <c r="B246" s="1">
        <v>43763</v>
      </c>
      <c r="C246" t="s">
        <v>77</v>
      </c>
      <c r="D246" t="s">
        <v>67</v>
      </c>
      <c r="E246" t="s">
        <v>31</v>
      </c>
      <c r="F246" t="s">
        <v>32</v>
      </c>
      <c r="G246">
        <v>4</v>
      </c>
      <c r="H246">
        <v>15738.66</v>
      </c>
      <c r="I246">
        <v>279</v>
      </c>
      <c r="J246">
        <v>0</v>
      </c>
      <c r="K246">
        <v>0</v>
      </c>
      <c r="L246">
        <v>16417.66</v>
      </c>
      <c r="M246">
        <v>13341.48</v>
      </c>
      <c r="O246">
        <v>13341.48</v>
      </c>
      <c r="P246">
        <v>1441.5900000000001</v>
      </c>
      <c r="Q246" t="s">
        <v>33</v>
      </c>
      <c r="R246" t="s">
        <v>34</v>
      </c>
      <c r="S246" t="s">
        <v>39</v>
      </c>
      <c r="T246" t="s">
        <v>36</v>
      </c>
      <c r="U246" t="s">
        <v>47</v>
      </c>
      <c r="V246" t="s">
        <v>38</v>
      </c>
      <c r="W246" t="s">
        <v>53</v>
      </c>
      <c r="X246" t="s">
        <v>76</v>
      </c>
      <c r="Y246" t="s">
        <v>41</v>
      </c>
      <c r="Z246" t="s">
        <v>42</v>
      </c>
      <c r="AA246">
        <v>90</v>
      </c>
      <c r="AB246">
        <v>240</v>
      </c>
    </row>
    <row r="247" spans="1:28" x14ac:dyDescent="0.25">
      <c r="A247" t="s">
        <v>61</v>
      </c>
      <c r="B247" s="1">
        <v>42546</v>
      </c>
      <c r="C247" t="s">
        <v>77</v>
      </c>
      <c r="D247" t="s">
        <v>67</v>
      </c>
      <c r="E247" t="s">
        <v>31</v>
      </c>
      <c r="F247" t="s">
        <v>32</v>
      </c>
      <c r="G247">
        <v>4</v>
      </c>
      <c r="H247">
        <v>14416.67</v>
      </c>
      <c r="I247">
        <v>279</v>
      </c>
      <c r="J247">
        <v>0</v>
      </c>
      <c r="K247">
        <v>0</v>
      </c>
      <c r="L247">
        <v>16095.67</v>
      </c>
      <c r="M247">
        <v>12684.220000000001</v>
      </c>
      <c r="O247">
        <v>12684.220000000001</v>
      </c>
      <c r="P247">
        <v>1448.6100000000001</v>
      </c>
      <c r="Q247" t="s">
        <v>33</v>
      </c>
      <c r="R247" t="s">
        <v>43</v>
      </c>
      <c r="S247" t="s">
        <v>39</v>
      </c>
      <c r="T247" t="s">
        <v>36</v>
      </c>
      <c r="U247" t="s">
        <v>47</v>
      </c>
      <c r="V247" t="s">
        <v>38</v>
      </c>
      <c r="W247" t="s">
        <v>53</v>
      </c>
      <c r="X247" t="s">
        <v>76</v>
      </c>
      <c r="Y247" t="s">
        <v>41</v>
      </c>
      <c r="Z247" t="s">
        <v>45</v>
      </c>
      <c r="AA247">
        <v>90</v>
      </c>
      <c r="AB247">
        <v>0</v>
      </c>
    </row>
    <row r="248" spans="1:28" x14ac:dyDescent="0.25">
      <c r="A248" t="s">
        <v>61</v>
      </c>
      <c r="B248" s="1">
        <v>42546</v>
      </c>
      <c r="C248" t="s">
        <v>77</v>
      </c>
      <c r="D248" t="s">
        <v>67</v>
      </c>
      <c r="E248" t="s">
        <v>31</v>
      </c>
      <c r="F248" t="s">
        <v>49</v>
      </c>
      <c r="G248">
        <v>4</v>
      </c>
      <c r="H248">
        <v>14520</v>
      </c>
      <c r="I248">
        <v>279</v>
      </c>
      <c r="J248">
        <v>0</v>
      </c>
      <c r="K248">
        <v>72.17</v>
      </c>
      <c r="L248">
        <v>16034.5</v>
      </c>
      <c r="M248">
        <v>11859.64</v>
      </c>
      <c r="O248">
        <v>11859.64</v>
      </c>
      <c r="Q248" t="s">
        <v>33</v>
      </c>
      <c r="R248" t="s">
        <v>34</v>
      </c>
      <c r="S248" t="s">
        <v>39</v>
      </c>
      <c r="T248" t="s">
        <v>44</v>
      </c>
      <c r="U248" t="s">
        <v>47</v>
      </c>
      <c r="V248" t="s">
        <v>38</v>
      </c>
      <c r="W248" t="s">
        <v>53</v>
      </c>
      <c r="X248" t="s">
        <v>76</v>
      </c>
      <c r="Y248" t="s">
        <v>41</v>
      </c>
      <c r="Z248" t="s">
        <v>45</v>
      </c>
      <c r="AA248">
        <v>135</v>
      </c>
      <c r="AB248">
        <v>0</v>
      </c>
    </row>
    <row r="249" spans="1:28" x14ac:dyDescent="0.25">
      <c r="A249" t="s">
        <v>61</v>
      </c>
      <c r="B249" s="1">
        <v>43212</v>
      </c>
      <c r="C249" t="s">
        <v>77</v>
      </c>
      <c r="D249" t="s">
        <v>67</v>
      </c>
      <c r="E249" t="s">
        <v>31</v>
      </c>
      <c r="F249" t="s">
        <v>49</v>
      </c>
      <c r="G249">
        <v>19</v>
      </c>
      <c r="H249">
        <v>22726.33</v>
      </c>
      <c r="I249">
        <v>465</v>
      </c>
      <c r="J249">
        <v>2620</v>
      </c>
      <c r="K249">
        <v>4589.6799999999994</v>
      </c>
      <c r="L249">
        <v>38540.82</v>
      </c>
      <c r="M249">
        <v>21861.47</v>
      </c>
      <c r="N249">
        <v>4952.0600000000004</v>
      </c>
      <c r="O249">
        <v>26813.530000000002</v>
      </c>
      <c r="P249">
        <v>2797.7699999999995</v>
      </c>
      <c r="Q249" t="s">
        <v>33</v>
      </c>
      <c r="R249" t="s">
        <v>34</v>
      </c>
      <c r="S249" t="s">
        <v>53</v>
      </c>
      <c r="T249" t="s">
        <v>46</v>
      </c>
      <c r="U249" t="s">
        <v>47</v>
      </c>
      <c r="V249" t="s">
        <v>38</v>
      </c>
      <c r="W249" t="s">
        <v>53</v>
      </c>
      <c r="X249" t="s">
        <v>76</v>
      </c>
      <c r="Y249" t="s">
        <v>41</v>
      </c>
      <c r="Z249" t="s">
        <v>45</v>
      </c>
      <c r="AA249">
        <v>135</v>
      </c>
      <c r="AB249">
        <v>0</v>
      </c>
    </row>
    <row r="250" spans="1:28" x14ac:dyDescent="0.25">
      <c r="A250" t="s">
        <v>63</v>
      </c>
      <c r="B250" s="1">
        <v>43212</v>
      </c>
      <c r="C250" t="s">
        <v>77</v>
      </c>
      <c r="D250" t="s">
        <v>67</v>
      </c>
      <c r="E250" t="s">
        <v>78</v>
      </c>
      <c r="F250" t="s">
        <v>49</v>
      </c>
      <c r="G250">
        <v>20</v>
      </c>
      <c r="H250">
        <v>26531.989999999998</v>
      </c>
      <c r="I250">
        <v>465</v>
      </c>
      <c r="J250">
        <v>2560</v>
      </c>
      <c r="K250">
        <v>3506.5600000000009</v>
      </c>
      <c r="L250">
        <v>33737.509999999995</v>
      </c>
      <c r="M250">
        <v>24081.609999999997</v>
      </c>
      <c r="N250">
        <v>4602.3100000000004</v>
      </c>
      <c r="O250">
        <v>28683.919999999998</v>
      </c>
      <c r="P250">
        <v>3096.1299999999992</v>
      </c>
      <c r="Q250" t="s">
        <v>33</v>
      </c>
      <c r="R250" t="s">
        <v>34</v>
      </c>
      <c r="S250" t="s">
        <v>53</v>
      </c>
      <c r="T250" t="s">
        <v>44</v>
      </c>
      <c r="U250" t="s">
        <v>47</v>
      </c>
      <c r="V250" t="s">
        <v>38</v>
      </c>
      <c r="W250" t="s">
        <v>35</v>
      </c>
      <c r="X250" t="s">
        <v>40</v>
      </c>
      <c r="Y250" t="s">
        <v>41</v>
      </c>
      <c r="Z250" t="s">
        <v>42</v>
      </c>
      <c r="AA250">
        <v>135</v>
      </c>
      <c r="AB250">
        <v>240</v>
      </c>
    </row>
    <row r="251" spans="1:28" x14ac:dyDescent="0.25">
      <c r="A251" t="s">
        <v>63</v>
      </c>
      <c r="B251" s="1">
        <v>43212</v>
      </c>
      <c r="C251" t="s">
        <v>77</v>
      </c>
      <c r="D251" t="s">
        <v>67</v>
      </c>
      <c r="E251" t="s">
        <v>78</v>
      </c>
      <c r="F251" t="s">
        <v>52</v>
      </c>
      <c r="G251">
        <v>20</v>
      </c>
      <c r="H251">
        <v>28804.660000000003</v>
      </c>
      <c r="I251">
        <v>465</v>
      </c>
      <c r="J251">
        <v>2786.66</v>
      </c>
      <c r="K251">
        <v>5757.1899999999987</v>
      </c>
      <c r="L251">
        <v>41312.82</v>
      </c>
      <c r="M251">
        <v>26796.589999999997</v>
      </c>
      <c r="N251">
        <v>4591.8</v>
      </c>
      <c r="O251">
        <v>31388.389999999996</v>
      </c>
      <c r="P251">
        <v>3718.17</v>
      </c>
      <c r="Q251" t="s">
        <v>33</v>
      </c>
      <c r="R251" t="s">
        <v>43</v>
      </c>
      <c r="S251" t="s">
        <v>35</v>
      </c>
      <c r="T251" t="s">
        <v>44</v>
      </c>
      <c r="U251" t="s">
        <v>37</v>
      </c>
      <c r="V251" t="s">
        <v>38</v>
      </c>
      <c r="W251" t="s">
        <v>39</v>
      </c>
      <c r="X251" t="s">
        <v>40</v>
      </c>
      <c r="Y251" t="s">
        <v>41</v>
      </c>
      <c r="Z251" t="s">
        <v>42</v>
      </c>
      <c r="AA251">
        <v>45</v>
      </c>
      <c r="AB251">
        <v>240</v>
      </c>
    </row>
    <row r="252" spans="1:28" x14ac:dyDescent="0.25">
      <c r="A252" t="s">
        <v>63</v>
      </c>
      <c r="B252" s="1">
        <v>43212</v>
      </c>
      <c r="C252" t="s">
        <v>77</v>
      </c>
      <c r="D252" t="s">
        <v>67</v>
      </c>
      <c r="E252" t="s">
        <v>78</v>
      </c>
      <c r="F252" t="s">
        <v>52</v>
      </c>
      <c r="G252">
        <v>20</v>
      </c>
      <c r="H252">
        <v>28902.33</v>
      </c>
      <c r="I252">
        <v>558</v>
      </c>
      <c r="J252">
        <v>0</v>
      </c>
      <c r="K252">
        <v>3492.9999999999995</v>
      </c>
      <c r="L252">
        <v>32953.33</v>
      </c>
      <c r="M252">
        <v>24684.040000000005</v>
      </c>
      <c r="N252">
        <v>2844.2</v>
      </c>
      <c r="O252">
        <v>27528.240000000005</v>
      </c>
      <c r="P252">
        <v>3129.0499999999997</v>
      </c>
      <c r="Q252" t="s">
        <v>33</v>
      </c>
      <c r="R252" t="s">
        <v>43</v>
      </c>
      <c r="S252" t="s">
        <v>39</v>
      </c>
      <c r="T252" t="s">
        <v>36</v>
      </c>
      <c r="U252" t="s">
        <v>47</v>
      </c>
      <c r="V252" t="s">
        <v>38</v>
      </c>
      <c r="W252" t="s">
        <v>39</v>
      </c>
      <c r="X252" t="s">
        <v>40</v>
      </c>
      <c r="Y252" t="s">
        <v>41</v>
      </c>
      <c r="Z252" t="s">
        <v>42</v>
      </c>
      <c r="AA252">
        <v>45</v>
      </c>
      <c r="AB252">
        <v>240</v>
      </c>
    </row>
    <row r="253" spans="1:28" x14ac:dyDescent="0.25">
      <c r="A253" t="s">
        <v>66</v>
      </c>
      <c r="B253" s="1">
        <v>42721</v>
      </c>
      <c r="C253" t="s">
        <v>77</v>
      </c>
      <c r="D253" t="s">
        <v>67</v>
      </c>
      <c r="E253" t="s">
        <v>78</v>
      </c>
      <c r="F253" t="s">
        <v>52</v>
      </c>
      <c r="G253">
        <v>22</v>
      </c>
      <c r="H253">
        <v>41493.64</v>
      </c>
      <c r="I253">
        <v>651</v>
      </c>
      <c r="J253">
        <v>0</v>
      </c>
      <c r="K253">
        <v>4885.54</v>
      </c>
      <c r="L253">
        <v>49121.919999999998</v>
      </c>
      <c r="M253">
        <v>35317.54</v>
      </c>
      <c r="N253">
        <v>4851.66</v>
      </c>
      <c r="O253">
        <v>40169.199999999997</v>
      </c>
      <c r="P253">
        <v>4400.6900000000005</v>
      </c>
      <c r="Q253" t="s">
        <v>33</v>
      </c>
      <c r="R253" t="s">
        <v>34</v>
      </c>
      <c r="S253" t="s">
        <v>39</v>
      </c>
      <c r="T253" t="s">
        <v>36</v>
      </c>
      <c r="U253" t="s">
        <v>37</v>
      </c>
      <c r="V253" t="s">
        <v>38</v>
      </c>
      <c r="W253" t="s">
        <v>39</v>
      </c>
      <c r="X253" t="s">
        <v>40</v>
      </c>
      <c r="Y253" t="s">
        <v>41</v>
      </c>
      <c r="Z253" t="s">
        <v>42</v>
      </c>
      <c r="AA253">
        <v>45</v>
      </c>
      <c r="AB253">
        <v>240</v>
      </c>
    </row>
    <row r="254" spans="1:28" x14ac:dyDescent="0.25">
      <c r="A254" t="s">
        <v>68</v>
      </c>
      <c r="B254" s="1">
        <v>42721</v>
      </c>
      <c r="C254" t="s">
        <v>77</v>
      </c>
      <c r="D254" t="s">
        <v>67</v>
      </c>
      <c r="E254" t="s">
        <v>78</v>
      </c>
      <c r="F254" t="s">
        <v>57</v>
      </c>
      <c r="G254">
        <v>23</v>
      </c>
      <c r="H254">
        <v>42002.99</v>
      </c>
      <c r="I254">
        <v>651</v>
      </c>
      <c r="J254">
        <v>300</v>
      </c>
      <c r="L254">
        <v>48016.24</v>
      </c>
      <c r="M254">
        <v>31034.879999999997</v>
      </c>
      <c r="N254">
        <v>7510.7</v>
      </c>
      <c r="O254">
        <v>38545.579999999994</v>
      </c>
      <c r="P254">
        <v>4365.45</v>
      </c>
      <c r="Q254" t="s">
        <v>33</v>
      </c>
      <c r="R254" t="s">
        <v>34</v>
      </c>
      <c r="S254" t="s">
        <v>39</v>
      </c>
      <c r="T254" t="s">
        <v>36</v>
      </c>
      <c r="U254" t="s">
        <v>37</v>
      </c>
      <c r="V254" t="s">
        <v>50</v>
      </c>
      <c r="W254" t="s">
        <v>39</v>
      </c>
      <c r="X254" t="s">
        <v>60</v>
      </c>
      <c r="Y254" t="s">
        <v>41</v>
      </c>
      <c r="Z254" t="s">
        <v>42</v>
      </c>
      <c r="AA254">
        <v>45</v>
      </c>
      <c r="AB254">
        <v>240</v>
      </c>
    </row>
    <row r="255" spans="1:28" x14ac:dyDescent="0.25">
      <c r="A255" t="s">
        <v>68</v>
      </c>
      <c r="B255" s="1">
        <v>42539</v>
      </c>
      <c r="C255" t="s">
        <v>77</v>
      </c>
      <c r="D255" t="s">
        <v>67</v>
      </c>
      <c r="E255" t="s">
        <v>78</v>
      </c>
      <c r="F255" t="s">
        <v>57</v>
      </c>
      <c r="G255">
        <v>24</v>
      </c>
      <c r="H255">
        <v>37768.519999999997</v>
      </c>
      <c r="I255">
        <v>651</v>
      </c>
      <c r="J255">
        <v>0</v>
      </c>
      <c r="K255">
        <v>0</v>
      </c>
      <c r="L255">
        <v>50713.299999999996</v>
      </c>
      <c r="M255">
        <v>34044.21</v>
      </c>
      <c r="N255">
        <v>7835.630000000001</v>
      </c>
      <c r="O255">
        <v>41879.839999999997</v>
      </c>
      <c r="P255">
        <v>4589.2999999999993</v>
      </c>
      <c r="Q255" t="s">
        <v>33</v>
      </c>
      <c r="R255" t="s">
        <v>34</v>
      </c>
      <c r="S255" t="s">
        <v>39</v>
      </c>
      <c r="T255" t="s">
        <v>36</v>
      </c>
      <c r="U255" t="s">
        <v>47</v>
      </c>
      <c r="V255" t="s">
        <v>38</v>
      </c>
      <c r="W255" t="s">
        <v>39</v>
      </c>
      <c r="X255" t="s">
        <v>60</v>
      </c>
      <c r="Y255" t="s">
        <v>41</v>
      </c>
      <c r="Z255" t="s">
        <v>42</v>
      </c>
      <c r="AA255">
        <v>45</v>
      </c>
      <c r="AB255">
        <v>240</v>
      </c>
    </row>
    <row r="256" spans="1:28" x14ac:dyDescent="0.25">
      <c r="A256" t="s">
        <v>68</v>
      </c>
      <c r="B256" s="1">
        <v>42539</v>
      </c>
      <c r="C256" t="s">
        <v>77</v>
      </c>
      <c r="D256" t="s">
        <v>67</v>
      </c>
      <c r="E256" t="s">
        <v>78</v>
      </c>
      <c r="F256" t="s">
        <v>57</v>
      </c>
      <c r="G256">
        <v>27</v>
      </c>
      <c r="H256">
        <v>46344.630000000005</v>
      </c>
      <c r="I256">
        <v>744</v>
      </c>
      <c r="J256">
        <v>0</v>
      </c>
      <c r="K256">
        <v>2176.4899999999998</v>
      </c>
      <c r="L256">
        <v>50659.18</v>
      </c>
      <c r="M256">
        <v>33964.14</v>
      </c>
      <c r="N256">
        <v>7963.0099999999993</v>
      </c>
      <c r="O256">
        <v>41927.15</v>
      </c>
      <c r="P256">
        <v>4500.2599999999993</v>
      </c>
      <c r="Q256" t="s">
        <v>33</v>
      </c>
      <c r="R256" t="s">
        <v>43</v>
      </c>
      <c r="S256" t="s">
        <v>39</v>
      </c>
      <c r="T256" t="s">
        <v>36</v>
      </c>
      <c r="U256" t="s">
        <v>47</v>
      </c>
      <c r="V256" t="s">
        <v>38</v>
      </c>
      <c r="W256" t="s">
        <v>39</v>
      </c>
      <c r="X256" t="s">
        <v>60</v>
      </c>
      <c r="Y256" t="s">
        <v>41</v>
      </c>
      <c r="Z256" t="s">
        <v>42</v>
      </c>
      <c r="AA256">
        <v>90</v>
      </c>
      <c r="AB256">
        <v>240</v>
      </c>
    </row>
    <row r="257" spans="1:28" x14ac:dyDescent="0.25">
      <c r="A257" t="s">
        <v>70</v>
      </c>
      <c r="B257" s="1">
        <v>42539</v>
      </c>
      <c r="C257" t="s">
        <v>77</v>
      </c>
      <c r="D257" t="s">
        <v>67</v>
      </c>
      <c r="E257" t="s">
        <v>78</v>
      </c>
      <c r="F257" t="s">
        <v>59</v>
      </c>
      <c r="G257">
        <v>26</v>
      </c>
      <c r="H257">
        <v>45539.33</v>
      </c>
      <c r="I257">
        <v>558</v>
      </c>
      <c r="J257">
        <v>0</v>
      </c>
      <c r="K257">
        <v>1251.0200000000002</v>
      </c>
      <c r="L257">
        <v>49139.61</v>
      </c>
      <c r="M257">
        <v>34175.769999999997</v>
      </c>
      <c r="N257">
        <v>7320.5</v>
      </c>
      <c r="O257">
        <v>41496.269999999997</v>
      </c>
      <c r="P257">
        <v>4266.4599999999991</v>
      </c>
      <c r="Q257" t="s">
        <v>33</v>
      </c>
      <c r="R257" t="s">
        <v>34</v>
      </c>
      <c r="S257" t="s">
        <v>39</v>
      </c>
      <c r="T257" t="s">
        <v>36</v>
      </c>
      <c r="U257" t="s">
        <v>37</v>
      </c>
      <c r="V257" t="s">
        <v>38</v>
      </c>
      <c r="W257" t="s">
        <v>39</v>
      </c>
      <c r="X257" t="s">
        <v>60</v>
      </c>
      <c r="Y257" t="s">
        <v>41</v>
      </c>
      <c r="Z257" t="s">
        <v>45</v>
      </c>
      <c r="AA257">
        <v>90</v>
      </c>
      <c r="AB257">
        <v>0</v>
      </c>
    </row>
    <row r="258" spans="1:28" x14ac:dyDescent="0.25">
      <c r="A258" t="s">
        <v>70</v>
      </c>
      <c r="B258" s="1">
        <v>42539</v>
      </c>
      <c r="C258" t="s">
        <v>77</v>
      </c>
      <c r="D258" t="s">
        <v>67</v>
      </c>
      <c r="E258" t="s">
        <v>78</v>
      </c>
      <c r="F258" t="s">
        <v>59</v>
      </c>
      <c r="G258">
        <v>26</v>
      </c>
      <c r="H258">
        <v>46880.46</v>
      </c>
      <c r="I258">
        <v>651</v>
      </c>
      <c r="J258">
        <v>0</v>
      </c>
      <c r="K258">
        <v>4349.8599999999997</v>
      </c>
      <c r="L258">
        <v>54680.72</v>
      </c>
      <c r="M258">
        <v>36074.54</v>
      </c>
      <c r="N258">
        <v>9827.6299999999992</v>
      </c>
      <c r="O258">
        <v>45902.17</v>
      </c>
      <c r="P258">
        <v>4771.18</v>
      </c>
      <c r="Q258" t="s">
        <v>33</v>
      </c>
      <c r="R258" t="s">
        <v>34</v>
      </c>
      <c r="S258" t="s">
        <v>53</v>
      </c>
      <c r="T258" t="s">
        <v>36</v>
      </c>
      <c r="U258" t="s">
        <v>47</v>
      </c>
      <c r="V258" t="s">
        <v>38</v>
      </c>
      <c r="W258" t="s">
        <v>39</v>
      </c>
      <c r="X258" t="s">
        <v>60</v>
      </c>
      <c r="Y258" t="s">
        <v>41</v>
      </c>
      <c r="Z258" t="s">
        <v>45</v>
      </c>
      <c r="AA258">
        <v>90</v>
      </c>
      <c r="AB258">
        <v>0</v>
      </c>
    </row>
    <row r="259" spans="1:28" x14ac:dyDescent="0.25">
      <c r="A259" t="s">
        <v>70</v>
      </c>
      <c r="B259" s="1">
        <v>42539</v>
      </c>
      <c r="C259" t="s">
        <v>77</v>
      </c>
      <c r="D259" t="s">
        <v>67</v>
      </c>
      <c r="E259" t="s">
        <v>78</v>
      </c>
      <c r="F259" t="s">
        <v>59</v>
      </c>
      <c r="G259">
        <v>26</v>
      </c>
      <c r="H259">
        <v>47240.66</v>
      </c>
      <c r="I259">
        <v>744</v>
      </c>
      <c r="J259">
        <v>0</v>
      </c>
      <c r="K259">
        <v>0</v>
      </c>
      <c r="L259">
        <v>51940.33</v>
      </c>
      <c r="M259">
        <v>37170.800000000003</v>
      </c>
      <c r="N259">
        <v>7369.8</v>
      </c>
      <c r="O259">
        <v>44540.600000000006</v>
      </c>
      <c r="P259">
        <v>4723.34</v>
      </c>
      <c r="Q259" t="s">
        <v>33</v>
      </c>
      <c r="R259" t="s">
        <v>34</v>
      </c>
      <c r="S259" t="s">
        <v>53</v>
      </c>
      <c r="T259" t="s">
        <v>36</v>
      </c>
      <c r="U259" t="s">
        <v>37</v>
      </c>
      <c r="V259" t="s">
        <v>38</v>
      </c>
      <c r="W259" t="s">
        <v>39</v>
      </c>
      <c r="X259" t="s">
        <v>60</v>
      </c>
      <c r="Y259" t="s">
        <v>41</v>
      </c>
      <c r="Z259" t="s">
        <v>45</v>
      </c>
      <c r="AA259">
        <v>45</v>
      </c>
      <c r="AB259">
        <v>0</v>
      </c>
    </row>
    <row r="260" spans="1:28" x14ac:dyDescent="0.25">
      <c r="A260" t="s">
        <v>72</v>
      </c>
      <c r="B260" s="1">
        <v>42539</v>
      </c>
      <c r="C260" t="s">
        <v>77</v>
      </c>
      <c r="D260" t="s">
        <v>67</v>
      </c>
      <c r="E260" t="s">
        <v>78</v>
      </c>
      <c r="F260" t="s">
        <v>62</v>
      </c>
      <c r="G260">
        <v>27</v>
      </c>
      <c r="H260">
        <v>47868.44000000001</v>
      </c>
      <c r="I260">
        <v>837</v>
      </c>
      <c r="J260">
        <v>0</v>
      </c>
      <c r="K260">
        <v>1664.7700000000002</v>
      </c>
      <c r="L260">
        <v>57052.350000000006</v>
      </c>
      <c r="M260">
        <v>36705.630000000005</v>
      </c>
      <c r="O260">
        <v>36705.630000000005</v>
      </c>
      <c r="P260">
        <v>4912.130000000001</v>
      </c>
      <c r="Q260" t="s">
        <v>56</v>
      </c>
      <c r="R260" t="s">
        <v>43</v>
      </c>
      <c r="S260" t="s">
        <v>35</v>
      </c>
      <c r="T260" t="s">
        <v>36</v>
      </c>
      <c r="U260" t="s">
        <v>47</v>
      </c>
      <c r="V260" t="s">
        <v>38</v>
      </c>
      <c r="W260" t="s">
        <v>39</v>
      </c>
      <c r="X260" t="s">
        <v>60</v>
      </c>
      <c r="Y260" t="s">
        <v>41</v>
      </c>
      <c r="Z260" t="s">
        <v>45</v>
      </c>
      <c r="AA260">
        <v>45</v>
      </c>
      <c r="AB260">
        <v>0</v>
      </c>
    </row>
    <row r="261" spans="1:28" x14ac:dyDescent="0.25">
      <c r="A261" t="s">
        <v>72</v>
      </c>
      <c r="B261" s="1">
        <v>42539</v>
      </c>
      <c r="C261" t="s">
        <v>77</v>
      </c>
      <c r="D261" t="s">
        <v>67</v>
      </c>
      <c r="E261" t="s">
        <v>78</v>
      </c>
      <c r="F261" t="s">
        <v>62</v>
      </c>
      <c r="G261">
        <v>25</v>
      </c>
      <c r="H261">
        <v>47615.12</v>
      </c>
      <c r="I261">
        <v>837</v>
      </c>
      <c r="J261">
        <v>200</v>
      </c>
      <c r="K261">
        <v>5263.34</v>
      </c>
      <c r="L261">
        <v>54616.94000000001</v>
      </c>
      <c r="M261">
        <v>37403.769999999997</v>
      </c>
      <c r="N261">
        <v>7592.0600000000013</v>
      </c>
      <c r="O261">
        <v>44995.83</v>
      </c>
      <c r="P261">
        <v>4940.9400000000005</v>
      </c>
      <c r="Q261" t="s">
        <v>56</v>
      </c>
      <c r="R261" t="s">
        <v>43</v>
      </c>
      <c r="S261" t="s">
        <v>39</v>
      </c>
      <c r="T261" t="s">
        <v>36</v>
      </c>
      <c r="U261" t="s">
        <v>37</v>
      </c>
      <c r="V261" t="s">
        <v>65</v>
      </c>
      <c r="W261" t="s">
        <v>39</v>
      </c>
      <c r="X261" t="s">
        <v>60</v>
      </c>
      <c r="Y261" t="s">
        <v>41</v>
      </c>
      <c r="Z261" t="s">
        <v>45</v>
      </c>
      <c r="AA261">
        <v>45</v>
      </c>
      <c r="AB261">
        <v>0</v>
      </c>
    </row>
    <row r="262" spans="1:28" x14ac:dyDescent="0.25">
      <c r="A262" t="s">
        <v>72</v>
      </c>
      <c r="B262" s="1">
        <v>43434</v>
      </c>
      <c r="C262" t="s">
        <v>77</v>
      </c>
      <c r="D262" t="s">
        <v>67</v>
      </c>
      <c r="E262" t="s">
        <v>78</v>
      </c>
      <c r="F262" t="s">
        <v>62</v>
      </c>
      <c r="G262">
        <v>23</v>
      </c>
      <c r="H262">
        <v>44254.33</v>
      </c>
      <c r="I262">
        <v>744</v>
      </c>
      <c r="J262">
        <v>470</v>
      </c>
      <c r="K262">
        <v>1795.84</v>
      </c>
      <c r="L262">
        <v>49064.689999999995</v>
      </c>
      <c r="M262">
        <v>35698.919999999991</v>
      </c>
      <c r="N262">
        <v>4453.51</v>
      </c>
      <c r="O262">
        <v>40152.429999999993</v>
      </c>
      <c r="Q262" t="s">
        <v>56</v>
      </c>
      <c r="R262" t="s">
        <v>34</v>
      </c>
      <c r="S262" t="s">
        <v>39</v>
      </c>
      <c r="T262" t="s">
        <v>44</v>
      </c>
      <c r="U262" t="s">
        <v>37</v>
      </c>
      <c r="V262" t="s">
        <v>38</v>
      </c>
      <c r="W262" t="s">
        <v>35</v>
      </c>
      <c r="X262" t="s">
        <v>60</v>
      </c>
      <c r="Y262" t="s">
        <v>41</v>
      </c>
      <c r="Z262" t="s">
        <v>45</v>
      </c>
      <c r="AA262">
        <v>45</v>
      </c>
      <c r="AB262">
        <v>0</v>
      </c>
    </row>
    <row r="263" spans="1:28" x14ac:dyDescent="0.25">
      <c r="A263" t="s">
        <v>73</v>
      </c>
      <c r="B263" s="1">
        <v>43434</v>
      </c>
      <c r="C263" t="s">
        <v>77</v>
      </c>
      <c r="D263" t="s">
        <v>67</v>
      </c>
      <c r="E263" t="s">
        <v>31</v>
      </c>
      <c r="F263" t="s">
        <v>64</v>
      </c>
      <c r="G263">
        <v>7</v>
      </c>
      <c r="H263">
        <v>18200</v>
      </c>
      <c r="I263">
        <v>279</v>
      </c>
      <c r="J263">
        <v>1300</v>
      </c>
      <c r="K263">
        <v>0</v>
      </c>
      <c r="L263">
        <v>31227.190000000002</v>
      </c>
      <c r="M263">
        <v>17475.72</v>
      </c>
      <c r="O263">
        <v>17475.72</v>
      </c>
      <c r="P263">
        <v>1744.1100000000001</v>
      </c>
      <c r="Q263" t="s">
        <v>33</v>
      </c>
      <c r="R263" t="s">
        <v>43</v>
      </c>
      <c r="S263" t="s">
        <v>39</v>
      </c>
      <c r="T263" t="s">
        <v>46</v>
      </c>
      <c r="U263" t="s">
        <v>37</v>
      </c>
      <c r="V263" t="s">
        <v>50</v>
      </c>
      <c r="W263" t="s">
        <v>39</v>
      </c>
      <c r="X263" t="s">
        <v>60</v>
      </c>
      <c r="Y263" t="s">
        <v>41</v>
      </c>
      <c r="Z263" t="s">
        <v>45</v>
      </c>
      <c r="AA263">
        <v>45</v>
      </c>
      <c r="AB263">
        <v>0</v>
      </c>
    </row>
    <row r="264" spans="1:28" x14ac:dyDescent="0.25">
      <c r="A264" t="s">
        <v>73</v>
      </c>
      <c r="B264" s="1">
        <v>43434</v>
      </c>
      <c r="C264" t="s">
        <v>77</v>
      </c>
      <c r="D264" t="s">
        <v>67</v>
      </c>
      <c r="E264" t="s">
        <v>31</v>
      </c>
      <c r="F264" t="s">
        <v>64</v>
      </c>
      <c r="G264">
        <v>6</v>
      </c>
      <c r="H264">
        <v>13750</v>
      </c>
      <c r="I264">
        <v>186</v>
      </c>
      <c r="J264">
        <v>900</v>
      </c>
      <c r="K264">
        <v>0</v>
      </c>
      <c r="L264">
        <v>18877.2</v>
      </c>
      <c r="M264">
        <v>15449.05</v>
      </c>
      <c r="O264">
        <v>15449.05</v>
      </c>
      <c r="P264">
        <v>1519.74</v>
      </c>
      <c r="Q264" t="s">
        <v>33</v>
      </c>
      <c r="R264" t="s">
        <v>34</v>
      </c>
      <c r="S264" t="s">
        <v>39</v>
      </c>
      <c r="T264" t="s">
        <v>44</v>
      </c>
      <c r="U264" t="s">
        <v>37</v>
      </c>
      <c r="V264" t="s">
        <v>38</v>
      </c>
      <c r="W264" t="s">
        <v>39</v>
      </c>
      <c r="X264" t="s">
        <v>60</v>
      </c>
      <c r="Y264" t="s">
        <v>41</v>
      </c>
      <c r="Z264" t="s">
        <v>45</v>
      </c>
      <c r="AA264">
        <v>90</v>
      </c>
      <c r="AB264">
        <v>0</v>
      </c>
    </row>
    <row r="265" spans="1:28" x14ac:dyDescent="0.25">
      <c r="A265" t="s">
        <v>73</v>
      </c>
      <c r="B265" s="1">
        <v>43434</v>
      </c>
      <c r="C265" t="s">
        <v>77</v>
      </c>
      <c r="D265" t="s">
        <v>67</v>
      </c>
      <c r="E265" t="s">
        <v>31</v>
      </c>
      <c r="F265" t="s">
        <v>64</v>
      </c>
      <c r="G265">
        <v>6</v>
      </c>
      <c r="H265">
        <v>14670.4</v>
      </c>
      <c r="I265">
        <v>279</v>
      </c>
      <c r="J265">
        <v>900</v>
      </c>
      <c r="K265">
        <v>0</v>
      </c>
      <c r="L265">
        <v>16571.650000000001</v>
      </c>
      <c r="M265">
        <v>7528.26</v>
      </c>
      <c r="N265">
        <v>4105.2</v>
      </c>
      <c r="O265">
        <v>11633.46</v>
      </c>
      <c r="P265">
        <v>1363.4499999999998</v>
      </c>
      <c r="Q265" t="s">
        <v>33</v>
      </c>
      <c r="R265" t="s">
        <v>34</v>
      </c>
      <c r="S265" t="s">
        <v>39</v>
      </c>
      <c r="T265" t="s">
        <v>44</v>
      </c>
      <c r="U265" t="s">
        <v>47</v>
      </c>
      <c r="V265" t="s">
        <v>50</v>
      </c>
      <c r="W265" t="s">
        <v>39</v>
      </c>
      <c r="X265" t="s">
        <v>60</v>
      </c>
      <c r="Y265" t="s">
        <v>41</v>
      </c>
      <c r="Z265" t="s">
        <v>45</v>
      </c>
      <c r="AA265">
        <v>45</v>
      </c>
      <c r="AB265">
        <v>0</v>
      </c>
    </row>
    <row r="266" spans="1:28" x14ac:dyDescent="0.25">
      <c r="A266" t="s">
        <v>28</v>
      </c>
      <c r="B266" s="1">
        <v>42685</v>
      </c>
      <c r="C266" t="s">
        <v>77</v>
      </c>
      <c r="D266" t="s">
        <v>30</v>
      </c>
      <c r="E266" t="s">
        <v>31</v>
      </c>
      <c r="F266" t="s">
        <v>69</v>
      </c>
      <c r="G266">
        <v>6</v>
      </c>
      <c r="H266">
        <v>15014.5</v>
      </c>
      <c r="I266">
        <v>279</v>
      </c>
      <c r="J266">
        <v>0</v>
      </c>
      <c r="K266">
        <v>0</v>
      </c>
      <c r="L266">
        <v>15293.5</v>
      </c>
      <c r="M266">
        <v>7859.43</v>
      </c>
      <c r="N266">
        <v>4524.7199999999993</v>
      </c>
      <c r="O266">
        <v>12384.15</v>
      </c>
      <c r="P266">
        <v>2186.3799999999997</v>
      </c>
      <c r="Q266" t="s">
        <v>33</v>
      </c>
      <c r="R266" t="s">
        <v>34</v>
      </c>
      <c r="S266" t="s">
        <v>35</v>
      </c>
      <c r="T266" t="s">
        <v>36</v>
      </c>
      <c r="U266" t="s">
        <v>37</v>
      </c>
      <c r="V266" t="s">
        <v>38</v>
      </c>
      <c r="W266" t="s">
        <v>39</v>
      </c>
      <c r="X266" t="s">
        <v>60</v>
      </c>
      <c r="Y266" t="s">
        <v>41</v>
      </c>
      <c r="Z266" t="s">
        <v>45</v>
      </c>
      <c r="AA266">
        <v>45</v>
      </c>
      <c r="AB266">
        <v>0</v>
      </c>
    </row>
    <row r="267" spans="1:28" x14ac:dyDescent="0.25">
      <c r="A267" t="s">
        <v>28</v>
      </c>
      <c r="B267" s="1">
        <v>42685</v>
      </c>
      <c r="C267" t="s">
        <v>77</v>
      </c>
      <c r="D267" t="s">
        <v>30</v>
      </c>
      <c r="E267" t="s">
        <v>31</v>
      </c>
      <c r="F267" t="s">
        <v>69</v>
      </c>
      <c r="G267">
        <v>6</v>
      </c>
      <c r="H267">
        <v>19182.650000000001</v>
      </c>
      <c r="I267">
        <v>279</v>
      </c>
      <c r="J267">
        <v>0</v>
      </c>
      <c r="K267">
        <v>8.01</v>
      </c>
      <c r="L267">
        <v>19679.66</v>
      </c>
      <c r="M267">
        <v>10047.32</v>
      </c>
      <c r="N267">
        <v>6087.2400000000007</v>
      </c>
      <c r="O267">
        <v>16134.560000000001</v>
      </c>
      <c r="P267">
        <v>1708.17</v>
      </c>
      <c r="Q267" t="s">
        <v>33</v>
      </c>
      <c r="R267" t="s">
        <v>43</v>
      </c>
      <c r="S267" t="s">
        <v>39</v>
      </c>
      <c r="T267" t="s">
        <v>44</v>
      </c>
      <c r="U267" t="s">
        <v>47</v>
      </c>
      <c r="V267" t="s">
        <v>38</v>
      </c>
      <c r="W267" t="s">
        <v>39</v>
      </c>
      <c r="X267" t="s">
        <v>60</v>
      </c>
      <c r="Y267" t="s">
        <v>41</v>
      </c>
      <c r="Z267" t="s">
        <v>45</v>
      </c>
      <c r="AA267">
        <v>45</v>
      </c>
      <c r="AB267">
        <v>0</v>
      </c>
    </row>
    <row r="268" spans="1:28" x14ac:dyDescent="0.25">
      <c r="A268" t="s">
        <v>28</v>
      </c>
      <c r="B268" s="1">
        <v>42537</v>
      </c>
      <c r="C268" t="s">
        <v>77</v>
      </c>
      <c r="D268" t="s">
        <v>30</v>
      </c>
      <c r="E268" t="s">
        <v>31</v>
      </c>
      <c r="F268" t="s">
        <v>69</v>
      </c>
      <c r="G268">
        <v>6</v>
      </c>
      <c r="H268">
        <v>17244.5</v>
      </c>
      <c r="I268">
        <v>279</v>
      </c>
      <c r="J268">
        <v>0</v>
      </c>
      <c r="L268">
        <v>18073.5</v>
      </c>
      <c r="M268">
        <v>7008.37</v>
      </c>
      <c r="N268">
        <v>7667.54</v>
      </c>
      <c r="O268">
        <v>14675.91</v>
      </c>
      <c r="P268">
        <v>1577.12</v>
      </c>
      <c r="Q268" t="s">
        <v>33</v>
      </c>
      <c r="R268" t="s">
        <v>34</v>
      </c>
      <c r="S268" t="s">
        <v>39</v>
      </c>
      <c r="T268" t="s">
        <v>46</v>
      </c>
      <c r="U268" t="s">
        <v>47</v>
      </c>
      <c r="V268" t="s">
        <v>38</v>
      </c>
      <c r="W268" t="s">
        <v>35</v>
      </c>
      <c r="X268" t="s">
        <v>60</v>
      </c>
      <c r="Y268" t="s">
        <v>41</v>
      </c>
      <c r="Z268" t="s">
        <v>45</v>
      </c>
      <c r="AA268">
        <v>45</v>
      </c>
      <c r="AB268">
        <v>0</v>
      </c>
    </row>
    <row r="269" spans="1:28" x14ac:dyDescent="0.25">
      <c r="A269" t="s">
        <v>48</v>
      </c>
      <c r="B269" s="1">
        <v>43391</v>
      </c>
      <c r="C269" t="s">
        <v>77</v>
      </c>
      <c r="D269" t="s">
        <v>79</v>
      </c>
      <c r="E269" t="s">
        <v>31</v>
      </c>
      <c r="F269" t="s">
        <v>71</v>
      </c>
      <c r="G269">
        <v>6</v>
      </c>
      <c r="H269">
        <v>17292.650000000001</v>
      </c>
      <c r="I269">
        <v>279</v>
      </c>
      <c r="J269">
        <v>0</v>
      </c>
      <c r="K269">
        <v>0</v>
      </c>
      <c r="L269">
        <v>19321.650000000001</v>
      </c>
      <c r="M269">
        <v>7244.28</v>
      </c>
      <c r="N269">
        <v>7498.54</v>
      </c>
      <c r="O269">
        <v>14742.82</v>
      </c>
      <c r="P269">
        <v>1675.95</v>
      </c>
      <c r="Q269" t="s">
        <v>33</v>
      </c>
      <c r="R269" t="s">
        <v>34</v>
      </c>
      <c r="S269" t="s">
        <v>39</v>
      </c>
      <c r="T269" t="s">
        <v>44</v>
      </c>
      <c r="U269" t="s">
        <v>47</v>
      </c>
      <c r="V269" t="s">
        <v>38</v>
      </c>
      <c r="W269" t="s">
        <v>39</v>
      </c>
      <c r="X269" t="s">
        <v>60</v>
      </c>
      <c r="Y269" t="s">
        <v>41</v>
      </c>
      <c r="Z269" t="s">
        <v>45</v>
      </c>
      <c r="AA269">
        <v>135</v>
      </c>
      <c r="AB269">
        <v>0</v>
      </c>
    </row>
    <row r="270" spans="1:28" x14ac:dyDescent="0.25">
      <c r="A270" t="s">
        <v>48</v>
      </c>
      <c r="B270" s="1">
        <v>43391</v>
      </c>
      <c r="C270" t="s">
        <v>77</v>
      </c>
      <c r="D270" t="s">
        <v>79</v>
      </c>
      <c r="E270" t="s">
        <v>31</v>
      </c>
      <c r="F270" t="s">
        <v>71</v>
      </c>
      <c r="G270">
        <v>9</v>
      </c>
      <c r="H270">
        <v>18892.650000000001</v>
      </c>
      <c r="I270">
        <v>279</v>
      </c>
      <c r="J270">
        <v>0</v>
      </c>
      <c r="K270">
        <v>16.02</v>
      </c>
      <c r="L270">
        <v>22857.670000000002</v>
      </c>
      <c r="M270">
        <v>8342.69</v>
      </c>
      <c r="N270">
        <v>10606.97</v>
      </c>
      <c r="O270">
        <v>18949.66</v>
      </c>
      <c r="P270">
        <v>2076.9899999999998</v>
      </c>
      <c r="Q270" t="s">
        <v>33</v>
      </c>
      <c r="R270" t="s">
        <v>34</v>
      </c>
      <c r="S270" t="s">
        <v>39</v>
      </c>
      <c r="T270" t="s">
        <v>44</v>
      </c>
      <c r="U270" t="s">
        <v>37</v>
      </c>
      <c r="V270" t="s">
        <v>50</v>
      </c>
      <c r="W270" t="s">
        <v>39</v>
      </c>
      <c r="X270" t="s">
        <v>60</v>
      </c>
      <c r="Y270" t="s">
        <v>41</v>
      </c>
      <c r="Z270" t="s">
        <v>45</v>
      </c>
      <c r="AA270">
        <v>45</v>
      </c>
      <c r="AB270">
        <v>0</v>
      </c>
    </row>
    <row r="271" spans="1:28" x14ac:dyDescent="0.25">
      <c r="A271" t="s">
        <v>48</v>
      </c>
      <c r="B271" s="1">
        <v>43630</v>
      </c>
      <c r="C271" t="s">
        <v>77</v>
      </c>
      <c r="D271" t="s">
        <v>79</v>
      </c>
      <c r="E271" t="s">
        <v>31</v>
      </c>
      <c r="F271" t="s">
        <v>71</v>
      </c>
      <c r="G271">
        <v>9</v>
      </c>
      <c r="H271">
        <v>21214.5</v>
      </c>
      <c r="I271">
        <v>279</v>
      </c>
      <c r="J271">
        <v>0</v>
      </c>
      <c r="K271">
        <v>12.01</v>
      </c>
      <c r="L271">
        <v>21505.51</v>
      </c>
      <c r="M271">
        <v>9326.59</v>
      </c>
      <c r="N271">
        <v>8333.56</v>
      </c>
      <c r="O271">
        <v>17660.150000000001</v>
      </c>
      <c r="P271">
        <v>1909.4</v>
      </c>
      <c r="Q271" t="s">
        <v>33</v>
      </c>
      <c r="R271" t="s">
        <v>43</v>
      </c>
      <c r="S271" t="s">
        <v>39</v>
      </c>
      <c r="T271" t="s">
        <v>36</v>
      </c>
      <c r="U271" t="s">
        <v>37</v>
      </c>
      <c r="V271" t="s">
        <v>38</v>
      </c>
      <c r="W271" t="s">
        <v>39</v>
      </c>
      <c r="X271" t="s">
        <v>60</v>
      </c>
      <c r="Y271" t="s">
        <v>41</v>
      </c>
      <c r="Z271" t="s">
        <v>45</v>
      </c>
      <c r="AA271">
        <v>90</v>
      </c>
      <c r="AB271">
        <v>0</v>
      </c>
    </row>
    <row r="272" spans="1:28" x14ac:dyDescent="0.25">
      <c r="A272" t="s">
        <v>51</v>
      </c>
      <c r="B272" s="1">
        <v>43630</v>
      </c>
      <c r="C272" t="s">
        <v>77</v>
      </c>
      <c r="D272" t="s">
        <v>79</v>
      </c>
      <c r="E272" t="s">
        <v>31</v>
      </c>
      <c r="F272" t="s">
        <v>32</v>
      </c>
      <c r="G272">
        <v>9</v>
      </c>
      <c r="H272">
        <v>22463.15</v>
      </c>
      <c r="I272">
        <v>279</v>
      </c>
      <c r="J272">
        <v>0</v>
      </c>
      <c r="K272">
        <v>20.34</v>
      </c>
      <c r="L272">
        <v>22762.49</v>
      </c>
      <c r="M272">
        <v>10523.91</v>
      </c>
      <c r="N272">
        <v>8163.31</v>
      </c>
      <c r="O272">
        <v>18687.22</v>
      </c>
      <c r="P272">
        <v>2017.9799999999998</v>
      </c>
      <c r="Q272" t="s">
        <v>33</v>
      </c>
      <c r="R272" t="s">
        <v>34</v>
      </c>
      <c r="S272" t="s">
        <v>39</v>
      </c>
      <c r="T272" t="s">
        <v>36</v>
      </c>
      <c r="U272" t="s">
        <v>37</v>
      </c>
      <c r="V272" t="s">
        <v>38</v>
      </c>
      <c r="W272" t="s">
        <v>39</v>
      </c>
      <c r="X272" t="s">
        <v>60</v>
      </c>
      <c r="Y272" t="s">
        <v>41</v>
      </c>
      <c r="Z272" t="s">
        <v>45</v>
      </c>
      <c r="AA272">
        <v>90</v>
      </c>
      <c r="AB272">
        <v>0</v>
      </c>
    </row>
    <row r="273" spans="1:28" x14ac:dyDescent="0.25">
      <c r="A273" t="s">
        <v>51</v>
      </c>
      <c r="B273" s="1">
        <v>43630</v>
      </c>
      <c r="C273" t="s">
        <v>77</v>
      </c>
      <c r="D273" t="s">
        <v>79</v>
      </c>
      <c r="E273" t="s">
        <v>31</v>
      </c>
      <c r="F273" t="s">
        <v>32</v>
      </c>
      <c r="G273">
        <v>10</v>
      </c>
      <c r="H273">
        <v>34344.5</v>
      </c>
      <c r="I273">
        <v>372</v>
      </c>
      <c r="J273">
        <v>0</v>
      </c>
      <c r="K273">
        <v>0</v>
      </c>
      <c r="L273">
        <v>36944.53</v>
      </c>
      <c r="M273">
        <v>14360.829999999998</v>
      </c>
      <c r="N273">
        <v>16432.310000000001</v>
      </c>
      <c r="O273">
        <v>30793.14</v>
      </c>
      <c r="P273">
        <v>3289.0099999999998</v>
      </c>
      <c r="Q273" t="s">
        <v>33</v>
      </c>
      <c r="R273" t="s">
        <v>34</v>
      </c>
      <c r="S273" t="s">
        <v>53</v>
      </c>
      <c r="T273" t="s">
        <v>36</v>
      </c>
      <c r="U273" t="s">
        <v>37</v>
      </c>
      <c r="V273" t="s">
        <v>38</v>
      </c>
      <c r="W273" t="s">
        <v>39</v>
      </c>
      <c r="X273" t="s">
        <v>60</v>
      </c>
      <c r="Y273" t="s">
        <v>41</v>
      </c>
      <c r="Z273" t="s">
        <v>42</v>
      </c>
      <c r="AA273">
        <v>45</v>
      </c>
      <c r="AB273">
        <v>240</v>
      </c>
    </row>
    <row r="274" spans="1:28" x14ac:dyDescent="0.25">
      <c r="A274" t="s">
        <v>54</v>
      </c>
      <c r="B274" s="1">
        <v>43630</v>
      </c>
      <c r="C274" t="s">
        <v>77</v>
      </c>
      <c r="D274" t="s">
        <v>55</v>
      </c>
      <c r="E274" t="s">
        <v>78</v>
      </c>
      <c r="F274" t="s">
        <v>32</v>
      </c>
      <c r="G274">
        <v>10</v>
      </c>
      <c r="H274">
        <v>35642.65</v>
      </c>
      <c r="I274">
        <v>279</v>
      </c>
      <c r="J274">
        <v>0</v>
      </c>
      <c r="K274">
        <v>0</v>
      </c>
      <c r="L274">
        <v>43164.65</v>
      </c>
      <c r="M274">
        <v>13365.199999999999</v>
      </c>
      <c r="O274">
        <v>13365.199999999999</v>
      </c>
      <c r="P274">
        <v>3758.8199999999997</v>
      </c>
      <c r="Q274" t="s">
        <v>56</v>
      </c>
      <c r="R274" t="s">
        <v>43</v>
      </c>
      <c r="S274" t="s">
        <v>35</v>
      </c>
      <c r="T274" t="s">
        <v>36</v>
      </c>
      <c r="U274" t="s">
        <v>37</v>
      </c>
      <c r="V274" t="s">
        <v>38</v>
      </c>
      <c r="W274" t="s">
        <v>39</v>
      </c>
      <c r="X274" t="s">
        <v>60</v>
      </c>
      <c r="Y274" t="s">
        <v>41</v>
      </c>
      <c r="Z274" t="s">
        <v>42</v>
      </c>
      <c r="AA274">
        <v>45</v>
      </c>
      <c r="AB274">
        <v>240</v>
      </c>
    </row>
    <row r="275" spans="1:28" x14ac:dyDescent="0.25">
      <c r="A275" t="s">
        <v>54</v>
      </c>
      <c r="B275" s="1">
        <v>43630</v>
      </c>
      <c r="C275" t="s">
        <v>77</v>
      </c>
      <c r="D275" t="s">
        <v>55</v>
      </c>
      <c r="E275" t="s">
        <v>78</v>
      </c>
      <c r="F275" t="s">
        <v>49</v>
      </c>
      <c r="G275">
        <v>10</v>
      </c>
      <c r="H275">
        <v>37173.729999999996</v>
      </c>
      <c r="I275">
        <v>372</v>
      </c>
      <c r="J275">
        <v>400</v>
      </c>
      <c r="K275">
        <v>0</v>
      </c>
      <c r="L275">
        <v>41574.35</v>
      </c>
      <c r="M275">
        <v>13885.36</v>
      </c>
      <c r="N275">
        <v>19045.46</v>
      </c>
      <c r="O275">
        <v>32930.82</v>
      </c>
      <c r="P275">
        <v>3741.6899999999996</v>
      </c>
      <c r="Q275" t="s">
        <v>56</v>
      </c>
      <c r="R275" t="s">
        <v>34</v>
      </c>
      <c r="S275" t="s">
        <v>35</v>
      </c>
      <c r="T275" t="s">
        <v>36</v>
      </c>
      <c r="U275" t="s">
        <v>37</v>
      </c>
      <c r="V275" t="s">
        <v>38</v>
      </c>
      <c r="W275" t="s">
        <v>39</v>
      </c>
      <c r="X275" t="s">
        <v>60</v>
      </c>
      <c r="Y275" t="s">
        <v>41</v>
      </c>
      <c r="Z275" t="s">
        <v>42</v>
      </c>
      <c r="AA275">
        <v>45</v>
      </c>
      <c r="AB275">
        <v>240</v>
      </c>
    </row>
    <row r="276" spans="1:28" x14ac:dyDescent="0.25">
      <c r="A276" t="s">
        <v>54</v>
      </c>
      <c r="B276" s="1">
        <v>43630</v>
      </c>
      <c r="C276" t="s">
        <v>77</v>
      </c>
      <c r="D276" t="s">
        <v>55</v>
      </c>
      <c r="E276" t="s">
        <v>78</v>
      </c>
      <c r="F276" t="s">
        <v>49</v>
      </c>
      <c r="G276">
        <v>10</v>
      </c>
      <c r="H276">
        <v>41844.5</v>
      </c>
      <c r="I276">
        <v>465</v>
      </c>
      <c r="J276">
        <v>0</v>
      </c>
      <c r="K276">
        <v>65.349999999999994</v>
      </c>
      <c r="L276">
        <v>42774.85</v>
      </c>
      <c r="M276">
        <v>14443.7</v>
      </c>
      <c r="N276">
        <v>18806.239999999998</v>
      </c>
      <c r="O276">
        <v>33249.94</v>
      </c>
      <c r="Q276" t="s">
        <v>56</v>
      </c>
      <c r="R276" t="s">
        <v>34</v>
      </c>
      <c r="S276" t="s">
        <v>35</v>
      </c>
      <c r="T276" t="s">
        <v>36</v>
      </c>
      <c r="U276" t="s">
        <v>37</v>
      </c>
      <c r="V276" t="s">
        <v>38</v>
      </c>
      <c r="W276" t="s">
        <v>39</v>
      </c>
      <c r="X276" t="s">
        <v>60</v>
      </c>
      <c r="Y276" t="s">
        <v>41</v>
      </c>
      <c r="Z276" t="s">
        <v>42</v>
      </c>
      <c r="AA276">
        <v>135</v>
      </c>
      <c r="AB276">
        <v>240</v>
      </c>
    </row>
    <row r="277" spans="1:28" x14ac:dyDescent="0.25">
      <c r="A277" t="s">
        <v>58</v>
      </c>
      <c r="B277" s="1">
        <v>43630</v>
      </c>
      <c r="C277" t="s">
        <v>77</v>
      </c>
      <c r="D277" t="s">
        <v>67</v>
      </c>
      <c r="E277" t="s">
        <v>31</v>
      </c>
      <c r="F277" t="s">
        <v>49</v>
      </c>
      <c r="G277">
        <v>2</v>
      </c>
      <c r="H277">
        <v>6130</v>
      </c>
      <c r="I277">
        <v>93</v>
      </c>
      <c r="J277">
        <v>1100</v>
      </c>
      <c r="K277">
        <v>0</v>
      </c>
      <c r="L277">
        <v>10059.93</v>
      </c>
      <c r="M277">
        <v>5860.8099999999995</v>
      </c>
      <c r="O277">
        <v>5860.8099999999995</v>
      </c>
      <c r="P277">
        <v>659.06999999999994</v>
      </c>
      <c r="Q277" t="s">
        <v>33</v>
      </c>
      <c r="R277" t="s">
        <v>34</v>
      </c>
      <c r="S277" t="s">
        <v>35</v>
      </c>
      <c r="T277" t="s">
        <v>36</v>
      </c>
      <c r="U277" t="s">
        <v>37</v>
      </c>
      <c r="V277" t="s">
        <v>38</v>
      </c>
      <c r="W277" t="s">
        <v>35</v>
      </c>
      <c r="X277" t="s">
        <v>60</v>
      </c>
      <c r="Y277" t="s">
        <v>41</v>
      </c>
      <c r="Z277" t="s">
        <v>42</v>
      </c>
      <c r="AA277">
        <v>45</v>
      </c>
      <c r="AB277">
        <v>240</v>
      </c>
    </row>
    <row r="278" spans="1:28" x14ac:dyDescent="0.25">
      <c r="A278" t="s">
        <v>58</v>
      </c>
      <c r="B278" s="1">
        <v>42845</v>
      </c>
      <c r="C278" t="s">
        <v>77</v>
      </c>
      <c r="D278" t="s">
        <v>67</v>
      </c>
      <c r="E278" t="s">
        <v>31</v>
      </c>
      <c r="F278" t="s">
        <v>52</v>
      </c>
      <c r="G278">
        <v>4</v>
      </c>
      <c r="H278">
        <v>6130</v>
      </c>
      <c r="I278">
        <v>93</v>
      </c>
      <c r="J278">
        <v>1100</v>
      </c>
      <c r="K278">
        <v>0</v>
      </c>
      <c r="L278">
        <v>7323</v>
      </c>
      <c r="M278">
        <v>5854.82</v>
      </c>
      <c r="O278">
        <v>5854.82</v>
      </c>
      <c r="P278">
        <v>659.06999999999994</v>
      </c>
      <c r="Q278" t="s">
        <v>33</v>
      </c>
      <c r="R278" t="s">
        <v>34</v>
      </c>
      <c r="S278" t="s">
        <v>35</v>
      </c>
      <c r="T278" t="s">
        <v>36</v>
      </c>
      <c r="U278" t="s">
        <v>47</v>
      </c>
      <c r="V278" t="s">
        <v>38</v>
      </c>
      <c r="W278" t="s">
        <v>39</v>
      </c>
      <c r="X278" t="s">
        <v>60</v>
      </c>
      <c r="Y278" t="s">
        <v>41</v>
      </c>
      <c r="Z278" t="s">
        <v>42</v>
      </c>
      <c r="AA278">
        <v>45</v>
      </c>
      <c r="AB278">
        <v>240</v>
      </c>
    </row>
    <row r="279" spans="1:28" x14ac:dyDescent="0.25">
      <c r="A279" t="s">
        <v>58</v>
      </c>
      <c r="B279" s="1">
        <v>42714</v>
      </c>
      <c r="C279" t="s">
        <v>77</v>
      </c>
      <c r="D279" t="s">
        <v>67</v>
      </c>
      <c r="E279" t="s">
        <v>31</v>
      </c>
      <c r="F279" t="s">
        <v>52</v>
      </c>
      <c r="G279">
        <v>4</v>
      </c>
      <c r="H279">
        <v>6026.67</v>
      </c>
      <c r="I279">
        <v>93</v>
      </c>
      <c r="J279">
        <v>1100</v>
      </c>
      <c r="K279">
        <v>0</v>
      </c>
      <c r="L279">
        <v>7709.67</v>
      </c>
      <c r="M279">
        <v>4347.91</v>
      </c>
      <c r="O279">
        <v>4347.91</v>
      </c>
      <c r="P279">
        <v>693.87</v>
      </c>
      <c r="Q279" t="s">
        <v>33</v>
      </c>
      <c r="R279" t="s">
        <v>34</v>
      </c>
      <c r="S279" t="s">
        <v>39</v>
      </c>
      <c r="T279" t="s">
        <v>36</v>
      </c>
      <c r="U279" t="s">
        <v>47</v>
      </c>
      <c r="V279" t="s">
        <v>38</v>
      </c>
      <c r="W279" t="s">
        <v>39</v>
      </c>
      <c r="X279" t="s">
        <v>60</v>
      </c>
      <c r="Y279" t="s">
        <v>41</v>
      </c>
      <c r="Z279" t="s">
        <v>42</v>
      </c>
      <c r="AA279">
        <v>45</v>
      </c>
      <c r="AB279">
        <v>240</v>
      </c>
    </row>
    <row r="280" spans="1:28" x14ac:dyDescent="0.25">
      <c r="A280" t="s">
        <v>61</v>
      </c>
      <c r="B280" s="1">
        <v>43430</v>
      </c>
      <c r="C280" t="s">
        <v>77</v>
      </c>
      <c r="D280" t="s">
        <v>67</v>
      </c>
      <c r="E280" t="s">
        <v>31</v>
      </c>
      <c r="F280" t="s">
        <v>52</v>
      </c>
      <c r="G280">
        <v>4</v>
      </c>
      <c r="H280">
        <v>7500</v>
      </c>
      <c r="I280">
        <v>93</v>
      </c>
      <c r="J280">
        <v>0</v>
      </c>
      <c r="K280">
        <v>0</v>
      </c>
      <c r="L280">
        <v>9039.5</v>
      </c>
      <c r="M280">
        <v>5563.6</v>
      </c>
      <c r="O280">
        <v>5563.6</v>
      </c>
      <c r="Q280" t="s">
        <v>33</v>
      </c>
      <c r="R280" t="s">
        <v>43</v>
      </c>
      <c r="S280" t="s">
        <v>39</v>
      </c>
      <c r="T280" t="s">
        <v>36</v>
      </c>
      <c r="U280" t="s">
        <v>47</v>
      </c>
      <c r="V280" t="s">
        <v>38</v>
      </c>
      <c r="W280" t="s">
        <v>35</v>
      </c>
      <c r="X280" t="s">
        <v>60</v>
      </c>
      <c r="Y280" t="s">
        <v>41</v>
      </c>
      <c r="Z280" t="s">
        <v>45</v>
      </c>
      <c r="AA280">
        <v>45</v>
      </c>
      <c r="AB280">
        <v>0</v>
      </c>
    </row>
    <row r="281" spans="1:28" x14ac:dyDescent="0.25">
      <c r="A281" t="s">
        <v>61</v>
      </c>
      <c r="B281" s="1">
        <v>43430</v>
      </c>
      <c r="C281" t="s">
        <v>77</v>
      </c>
      <c r="D281" t="s">
        <v>67</v>
      </c>
      <c r="E281" t="s">
        <v>31</v>
      </c>
      <c r="F281" t="s">
        <v>57</v>
      </c>
      <c r="G281">
        <v>5</v>
      </c>
      <c r="H281">
        <v>10103</v>
      </c>
      <c r="I281">
        <v>93</v>
      </c>
      <c r="J281">
        <v>0</v>
      </c>
      <c r="K281">
        <v>0</v>
      </c>
      <c r="L281">
        <v>10256</v>
      </c>
      <c r="M281">
        <v>8738.18</v>
      </c>
      <c r="O281">
        <v>8738.18</v>
      </c>
      <c r="P281">
        <v>965.07</v>
      </c>
      <c r="Q281" t="s">
        <v>33</v>
      </c>
      <c r="R281" t="s">
        <v>34</v>
      </c>
      <c r="S281" t="s">
        <v>39</v>
      </c>
      <c r="T281" t="s">
        <v>44</v>
      </c>
      <c r="U281" t="s">
        <v>37</v>
      </c>
      <c r="V281" t="s">
        <v>38</v>
      </c>
      <c r="W281" t="s">
        <v>39</v>
      </c>
      <c r="X281" t="s">
        <v>60</v>
      </c>
      <c r="Y281" t="s">
        <v>41</v>
      </c>
      <c r="Z281" t="s">
        <v>45</v>
      </c>
      <c r="AA281">
        <v>45</v>
      </c>
      <c r="AB281">
        <v>0</v>
      </c>
    </row>
    <row r="282" spans="1:28" x14ac:dyDescent="0.25">
      <c r="A282" t="s">
        <v>61</v>
      </c>
      <c r="B282" s="1">
        <v>43787</v>
      </c>
      <c r="C282" t="s">
        <v>77</v>
      </c>
      <c r="D282" t="s">
        <v>67</v>
      </c>
      <c r="E282" t="s">
        <v>31</v>
      </c>
      <c r="F282" t="s">
        <v>57</v>
      </c>
      <c r="G282">
        <v>5</v>
      </c>
      <c r="H282">
        <v>9530</v>
      </c>
      <c r="I282">
        <v>93</v>
      </c>
      <c r="J282">
        <v>0</v>
      </c>
      <c r="L282">
        <v>9623</v>
      </c>
      <c r="M282">
        <v>8249.1899999999987</v>
      </c>
      <c r="O282">
        <v>8249.1899999999987</v>
      </c>
      <c r="P282">
        <v>866.07</v>
      </c>
      <c r="Q282" t="s">
        <v>33</v>
      </c>
      <c r="R282" t="s">
        <v>34</v>
      </c>
      <c r="S282" t="s">
        <v>53</v>
      </c>
      <c r="T282" t="s">
        <v>46</v>
      </c>
      <c r="U282" t="s">
        <v>37</v>
      </c>
      <c r="V282" t="s">
        <v>38</v>
      </c>
      <c r="W282" t="s">
        <v>39</v>
      </c>
      <c r="X282" t="s">
        <v>60</v>
      </c>
      <c r="Y282" t="s">
        <v>41</v>
      </c>
      <c r="Z282" t="s">
        <v>45</v>
      </c>
      <c r="AA282">
        <v>135</v>
      </c>
      <c r="AB282">
        <v>0</v>
      </c>
    </row>
    <row r="283" spans="1:28" x14ac:dyDescent="0.25">
      <c r="A283" t="s">
        <v>63</v>
      </c>
      <c r="B283" s="1">
        <v>43600</v>
      </c>
      <c r="C283" t="s">
        <v>77</v>
      </c>
      <c r="D283" t="s">
        <v>67</v>
      </c>
      <c r="E283" t="s">
        <v>78</v>
      </c>
      <c r="F283" t="s">
        <v>57</v>
      </c>
      <c r="G283">
        <v>5</v>
      </c>
      <c r="H283">
        <v>9430</v>
      </c>
      <c r="I283">
        <v>93</v>
      </c>
      <c r="J283">
        <v>0</v>
      </c>
      <c r="K283">
        <v>0</v>
      </c>
      <c r="L283">
        <v>9623</v>
      </c>
      <c r="M283">
        <v>8180.39</v>
      </c>
      <c r="O283">
        <v>8180.39</v>
      </c>
      <c r="P283">
        <v>866.07</v>
      </c>
      <c r="Q283" t="s">
        <v>33</v>
      </c>
      <c r="R283" t="s">
        <v>34</v>
      </c>
      <c r="S283" t="s">
        <v>53</v>
      </c>
      <c r="T283" t="s">
        <v>44</v>
      </c>
      <c r="U283" t="s">
        <v>37</v>
      </c>
      <c r="V283" t="s">
        <v>38</v>
      </c>
      <c r="W283" t="s">
        <v>39</v>
      </c>
      <c r="X283" t="s">
        <v>60</v>
      </c>
      <c r="Y283" t="s">
        <v>41</v>
      </c>
      <c r="Z283" t="s">
        <v>45</v>
      </c>
      <c r="AA283">
        <v>45</v>
      </c>
      <c r="AB283">
        <v>0</v>
      </c>
    </row>
    <row r="284" spans="1:28" x14ac:dyDescent="0.25">
      <c r="A284" t="s">
        <v>63</v>
      </c>
      <c r="B284" s="1">
        <v>43709</v>
      </c>
      <c r="C284" t="s">
        <v>77</v>
      </c>
      <c r="D284" t="s">
        <v>67</v>
      </c>
      <c r="E284" t="s">
        <v>78</v>
      </c>
      <c r="F284" t="s">
        <v>59</v>
      </c>
      <c r="G284">
        <v>5</v>
      </c>
      <c r="H284">
        <v>9300</v>
      </c>
      <c r="I284">
        <v>93</v>
      </c>
      <c r="J284">
        <v>0</v>
      </c>
      <c r="K284">
        <v>0</v>
      </c>
      <c r="L284">
        <v>11839.67</v>
      </c>
      <c r="M284">
        <v>8078.6100000000006</v>
      </c>
      <c r="O284">
        <v>8078.6100000000006</v>
      </c>
      <c r="P284">
        <v>1065.5700000000002</v>
      </c>
      <c r="Q284" t="s">
        <v>33</v>
      </c>
      <c r="R284" t="s">
        <v>43</v>
      </c>
      <c r="S284" t="s">
        <v>35</v>
      </c>
      <c r="T284" t="s">
        <v>44</v>
      </c>
      <c r="U284" t="s">
        <v>37</v>
      </c>
      <c r="V284" t="s">
        <v>38</v>
      </c>
      <c r="W284" t="s">
        <v>39</v>
      </c>
      <c r="X284" t="s">
        <v>60</v>
      </c>
      <c r="Y284" t="s">
        <v>41</v>
      </c>
      <c r="Z284" t="s">
        <v>45</v>
      </c>
      <c r="AA284">
        <v>45</v>
      </c>
      <c r="AB284">
        <v>0</v>
      </c>
    </row>
    <row r="285" spans="1:28" x14ac:dyDescent="0.25">
      <c r="A285" t="s">
        <v>63</v>
      </c>
      <c r="B285" s="1">
        <v>43709</v>
      </c>
      <c r="C285" t="s">
        <v>77</v>
      </c>
      <c r="D285" t="s">
        <v>67</v>
      </c>
      <c r="E285" t="s">
        <v>78</v>
      </c>
      <c r="F285" t="s">
        <v>59</v>
      </c>
      <c r="G285">
        <v>5</v>
      </c>
      <c r="H285">
        <v>9570</v>
      </c>
      <c r="I285">
        <v>93</v>
      </c>
      <c r="J285">
        <v>0</v>
      </c>
      <c r="K285">
        <v>0</v>
      </c>
      <c r="L285">
        <v>9823</v>
      </c>
      <c r="M285">
        <v>8295.9699999999993</v>
      </c>
      <c r="O285">
        <v>8295.9699999999993</v>
      </c>
      <c r="P285">
        <v>884.07</v>
      </c>
      <c r="Q285" t="s">
        <v>33</v>
      </c>
      <c r="R285" t="s">
        <v>43</v>
      </c>
      <c r="S285" t="s">
        <v>39</v>
      </c>
      <c r="T285" t="s">
        <v>36</v>
      </c>
      <c r="U285" t="s">
        <v>47</v>
      </c>
      <c r="V285" t="s">
        <v>50</v>
      </c>
      <c r="W285" t="s">
        <v>39</v>
      </c>
      <c r="X285" t="s">
        <v>60</v>
      </c>
      <c r="Y285" t="s">
        <v>41</v>
      </c>
      <c r="Z285" t="s">
        <v>45</v>
      </c>
      <c r="AA285">
        <v>45</v>
      </c>
      <c r="AB285">
        <v>0</v>
      </c>
    </row>
    <row r="286" spans="1:28" x14ac:dyDescent="0.25">
      <c r="A286" t="s">
        <v>66</v>
      </c>
      <c r="B286" s="1">
        <v>43709</v>
      </c>
      <c r="C286" t="s">
        <v>77</v>
      </c>
      <c r="D286" t="s">
        <v>67</v>
      </c>
      <c r="E286" t="s">
        <v>78</v>
      </c>
      <c r="F286" t="s">
        <v>59</v>
      </c>
      <c r="G286">
        <v>5</v>
      </c>
      <c r="H286">
        <v>9920</v>
      </c>
      <c r="I286">
        <v>93</v>
      </c>
      <c r="J286">
        <v>0</v>
      </c>
      <c r="K286">
        <v>0</v>
      </c>
      <c r="L286">
        <v>10413</v>
      </c>
      <c r="M286">
        <v>8291.24</v>
      </c>
      <c r="O286">
        <v>8291.24</v>
      </c>
      <c r="P286">
        <v>884.07</v>
      </c>
      <c r="Q286" t="s">
        <v>33</v>
      </c>
      <c r="R286" t="s">
        <v>34</v>
      </c>
      <c r="S286" t="s">
        <v>39</v>
      </c>
      <c r="T286" t="s">
        <v>36</v>
      </c>
      <c r="U286" t="s">
        <v>37</v>
      </c>
      <c r="V286" t="s">
        <v>38</v>
      </c>
      <c r="W286" t="s">
        <v>39</v>
      </c>
      <c r="X286" t="s">
        <v>60</v>
      </c>
      <c r="Y286" t="s">
        <v>41</v>
      </c>
      <c r="Z286" t="s">
        <v>45</v>
      </c>
      <c r="AA286">
        <v>45</v>
      </c>
      <c r="AB286">
        <v>0</v>
      </c>
    </row>
    <row r="287" spans="1:28" x14ac:dyDescent="0.25">
      <c r="A287" t="s">
        <v>68</v>
      </c>
      <c r="B287" s="1">
        <v>42717</v>
      </c>
      <c r="C287" t="s">
        <v>77</v>
      </c>
      <c r="D287" t="s">
        <v>67</v>
      </c>
      <c r="E287" t="s">
        <v>78</v>
      </c>
      <c r="F287" t="s">
        <v>62</v>
      </c>
      <c r="G287">
        <v>5</v>
      </c>
      <c r="H287">
        <v>8366.67</v>
      </c>
      <c r="I287">
        <v>93</v>
      </c>
      <c r="J287">
        <v>0</v>
      </c>
      <c r="K287">
        <v>0</v>
      </c>
      <c r="L287">
        <v>8809.67</v>
      </c>
      <c r="M287">
        <v>7189.42</v>
      </c>
      <c r="O287">
        <v>7189.42</v>
      </c>
      <c r="P287">
        <v>792.87</v>
      </c>
      <c r="Q287" t="s">
        <v>33</v>
      </c>
      <c r="R287" t="s">
        <v>34</v>
      </c>
      <c r="S287" t="s">
        <v>39</v>
      </c>
      <c r="T287" t="s">
        <v>36</v>
      </c>
      <c r="U287" t="s">
        <v>37</v>
      </c>
      <c r="V287" t="s">
        <v>38</v>
      </c>
      <c r="W287" t="s">
        <v>35</v>
      </c>
      <c r="X287" t="s">
        <v>60</v>
      </c>
      <c r="Y287" t="s">
        <v>41</v>
      </c>
      <c r="Z287" t="s">
        <v>45</v>
      </c>
      <c r="AA287">
        <v>90</v>
      </c>
      <c r="AB287">
        <v>0</v>
      </c>
    </row>
    <row r="288" spans="1:28" x14ac:dyDescent="0.25">
      <c r="A288" t="s">
        <v>68</v>
      </c>
      <c r="B288" s="1">
        <v>42717</v>
      </c>
      <c r="C288" t="s">
        <v>77</v>
      </c>
      <c r="D288" t="s">
        <v>67</v>
      </c>
      <c r="E288" t="s">
        <v>78</v>
      </c>
      <c r="F288" t="s">
        <v>62</v>
      </c>
      <c r="G288">
        <v>5</v>
      </c>
      <c r="H288">
        <v>9860</v>
      </c>
      <c r="I288">
        <v>93</v>
      </c>
      <c r="J288">
        <v>0</v>
      </c>
      <c r="K288">
        <v>0</v>
      </c>
      <c r="L288">
        <v>11793</v>
      </c>
      <c r="M288">
        <v>8448.66</v>
      </c>
      <c r="O288">
        <v>8448.66</v>
      </c>
      <c r="P288">
        <v>1016.37</v>
      </c>
      <c r="Q288" t="s">
        <v>33</v>
      </c>
      <c r="R288" t="s">
        <v>34</v>
      </c>
      <c r="S288" t="s">
        <v>39</v>
      </c>
      <c r="T288" t="s">
        <v>36</v>
      </c>
      <c r="U288" t="s">
        <v>37</v>
      </c>
      <c r="V288" t="s">
        <v>38</v>
      </c>
      <c r="W288" t="s">
        <v>39</v>
      </c>
      <c r="X288" t="s">
        <v>60</v>
      </c>
      <c r="Y288" t="s">
        <v>41</v>
      </c>
      <c r="Z288" t="s">
        <v>45</v>
      </c>
      <c r="AA288">
        <v>90</v>
      </c>
      <c r="AB288">
        <v>0</v>
      </c>
    </row>
    <row r="289" spans="1:28" x14ac:dyDescent="0.25">
      <c r="A289" t="s">
        <v>68</v>
      </c>
      <c r="B289" s="1">
        <v>42934</v>
      </c>
      <c r="C289" t="s">
        <v>77</v>
      </c>
      <c r="D289" t="s">
        <v>67</v>
      </c>
      <c r="E289" t="s">
        <v>78</v>
      </c>
      <c r="F289" t="s">
        <v>62</v>
      </c>
      <c r="G289">
        <v>5</v>
      </c>
      <c r="H289">
        <v>10000</v>
      </c>
      <c r="I289">
        <v>93</v>
      </c>
      <c r="J289">
        <v>0</v>
      </c>
      <c r="K289">
        <v>0</v>
      </c>
      <c r="L289">
        <v>10093</v>
      </c>
      <c r="M289">
        <v>8509.8000000000011</v>
      </c>
      <c r="O289">
        <v>8509.8000000000011</v>
      </c>
      <c r="P289">
        <v>908.37</v>
      </c>
      <c r="Q289" t="s">
        <v>33</v>
      </c>
      <c r="R289" t="s">
        <v>43</v>
      </c>
      <c r="S289" t="s">
        <v>39</v>
      </c>
      <c r="T289" t="s">
        <v>36</v>
      </c>
      <c r="U289" t="s">
        <v>37</v>
      </c>
      <c r="V289" t="s">
        <v>38</v>
      </c>
      <c r="W289" t="s">
        <v>39</v>
      </c>
      <c r="X289" t="s">
        <v>60</v>
      </c>
      <c r="Y289" t="s">
        <v>41</v>
      </c>
      <c r="Z289" t="s">
        <v>45</v>
      </c>
      <c r="AA289">
        <v>45</v>
      </c>
      <c r="AB289">
        <v>0</v>
      </c>
    </row>
    <row r="290" spans="1:28" x14ac:dyDescent="0.25">
      <c r="A290" t="s">
        <v>70</v>
      </c>
      <c r="B290" s="1">
        <v>43373</v>
      </c>
      <c r="C290" t="s">
        <v>77</v>
      </c>
      <c r="D290" t="s">
        <v>67</v>
      </c>
      <c r="E290" t="s">
        <v>78</v>
      </c>
      <c r="F290" t="s">
        <v>64</v>
      </c>
      <c r="G290">
        <v>5</v>
      </c>
      <c r="H290">
        <v>9840</v>
      </c>
      <c r="I290">
        <v>93</v>
      </c>
      <c r="J290">
        <v>0</v>
      </c>
      <c r="K290">
        <v>0</v>
      </c>
      <c r="L290">
        <v>10093</v>
      </c>
      <c r="M290">
        <v>8492.01</v>
      </c>
      <c r="O290">
        <v>8492.01</v>
      </c>
      <c r="Q290" t="s">
        <v>33</v>
      </c>
      <c r="R290" t="s">
        <v>34</v>
      </c>
      <c r="S290" t="s">
        <v>39</v>
      </c>
      <c r="T290" t="s">
        <v>36</v>
      </c>
      <c r="U290" t="s">
        <v>37</v>
      </c>
      <c r="V290" t="s">
        <v>38</v>
      </c>
      <c r="W290" t="s">
        <v>35</v>
      </c>
      <c r="X290" t="s">
        <v>60</v>
      </c>
      <c r="Y290" t="s">
        <v>41</v>
      </c>
      <c r="Z290" t="s">
        <v>45</v>
      </c>
      <c r="AA290">
        <v>135</v>
      </c>
      <c r="AB290">
        <v>0</v>
      </c>
    </row>
    <row r="291" spans="1:28" x14ac:dyDescent="0.25">
      <c r="A291" t="s">
        <v>70</v>
      </c>
      <c r="B291" s="1">
        <v>42389</v>
      </c>
      <c r="C291" t="s">
        <v>77</v>
      </c>
      <c r="D291" t="s">
        <v>67</v>
      </c>
      <c r="E291" t="s">
        <v>78</v>
      </c>
      <c r="F291" t="s">
        <v>64</v>
      </c>
      <c r="G291">
        <v>95</v>
      </c>
      <c r="H291">
        <v>124290.31999999999</v>
      </c>
      <c r="I291">
        <v>5952</v>
      </c>
      <c r="J291">
        <v>18475.179999999997</v>
      </c>
      <c r="K291">
        <v>2653.8299999999995</v>
      </c>
      <c r="L291">
        <v>194920.68</v>
      </c>
      <c r="M291">
        <v>95969.999999999985</v>
      </c>
      <c r="N291">
        <v>69891.809999999983</v>
      </c>
      <c r="O291">
        <v>165861.80999999997</v>
      </c>
      <c r="P291">
        <v>17756.850000000009</v>
      </c>
      <c r="Q291" t="s">
        <v>33</v>
      </c>
      <c r="R291" t="s">
        <v>34</v>
      </c>
      <c r="S291" t="s">
        <v>53</v>
      </c>
      <c r="T291" t="s">
        <v>36</v>
      </c>
      <c r="U291" t="s">
        <v>37</v>
      </c>
      <c r="V291" t="s">
        <v>38</v>
      </c>
      <c r="W291" t="s">
        <v>35</v>
      </c>
      <c r="X291" t="s">
        <v>60</v>
      </c>
      <c r="Y291" t="s">
        <v>74</v>
      </c>
      <c r="Z291" t="s">
        <v>45</v>
      </c>
      <c r="AA291">
        <v>45</v>
      </c>
      <c r="AB291">
        <v>0</v>
      </c>
    </row>
    <row r="292" spans="1:28" x14ac:dyDescent="0.25">
      <c r="A292" t="s">
        <v>70</v>
      </c>
      <c r="B292" s="1">
        <v>42389</v>
      </c>
      <c r="C292" t="s">
        <v>77</v>
      </c>
      <c r="D292" t="s">
        <v>67</v>
      </c>
      <c r="E292" t="s">
        <v>78</v>
      </c>
      <c r="F292" t="s">
        <v>64</v>
      </c>
      <c r="G292">
        <v>95</v>
      </c>
      <c r="H292">
        <v>149533.18999999997</v>
      </c>
      <c r="I292">
        <v>6138</v>
      </c>
      <c r="J292">
        <v>96999.300000000017</v>
      </c>
      <c r="K292">
        <v>4000.7099999999982</v>
      </c>
      <c r="L292">
        <v>262677</v>
      </c>
      <c r="M292">
        <v>134285.17000000001</v>
      </c>
      <c r="N292">
        <v>86028.53</v>
      </c>
      <c r="O292">
        <v>220313.7</v>
      </c>
      <c r="P292">
        <v>23640.909999999996</v>
      </c>
      <c r="Q292" t="s">
        <v>33</v>
      </c>
      <c r="R292" t="s">
        <v>34</v>
      </c>
      <c r="S292" t="s">
        <v>53</v>
      </c>
      <c r="T292" t="s">
        <v>36</v>
      </c>
      <c r="U292" t="s">
        <v>37</v>
      </c>
      <c r="V292" t="s">
        <v>38</v>
      </c>
      <c r="W292" t="s">
        <v>53</v>
      </c>
      <c r="X292" t="s">
        <v>60</v>
      </c>
      <c r="Y292" t="s">
        <v>41</v>
      </c>
      <c r="Z292" t="s">
        <v>45</v>
      </c>
      <c r="AA292">
        <v>135</v>
      </c>
      <c r="AB292">
        <v>0</v>
      </c>
    </row>
    <row r="293" spans="1:28" x14ac:dyDescent="0.25">
      <c r="A293" t="s">
        <v>72</v>
      </c>
      <c r="B293" s="1">
        <v>43364</v>
      </c>
      <c r="C293" t="s">
        <v>77</v>
      </c>
      <c r="D293" t="s">
        <v>67</v>
      </c>
      <c r="E293" t="s">
        <v>78</v>
      </c>
      <c r="F293" t="s">
        <v>69</v>
      </c>
      <c r="G293">
        <v>92</v>
      </c>
      <c r="H293">
        <v>169858.14999999988</v>
      </c>
      <c r="I293">
        <v>6231</v>
      </c>
      <c r="J293">
        <v>59083.869999999937</v>
      </c>
      <c r="K293">
        <v>3902.6499999999987</v>
      </c>
      <c r="L293">
        <v>241284.13999999981</v>
      </c>
      <c r="M293">
        <v>103451.38</v>
      </c>
      <c r="N293">
        <v>79112.50999999998</v>
      </c>
      <c r="O293">
        <v>182563.88999999998</v>
      </c>
      <c r="P293">
        <v>21715.569999999996</v>
      </c>
      <c r="Q293" t="s">
        <v>56</v>
      </c>
      <c r="R293" t="s">
        <v>43</v>
      </c>
      <c r="S293" t="s">
        <v>35</v>
      </c>
      <c r="T293" t="s">
        <v>36</v>
      </c>
      <c r="U293" t="s">
        <v>37</v>
      </c>
      <c r="V293" t="s">
        <v>38</v>
      </c>
      <c r="W293" t="s">
        <v>39</v>
      </c>
      <c r="X293" t="s">
        <v>75</v>
      </c>
      <c r="Y293" t="s">
        <v>74</v>
      </c>
      <c r="Z293" t="s">
        <v>45</v>
      </c>
      <c r="AA293">
        <v>45</v>
      </c>
      <c r="AB293">
        <v>0</v>
      </c>
    </row>
    <row r="294" spans="1:28" x14ac:dyDescent="0.25">
      <c r="A294" t="s">
        <v>72</v>
      </c>
      <c r="B294" s="1">
        <v>43364</v>
      </c>
      <c r="C294" t="s">
        <v>77</v>
      </c>
      <c r="D294" t="s">
        <v>67</v>
      </c>
      <c r="E294" t="s">
        <v>78</v>
      </c>
      <c r="F294" t="s">
        <v>69</v>
      </c>
      <c r="G294">
        <v>103</v>
      </c>
      <c r="H294">
        <v>176439.97999999995</v>
      </c>
      <c r="I294">
        <v>6138</v>
      </c>
      <c r="J294">
        <v>111041.65999999999</v>
      </c>
      <c r="K294">
        <v>5039.0599999999968</v>
      </c>
      <c r="L294">
        <v>316647.66999999993</v>
      </c>
      <c r="M294">
        <v>157285.01999999999</v>
      </c>
      <c r="N294">
        <v>110378.23999999999</v>
      </c>
      <c r="O294">
        <v>267663.26</v>
      </c>
      <c r="P294">
        <v>28775.43</v>
      </c>
      <c r="Q294" t="s">
        <v>56</v>
      </c>
      <c r="R294" t="s">
        <v>43</v>
      </c>
      <c r="S294" t="s">
        <v>39</v>
      </c>
      <c r="T294" t="s">
        <v>36</v>
      </c>
      <c r="U294" t="s">
        <v>47</v>
      </c>
      <c r="V294" t="s">
        <v>50</v>
      </c>
      <c r="W294" t="s">
        <v>53</v>
      </c>
      <c r="X294" t="s">
        <v>75</v>
      </c>
      <c r="Y294" t="s">
        <v>41</v>
      </c>
      <c r="Z294" t="s">
        <v>45</v>
      </c>
      <c r="AA294">
        <v>90</v>
      </c>
      <c r="AB294">
        <v>0</v>
      </c>
    </row>
    <row r="295" spans="1:28" x14ac:dyDescent="0.25">
      <c r="A295" t="s">
        <v>72</v>
      </c>
      <c r="B295" s="1">
        <v>43364</v>
      </c>
      <c r="C295" t="s">
        <v>77</v>
      </c>
      <c r="D295" t="s">
        <v>67</v>
      </c>
      <c r="E295" t="s">
        <v>78</v>
      </c>
      <c r="F295" t="s">
        <v>69</v>
      </c>
      <c r="G295">
        <v>107</v>
      </c>
      <c r="H295">
        <v>197285.47999999986</v>
      </c>
      <c r="I295">
        <v>7254</v>
      </c>
      <c r="J295">
        <v>115007.54999999997</v>
      </c>
      <c r="K295">
        <v>6313.4999999999982</v>
      </c>
      <c r="L295">
        <v>345033.29999999987</v>
      </c>
      <c r="M295">
        <v>160764.07999999996</v>
      </c>
      <c r="N295">
        <v>127315</v>
      </c>
      <c r="O295">
        <v>288079.07999999996</v>
      </c>
      <c r="P295">
        <v>30611.089999999993</v>
      </c>
      <c r="Q295" t="s">
        <v>56</v>
      </c>
      <c r="R295" t="s">
        <v>34</v>
      </c>
      <c r="S295" t="s">
        <v>39</v>
      </c>
      <c r="T295" t="s">
        <v>44</v>
      </c>
      <c r="U295" t="s">
        <v>47</v>
      </c>
      <c r="V295" t="s">
        <v>38</v>
      </c>
      <c r="W295" t="s">
        <v>39</v>
      </c>
      <c r="X295" t="s">
        <v>75</v>
      </c>
      <c r="Y295" t="s">
        <v>74</v>
      </c>
      <c r="Z295" t="s">
        <v>45</v>
      </c>
      <c r="AA295">
        <v>45</v>
      </c>
      <c r="AB295">
        <v>0</v>
      </c>
    </row>
    <row r="296" spans="1:28" x14ac:dyDescent="0.25">
      <c r="A296" t="s">
        <v>73</v>
      </c>
      <c r="B296" s="1">
        <v>43364</v>
      </c>
      <c r="C296" t="s">
        <v>77</v>
      </c>
      <c r="D296" t="s">
        <v>67</v>
      </c>
      <c r="E296" t="s">
        <v>31</v>
      </c>
      <c r="F296" t="s">
        <v>71</v>
      </c>
      <c r="G296">
        <v>108</v>
      </c>
      <c r="H296">
        <v>194289.97999999998</v>
      </c>
      <c r="I296">
        <v>7161</v>
      </c>
      <c r="J296">
        <v>121220.38000000008</v>
      </c>
      <c r="L296">
        <v>333633.4800000001</v>
      </c>
      <c r="M296">
        <v>153637.52000000002</v>
      </c>
      <c r="N296">
        <v>124833.22</v>
      </c>
      <c r="O296">
        <v>278470.74</v>
      </c>
      <c r="P296">
        <v>29764.010000000006</v>
      </c>
      <c r="Q296" t="s">
        <v>33</v>
      </c>
      <c r="R296" t="s">
        <v>43</v>
      </c>
      <c r="S296" t="s">
        <v>39</v>
      </c>
      <c r="T296" t="s">
        <v>46</v>
      </c>
      <c r="U296" t="s">
        <v>47</v>
      </c>
      <c r="V296" t="s">
        <v>38</v>
      </c>
      <c r="W296" t="s">
        <v>39</v>
      </c>
      <c r="X296" t="s">
        <v>75</v>
      </c>
      <c r="Y296" t="s">
        <v>41</v>
      </c>
      <c r="Z296" t="s">
        <v>42</v>
      </c>
      <c r="AA296">
        <v>135</v>
      </c>
      <c r="AB296">
        <v>240</v>
      </c>
    </row>
    <row r="297" spans="1:28" x14ac:dyDescent="0.25">
      <c r="A297" t="s">
        <v>73</v>
      </c>
      <c r="B297" s="1">
        <v>43364</v>
      </c>
      <c r="C297" t="s">
        <v>77</v>
      </c>
      <c r="D297" t="s">
        <v>67</v>
      </c>
      <c r="E297" t="s">
        <v>31</v>
      </c>
      <c r="F297" t="s">
        <v>71</v>
      </c>
      <c r="G297">
        <v>109</v>
      </c>
      <c r="H297">
        <v>201236.89999999985</v>
      </c>
      <c r="I297">
        <v>7347</v>
      </c>
      <c r="J297">
        <v>65987.799999999988</v>
      </c>
      <c r="K297">
        <v>1853</v>
      </c>
      <c r="L297">
        <v>297739.30999999982</v>
      </c>
      <c r="M297">
        <v>140226.04999999999</v>
      </c>
      <c r="N297">
        <v>106699.88999999998</v>
      </c>
      <c r="O297">
        <v>246925.93999999997</v>
      </c>
      <c r="P297">
        <v>26557.760000000006</v>
      </c>
      <c r="Q297" t="s">
        <v>33</v>
      </c>
      <c r="R297" t="s">
        <v>34</v>
      </c>
      <c r="S297" t="s">
        <v>39</v>
      </c>
      <c r="T297" t="s">
        <v>44</v>
      </c>
      <c r="U297" t="s">
        <v>47</v>
      </c>
      <c r="V297" t="s">
        <v>38</v>
      </c>
      <c r="W297" t="s">
        <v>39</v>
      </c>
      <c r="X297" t="s">
        <v>75</v>
      </c>
      <c r="Y297" t="s">
        <v>74</v>
      </c>
      <c r="Z297" t="s">
        <v>42</v>
      </c>
      <c r="AA297">
        <v>45</v>
      </c>
      <c r="AB297">
        <v>240</v>
      </c>
    </row>
    <row r="298" spans="1:28" x14ac:dyDescent="0.25">
      <c r="A298" t="s">
        <v>73</v>
      </c>
      <c r="B298" s="1">
        <v>43364</v>
      </c>
      <c r="C298" t="s">
        <v>77</v>
      </c>
      <c r="D298" t="s">
        <v>67</v>
      </c>
      <c r="E298" t="s">
        <v>31</v>
      </c>
      <c r="F298" t="s">
        <v>71</v>
      </c>
      <c r="G298">
        <v>107</v>
      </c>
      <c r="H298">
        <v>197941.77999999985</v>
      </c>
      <c r="I298">
        <v>7347</v>
      </c>
      <c r="J298">
        <v>117555.35000000005</v>
      </c>
      <c r="K298">
        <v>5810</v>
      </c>
      <c r="L298">
        <v>366047.34999999986</v>
      </c>
      <c r="M298">
        <v>162513.18</v>
      </c>
      <c r="N298">
        <v>140727.28000000006</v>
      </c>
      <c r="O298">
        <v>303240.46000000008</v>
      </c>
      <c r="P298">
        <v>32701.569999999992</v>
      </c>
      <c r="Q298" t="s">
        <v>33</v>
      </c>
      <c r="R298" t="s">
        <v>34</v>
      </c>
      <c r="S298" t="s">
        <v>39</v>
      </c>
      <c r="T298" t="s">
        <v>44</v>
      </c>
      <c r="U298" t="s">
        <v>37</v>
      </c>
      <c r="V298" t="s">
        <v>50</v>
      </c>
      <c r="W298" t="s">
        <v>39</v>
      </c>
      <c r="X298" t="s">
        <v>75</v>
      </c>
      <c r="Y298" t="s">
        <v>74</v>
      </c>
      <c r="Z298" t="s">
        <v>42</v>
      </c>
      <c r="AA298">
        <v>45</v>
      </c>
      <c r="AB298">
        <v>240</v>
      </c>
    </row>
    <row r="299" spans="1:28" x14ac:dyDescent="0.25">
      <c r="A299" t="s">
        <v>28</v>
      </c>
      <c r="B299" s="1">
        <v>43364</v>
      </c>
      <c r="C299" t="s">
        <v>77</v>
      </c>
      <c r="D299" t="s">
        <v>30</v>
      </c>
      <c r="E299" t="s">
        <v>31</v>
      </c>
      <c r="F299" t="s">
        <v>32</v>
      </c>
      <c r="G299">
        <v>109</v>
      </c>
      <c r="H299">
        <v>196550</v>
      </c>
      <c r="I299">
        <v>7998</v>
      </c>
      <c r="J299">
        <v>59229.490000000005</v>
      </c>
      <c r="K299">
        <v>5065.2099999999991</v>
      </c>
      <c r="L299">
        <v>301577.38</v>
      </c>
      <c r="M299">
        <v>125744.63000000002</v>
      </c>
      <c r="N299">
        <v>120557.87000000001</v>
      </c>
      <c r="O299">
        <v>246302.50000000003</v>
      </c>
      <c r="P299">
        <v>27236.429999999993</v>
      </c>
      <c r="Q299" t="s">
        <v>33</v>
      </c>
      <c r="R299" t="s">
        <v>34</v>
      </c>
      <c r="S299" t="s">
        <v>35</v>
      </c>
      <c r="T299" t="s">
        <v>36</v>
      </c>
      <c r="U299" t="s">
        <v>47</v>
      </c>
      <c r="V299" t="s">
        <v>38</v>
      </c>
      <c r="W299" t="s">
        <v>39</v>
      </c>
      <c r="X299" t="s">
        <v>75</v>
      </c>
      <c r="Y299" t="s">
        <v>74</v>
      </c>
      <c r="Z299" t="s">
        <v>42</v>
      </c>
      <c r="AA299">
        <v>45</v>
      </c>
      <c r="AB299">
        <v>240</v>
      </c>
    </row>
    <row r="300" spans="1:28" x14ac:dyDescent="0.25">
      <c r="A300" t="s">
        <v>28</v>
      </c>
      <c r="B300" s="1">
        <v>43031</v>
      </c>
      <c r="C300" t="s">
        <v>77</v>
      </c>
      <c r="D300" t="s">
        <v>30</v>
      </c>
      <c r="E300" t="s">
        <v>31</v>
      </c>
      <c r="F300" t="s">
        <v>32</v>
      </c>
      <c r="G300">
        <v>105</v>
      </c>
      <c r="H300">
        <v>199506.48999999982</v>
      </c>
      <c r="I300">
        <v>7905</v>
      </c>
      <c r="J300">
        <v>113524.63</v>
      </c>
      <c r="K300">
        <v>6187.1499999999978</v>
      </c>
      <c r="L300">
        <v>341376.80999999988</v>
      </c>
      <c r="M300">
        <v>142457.97000000003</v>
      </c>
      <c r="N300">
        <v>136682.49999999997</v>
      </c>
      <c r="O300">
        <v>279140.46999999997</v>
      </c>
      <c r="P300">
        <v>30454.489999999994</v>
      </c>
      <c r="Q300" t="s">
        <v>33</v>
      </c>
      <c r="R300" t="s">
        <v>43</v>
      </c>
      <c r="S300" t="s">
        <v>39</v>
      </c>
      <c r="T300" t="s">
        <v>44</v>
      </c>
      <c r="U300" t="s">
        <v>47</v>
      </c>
      <c r="V300" t="s">
        <v>38</v>
      </c>
      <c r="W300" t="s">
        <v>53</v>
      </c>
      <c r="X300" t="s">
        <v>75</v>
      </c>
      <c r="Y300" t="s">
        <v>41</v>
      </c>
      <c r="Z300" t="s">
        <v>42</v>
      </c>
      <c r="AA300">
        <v>90</v>
      </c>
      <c r="AB300">
        <v>240</v>
      </c>
    </row>
    <row r="301" spans="1:28" x14ac:dyDescent="0.25">
      <c r="A301" t="s">
        <v>28</v>
      </c>
      <c r="B301" s="1">
        <v>42714</v>
      </c>
      <c r="C301" t="s">
        <v>77</v>
      </c>
      <c r="D301" t="s">
        <v>30</v>
      </c>
      <c r="E301" t="s">
        <v>31</v>
      </c>
      <c r="F301" t="s">
        <v>32</v>
      </c>
      <c r="G301">
        <v>108</v>
      </c>
      <c r="H301">
        <v>199380.66</v>
      </c>
      <c r="I301">
        <v>7998</v>
      </c>
      <c r="J301">
        <v>102262.86999999995</v>
      </c>
      <c r="K301">
        <v>1684.6599999999999</v>
      </c>
      <c r="L301">
        <v>328424.40999999997</v>
      </c>
      <c r="M301">
        <v>136682.40000000002</v>
      </c>
      <c r="N301">
        <v>130733.37999999999</v>
      </c>
      <c r="O301">
        <v>267415.78000000003</v>
      </c>
      <c r="P301">
        <v>29528.470000000008</v>
      </c>
      <c r="Q301" t="s">
        <v>33</v>
      </c>
      <c r="R301" t="s">
        <v>34</v>
      </c>
      <c r="S301" t="s">
        <v>39</v>
      </c>
      <c r="T301" t="s">
        <v>46</v>
      </c>
      <c r="U301" t="s">
        <v>37</v>
      </c>
      <c r="V301" t="s">
        <v>38</v>
      </c>
      <c r="W301" t="s">
        <v>53</v>
      </c>
      <c r="X301" t="s">
        <v>76</v>
      </c>
      <c r="Y301" t="s">
        <v>41</v>
      </c>
      <c r="Z301" t="s">
        <v>45</v>
      </c>
      <c r="AA301">
        <v>90</v>
      </c>
      <c r="AB301">
        <v>0</v>
      </c>
    </row>
    <row r="302" spans="1:28" x14ac:dyDescent="0.25">
      <c r="A302" t="s">
        <v>48</v>
      </c>
      <c r="B302" s="1">
        <v>42714</v>
      </c>
      <c r="C302" t="s">
        <v>77</v>
      </c>
      <c r="D302" t="s">
        <v>30</v>
      </c>
      <c r="E302" t="s">
        <v>31</v>
      </c>
      <c r="F302" t="s">
        <v>49</v>
      </c>
      <c r="G302">
        <v>107</v>
      </c>
      <c r="H302">
        <v>109787.99</v>
      </c>
      <c r="I302">
        <v>7905</v>
      </c>
      <c r="J302">
        <v>15377.98</v>
      </c>
      <c r="K302">
        <v>4041.159999999998</v>
      </c>
      <c r="L302">
        <v>297497.89</v>
      </c>
      <c r="M302">
        <v>127005.38999999997</v>
      </c>
      <c r="O302">
        <v>127005.38999999997</v>
      </c>
      <c r="P302">
        <v>25724.03000000001</v>
      </c>
      <c r="Q302" t="s">
        <v>33</v>
      </c>
      <c r="R302" t="s">
        <v>34</v>
      </c>
      <c r="S302" t="s">
        <v>39</v>
      </c>
      <c r="T302" t="s">
        <v>44</v>
      </c>
      <c r="U302" t="s">
        <v>47</v>
      </c>
      <c r="V302" t="s">
        <v>38</v>
      </c>
      <c r="W302" t="s">
        <v>53</v>
      </c>
      <c r="X302" t="s">
        <v>76</v>
      </c>
      <c r="Y302" t="s">
        <v>41</v>
      </c>
      <c r="Z302" t="s">
        <v>45</v>
      </c>
      <c r="AA302">
        <v>90</v>
      </c>
      <c r="AB302">
        <v>0</v>
      </c>
    </row>
    <row r="303" spans="1:28" x14ac:dyDescent="0.25">
      <c r="A303" t="s">
        <v>48</v>
      </c>
      <c r="B303" s="1">
        <v>43465</v>
      </c>
      <c r="C303" t="s">
        <v>77</v>
      </c>
      <c r="D303" t="s">
        <v>30</v>
      </c>
      <c r="E303" t="s">
        <v>31</v>
      </c>
      <c r="F303" t="s">
        <v>49</v>
      </c>
      <c r="G303">
        <v>104</v>
      </c>
      <c r="H303">
        <v>147169.23999999996</v>
      </c>
      <c r="I303">
        <v>7905</v>
      </c>
      <c r="J303">
        <v>5790.99</v>
      </c>
      <c r="K303">
        <v>2863.869999999999</v>
      </c>
      <c r="L303">
        <v>222734.88999999996</v>
      </c>
      <c r="M303">
        <v>102165.11</v>
      </c>
      <c r="N303">
        <v>87519.589999999982</v>
      </c>
      <c r="O303">
        <v>189684.69999999998</v>
      </c>
      <c r="P303">
        <v>19990.829999999998</v>
      </c>
      <c r="Q303" t="s">
        <v>33</v>
      </c>
      <c r="R303" t="s">
        <v>34</v>
      </c>
      <c r="S303" t="s">
        <v>39</v>
      </c>
      <c r="T303" t="s">
        <v>44</v>
      </c>
      <c r="U303" t="s">
        <v>37</v>
      </c>
      <c r="V303" t="s">
        <v>38</v>
      </c>
      <c r="W303" t="s">
        <v>53</v>
      </c>
      <c r="X303" t="s">
        <v>76</v>
      </c>
      <c r="Y303" t="s">
        <v>41</v>
      </c>
      <c r="Z303" t="s">
        <v>45</v>
      </c>
      <c r="AA303">
        <v>135</v>
      </c>
      <c r="AB303">
        <v>0</v>
      </c>
    </row>
    <row r="304" spans="1:28" x14ac:dyDescent="0.25">
      <c r="A304" t="s">
        <v>48</v>
      </c>
      <c r="B304" s="1">
        <v>43465</v>
      </c>
      <c r="C304" t="s">
        <v>77</v>
      </c>
      <c r="D304" t="s">
        <v>30</v>
      </c>
      <c r="E304" t="s">
        <v>31</v>
      </c>
      <c r="F304" t="s">
        <v>49</v>
      </c>
      <c r="G304">
        <v>102</v>
      </c>
      <c r="H304">
        <v>183736.7000000001</v>
      </c>
      <c r="I304">
        <v>7905</v>
      </c>
      <c r="J304">
        <v>89001.15</v>
      </c>
      <c r="K304">
        <v>5672.16</v>
      </c>
      <c r="L304">
        <v>287192.24000000005</v>
      </c>
      <c r="M304">
        <v>125579.16</v>
      </c>
      <c r="N304">
        <v>114449.35000000003</v>
      </c>
      <c r="O304">
        <v>240028.51000000004</v>
      </c>
      <c r="Q304" t="s">
        <v>33</v>
      </c>
      <c r="R304" t="s">
        <v>43</v>
      </c>
      <c r="S304" t="s">
        <v>39</v>
      </c>
      <c r="T304" t="s">
        <v>36</v>
      </c>
      <c r="U304" t="s">
        <v>47</v>
      </c>
      <c r="V304" t="s">
        <v>38</v>
      </c>
      <c r="W304" t="s">
        <v>53</v>
      </c>
      <c r="X304" t="s">
        <v>76</v>
      </c>
      <c r="Y304" t="s">
        <v>74</v>
      </c>
      <c r="Z304" t="s">
        <v>45</v>
      </c>
      <c r="AA304">
        <v>45</v>
      </c>
      <c r="AB304">
        <v>0</v>
      </c>
    </row>
    <row r="305" spans="1:28" x14ac:dyDescent="0.25">
      <c r="A305" t="s">
        <v>51</v>
      </c>
      <c r="B305" s="1">
        <v>43465</v>
      </c>
      <c r="C305" t="s">
        <v>77</v>
      </c>
      <c r="D305" t="s">
        <v>30</v>
      </c>
      <c r="E305" t="s">
        <v>31</v>
      </c>
      <c r="F305" t="s">
        <v>52</v>
      </c>
      <c r="G305">
        <v>1</v>
      </c>
      <c r="H305">
        <v>1080</v>
      </c>
      <c r="I305">
        <v>0</v>
      </c>
      <c r="J305">
        <v>440</v>
      </c>
      <c r="K305">
        <v>0</v>
      </c>
      <c r="L305">
        <v>2922.32</v>
      </c>
      <c r="M305">
        <v>1538.88</v>
      </c>
      <c r="O305">
        <v>1538.88</v>
      </c>
      <c r="P305">
        <v>170.67</v>
      </c>
      <c r="Q305" t="s">
        <v>33</v>
      </c>
      <c r="R305" t="s">
        <v>34</v>
      </c>
      <c r="S305" t="s">
        <v>39</v>
      </c>
      <c r="T305" t="s">
        <v>36</v>
      </c>
      <c r="U305" t="s">
        <v>37</v>
      </c>
      <c r="V305" t="s">
        <v>65</v>
      </c>
      <c r="W305" t="s">
        <v>53</v>
      </c>
      <c r="X305" t="s">
        <v>76</v>
      </c>
      <c r="Y305" t="s">
        <v>74</v>
      </c>
      <c r="Z305" t="s">
        <v>45</v>
      </c>
      <c r="AA305">
        <v>45</v>
      </c>
      <c r="AB305">
        <v>0</v>
      </c>
    </row>
    <row r="306" spans="1:28" x14ac:dyDescent="0.25">
      <c r="A306" t="s">
        <v>51</v>
      </c>
      <c r="B306" s="1">
        <v>43465</v>
      </c>
      <c r="C306" t="s">
        <v>77</v>
      </c>
      <c r="D306" t="s">
        <v>30</v>
      </c>
      <c r="E306" t="s">
        <v>31</v>
      </c>
      <c r="F306" t="s">
        <v>52</v>
      </c>
      <c r="G306">
        <v>1</v>
      </c>
      <c r="H306">
        <v>1350</v>
      </c>
      <c r="I306">
        <v>0</v>
      </c>
      <c r="J306">
        <v>550</v>
      </c>
      <c r="K306">
        <v>0</v>
      </c>
      <c r="L306">
        <v>1900</v>
      </c>
      <c r="M306">
        <v>1510.91</v>
      </c>
      <c r="O306">
        <v>1510.91</v>
      </c>
      <c r="P306">
        <v>171</v>
      </c>
      <c r="Q306" t="s">
        <v>33</v>
      </c>
      <c r="R306" t="s">
        <v>34</v>
      </c>
      <c r="S306" t="s">
        <v>53</v>
      </c>
      <c r="T306" t="s">
        <v>36</v>
      </c>
      <c r="U306" t="s">
        <v>37</v>
      </c>
      <c r="V306" t="s">
        <v>38</v>
      </c>
      <c r="W306" t="s">
        <v>35</v>
      </c>
      <c r="X306" t="s">
        <v>76</v>
      </c>
      <c r="Y306" t="s">
        <v>41</v>
      </c>
      <c r="Z306" t="s">
        <v>45</v>
      </c>
      <c r="AA306">
        <v>135</v>
      </c>
      <c r="AB306">
        <v>0</v>
      </c>
    </row>
    <row r="307" spans="1:28" x14ac:dyDescent="0.25">
      <c r="A307" t="s">
        <v>54</v>
      </c>
      <c r="B307" s="1">
        <v>42993</v>
      </c>
      <c r="C307" t="s">
        <v>77</v>
      </c>
      <c r="D307" t="s">
        <v>30</v>
      </c>
      <c r="E307" t="s">
        <v>78</v>
      </c>
      <c r="F307" t="s">
        <v>52</v>
      </c>
      <c r="G307">
        <v>2</v>
      </c>
      <c r="H307">
        <v>2950</v>
      </c>
      <c r="I307">
        <v>0</v>
      </c>
      <c r="J307">
        <v>550</v>
      </c>
      <c r="K307">
        <v>0</v>
      </c>
      <c r="L307">
        <v>3500</v>
      </c>
      <c r="M307">
        <v>1512.13</v>
      </c>
      <c r="N307">
        <v>1411.32</v>
      </c>
      <c r="O307">
        <v>2923.45</v>
      </c>
      <c r="P307">
        <v>315</v>
      </c>
      <c r="Q307" t="s">
        <v>56</v>
      </c>
      <c r="R307" t="s">
        <v>43</v>
      </c>
      <c r="S307" t="s">
        <v>35</v>
      </c>
      <c r="T307" t="s">
        <v>36</v>
      </c>
      <c r="U307" t="s">
        <v>37</v>
      </c>
      <c r="V307" t="s">
        <v>50</v>
      </c>
      <c r="W307" t="s">
        <v>53</v>
      </c>
      <c r="X307" t="s">
        <v>76</v>
      </c>
      <c r="Y307" t="s">
        <v>74</v>
      </c>
      <c r="Z307" t="s">
        <v>45</v>
      </c>
      <c r="AA307">
        <v>45</v>
      </c>
      <c r="AB307">
        <v>0</v>
      </c>
    </row>
    <row r="308" spans="1:28" x14ac:dyDescent="0.25">
      <c r="A308" t="s">
        <v>54</v>
      </c>
      <c r="B308" s="1">
        <v>42573</v>
      </c>
      <c r="C308" t="s">
        <v>77</v>
      </c>
      <c r="D308" t="s">
        <v>30</v>
      </c>
      <c r="E308" t="s">
        <v>78</v>
      </c>
      <c r="F308" t="s">
        <v>57</v>
      </c>
      <c r="G308">
        <v>2</v>
      </c>
      <c r="H308">
        <v>3363.33</v>
      </c>
      <c r="I308">
        <v>0</v>
      </c>
      <c r="J308">
        <v>0</v>
      </c>
      <c r="K308">
        <v>387.24</v>
      </c>
      <c r="L308">
        <v>3993.74</v>
      </c>
      <c r="M308">
        <v>1767.77</v>
      </c>
      <c r="O308">
        <v>1767.77</v>
      </c>
      <c r="Q308" t="s">
        <v>56</v>
      </c>
      <c r="R308" t="s">
        <v>34</v>
      </c>
      <c r="S308" t="s">
        <v>35</v>
      </c>
      <c r="T308" t="s">
        <v>36</v>
      </c>
      <c r="U308" t="s">
        <v>37</v>
      </c>
      <c r="V308" t="s">
        <v>38</v>
      </c>
      <c r="W308" t="s">
        <v>53</v>
      </c>
      <c r="X308" t="s">
        <v>76</v>
      </c>
      <c r="Y308" t="s">
        <v>41</v>
      </c>
      <c r="Z308" t="s">
        <v>45</v>
      </c>
      <c r="AA308">
        <v>90</v>
      </c>
      <c r="AB308">
        <v>0</v>
      </c>
    </row>
    <row r="309" spans="1:28" x14ac:dyDescent="0.25">
      <c r="A309" t="s">
        <v>54</v>
      </c>
      <c r="B309" s="1">
        <v>43001</v>
      </c>
      <c r="C309" t="s">
        <v>77</v>
      </c>
      <c r="D309" t="s">
        <v>30</v>
      </c>
      <c r="E309" t="s">
        <v>78</v>
      </c>
      <c r="F309" t="s">
        <v>57</v>
      </c>
      <c r="G309">
        <v>2</v>
      </c>
      <c r="H309">
        <v>3706.67</v>
      </c>
      <c r="I309">
        <v>0</v>
      </c>
      <c r="J309">
        <v>0</v>
      </c>
      <c r="K309">
        <v>0</v>
      </c>
      <c r="L309">
        <v>3848</v>
      </c>
      <c r="M309">
        <v>1960.63</v>
      </c>
      <c r="N309">
        <v>1365.24</v>
      </c>
      <c r="O309">
        <v>3325.87</v>
      </c>
      <c r="P309">
        <v>346.32</v>
      </c>
      <c r="Q309" t="s">
        <v>56</v>
      </c>
      <c r="R309" t="s">
        <v>34</v>
      </c>
      <c r="S309" t="s">
        <v>35</v>
      </c>
      <c r="T309" t="s">
        <v>36</v>
      </c>
      <c r="U309" t="s">
        <v>47</v>
      </c>
      <c r="V309" t="s">
        <v>50</v>
      </c>
      <c r="W309" t="s">
        <v>53</v>
      </c>
      <c r="X309" t="s">
        <v>76</v>
      </c>
      <c r="Y309" t="s">
        <v>74</v>
      </c>
      <c r="Z309" t="s">
        <v>45</v>
      </c>
      <c r="AA309">
        <v>45</v>
      </c>
      <c r="AB309">
        <v>0</v>
      </c>
    </row>
    <row r="310" spans="1:28" x14ac:dyDescent="0.25">
      <c r="A310" t="s">
        <v>58</v>
      </c>
      <c r="B310" s="1">
        <v>42442</v>
      </c>
      <c r="C310" t="s">
        <v>77</v>
      </c>
      <c r="D310" t="s">
        <v>30</v>
      </c>
      <c r="E310" t="s">
        <v>31</v>
      </c>
      <c r="F310" t="s">
        <v>57</v>
      </c>
      <c r="G310">
        <v>2</v>
      </c>
      <c r="H310">
        <v>3593.33</v>
      </c>
      <c r="I310">
        <v>0</v>
      </c>
      <c r="J310">
        <v>0</v>
      </c>
      <c r="L310">
        <v>3593.33</v>
      </c>
      <c r="N310">
        <v>3024.99</v>
      </c>
      <c r="O310">
        <v>3024.99</v>
      </c>
      <c r="P310">
        <v>323.39999999999998</v>
      </c>
      <c r="Q310" t="s">
        <v>33</v>
      </c>
      <c r="R310" t="s">
        <v>34</v>
      </c>
      <c r="S310" t="s">
        <v>35</v>
      </c>
      <c r="T310" t="s">
        <v>36</v>
      </c>
      <c r="U310" t="s">
        <v>37</v>
      </c>
      <c r="V310" t="s">
        <v>38</v>
      </c>
      <c r="W310" t="s">
        <v>39</v>
      </c>
      <c r="X310" t="s">
        <v>76</v>
      </c>
      <c r="Y310" t="s">
        <v>41</v>
      </c>
      <c r="Z310" t="s">
        <v>45</v>
      </c>
      <c r="AA310">
        <v>135</v>
      </c>
      <c r="AB310">
        <v>0</v>
      </c>
    </row>
    <row r="311" spans="1:28" x14ac:dyDescent="0.25">
      <c r="A311" t="s">
        <v>58</v>
      </c>
      <c r="B311" s="1">
        <v>42442</v>
      </c>
      <c r="C311" t="s">
        <v>77</v>
      </c>
      <c r="D311" t="s">
        <v>30</v>
      </c>
      <c r="E311" t="s">
        <v>31</v>
      </c>
      <c r="F311" t="s">
        <v>59</v>
      </c>
      <c r="G311">
        <v>2</v>
      </c>
      <c r="H311">
        <v>2633.33</v>
      </c>
      <c r="I311">
        <v>0</v>
      </c>
      <c r="J311">
        <v>0</v>
      </c>
      <c r="K311">
        <v>0</v>
      </c>
      <c r="L311">
        <v>2633.33</v>
      </c>
      <c r="N311">
        <v>2205.44</v>
      </c>
      <c r="O311">
        <v>2205.44</v>
      </c>
      <c r="P311">
        <v>237</v>
      </c>
      <c r="Q311" t="s">
        <v>33</v>
      </c>
      <c r="R311" t="s">
        <v>34</v>
      </c>
      <c r="S311" t="s">
        <v>35</v>
      </c>
      <c r="T311" t="s">
        <v>36</v>
      </c>
      <c r="U311" t="s">
        <v>47</v>
      </c>
      <c r="V311" t="s">
        <v>38</v>
      </c>
      <c r="W311" t="s">
        <v>53</v>
      </c>
      <c r="X311" t="s">
        <v>76</v>
      </c>
      <c r="Y311" t="s">
        <v>74</v>
      </c>
      <c r="Z311" t="s">
        <v>45</v>
      </c>
      <c r="AA311">
        <v>45</v>
      </c>
      <c r="AB311">
        <v>0</v>
      </c>
    </row>
    <row r="312" spans="1:28" x14ac:dyDescent="0.25">
      <c r="A312" t="s">
        <v>58</v>
      </c>
      <c r="B312" s="1">
        <v>43763</v>
      </c>
      <c r="C312" t="s">
        <v>77</v>
      </c>
      <c r="D312" t="s">
        <v>30</v>
      </c>
      <c r="E312" t="s">
        <v>31</v>
      </c>
      <c r="F312" t="s">
        <v>59</v>
      </c>
      <c r="G312">
        <v>2</v>
      </c>
      <c r="H312">
        <v>2800</v>
      </c>
      <c r="I312">
        <v>0</v>
      </c>
      <c r="J312">
        <v>0</v>
      </c>
      <c r="K312">
        <v>0</v>
      </c>
      <c r="L312">
        <v>4550</v>
      </c>
      <c r="M312">
        <v>2158.5300000000002</v>
      </c>
      <c r="N312">
        <v>1748.67</v>
      </c>
      <c r="O312">
        <v>3907.2000000000003</v>
      </c>
      <c r="P312">
        <v>409.5</v>
      </c>
      <c r="Q312" t="s">
        <v>33</v>
      </c>
      <c r="R312" t="s">
        <v>34</v>
      </c>
      <c r="S312" t="s">
        <v>39</v>
      </c>
      <c r="T312" t="s">
        <v>36</v>
      </c>
      <c r="U312" t="s">
        <v>47</v>
      </c>
      <c r="V312" t="s">
        <v>38</v>
      </c>
      <c r="W312" t="s">
        <v>35</v>
      </c>
      <c r="X312" t="s">
        <v>76</v>
      </c>
      <c r="Y312" t="s">
        <v>74</v>
      </c>
      <c r="Z312" t="s">
        <v>45</v>
      </c>
      <c r="AA312">
        <v>45</v>
      </c>
      <c r="AB312">
        <v>0</v>
      </c>
    </row>
    <row r="313" spans="1:28" x14ac:dyDescent="0.25">
      <c r="A313" t="s">
        <v>61</v>
      </c>
      <c r="B313" s="1">
        <v>42546</v>
      </c>
      <c r="C313" t="s">
        <v>77</v>
      </c>
      <c r="D313" t="s">
        <v>30</v>
      </c>
      <c r="E313" t="s">
        <v>31</v>
      </c>
      <c r="F313" t="s">
        <v>59</v>
      </c>
      <c r="G313">
        <v>2</v>
      </c>
      <c r="H313">
        <v>4200</v>
      </c>
      <c r="I313">
        <v>0</v>
      </c>
      <c r="J313">
        <v>0</v>
      </c>
      <c r="K313">
        <v>0</v>
      </c>
      <c r="L313">
        <v>4200</v>
      </c>
      <c r="M313">
        <v>1845.65</v>
      </c>
      <c r="N313">
        <v>1555.39</v>
      </c>
      <c r="O313">
        <v>3401.04</v>
      </c>
      <c r="P313">
        <v>378</v>
      </c>
      <c r="Q313" t="s">
        <v>33</v>
      </c>
      <c r="R313" t="s">
        <v>43</v>
      </c>
      <c r="S313" t="s">
        <v>39</v>
      </c>
      <c r="T313" t="s">
        <v>36</v>
      </c>
      <c r="U313" t="s">
        <v>47</v>
      </c>
      <c r="V313" t="s">
        <v>38</v>
      </c>
      <c r="W313" t="s">
        <v>53</v>
      </c>
      <c r="X313" t="s">
        <v>76</v>
      </c>
      <c r="Y313" t="s">
        <v>41</v>
      </c>
      <c r="Z313" t="s">
        <v>45</v>
      </c>
      <c r="AA313">
        <v>135</v>
      </c>
      <c r="AB313">
        <v>0</v>
      </c>
    </row>
    <row r="314" spans="1:28" x14ac:dyDescent="0.25">
      <c r="A314" t="s">
        <v>61</v>
      </c>
      <c r="B314" s="1">
        <v>42546</v>
      </c>
      <c r="C314" t="s">
        <v>77</v>
      </c>
      <c r="D314" t="s">
        <v>30</v>
      </c>
      <c r="E314" t="s">
        <v>31</v>
      </c>
      <c r="F314" t="s">
        <v>62</v>
      </c>
      <c r="G314">
        <v>2</v>
      </c>
      <c r="H314">
        <v>4200</v>
      </c>
      <c r="I314">
        <v>0</v>
      </c>
      <c r="J314">
        <v>0</v>
      </c>
      <c r="K314">
        <v>0</v>
      </c>
      <c r="L314">
        <v>4200</v>
      </c>
      <c r="M314">
        <v>1847.54</v>
      </c>
      <c r="N314">
        <v>1577.91</v>
      </c>
      <c r="O314">
        <v>3425.45</v>
      </c>
      <c r="P314">
        <v>378</v>
      </c>
      <c r="Q314" t="s">
        <v>33</v>
      </c>
      <c r="R314" t="s">
        <v>34</v>
      </c>
      <c r="S314" t="s">
        <v>39</v>
      </c>
      <c r="T314" t="s">
        <v>44</v>
      </c>
      <c r="U314" t="s">
        <v>37</v>
      </c>
      <c r="V314" t="s">
        <v>50</v>
      </c>
      <c r="W314" t="s">
        <v>53</v>
      </c>
      <c r="X314" t="s">
        <v>76</v>
      </c>
      <c r="Y314" t="s">
        <v>41</v>
      </c>
      <c r="Z314" t="s">
        <v>45</v>
      </c>
      <c r="AA314">
        <v>135</v>
      </c>
      <c r="AB314">
        <v>0</v>
      </c>
    </row>
    <row r="315" spans="1:28" x14ac:dyDescent="0.25">
      <c r="A315" t="s">
        <v>61</v>
      </c>
      <c r="B315" s="1">
        <v>43212</v>
      </c>
      <c r="C315" t="s">
        <v>77</v>
      </c>
      <c r="D315" t="s">
        <v>30</v>
      </c>
      <c r="E315" t="s">
        <v>31</v>
      </c>
      <c r="F315" t="s">
        <v>62</v>
      </c>
      <c r="G315">
        <v>2</v>
      </c>
      <c r="H315">
        <v>4300</v>
      </c>
      <c r="I315">
        <v>0</v>
      </c>
      <c r="J315">
        <v>0</v>
      </c>
      <c r="K315">
        <v>0</v>
      </c>
      <c r="L315">
        <v>4300</v>
      </c>
      <c r="M315">
        <v>1865.38</v>
      </c>
      <c r="N315">
        <v>1580.84</v>
      </c>
      <c r="O315">
        <v>3446.2200000000003</v>
      </c>
      <c r="P315">
        <v>387</v>
      </c>
      <c r="Q315" t="s">
        <v>33</v>
      </c>
      <c r="R315" t="s">
        <v>34</v>
      </c>
      <c r="S315" t="s">
        <v>53</v>
      </c>
      <c r="T315" t="s">
        <v>46</v>
      </c>
      <c r="U315" t="s">
        <v>37</v>
      </c>
      <c r="V315" t="s">
        <v>38</v>
      </c>
      <c r="W315" t="s">
        <v>53</v>
      </c>
      <c r="X315" t="s">
        <v>76</v>
      </c>
      <c r="Y315" t="s">
        <v>41</v>
      </c>
      <c r="Z315" t="s">
        <v>45</v>
      </c>
      <c r="AA315">
        <v>90</v>
      </c>
      <c r="AB315">
        <v>0</v>
      </c>
    </row>
    <row r="316" spans="1:28" x14ac:dyDescent="0.25">
      <c r="A316" t="s">
        <v>63</v>
      </c>
      <c r="B316" s="1">
        <v>43212</v>
      </c>
      <c r="C316" t="s">
        <v>77</v>
      </c>
      <c r="D316" t="s">
        <v>30</v>
      </c>
      <c r="E316" t="s">
        <v>78</v>
      </c>
      <c r="F316" t="s">
        <v>62</v>
      </c>
      <c r="G316">
        <v>2</v>
      </c>
      <c r="H316">
        <v>4128.3999999999996</v>
      </c>
      <c r="I316">
        <v>0</v>
      </c>
      <c r="J316">
        <v>0</v>
      </c>
      <c r="K316">
        <v>0</v>
      </c>
      <c r="L316">
        <v>4328.3999999999996</v>
      </c>
      <c r="M316">
        <v>1706.13</v>
      </c>
      <c r="O316">
        <v>1706.13</v>
      </c>
      <c r="P316">
        <v>371.56</v>
      </c>
      <c r="Q316" t="s">
        <v>33</v>
      </c>
      <c r="R316" t="s">
        <v>34</v>
      </c>
      <c r="S316" t="s">
        <v>53</v>
      </c>
      <c r="T316" t="s">
        <v>44</v>
      </c>
      <c r="U316" t="s">
        <v>37</v>
      </c>
      <c r="V316" t="s">
        <v>38</v>
      </c>
      <c r="W316" t="s">
        <v>53</v>
      </c>
      <c r="X316" t="s">
        <v>76</v>
      </c>
      <c r="Y316" t="s">
        <v>41</v>
      </c>
      <c r="Z316" t="s">
        <v>45</v>
      </c>
      <c r="AA316">
        <v>90</v>
      </c>
      <c r="AB316">
        <v>0</v>
      </c>
    </row>
    <row r="317" spans="1:28" x14ac:dyDescent="0.25">
      <c r="A317" t="s">
        <v>63</v>
      </c>
      <c r="B317" s="1">
        <v>43212</v>
      </c>
      <c r="C317" t="s">
        <v>77</v>
      </c>
      <c r="D317" t="s">
        <v>30</v>
      </c>
      <c r="E317" t="s">
        <v>78</v>
      </c>
      <c r="F317" t="s">
        <v>64</v>
      </c>
      <c r="G317">
        <v>2</v>
      </c>
      <c r="H317">
        <v>4300</v>
      </c>
      <c r="I317">
        <v>0</v>
      </c>
      <c r="J317">
        <v>0</v>
      </c>
      <c r="K317">
        <v>0</v>
      </c>
      <c r="L317">
        <v>4300</v>
      </c>
      <c r="M317">
        <v>1909.04</v>
      </c>
      <c r="N317">
        <v>1628.67</v>
      </c>
      <c r="O317">
        <v>3537.71</v>
      </c>
      <c r="P317">
        <v>387</v>
      </c>
      <c r="Q317" t="s">
        <v>33</v>
      </c>
      <c r="R317" t="s">
        <v>43</v>
      </c>
      <c r="S317" t="s">
        <v>35</v>
      </c>
      <c r="T317" t="s">
        <v>44</v>
      </c>
      <c r="U317" t="s">
        <v>37</v>
      </c>
      <c r="V317" t="s">
        <v>38</v>
      </c>
      <c r="W317" t="s">
        <v>39</v>
      </c>
      <c r="X317" t="s">
        <v>76</v>
      </c>
      <c r="Y317" t="s">
        <v>74</v>
      </c>
      <c r="Z317" t="s">
        <v>42</v>
      </c>
      <c r="AA317">
        <v>45</v>
      </c>
      <c r="AB317">
        <v>240</v>
      </c>
    </row>
    <row r="318" spans="1:28" x14ac:dyDescent="0.25">
      <c r="A318" t="s">
        <v>63</v>
      </c>
      <c r="B318" s="1">
        <v>43212</v>
      </c>
      <c r="C318" t="s">
        <v>77</v>
      </c>
      <c r="D318" t="s">
        <v>30</v>
      </c>
      <c r="E318" t="s">
        <v>78</v>
      </c>
      <c r="F318" t="s">
        <v>64</v>
      </c>
      <c r="G318">
        <v>2</v>
      </c>
      <c r="H318">
        <v>4300</v>
      </c>
      <c r="I318">
        <v>0</v>
      </c>
      <c r="J318">
        <v>0</v>
      </c>
      <c r="K318">
        <v>0</v>
      </c>
      <c r="L318">
        <v>4300</v>
      </c>
      <c r="M318">
        <v>1921.19</v>
      </c>
      <c r="N318">
        <v>1628.67</v>
      </c>
      <c r="O318">
        <v>3549.86</v>
      </c>
      <c r="Q318" t="s">
        <v>33</v>
      </c>
      <c r="R318" t="s">
        <v>43</v>
      </c>
      <c r="S318" t="s">
        <v>39</v>
      </c>
      <c r="T318" t="s">
        <v>36</v>
      </c>
      <c r="U318" t="s">
        <v>37</v>
      </c>
      <c r="V318" t="s">
        <v>38</v>
      </c>
      <c r="W318" t="s">
        <v>53</v>
      </c>
      <c r="X318" t="s">
        <v>76</v>
      </c>
      <c r="Y318" t="s">
        <v>41</v>
      </c>
      <c r="Z318" t="s">
        <v>42</v>
      </c>
      <c r="AA318">
        <v>135</v>
      </c>
      <c r="AB318">
        <v>240</v>
      </c>
    </row>
    <row r="319" spans="1:28" x14ac:dyDescent="0.25">
      <c r="A319" t="s">
        <v>66</v>
      </c>
      <c r="B319" s="1">
        <v>42721</v>
      </c>
      <c r="C319" t="s">
        <v>77</v>
      </c>
      <c r="D319" t="s">
        <v>30</v>
      </c>
      <c r="E319" t="s">
        <v>78</v>
      </c>
      <c r="F319" t="s">
        <v>64</v>
      </c>
      <c r="G319">
        <v>3</v>
      </c>
      <c r="H319">
        <v>3899</v>
      </c>
      <c r="I319">
        <v>186</v>
      </c>
      <c r="J319">
        <v>1500</v>
      </c>
      <c r="K319">
        <v>0</v>
      </c>
      <c r="L319">
        <v>8642.36</v>
      </c>
      <c r="M319">
        <v>4817.55</v>
      </c>
      <c r="O319">
        <v>4817.55</v>
      </c>
      <c r="P319">
        <v>502.65</v>
      </c>
      <c r="Q319" t="s">
        <v>33</v>
      </c>
      <c r="R319" t="s">
        <v>34</v>
      </c>
      <c r="S319" t="s">
        <v>39</v>
      </c>
      <c r="T319" t="s">
        <v>36</v>
      </c>
      <c r="U319" t="s">
        <v>37</v>
      </c>
      <c r="V319" t="s">
        <v>38</v>
      </c>
      <c r="W319" t="s">
        <v>53</v>
      </c>
      <c r="X319" t="s">
        <v>76</v>
      </c>
      <c r="Y319" t="s">
        <v>74</v>
      </c>
      <c r="Z319" t="s">
        <v>42</v>
      </c>
      <c r="AA319">
        <v>45</v>
      </c>
      <c r="AB319">
        <v>240</v>
      </c>
    </row>
    <row r="320" spans="1:28" x14ac:dyDescent="0.25">
      <c r="A320" t="s">
        <v>68</v>
      </c>
      <c r="B320" s="1">
        <v>42721</v>
      </c>
      <c r="C320" t="s">
        <v>77</v>
      </c>
      <c r="D320" t="s">
        <v>30</v>
      </c>
      <c r="E320" t="s">
        <v>78</v>
      </c>
      <c r="F320" t="s">
        <v>69</v>
      </c>
      <c r="G320">
        <v>3</v>
      </c>
      <c r="H320">
        <v>3899</v>
      </c>
      <c r="I320">
        <v>186</v>
      </c>
      <c r="J320">
        <v>1500</v>
      </c>
      <c r="K320">
        <v>76.42</v>
      </c>
      <c r="L320">
        <v>7898.92</v>
      </c>
      <c r="M320">
        <v>6804.1</v>
      </c>
      <c r="O320">
        <v>6804.1</v>
      </c>
      <c r="P320">
        <v>710.9</v>
      </c>
      <c r="Q320" t="s">
        <v>33</v>
      </c>
      <c r="R320" t="s">
        <v>34</v>
      </c>
      <c r="S320" t="s">
        <v>39</v>
      </c>
      <c r="T320" t="s">
        <v>36</v>
      </c>
      <c r="U320" t="s">
        <v>37</v>
      </c>
      <c r="V320" t="s">
        <v>38</v>
      </c>
      <c r="W320" t="s">
        <v>53</v>
      </c>
      <c r="X320" t="s">
        <v>76</v>
      </c>
      <c r="Y320" t="s">
        <v>41</v>
      </c>
      <c r="Z320" t="s">
        <v>42</v>
      </c>
      <c r="AA320">
        <v>135</v>
      </c>
      <c r="AB320">
        <v>240</v>
      </c>
    </row>
    <row r="321" spans="1:28" x14ac:dyDescent="0.25">
      <c r="A321" t="s">
        <v>68</v>
      </c>
      <c r="B321" s="1">
        <v>42539</v>
      </c>
      <c r="C321" t="s">
        <v>77</v>
      </c>
      <c r="D321" t="s">
        <v>30</v>
      </c>
      <c r="E321" t="s">
        <v>78</v>
      </c>
      <c r="F321" t="s">
        <v>69</v>
      </c>
      <c r="G321">
        <v>3</v>
      </c>
      <c r="H321">
        <v>3899</v>
      </c>
      <c r="I321">
        <v>186</v>
      </c>
      <c r="J321">
        <v>1500</v>
      </c>
      <c r="K321">
        <v>0</v>
      </c>
      <c r="L321">
        <v>5585</v>
      </c>
      <c r="M321">
        <v>4075.07</v>
      </c>
      <c r="O321">
        <v>4075.07</v>
      </c>
      <c r="P321">
        <v>502.65</v>
      </c>
      <c r="Q321" t="s">
        <v>33</v>
      </c>
      <c r="R321" t="s">
        <v>34</v>
      </c>
      <c r="S321" t="s">
        <v>39</v>
      </c>
      <c r="T321" t="s">
        <v>36</v>
      </c>
      <c r="U321" t="s">
        <v>37</v>
      </c>
      <c r="V321" t="s">
        <v>38</v>
      </c>
      <c r="W321" t="s">
        <v>35</v>
      </c>
      <c r="X321" t="s">
        <v>76</v>
      </c>
      <c r="Y321" t="s">
        <v>41</v>
      </c>
      <c r="Z321" t="s">
        <v>42</v>
      </c>
      <c r="AA321">
        <v>135</v>
      </c>
      <c r="AB321">
        <v>240</v>
      </c>
    </row>
    <row r="322" spans="1:28" x14ac:dyDescent="0.25">
      <c r="A322" t="s">
        <v>68</v>
      </c>
      <c r="B322" s="1">
        <v>42539</v>
      </c>
      <c r="C322" t="s">
        <v>77</v>
      </c>
      <c r="D322" t="s">
        <v>30</v>
      </c>
      <c r="E322" t="s">
        <v>78</v>
      </c>
      <c r="F322" t="s">
        <v>69</v>
      </c>
      <c r="G322">
        <v>3</v>
      </c>
      <c r="H322">
        <v>5368</v>
      </c>
      <c r="I322">
        <v>186</v>
      </c>
      <c r="J322">
        <v>0</v>
      </c>
      <c r="K322">
        <v>0</v>
      </c>
      <c r="L322">
        <v>5554</v>
      </c>
      <c r="M322">
        <v>4318.0200000000004</v>
      </c>
      <c r="O322">
        <v>4318.0200000000004</v>
      </c>
      <c r="P322">
        <v>499.86</v>
      </c>
      <c r="Q322" t="s">
        <v>33</v>
      </c>
      <c r="R322" t="s">
        <v>43</v>
      </c>
      <c r="S322" t="s">
        <v>39</v>
      </c>
      <c r="T322" t="s">
        <v>36</v>
      </c>
      <c r="U322" t="s">
        <v>47</v>
      </c>
      <c r="V322" t="s">
        <v>38</v>
      </c>
      <c r="W322" t="s">
        <v>53</v>
      </c>
      <c r="X322" t="s">
        <v>76</v>
      </c>
      <c r="Y322" t="s">
        <v>74</v>
      </c>
      <c r="Z322" t="s">
        <v>42</v>
      </c>
      <c r="AA322">
        <v>45</v>
      </c>
      <c r="AB322">
        <v>240</v>
      </c>
    </row>
    <row r="323" spans="1:28" x14ac:dyDescent="0.25">
      <c r="A323" t="s">
        <v>70</v>
      </c>
      <c r="B323" s="1">
        <v>42539</v>
      </c>
      <c r="C323" t="s">
        <v>77</v>
      </c>
      <c r="D323" t="s">
        <v>30</v>
      </c>
      <c r="E323" t="s">
        <v>78</v>
      </c>
      <c r="F323" t="s">
        <v>71</v>
      </c>
      <c r="G323">
        <v>4</v>
      </c>
      <c r="H323">
        <v>9150.67</v>
      </c>
      <c r="I323">
        <v>186</v>
      </c>
      <c r="J323">
        <v>0</v>
      </c>
      <c r="K323">
        <v>0</v>
      </c>
      <c r="L323">
        <v>9336.67</v>
      </c>
      <c r="M323">
        <v>8013.7999999999993</v>
      </c>
      <c r="O323">
        <v>8013.7999999999993</v>
      </c>
      <c r="P323">
        <v>856.5</v>
      </c>
      <c r="Q323" t="s">
        <v>33</v>
      </c>
      <c r="R323" t="s">
        <v>34</v>
      </c>
      <c r="S323" t="s">
        <v>39</v>
      </c>
      <c r="T323" t="s">
        <v>36</v>
      </c>
      <c r="U323" t="s">
        <v>47</v>
      </c>
      <c r="V323" t="s">
        <v>38</v>
      </c>
      <c r="W323" t="s">
        <v>53</v>
      </c>
      <c r="X323" t="s">
        <v>75</v>
      </c>
      <c r="Y323" t="s">
        <v>74</v>
      </c>
      <c r="Z323" t="s">
        <v>42</v>
      </c>
      <c r="AA323">
        <v>45</v>
      </c>
      <c r="AB323">
        <v>240</v>
      </c>
    </row>
    <row r="324" spans="1:28" x14ac:dyDescent="0.25">
      <c r="A324" t="s">
        <v>70</v>
      </c>
      <c r="B324" s="1">
        <v>42539</v>
      </c>
      <c r="C324" t="s">
        <v>77</v>
      </c>
      <c r="D324" t="s">
        <v>30</v>
      </c>
      <c r="E324" t="s">
        <v>78</v>
      </c>
      <c r="F324" t="s">
        <v>71</v>
      </c>
      <c r="G324">
        <v>4</v>
      </c>
      <c r="H324">
        <v>8562.5</v>
      </c>
      <c r="I324">
        <v>186</v>
      </c>
      <c r="J324">
        <v>0</v>
      </c>
      <c r="L324">
        <v>8748.5</v>
      </c>
      <c r="M324">
        <v>7477.4800000000005</v>
      </c>
      <c r="O324">
        <v>7477.4800000000005</v>
      </c>
      <c r="P324">
        <v>787.37</v>
      </c>
      <c r="Q324" t="s">
        <v>33</v>
      </c>
      <c r="R324" t="s">
        <v>34</v>
      </c>
      <c r="S324" t="s">
        <v>53</v>
      </c>
      <c r="T324" t="s">
        <v>36</v>
      </c>
      <c r="U324" t="s">
        <v>47</v>
      </c>
      <c r="V324" t="s">
        <v>38</v>
      </c>
      <c r="W324" t="s">
        <v>53</v>
      </c>
      <c r="X324" t="s">
        <v>75</v>
      </c>
      <c r="Y324" t="s">
        <v>41</v>
      </c>
      <c r="Z324" t="s">
        <v>42</v>
      </c>
      <c r="AA324">
        <v>90</v>
      </c>
      <c r="AB324">
        <v>240</v>
      </c>
    </row>
    <row r="325" spans="1:28" x14ac:dyDescent="0.25">
      <c r="A325" t="s">
        <v>70</v>
      </c>
      <c r="B325" s="1">
        <v>42539</v>
      </c>
      <c r="C325" t="s">
        <v>77</v>
      </c>
      <c r="D325" t="s">
        <v>30</v>
      </c>
      <c r="E325" t="s">
        <v>78</v>
      </c>
      <c r="F325" t="s">
        <v>71</v>
      </c>
      <c r="G325">
        <v>4</v>
      </c>
      <c r="H325">
        <v>7577.17</v>
      </c>
      <c r="I325">
        <v>186</v>
      </c>
      <c r="J325">
        <v>0</v>
      </c>
      <c r="K325">
        <v>0</v>
      </c>
      <c r="L325">
        <v>9897</v>
      </c>
      <c r="M325">
        <v>8357.3799999999992</v>
      </c>
      <c r="O325">
        <v>8357.3799999999992</v>
      </c>
      <c r="P325">
        <v>890.73</v>
      </c>
      <c r="Q325" t="s">
        <v>33</v>
      </c>
      <c r="R325" t="s">
        <v>34</v>
      </c>
      <c r="S325" t="s">
        <v>53</v>
      </c>
      <c r="T325" t="s">
        <v>36</v>
      </c>
      <c r="U325" t="s">
        <v>37</v>
      </c>
      <c r="V325" t="s">
        <v>38</v>
      </c>
      <c r="W325" t="s">
        <v>53</v>
      </c>
      <c r="X325" t="s">
        <v>76</v>
      </c>
      <c r="Y325" t="s">
        <v>41</v>
      </c>
      <c r="Z325" t="s">
        <v>45</v>
      </c>
      <c r="AA325">
        <v>90</v>
      </c>
      <c r="AB325">
        <v>0</v>
      </c>
    </row>
    <row r="326" spans="1:28" x14ac:dyDescent="0.25">
      <c r="A326" t="s">
        <v>72</v>
      </c>
      <c r="B326" s="1">
        <v>42539</v>
      </c>
      <c r="C326" t="s">
        <v>77</v>
      </c>
      <c r="D326" t="s">
        <v>30</v>
      </c>
      <c r="E326" t="s">
        <v>78</v>
      </c>
      <c r="F326" t="s">
        <v>32</v>
      </c>
      <c r="G326">
        <v>5</v>
      </c>
      <c r="H326">
        <v>9220</v>
      </c>
      <c r="I326">
        <v>0</v>
      </c>
      <c r="J326">
        <v>880</v>
      </c>
      <c r="K326">
        <v>0</v>
      </c>
      <c r="L326">
        <v>16142.259999999998</v>
      </c>
      <c r="M326">
        <v>9312.83</v>
      </c>
      <c r="O326">
        <v>9312.83</v>
      </c>
      <c r="P326">
        <v>998.64</v>
      </c>
      <c r="Q326" t="s">
        <v>56</v>
      </c>
      <c r="R326" t="s">
        <v>43</v>
      </c>
      <c r="S326" t="s">
        <v>35</v>
      </c>
      <c r="T326" t="s">
        <v>36</v>
      </c>
      <c r="U326" t="s">
        <v>47</v>
      </c>
      <c r="V326" t="s">
        <v>38</v>
      </c>
      <c r="W326" t="s">
        <v>53</v>
      </c>
      <c r="X326" t="s">
        <v>76</v>
      </c>
      <c r="Y326" t="s">
        <v>41</v>
      </c>
      <c r="Z326" t="s">
        <v>45</v>
      </c>
      <c r="AA326">
        <v>90</v>
      </c>
      <c r="AB326">
        <v>0</v>
      </c>
    </row>
    <row r="327" spans="1:28" x14ac:dyDescent="0.25">
      <c r="A327" t="s">
        <v>72</v>
      </c>
      <c r="B327" s="1">
        <v>42539</v>
      </c>
      <c r="C327" t="s">
        <v>77</v>
      </c>
      <c r="D327" t="s">
        <v>30</v>
      </c>
      <c r="E327" t="s">
        <v>78</v>
      </c>
      <c r="F327" t="s">
        <v>32</v>
      </c>
      <c r="G327">
        <v>5</v>
      </c>
      <c r="H327">
        <v>10450</v>
      </c>
      <c r="I327">
        <v>0</v>
      </c>
      <c r="J327">
        <v>1000</v>
      </c>
      <c r="K327">
        <v>0</v>
      </c>
      <c r="L327">
        <v>12250</v>
      </c>
      <c r="M327">
        <v>10047.86</v>
      </c>
      <c r="N327">
        <v>304.5</v>
      </c>
      <c r="O327">
        <v>10352.36</v>
      </c>
      <c r="P327">
        <v>1102.5</v>
      </c>
      <c r="Q327" t="s">
        <v>56</v>
      </c>
      <c r="R327" t="s">
        <v>43</v>
      </c>
      <c r="S327" t="s">
        <v>39</v>
      </c>
      <c r="T327" t="s">
        <v>36</v>
      </c>
      <c r="U327" t="s">
        <v>37</v>
      </c>
      <c r="V327" t="s">
        <v>38</v>
      </c>
      <c r="W327" t="s">
        <v>53</v>
      </c>
      <c r="X327" t="s">
        <v>76</v>
      </c>
      <c r="Y327" t="s">
        <v>41</v>
      </c>
      <c r="Z327" t="s">
        <v>45</v>
      </c>
      <c r="AA327">
        <v>135</v>
      </c>
      <c r="AB327">
        <v>0</v>
      </c>
    </row>
    <row r="328" spans="1:28" x14ac:dyDescent="0.25">
      <c r="A328" t="s">
        <v>72</v>
      </c>
      <c r="B328" s="1">
        <v>43434</v>
      </c>
      <c r="C328" t="s">
        <v>77</v>
      </c>
      <c r="D328" t="s">
        <v>30</v>
      </c>
      <c r="E328" t="s">
        <v>78</v>
      </c>
      <c r="F328" t="s">
        <v>32</v>
      </c>
      <c r="G328">
        <v>4</v>
      </c>
      <c r="H328">
        <v>10316.67</v>
      </c>
      <c r="I328">
        <v>0</v>
      </c>
      <c r="J328">
        <v>1000</v>
      </c>
      <c r="K328">
        <v>0</v>
      </c>
      <c r="L328">
        <v>11316.67</v>
      </c>
      <c r="M328">
        <v>7010.96</v>
      </c>
      <c r="N328">
        <v>2133.19</v>
      </c>
      <c r="O328">
        <v>9144.15</v>
      </c>
      <c r="P328">
        <v>1018.5</v>
      </c>
      <c r="Q328" t="s">
        <v>56</v>
      </c>
      <c r="R328" t="s">
        <v>34</v>
      </c>
      <c r="S328" t="s">
        <v>39</v>
      </c>
      <c r="T328" t="s">
        <v>44</v>
      </c>
      <c r="U328" t="s">
        <v>47</v>
      </c>
      <c r="V328" t="s">
        <v>38</v>
      </c>
      <c r="W328" t="s">
        <v>53</v>
      </c>
      <c r="X328" t="s">
        <v>76</v>
      </c>
      <c r="Y328" t="s">
        <v>74</v>
      </c>
      <c r="Z328" t="s">
        <v>45</v>
      </c>
      <c r="AA328">
        <v>45</v>
      </c>
      <c r="AB328">
        <v>0</v>
      </c>
    </row>
    <row r="329" spans="1:28" x14ac:dyDescent="0.25">
      <c r="A329" t="s">
        <v>73</v>
      </c>
      <c r="B329" s="1">
        <v>43434</v>
      </c>
      <c r="C329" t="s">
        <v>77</v>
      </c>
      <c r="D329" t="s">
        <v>30</v>
      </c>
      <c r="E329" t="s">
        <v>31</v>
      </c>
      <c r="F329" t="s">
        <v>49</v>
      </c>
      <c r="G329">
        <v>4</v>
      </c>
      <c r="H329">
        <v>11400</v>
      </c>
      <c r="I329">
        <v>0</v>
      </c>
      <c r="J329">
        <v>0</v>
      </c>
      <c r="K329">
        <v>0</v>
      </c>
      <c r="L329">
        <v>11400</v>
      </c>
      <c r="M329">
        <v>9496.64</v>
      </c>
      <c r="O329">
        <v>9496.64</v>
      </c>
      <c r="P329">
        <v>1026</v>
      </c>
      <c r="Q329" t="s">
        <v>33</v>
      </c>
      <c r="R329" t="s">
        <v>43</v>
      </c>
      <c r="S329" t="s">
        <v>39</v>
      </c>
      <c r="T329" t="s">
        <v>46</v>
      </c>
      <c r="U329" t="s">
        <v>37</v>
      </c>
      <c r="V329" t="s">
        <v>65</v>
      </c>
      <c r="W329" t="s">
        <v>53</v>
      </c>
      <c r="X329" t="s">
        <v>76</v>
      </c>
      <c r="Y329" t="s">
        <v>74</v>
      </c>
      <c r="Z329" t="s">
        <v>45</v>
      </c>
      <c r="AA329">
        <v>45</v>
      </c>
      <c r="AB329">
        <v>0</v>
      </c>
    </row>
    <row r="330" spans="1:28" x14ac:dyDescent="0.25">
      <c r="A330" t="s">
        <v>73</v>
      </c>
      <c r="B330" s="1">
        <v>43434</v>
      </c>
      <c r="C330" t="s">
        <v>77</v>
      </c>
      <c r="D330" t="s">
        <v>30</v>
      </c>
      <c r="E330" t="s">
        <v>31</v>
      </c>
      <c r="F330" t="s">
        <v>49</v>
      </c>
      <c r="G330">
        <v>4</v>
      </c>
      <c r="H330">
        <v>13047.81</v>
      </c>
      <c r="I330">
        <v>0</v>
      </c>
      <c r="J330">
        <v>0</v>
      </c>
      <c r="K330">
        <v>0</v>
      </c>
      <c r="L330">
        <v>13847.81</v>
      </c>
      <c r="M330">
        <v>11503.339999999998</v>
      </c>
      <c r="O330">
        <v>11503.339999999998</v>
      </c>
      <c r="P330">
        <v>1242</v>
      </c>
      <c r="Q330" t="s">
        <v>33</v>
      </c>
      <c r="R330" t="s">
        <v>34</v>
      </c>
      <c r="S330" t="s">
        <v>39</v>
      </c>
      <c r="T330" t="s">
        <v>44</v>
      </c>
      <c r="U330" t="s">
        <v>37</v>
      </c>
      <c r="V330" t="s">
        <v>38</v>
      </c>
      <c r="W330" t="s">
        <v>35</v>
      </c>
      <c r="X330" t="s">
        <v>76</v>
      </c>
      <c r="Y330" t="s">
        <v>41</v>
      </c>
      <c r="Z330" t="s">
        <v>45</v>
      </c>
      <c r="AA330">
        <v>135</v>
      </c>
      <c r="AB330">
        <v>0</v>
      </c>
    </row>
    <row r="331" spans="1:28" x14ac:dyDescent="0.25">
      <c r="A331" t="s">
        <v>73</v>
      </c>
      <c r="B331" s="1">
        <v>43434</v>
      </c>
      <c r="C331" t="s">
        <v>77</v>
      </c>
      <c r="D331" t="s">
        <v>30</v>
      </c>
      <c r="E331" t="s">
        <v>31</v>
      </c>
      <c r="F331" t="s">
        <v>49</v>
      </c>
      <c r="G331">
        <v>4</v>
      </c>
      <c r="H331">
        <v>11970</v>
      </c>
      <c r="I331">
        <v>0</v>
      </c>
      <c r="J331">
        <v>0</v>
      </c>
      <c r="L331">
        <v>12600</v>
      </c>
      <c r="M331">
        <v>10442.49</v>
      </c>
      <c r="O331">
        <v>10442.49</v>
      </c>
      <c r="P331">
        <v>1134</v>
      </c>
      <c r="Q331" t="s">
        <v>33</v>
      </c>
      <c r="R331" t="s">
        <v>34</v>
      </c>
      <c r="S331" t="s">
        <v>39</v>
      </c>
      <c r="T331" t="s">
        <v>44</v>
      </c>
      <c r="U331" t="s">
        <v>37</v>
      </c>
      <c r="V331" t="s">
        <v>50</v>
      </c>
      <c r="W331" t="s">
        <v>53</v>
      </c>
      <c r="X331" t="s">
        <v>76</v>
      </c>
      <c r="Y331" t="s">
        <v>74</v>
      </c>
      <c r="Z331" t="s">
        <v>45</v>
      </c>
      <c r="AA331">
        <v>45</v>
      </c>
      <c r="AB331">
        <v>0</v>
      </c>
    </row>
    <row r="332" spans="1:28" x14ac:dyDescent="0.25">
      <c r="A332" t="s">
        <v>28</v>
      </c>
      <c r="B332" s="1">
        <v>42685</v>
      </c>
      <c r="C332" t="s">
        <v>77</v>
      </c>
      <c r="D332" t="s">
        <v>30</v>
      </c>
      <c r="E332" t="s">
        <v>31</v>
      </c>
      <c r="F332" t="s">
        <v>52</v>
      </c>
      <c r="G332">
        <v>4</v>
      </c>
      <c r="H332">
        <v>12600</v>
      </c>
      <c r="I332">
        <v>0</v>
      </c>
      <c r="J332">
        <v>0</v>
      </c>
      <c r="K332">
        <v>0</v>
      </c>
      <c r="L332">
        <v>12600</v>
      </c>
      <c r="M332">
        <v>10426.379999999999</v>
      </c>
      <c r="O332">
        <v>10426.379999999999</v>
      </c>
      <c r="P332">
        <v>1134</v>
      </c>
      <c r="Q332" t="s">
        <v>33</v>
      </c>
      <c r="R332" t="s">
        <v>34</v>
      </c>
      <c r="S332" t="s">
        <v>35</v>
      </c>
      <c r="T332" t="s">
        <v>36</v>
      </c>
      <c r="U332" t="s">
        <v>37</v>
      </c>
      <c r="V332" t="s">
        <v>38</v>
      </c>
      <c r="W332" t="s">
        <v>53</v>
      </c>
      <c r="X332" t="s">
        <v>76</v>
      </c>
      <c r="Y332" t="s">
        <v>41</v>
      </c>
      <c r="Z332" t="s">
        <v>45</v>
      </c>
      <c r="AA332">
        <v>90</v>
      </c>
      <c r="AB332">
        <v>0</v>
      </c>
    </row>
    <row r="333" spans="1:28" x14ac:dyDescent="0.25">
      <c r="A333" t="s">
        <v>28</v>
      </c>
      <c r="B333" s="1">
        <v>42685</v>
      </c>
      <c r="C333" t="s">
        <v>77</v>
      </c>
      <c r="D333" t="s">
        <v>30</v>
      </c>
      <c r="E333" t="s">
        <v>31</v>
      </c>
      <c r="F333" t="s">
        <v>52</v>
      </c>
      <c r="G333">
        <v>5</v>
      </c>
      <c r="H333">
        <v>17100</v>
      </c>
      <c r="I333">
        <v>0</v>
      </c>
      <c r="J333">
        <v>0</v>
      </c>
      <c r="K333">
        <v>0</v>
      </c>
      <c r="L333">
        <v>19950</v>
      </c>
      <c r="M333">
        <v>10418.75</v>
      </c>
      <c r="N333">
        <v>3981.15</v>
      </c>
      <c r="O333">
        <v>14399.9</v>
      </c>
      <c r="P333">
        <v>1795.5</v>
      </c>
      <c r="Q333" t="s">
        <v>33</v>
      </c>
      <c r="R333" t="s">
        <v>43</v>
      </c>
      <c r="S333" t="s">
        <v>39</v>
      </c>
      <c r="T333" t="s">
        <v>44</v>
      </c>
      <c r="U333" t="s">
        <v>47</v>
      </c>
      <c r="V333" t="s">
        <v>50</v>
      </c>
      <c r="W333" t="s">
        <v>53</v>
      </c>
      <c r="X333" t="s">
        <v>76</v>
      </c>
      <c r="Y333" t="s">
        <v>74</v>
      </c>
      <c r="Z333" t="s">
        <v>45</v>
      </c>
      <c r="AA333">
        <v>45</v>
      </c>
      <c r="AB333">
        <v>0</v>
      </c>
    </row>
    <row r="334" spans="1:28" x14ac:dyDescent="0.25">
      <c r="A334" t="s">
        <v>28</v>
      </c>
      <c r="B334" s="1">
        <v>42537</v>
      </c>
      <c r="C334" t="s">
        <v>77</v>
      </c>
      <c r="D334" t="s">
        <v>30</v>
      </c>
      <c r="E334" t="s">
        <v>31</v>
      </c>
      <c r="F334" t="s">
        <v>52</v>
      </c>
      <c r="G334">
        <v>4</v>
      </c>
      <c r="H334">
        <v>13330</v>
      </c>
      <c r="I334">
        <v>0</v>
      </c>
      <c r="J334">
        <v>0</v>
      </c>
      <c r="K334">
        <v>0</v>
      </c>
      <c r="L334">
        <v>19770</v>
      </c>
      <c r="M334">
        <v>8799.18</v>
      </c>
      <c r="N334">
        <v>3561.15</v>
      </c>
      <c r="O334">
        <v>12360.33</v>
      </c>
      <c r="P334">
        <v>1779.3</v>
      </c>
      <c r="Q334" t="s">
        <v>33</v>
      </c>
      <c r="R334" t="s">
        <v>34</v>
      </c>
      <c r="S334" t="s">
        <v>39</v>
      </c>
      <c r="T334" t="s">
        <v>46</v>
      </c>
      <c r="U334" t="s">
        <v>37</v>
      </c>
      <c r="V334" t="s">
        <v>38</v>
      </c>
      <c r="W334" t="s">
        <v>39</v>
      </c>
      <c r="X334" t="s">
        <v>76</v>
      </c>
      <c r="Y334" t="s">
        <v>41</v>
      </c>
      <c r="Z334" t="s">
        <v>45</v>
      </c>
      <c r="AA334">
        <v>135</v>
      </c>
      <c r="AB334">
        <v>0</v>
      </c>
    </row>
    <row r="335" spans="1:28" x14ac:dyDescent="0.25">
      <c r="A335" t="s">
        <v>48</v>
      </c>
      <c r="B335" s="1">
        <v>43391</v>
      </c>
      <c r="C335" t="s">
        <v>77</v>
      </c>
      <c r="D335" t="s">
        <v>30</v>
      </c>
      <c r="E335" t="s">
        <v>31</v>
      </c>
      <c r="F335" t="s">
        <v>57</v>
      </c>
      <c r="G335">
        <v>5</v>
      </c>
      <c r="H335">
        <v>16613.330000000002</v>
      </c>
      <c r="I335">
        <v>0</v>
      </c>
      <c r="J335">
        <v>0</v>
      </c>
      <c r="K335">
        <v>0</v>
      </c>
      <c r="L335">
        <v>16613.330000000002</v>
      </c>
      <c r="M335">
        <v>8752.1299999999992</v>
      </c>
      <c r="N335">
        <v>4436.5600000000004</v>
      </c>
      <c r="O335">
        <v>13188.689999999999</v>
      </c>
      <c r="P335">
        <v>1503.3</v>
      </c>
      <c r="Q335" t="s">
        <v>33</v>
      </c>
      <c r="R335" t="s">
        <v>34</v>
      </c>
      <c r="S335" t="s">
        <v>39</v>
      </c>
      <c r="T335" t="s">
        <v>44</v>
      </c>
      <c r="U335" t="s">
        <v>47</v>
      </c>
      <c r="V335" t="s">
        <v>38</v>
      </c>
      <c r="W335" t="s">
        <v>53</v>
      </c>
      <c r="X335" t="s">
        <v>76</v>
      </c>
      <c r="Y335" t="s">
        <v>74</v>
      </c>
      <c r="Z335" t="s">
        <v>45</v>
      </c>
      <c r="AA335">
        <v>45</v>
      </c>
      <c r="AB335">
        <v>0</v>
      </c>
    </row>
    <row r="336" spans="1:28" x14ac:dyDescent="0.25">
      <c r="A336" t="s">
        <v>48</v>
      </c>
      <c r="B336" s="1">
        <v>43391</v>
      </c>
      <c r="C336" t="s">
        <v>77</v>
      </c>
      <c r="D336" t="s">
        <v>30</v>
      </c>
      <c r="E336" t="s">
        <v>31</v>
      </c>
      <c r="F336" t="s">
        <v>57</v>
      </c>
      <c r="G336">
        <v>6</v>
      </c>
      <c r="H336">
        <v>17350</v>
      </c>
      <c r="I336">
        <v>0</v>
      </c>
      <c r="J336">
        <v>0</v>
      </c>
      <c r="K336">
        <v>0</v>
      </c>
      <c r="L336">
        <v>17350</v>
      </c>
      <c r="M336">
        <v>8815.69</v>
      </c>
      <c r="N336">
        <v>4524.96</v>
      </c>
      <c r="O336">
        <v>13340.650000000001</v>
      </c>
      <c r="P336">
        <v>1561.5</v>
      </c>
      <c r="Q336" t="s">
        <v>33</v>
      </c>
      <c r="R336" t="s">
        <v>34</v>
      </c>
      <c r="S336" t="s">
        <v>39</v>
      </c>
      <c r="T336" t="s">
        <v>44</v>
      </c>
      <c r="U336" t="s">
        <v>47</v>
      </c>
      <c r="V336" t="s">
        <v>38</v>
      </c>
      <c r="W336" t="s">
        <v>35</v>
      </c>
      <c r="X336" t="s">
        <v>76</v>
      </c>
      <c r="Y336" t="s">
        <v>74</v>
      </c>
      <c r="Z336" t="s">
        <v>45</v>
      </c>
      <c r="AA336">
        <v>45</v>
      </c>
      <c r="AB336">
        <v>0</v>
      </c>
    </row>
    <row r="337" spans="1:28" x14ac:dyDescent="0.25">
      <c r="A337" t="s">
        <v>48</v>
      </c>
      <c r="B337" s="1">
        <v>43630</v>
      </c>
      <c r="C337" t="s">
        <v>77</v>
      </c>
      <c r="D337" t="s">
        <v>30</v>
      </c>
      <c r="E337" t="s">
        <v>31</v>
      </c>
      <c r="F337" t="s">
        <v>57</v>
      </c>
      <c r="G337">
        <v>5</v>
      </c>
      <c r="H337">
        <v>16710</v>
      </c>
      <c r="I337">
        <v>0</v>
      </c>
      <c r="J337">
        <v>0</v>
      </c>
      <c r="K337">
        <v>0</v>
      </c>
      <c r="L337">
        <v>17210</v>
      </c>
      <c r="M337">
        <v>8375.24</v>
      </c>
      <c r="O337">
        <v>8375.24</v>
      </c>
      <c r="P337">
        <v>1503.9</v>
      </c>
      <c r="Q337" t="s">
        <v>33</v>
      </c>
      <c r="R337" t="s">
        <v>43</v>
      </c>
      <c r="S337" t="s">
        <v>39</v>
      </c>
      <c r="T337" t="s">
        <v>36</v>
      </c>
      <c r="U337" t="s">
        <v>47</v>
      </c>
      <c r="V337" t="s">
        <v>38</v>
      </c>
      <c r="W337" t="s">
        <v>53</v>
      </c>
      <c r="X337" t="s">
        <v>76</v>
      </c>
      <c r="Y337" t="s">
        <v>41</v>
      </c>
      <c r="Z337" t="s">
        <v>45</v>
      </c>
      <c r="AA337">
        <v>135</v>
      </c>
      <c r="AB337">
        <v>0</v>
      </c>
    </row>
    <row r="338" spans="1:28" x14ac:dyDescent="0.25">
      <c r="A338" t="s">
        <v>51</v>
      </c>
      <c r="B338" s="1">
        <v>43630</v>
      </c>
      <c r="C338" t="s">
        <v>77</v>
      </c>
      <c r="D338" t="s">
        <v>30</v>
      </c>
      <c r="E338" t="s">
        <v>31</v>
      </c>
      <c r="F338" t="s">
        <v>59</v>
      </c>
      <c r="G338">
        <v>4</v>
      </c>
      <c r="H338">
        <v>15212.5</v>
      </c>
      <c r="I338">
        <v>0</v>
      </c>
      <c r="J338">
        <v>0</v>
      </c>
      <c r="K338">
        <v>0</v>
      </c>
      <c r="L338">
        <v>15302.5</v>
      </c>
      <c r="M338">
        <v>8943.67</v>
      </c>
      <c r="N338">
        <v>3629.33</v>
      </c>
      <c r="O338">
        <v>12573</v>
      </c>
      <c r="P338">
        <v>1377.23</v>
      </c>
      <c r="Q338" t="s">
        <v>33</v>
      </c>
      <c r="R338" t="s">
        <v>34</v>
      </c>
      <c r="S338" t="s">
        <v>39</v>
      </c>
      <c r="T338" t="s">
        <v>36</v>
      </c>
      <c r="U338" t="s">
        <v>37</v>
      </c>
      <c r="V338" t="s">
        <v>50</v>
      </c>
      <c r="W338" t="s">
        <v>53</v>
      </c>
      <c r="X338" t="s">
        <v>76</v>
      </c>
      <c r="Y338" t="s">
        <v>41</v>
      </c>
      <c r="Z338" t="s">
        <v>45</v>
      </c>
      <c r="AA338">
        <v>135</v>
      </c>
      <c r="AB338">
        <v>0</v>
      </c>
    </row>
    <row r="339" spans="1:28" x14ac:dyDescent="0.25">
      <c r="A339" t="s">
        <v>51</v>
      </c>
      <c r="B339" s="1">
        <v>43630</v>
      </c>
      <c r="C339" t="s">
        <v>77</v>
      </c>
      <c r="D339" t="s">
        <v>30</v>
      </c>
      <c r="E339" t="s">
        <v>31</v>
      </c>
      <c r="F339" t="s">
        <v>59</v>
      </c>
      <c r="G339">
        <v>4</v>
      </c>
      <c r="H339">
        <v>15400</v>
      </c>
      <c r="I339">
        <v>0</v>
      </c>
      <c r="J339">
        <v>0</v>
      </c>
      <c r="K339">
        <v>0</v>
      </c>
      <c r="L339">
        <v>15400</v>
      </c>
      <c r="M339">
        <v>8713.66</v>
      </c>
      <c r="N339">
        <v>3677.71</v>
      </c>
      <c r="O339">
        <v>12391.369999999999</v>
      </c>
      <c r="Q339" t="s">
        <v>33</v>
      </c>
      <c r="R339" t="s">
        <v>34</v>
      </c>
      <c r="S339" t="s">
        <v>53</v>
      </c>
      <c r="T339" t="s">
        <v>36</v>
      </c>
      <c r="U339" t="s">
        <v>37</v>
      </c>
      <c r="V339" t="s">
        <v>38</v>
      </c>
      <c r="W339" t="s">
        <v>53</v>
      </c>
      <c r="X339" t="s">
        <v>76</v>
      </c>
      <c r="Y339" t="s">
        <v>41</v>
      </c>
      <c r="Z339" t="s">
        <v>45</v>
      </c>
      <c r="AA339">
        <v>90</v>
      </c>
      <c r="AB339">
        <v>0</v>
      </c>
    </row>
    <row r="340" spans="1:28" x14ac:dyDescent="0.25">
      <c r="A340" t="s">
        <v>54</v>
      </c>
      <c r="B340" s="1">
        <v>43630</v>
      </c>
      <c r="C340" t="s">
        <v>77</v>
      </c>
      <c r="D340" t="s">
        <v>30</v>
      </c>
      <c r="E340" t="s">
        <v>78</v>
      </c>
      <c r="F340" t="s">
        <v>59</v>
      </c>
      <c r="G340">
        <v>1</v>
      </c>
      <c r="H340">
        <v>1000</v>
      </c>
      <c r="I340">
        <v>0</v>
      </c>
      <c r="J340">
        <v>100</v>
      </c>
      <c r="K340">
        <v>0</v>
      </c>
      <c r="L340">
        <v>1694</v>
      </c>
      <c r="M340">
        <v>690.33</v>
      </c>
      <c r="O340">
        <v>690.33</v>
      </c>
      <c r="P340">
        <v>99</v>
      </c>
      <c r="Q340" t="s">
        <v>56</v>
      </c>
      <c r="R340" t="s">
        <v>43</v>
      </c>
      <c r="S340" t="s">
        <v>35</v>
      </c>
      <c r="T340" t="s">
        <v>36</v>
      </c>
      <c r="U340" t="s">
        <v>37</v>
      </c>
      <c r="V340" t="s">
        <v>38</v>
      </c>
      <c r="W340" t="s">
        <v>53</v>
      </c>
      <c r="X340" t="s">
        <v>76</v>
      </c>
      <c r="Y340" t="s">
        <v>41</v>
      </c>
      <c r="Z340" t="s">
        <v>45</v>
      </c>
      <c r="AA340">
        <v>90</v>
      </c>
      <c r="AB340">
        <v>0</v>
      </c>
    </row>
    <row r="341" spans="1:28" x14ac:dyDescent="0.25">
      <c r="A341" t="s">
        <v>54</v>
      </c>
      <c r="B341" s="1">
        <v>43630</v>
      </c>
      <c r="C341" t="s">
        <v>77</v>
      </c>
      <c r="D341" t="s">
        <v>30</v>
      </c>
      <c r="E341" t="s">
        <v>78</v>
      </c>
      <c r="F341" t="s">
        <v>62</v>
      </c>
      <c r="G341">
        <v>1</v>
      </c>
      <c r="H341">
        <v>733.33</v>
      </c>
      <c r="I341">
        <v>0</v>
      </c>
      <c r="J341">
        <v>76.67</v>
      </c>
      <c r="K341">
        <v>0</v>
      </c>
      <c r="L341">
        <v>1136.33</v>
      </c>
      <c r="M341">
        <v>738.61</v>
      </c>
      <c r="O341">
        <v>738.61</v>
      </c>
      <c r="P341">
        <v>102.27</v>
      </c>
      <c r="Q341" t="s">
        <v>56</v>
      </c>
      <c r="R341" t="s">
        <v>34</v>
      </c>
      <c r="S341" t="s">
        <v>35</v>
      </c>
      <c r="T341" t="s">
        <v>36</v>
      </c>
      <c r="U341" t="s">
        <v>37</v>
      </c>
      <c r="V341" t="s">
        <v>38</v>
      </c>
      <c r="W341" t="s">
        <v>39</v>
      </c>
      <c r="X341" t="s">
        <v>76</v>
      </c>
      <c r="Y341" t="s">
        <v>74</v>
      </c>
      <c r="Z341" t="s">
        <v>42</v>
      </c>
      <c r="AA341">
        <v>45</v>
      </c>
      <c r="AB341">
        <v>240</v>
      </c>
    </row>
    <row r="342" spans="1:28" x14ac:dyDescent="0.25">
      <c r="A342" t="s">
        <v>54</v>
      </c>
      <c r="B342" s="1">
        <v>43630</v>
      </c>
      <c r="C342" t="s">
        <v>77</v>
      </c>
      <c r="D342" t="s">
        <v>30</v>
      </c>
      <c r="E342" t="s">
        <v>78</v>
      </c>
      <c r="F342" t="s">
        <v>62</v>
      </c>
      <c r="G342">
        <v>1</v>
      </c>
      <c r="H342">
        <v>1000</v>
      </c>
      <c r="I342">
        <v>0</v>
      </c>
      <c r="J342">
        <v>100</v>
      </c>
      <c r="K342">
        <v>0</v>
      </c>
      <c r="L342">
        <v>1100</v>
      </c>
      <c r="M342">
        <v>707</v>
      </c>
      <c r="O342">
        <v>707</v>
      </c>
      <c r="P342">
        <v>99</v>
      </c>
      <c r="Q342" t="s">
        <v>56</v>
      </c>
      <c r="R342" t="s">
        <v>34</v>
      </c>
      <c r="S342" t="s">
        <v>35</v>
      </c>
      <c r="T342" t="s">
        <v>36</v>
      </c>
      <c r="U342" t="s">
        <v>37</v>
      </c>
      <c r="V342" t="s">
        <v>38</v>
      </c>
      <c r="W342" t="s">
        <v>53</v>
      </c>
      <c r="X342" t="s">
        <v>76</v>
      </c>
      <c r="Y342" t="s">
        <v>41</v>
      </c>
      <c r="Z342" t="s">
        <v>42</v>
      </c>
      <c r="AA342">
        <v>135</v>
      </c>
      <c r="AB342">
        <v>240</v>
      </c>
    </row>
    <row r="343" spans="1:28" x14ac:dyDescent="0.25">
      <c r="A343" t="s">
        <v>58</v>
      </c>
      <c r="B343" s="1">
        <v>43630</v>
      </c>
      <c r="C343" t="s">
        <v>77</v>
      </c>
      <c r="D343" t="s">
        <v>30</v>
      </c>
      <c r="E343" t="s">
        <v>31</v>
      </c>
      <c r="F343" t="s">
        <v>62</v>
      </c>
      <c r="G343">
        <v>1</v>
      </c>
      <c r="H343">
        <v>1100</v>
      </c>
      <c r="I343">
        <v>0</v>
      </c>
      <c r="J343">
        <v>0</v>
      </c>
      <c r="K343">
        <v>0</v>
      </c>
      <c r="L343">
        <v>1650</v>
      </c>
      <c r="M343">
        <v>665.5</v>
      </c>
      <c r="O343">
        <v>665.5</v>
      </c>
      <c r="P343">
        <v>148.5</v>
      </c>
      <c r="Q343" t="s">
        <v>33</v>
      </c>
      <c r="R343" t="s">
        <v>34</v>
      </c>
      <c r="S343" t="s">
        <v>35</v>
      </c>
      <c r="T343" t="s">
        <v>36</v>
      </c>
      <c r="U343" t="s">
        <v>37</v>
      </c>
      <c r="V343" t="s">
        <v>38</v>
      </c>
      <c r="W343" t="s">
        <v>53</v>
      </c>
      <c r="X343" t="s">
        <v>76</v>
      </c>
      <c r="Y343" t="s">
        <v>74</v>
      </c>
      <c r="Z343" t="s">
        <v>42</v>
      </c>
      <c r="AA343">
        <v>45</v>
      </c>
      <c r="AB343">
        <v>240</v>
      </c>
    </row>
    <row r="344" spans="1:28" x14ac:dyDescent="0.25">
      <c r="A344" t="s">
        <v>58</v>
      </c>
      <c r="B344" s="1">
        <v>42845</v>
      </c>
      <c r="C344" t="s">
        <v>77</v>
      </c>
      <c r="D344" t="s">
        <v>30</v>
      </c>
      <c r="E344" t="s">
        <v>31</v>
      </c>
      <c r="F344" t="s">
        <v>64</v>
      </c>
      <c r="G344">
        <v>1</v>
      </c>
      <c r="H344">
        <v>1440</v>
      </c>
      <c r="I344">
        <v>0</v>
      </c>
      <c r="J344">
        <v>0</v>
      </c>
      <c r="K344">
        <v>0</v>
      </c>
      <c r="L344">
        <v>1440</v>
      </c>
      <c r="M344">
        <v>1182.8</v>
      </c>
      <c r="O344">
        <v>1182.8</v>
      </c>
      <c r="P344">
        <v>129.6</v>
      </c>
      <c r="Q344" t="s">
        <v>33</v>
      </c>
      <c r="R344" t="s">
        <v>34</v>
      </c>
      <c r="S344" t="s">
        <v>35</v>
      </c>
      <c r="T344" t="s">
        <v>36</v>
      </c>
      <c r="U344" t="s">
        <v>37</v>
      </c>
      <c r="V344" t="s">
        <v>38</v>
      </c>
      <c r="W344" t="s">
        <v>53</v>
      </c>
      <c r="X344" t="s">
        <v>76</v>
      </c>
      <c r="Y344" t="s">
        <v>41</v>
      </c>
      <c r="Z344" t="s">
        <v>42</v>
      </c>
      <c r="AA344">
        <v>135</v>
      </c>
      <c r="AB344">
        <v>240</v>
      </c>
    </row>
    <row r="345" spans="1:28" x14ac:dyDescent="0.25">
      <c r="A345" t="s">
        <v>58</v>
      </c>
      <c r="B345" s="1">
        <v>42714</v>
      </c>
      <c r="C345" t="s">
        <v>77</v>
      </c>
      <c r="D345" t="s">
        <v>30</v>
      </c>
      <c r="E345" t="s">
        <v>31</v>
      </c>
      <c r="F345" t="s">
        <v>64</v>
      </c>
      <c r="G345">
        <v>1</v>
      </c>
      <c r="H345">
        <v>1270</v>
      </c>
      <c r="I345">
        <v>0</v>
      </c>
      <c r="J345">
        <v>0</v>
      </c>
      <c r="L345">
        <v>1270</v>
      </c>
      <c r="M345">
        <v>969.9</v>
      </c>
      <c r="O345">
        <v>969.9</v>
      </c>
      <c r="P345">
        <v>114.3</v>
      </c>
      <c r="Q345" t="s">
        <v>33</v>
      </c>
      <c r="R345" t="s">
        <v>34</v>
      </c>
      <c r="S345" t="s">
        <v>39</v>
      </c>
      <c r="T345" t="s">
        <v>36</v>
      </c>
      <c r="U345" t="s">
        <v>47</v>
      </c>
      <c r="V345" t="s">
        <v>50</v>
      </c>
      <c r="W345" t="s">
        <v>39</v>
      </c>
      <c r="X345" t="s">
        <v>76</v>
      </c>
      <c r="Y345" t="s">
        <v>41</v>
      </c>
      <c r="Z345" t="s">
        <v>45</v>
      </c>
      <c r="AA345">
        <v>135</v>
      </c>
      <c r="AB345">
        <v>0</v>
      </c>
    </row>
    <row r="346" spans="1:28" x14ac:dyDescent="0.25">
      <c r="A346" t="s">
        <v>61</v>
      </c>
      <c r="B346" s="1">
        <v>43430</v>
      </c>
      <c r="C346" t="s">
        <v>77</v>
      </c>
      <c r="D346" t="s">
        <v>30</v>
      </c>
      <c r="E346" t="s">
        <v>31</v>
      </c>
      <c r="F346" t="s">
        <v>64</v>
      </c>
      <c r="G346">
        <v>1</v>
      </c>
      <c r="H346">
        <v>1270</v>
      </c>
      <c r="I346">
        <v>0</v>
      </c>
      <c r="J346">
        <v>0</v>
      </c>
      <c r="K346">
        <v>0</v>
      </c>
      <c r="L346">
        <v>1270</v>
      </c>
      <c r="M346">
        <v>911.13</v>
      </c>
      <c r="O346">
        <v>911.13</v>
      </c>
      <c r="P346">
        <v>114.3</v>
      </c>
      <c r="Q346" t="s">
        <v>33</v>
      </c>
      <c r="R346" t="s">
        <v>43</v>
      </c>
      <c r="S346" t="s">
        <v>39</v>
      </c>
      <c r="T346" t="s">
        <v>36</v>
      </c>
      <c r="U346" t="s">
        <v>37</v>
      </c>
      <c r="V346" t="s">
        <v>50</v>
      </c>
      <c r="W346" t="s">
        <v>39</v>
      </c>
      <c r="X346" t="s">
        <v>76</v>
      </c>
      <c r="Y346" t="s">
        <v>41</v>
      </c>
      <c r="Z346" t="s">
        <v>45</v>
      </c>
      <c r="AA346">
        <v>135</v>
      </c>
      <c r="AB346">
        <v>0</v>
      </c>
    </row>
    <row r="347" spans="1:28" x14ac:dyDescent="0.25">
      <c r="A347" t="s">
        <v>61</v>
      </c>
      <c r="B347" s="1">
        <v>43430</v>
      </c>
      <c r="C347" t="s">
        <v>77</v>
      </c>
      <c r="D347" t="s">
        <v>30</v>
      </c>
      <c r="E347" t="s">
        <v>31</v>
      </c>
      <c r="F347" t="s">
        <v>69</v>
      </c>
      <c r="G347">
        <v>1</v>
      </c>
      <c r="H347">
        <v>1270</v>
      </c>
      <c r="I347">
        <v>0</v>
      </c>
      <c r="J347">
        <v>0</v>
      </c>
      <c r="K347">
        <v>0</v>
      </c>
      <c r="L347">
        <v>1270</v>
      </c>
      <c r="M347">
        <v>956.37</v>
      </c>
      <c r="O347">
        <v>956.37</v>
      </c>
      <c r="P347">
        <v>114.3</v>
      </c>
      <c r="Q347" t="s">
        <v>33</v>
      </c>
      <c r="R347" t="s">
        <v>34</v>
      </c>
      <c r="S347" t="s">
        <v>39</v>
      </c>
      <c r="T347" t="s">
        <v>44</v>
      </c>
      <c r="U347" t="s">
        <v>37</v>
      </c>
      <c r="V347" t="s">
        <v>50</v>
      </c>
      <c r="W347" t="s">
        <v>39</v>
      </c>
      <c r="X347" t="s">
        <v>75</v>
      </c>
      <c r="Y347" t="s">
        <v>41</v>
      </c>
      <c r="Z347" t="s">
        <v>45</v>
      </c>
      <c r="AA347">
        <v>135</v>
      </c>
      <c r="AB347">
        <v>0</v>
      </c>
    </row>
    <row r="348" spans="1:28" x14ac:dyDescent="0.25">
      <c r="A348" t="s">
        <v>61</v>
      </c>
      <c r="B348" s="1">
        <v>43787</v>
      </c>
      <c r="C348" t="s">
        <v>77</v>
      </c>
      <c r="D348" t="s">
        <v>30</v>
      </c>
      <c r="E348" t="s">
        <v>31</v>
      </c>
      <c r="F348" t="s">
        <v>69</v>
      </c>
      <c r="G348">
        <v>1</v>
      </c>
      <c r="H348">
        <v>1270</v>
      </c>
      <c r="I348">
        <v>0</v>
      </c>
      <c r="J348">
        <v>0</v>
      </c>
      <c r="K348">
        <v>0</v>
      </c>
      <c r="L348">
        <v>1270</v>
      </c>
      <c r="M348">
        <v>954.17</v>
      </c>
      <c r="O348">
        <v>954.17</v>
      </c>
      <c r="P348">
        <v>114.3</v>
      </c>
      <c r="Q348" t="s">
        <v>33</v>
      </c>
      <c r="R348" t="s">
        <v>34</v>
      </c>
      <c r="S348" t="s">
        <v>53</v>
      </c>
      <c r="T348" t="s">
        <v>46</v>
      </c>
      <c r="U348" t="s">
        <v>47</v>
      </c>
      <c r="V348" t="s">
        <v>38</v>
      </c>
      <c r="W348" t="s">
        <v>39</v>
      </c>
      <c r="X348" t="s">
        <v>75</v>
      </c>
      <c r="Y348" t="s">
        <v>41</v>
      </c>
      <c r="Z348" t="s">
        <v>45</v>
      </c>
      <c r="AA348">
        <v>135</v>
      </c>
      <c r="AB348">
        <v>0</v>
      </c>
    </row>
    <row r="349" spans="1:28" x14ac:dyDescent="0.25">
      <c r="A349" t="s">
        <v>63</v>
      </c>
      <c r="B349" s="1">
        <v>43600</v>
      </c>
      <c r="C349" t="s">
        <v>77</v>
      </c>
      <c r="D349" t="s">
        <v>30</v>
      </c>
      <c r="E349" t="s">
        <v>78</v>
      </c>
      <c r="F349" t="s">
        <v>69</v>
      </c>
      <c r="G349">
        <v>1</v>
      </c>
      <c r="H349">
        <v>1270</v>
      </c>
      <c r="I349">
        <v>0</v>
      </c>
      <c r="J349">
        <v>0</v>
      </c>
      <c r="K349">
        <v>0</v>
      </c>
      <c r="L349">
        <v>1270</v>
      </c>
      <c r="M349">
        <v>765.55</v>
      </c>
      <c r="O349">
        <v>765.55</v>
      </c>
      <c r="P349">
        <v>114.3</v>
      </c>
      <c r="Q349" t="s">
        <v>33</v>
      </c>
      <c r="R349" t="s">
        <v>34</v>
      </c>
      <c r="S349" t="s">
        <v>53</v>
      </c>
      <c r="T349" t="s">
        <v>44</v>
      </c>
      <c r="U349" t="s">
        <v>47</v>
      </c>
      <c r="V349" t="s">
        <v>50</v>
      </c>
      <c r="W349" t="s">
        <v>39</v>
      </c>
      <c r="X349" t="s">
        <v>75</v>
      </c>
      <c r="Y349" t="s">
        <v>41</v>
      </c>
      <c r="Z349" t="s">
        <v>45</v>
      </c>
      <c r="AA349">
        <v>135</v>
      </c>
      <c r="AB349">
        <v>0</v>
      </c>
    </row>
    <row r="350" spans="1:28" x14ac:dyDescent="0.25">
      <c r="A350" t="s">
        <v>63</v>
      </c>
      <c r="B350" s="1">
        <v>43709</v>
      </c>
      <c r="C350" t="s">
        <v>77</v>
      </c>
      <c r="D350" t="s">
        <v>30</v>
      </c>
      <c r="E350" t="s">
        <v>78</v>
      </c>
      <c r="F350" t="s">
        <v>71</v>
      </c>
      <c r="G350">
        <v>1</v>
      </c>
      <c r="H350">
        <v>1270</v>
      </c>
      <c r="I350">
        <v>0</v>
      </c>
      <c r="J350">
        <v>0</v>
      </c>
      <c r="K350">
        <v>0</v>
      </c>
      <c r="L350">
        <v>1270</v>
      </c>
      <c r="M350">
        <v>765.55</v>
      </c>
      <c r="O350">
        <v>765.55</v>
      </c>
      <c r="P350">
        <v>114.3</v>
      </c>
      <c r="Q350" t="s">
        <v>33</v>
      </c>
      <c r="R350" t="s">
        <v>43</v>
      </c>
      <c r="S350" t="s">
        <v>35</v>
      </c>
      <c r="T350" t="s">
        <v>44</v>
      </c>
      <c r="U350" t="s">
        <v>37</v>
      </c>
      <c r="V350" t="s">
        <v>50</v>
      </c>
      <c r="W350" t="s">
        <v>39</v>
      </c>
      <c r="X350" t="s">
        <v>75</v>
      </c>
      <c r="Y350" t="s">
        <v>41</v>
      </c>
      <c r="Z350" t="s">
        <v>45</v>
      </c>
      <c r="AA350">
        <v>90</v>
      </c>
      <c r="AB350">
        <v>0</v>
      </c>
    </row>
    <row r="351" spans="1:28" x14ac:dyDescent="0.25">
      <c r="A351" t="s">
        <v>63</v>
      </c>
      <c r="B351" s="1">
        <v>43709</v>
      </c>
      <c r="C351" t="s">
        <v>77</v>
      </c>
      <c r="D351" t="s">
        <v>30</v>
      </c>
      <c r="E351" t="s">
        <v>78</v>
      </c>
      <c r="F351" t="s">
        <v>71</v>
      </c>
      <c r="G351">
        <v>1</v>
      </c>
      <c r="H351">
        <v>1185.33</v>
      </c>
      <c r="I351">
        <v>0</v>
      </c>
      <c r="J351">
        <v>0</v>
      </c>
      <c r="K351">
        <v>0</v>
      </c>
      <c r="L351">
        <v>1270</v>
      </c>
      <c r="M351">
        <v>665.55</v>
      </c>
      <c r="O351">
        <v>665.55</v>
      </c>
      <c r="P351">
        <v>114.3</v>
      </c>
      <c r="Q351" t="s">
        <v>33</v>
      </c>
      <c r="R351" t="s">
        <v>43</v>
      </c>
      <c r="S351" t="s">
        <v>39</v>
      </c>
      <c r="T351" t="s">
        <v>36</v>
      </c>
      <c r="U351" t="s">
        <v>37</v>
      </c>
      <c r="V351" t="s">
        <v>50</v>
      </c>
      <c r="W351" t="s">
        <v>39</v>
      </c>
      <c r="X351" t="s">
        <v>75</v>
      </c>
      <c r="Y351" t="s">
        <v>41</v>
      </c>
      <c r="Z351" t="s">
        <v>45</v>
      </c>
      <c r="AA351">
        <v>90</v>
      </c>
      <c r="AB351">
        <v>0</v>
      </c>
    </row>
    <row r="352" spans="1:28" x14ac:dyDescent="0.25">
      <c r="A352" t="s">
        <v>66</v>
      </c>
      <c r="B352" s="1">
        <v>43709</v>
      </c>
      <c r="C352" t="s">
        <v>77</v>
      </c>
      <c r="D352" t="s">
        <v>30</v>
      </c>
      <c r="E352" t="s">
        <v>78</v>
      </c>
      <c r="F352" t="s">
        <v>71</v>
      </c>
      <c r="G352">
        <v>1</v>
      </c>
      <c r="H352">
        <v>973.67</v>
      </c>
      <c r="I352">
        <v>0</v>
      </c>
      <c r="J352">
        <v>0</v>
      </c>
      <c r="K352">
        <v>0</v>
      </c>
      <c r="L352">
        <v>1270</v>
      </c>
      <c r="M352">
        <v>784.9</v>
      </c>
      <c r="O352">
        <v>784.9</v>
      </c>
      <c r="P352">
        <v>114.3</v>
      </c>
      <c r="Q352" t="s">
        <v>33</v>
      </c>
      <c r="R352" t="s">
        <v>34</v>
      </c>
      <c r="S352" t="s">
        <v>39</v>
      </c>
      <c r="T352" t="s">
        <v>36</v>
      </c>
      <c r="U352" t="s">
        <v>47</v>
      </c>
      <c r="V352" t="s">
        <v>50</v>
      </c>
      <c r="W352" t="s">
        <v>39</v>
      </c>
      <c r="X352" t="s">
        <v>75</v>
      </c>
      <c r="Y352" t="s">
        <v>41</v>
      </c>
      <c r="Z352" t="s">
        <v>45</v>
      </c>
      <c r="AA352">
        <v>135</v>
      </c>
      <c r="AB352">
        <v>0</v>
      </c>
    </row>
    <row r="353" spans="1:28" x14ac:dyDescent="0.25">
      <c r="A353" t="s">
        <v>68</v>
      </c>
      <c r="B353" s="1">
        <v>42717</v>
      </c>
      <c r="C353" t="s">
        <v>77</v>
      </c>
      <c r="D353" t="s">
        <v>30</v>
      </c>
      <c r="E353" t="s">
        <v>78</v>
      </c>
      <c r="F353" t="s">
        <v>32</v>
      </c>
      <c r="G353">
        <v>1</v>
      </c>
      <c r="H353">
        <v>1270</v>
      </c>
      <c r="I353">
        <v>0</v>
      </c>
      <c r="J353">
        <v>0</v>
      </c>
      <c r="K353">
        <v>0</v>
      </c>
      <c r="L353">
        <v>1270</v>
      </c>
      <c r="M353">
        <v>784.9</v>
      </c>
      <c r="O353">
        <v>784.9</v>
      </c>
      <c r="Q353" t="s">
        <v>33</v>
      </c>
      <c r="R353" t="s">
        <v>34</v>
      </c>
      <c r="S353" t="s">
        <v>39</v>
      </c>
      <c r="T353" t="s">
        <v>36</v>
      </c>
      <c r="U353" t="s">
        <v>37</v>
      </c>
      <c r="V353" t="s">
        <v>50</v>
      </c>
      <c r="W353" t="s">
        <v>39</v>
      </c>
      <c r="X353" t="s">
        <v>75</v>
      </c>
      <c r="Y353" t="s">
        <v>41</v>
      </c>
      <c r="Z353" t="s">
        <v>45</v>
      </c>
      <c r="AA353">
        <v>135</v>
      </c>
      <c r="AB353">
        <v>0</v>
      </c>
    </row>
    <row r="354" spans="1:28" x14ac:dyDescent="0.25">
      <c r="A354" t="s">
        <v>68</v>
      </c>
      <c r="B354" s="1">
        <v>42717</v>
      </c>
      <c r="C354" t="s">
        <v>77</v>
      </c>
      <c r="D354" t="s">
        <v>30</v>
      </c>
      <c r="E354" t="s">
        <v>78</v>
      </c>
      <c r="F354" t="s">
        <v>32</v>
      </c>
      <c r="G354">
        <v>4</v>
      </c>
      <c r="H354">
        <v>7961.01</v>
      </c>
      <c r="I354">
        <v>186</v>
      </c>
      <c r="J354">
        <v>0</v>
      </c>
      <c r="K354">
        <v>248.4</v>
      </c>
      <c r="L354">
        <v>9578.74</v>
      </c>
      <c r="M354">
        <v>8168.8600000000006</v>
      </c>
      <c r="O354">
        <v>8168.8600000000006</v>
      </c>
      <c r="P354">
        <v>808.09</v>
      </c>
      <c r="Q354" t="s">
        <v>33</v>
      </c>
      <c r="R354" t="s">
        <v>34</v>
      </c>
      <c r="S354" t="s">
        <v>39</v>
      </c>
      <c r="T354" t="s">
        <v>36</v>
      </c>
      <c r="U354" t="s">
        <v>37</v>
      </c>
      <c r="V354" t="s">
        <v>50</v>
      </c>
      <c r="W354" t="s">
        <v>39</v>
      </c>
      <c r="X354" t="s">
        <v>60</v>
      </c>
      <c r="Y354" t="s">
        <v>74</v>
      </c>
      <c r="Z354" t="s">
        <v>45</v>
      </c>
      <c r="AA354">
        <v>45</v>
      </c>
      <c r="AB354">
        <v>0</v>
      </c>
    </row>
    <row r="355" spans="1:28" x14ac:dyDescent="0.25">
      <c r="A355" t="s">
        <v>68</v>
      </c>
      <c r="B355" s="1">
        <v>42934</v>
      </c>
      <c r="C355" t="s">
        <v>77</v>
      </c>
      <c r="D355" t="s">
        <v>30</v>
      </c>
      <c r="E355" t="s">
        <v>78</v>
      </c>
      <c r="F355" t="s">
        <v>32</v>
      </c>
      <c r="G355">
        <v>4</v>
      </c>
      <c r="H355">
        <v>7007.33</v>
      </c>
      <c r="I355">
        <v>186</v>
      </c>
      <c r="J355">
        <v>0</v>
      </c>
      <c r="K355">
        <v>0</v>
      </c>
      <c r="L355">
        <v>9806.67</v>
      </c>
      <c r="M355">
        <v>8035.0000000000009</v>
      </c>
      <c r="O355">
        <v>8035.0000000000009</v>
      </c>
      <c r="P355">
        <v>774.6</v>
      </c>
      <c r="Q355" t="s">
        <v>33</v>
      </c>
      <c r="R355" t="s">
        <v>43</v>
      </c>
      <c r="S355" t="s">
        <v>39</v>
      </c>
      <c r="T355" t="s">
        <v>36</v>
      </c>
      <c r="U355" t="s">
        <v>47</v>
      </c>
      <c r="V355" t="s">
        <v>50</v>
      </c>
      <c r="W355" t="s">
        <v>39</v>
      </c>
      <c r="X355" t="s">
        <v>60</v>
      </c>
      <c r="Y355" t="s">
        <v>74</v>
      </c>
      <c r="Z355" t="s">
        <v>45</v>
      </c>
      <c r="AA355">
        <v>45</v>
      </c>
      <c r="AB355">
        <v>0</v>
      </c>
    </row>
    <row r="356" spans="1:28" x14ac:dyDescent="0.25">
      <c r="A356" t="s">
        <v>70</v>
      </c>
      <c r="B356" s="1">
        <v>43373</v>
      </c>
      <c r="C356" t="s">
        <v>77</v>
      </c>
      <c r="D356" t="s">
        <v>30</v>
      </c>
      <c r="E356" t="s">
        <v>78</v>
      </c>
      <c r="F356" t="s">
        <v>49</v>
      </c>
      <c r="G356">
        <v>4</v>
      </c>
      <c r="H356">
        <v>8261.17</v>
      </c>
      <c r="I356">
        <v>186</v>
      </c>
      <c r="J356">
        <v>0</v>
      </c>
      <c r="K356">
        <v>0</v>
      </c>
      <c r="L356">
        <v>9030.5</v>
      </c>
      <c r="M356">
        <v>7283.29</v>
      </c>
      <c r="O356">
        <v>7283.29</v>
      </c>
      <c r="P356">
        <v>812.75</v>
      </c>
      <c r="Q356" t="s">
        <v>33</v>
      </c>
      <c r="R356" t="s">
        <v>34</v>
      </c>
      <c r="S356" t="s">
        <v>39</v>
      </c>
      <c r="T356" t="s">
        <v>36</v>
      </c>
      <c r="U356" t="s">
        <v>37</v>
      </c>
      <c r="V356" t="s">
        <v>50</v>
      </c>
      <c r="W356" t="s">
        <v>39</v>
      </c>
      <c r="X356" t="s">
        <v>60</v>
      </c>
      <c r="Y356" t="s">
        <v>41</v>
      </c>
      <c r="Z356" t="s">
        <v>45</v>
      </c>
      <c r="AA356">
        <v>135</v>
      </c>
      <c r="AB356">
        <v>0</v>
      </c>
    </row>
    <row r="357" spans="1:28" x14ac:dyDescent="0.25">
      <c r="A357" t="s">
        <v>70</v>
      </c>
      <c r="B357" s="1">
        <v>42389</v>
      </c>
      <c r="C357" t="s">
        <v>77</v>
      </c>
      <c r="D357" t="s">
        <v>30</v>
      </c>
      <c r="E357" t="s">
        <v>78</v>
      </c>
      <c r="F357" t="s">
        <v>49</v>
      </c>
      <c r="G357">
        <v>4</v>
      </c>
      <c r="H357">
        <v>7812.5</v>
      </c>
      <c r="I357">
        <v>186</v>
      </c>
      <c r="J357">
        <v>0</v>
      </c>
      <c r="K357">
        <v>0</v>
      </c>
      <c r="L357">
        <v>8620.4600000000009</v>
      </c>
      <c r="M357">
        <v>7117.8099999999995</v>
      </c>
      <c r="O357">
        <v>7117.8099999999995</v>
      </c>
      <c r="P357">
        <v>779.60000000000014</v>
      </c>
      <c r="Q357" t="s">
        <v>33</v>
      </c>
      <c r="R357" t="s">
        <v>34</v>
      </c>
      <c r="S357" t="s">
        <v>53</v>
      </c>
      <c r="T357" t="s">
        <v>36</v>
      </c>
      <c r="U357" t="s">
        <v>37</v>
      </c>
      <c r="V357" t="s">
        <v>50</v>
      </c>
      <c r="W357" t="s">
        <v>39</v>
      </c>
      <c r="X357" t="s">
        <v>60</v>
      </c>
      <c r="Y357" t="s">
        <v>74</v>
      </c>
      <c r="Z357" t="s">
        <v>45</v>
      </c>
      <c r="AA357">
        <v>45</v>
      </c>
      <c r="AB357">
        <v>0</v>
      </c>
    </row>
    <row r="358" spans="1:28" x14ac:dyDescent="0.25">
      <c r="A358" t="s">
        <v>70</v>
      </c>
      <c r="B358" s="1">
        <v>42389</v>
      </c>
      <c r="C358" t="s">
        <v>77</v>
      </c>
      <c r="D358" t="s">
        <v>30</v>
      </c>
      <c r="E358" t="s">
        <v>78</v>
      </c>
      <c r="F358" t="s">
        <v>49</v>
      </c>
      <c r="G358">
        <v>4</v>
      </c>
      <c r="H358">
        <v>8667.5499999999993</v>
      </c>
      <c r="I358">
        <v>186</v>
      </c>
      <c r="J358">
        <v>0</v>
      </c>
      <c r="K358">
        <v>0</v>
      </c>
      <c r="L358">
        <v>9153.5499999999993</v>
      </c>
      <c r="M358">
        <v>7211.1</v>
      </c>
      <c r="O358">
        <v>7211.1</v>
      </c>
      <c r="P358">
        <v>796.81999999999994</v>
      </c>
      <c r="Q358" t="s">
        <v>33</v>
      </c>
      <c r="R358" t="s">
        <v>34</v>
      </c>
      <c r="S358" t="s">
        <v>53</v>
      </c>
      <c r="T358" t="s">
        <v>36</v>
      </c>
      <c r="U358" t="s">
        <v>37</v>
      </c>
      <c r="V358" t="s">
        <v>50</v>
      </c>
      <c r="W358" t="s">
        <v>39</v>
      </c>
      <c r="X358" t="s">
        <v>60</v>
      </c>
      <c r="Y358" t="s">
        <v>41</v>
      </c>
      <c r="Z358" t="s">
        <v>45</v>
      </c>
      <c r="AA358">
        <v>90</v>
      </c>
      <c r="AB358">
        <v>0</v>
      </c>
    </row>
    <row r="359" spans="1:28" x14ac:dyDescent="0.25">
      <c r="A359" t="s">
        <v>72</v>
      </c>
      <c r="B359" s="1">
        <v>43364</v>
      </c>
      <c r="C359" t="s">
        <v>77</v>
      </c>
      <c r="D359" t="s">
        <v>30</v>
      </c>
      <c r="E359" t="s">
        <v>78</v>
      </c>
      <c r="F359" t="s">
        <v>52</v>
      </c>
      <c r="G359">
        <v>3</v>
      </c>
      <c r="H359">
        <v>6800</v>
      </c>
      <c r="I359">
        <v>93</v>
      </c>
      <c r="J359">
        <v>0</v>
      </c>
      <c r="K359">
        <v>0</v>
      </c>
      <c r="L359">
        <v>6893</v>
      </c>
      <c r="M359">
        <v>5948.04</v>
      </c>
      <c r="O359">
        <v>5948.04</v>
      </c>
      <c r="P359">
        <v>620.37</v>
      </c>
      <c r="Q359" t="s">
        <v>56</v>
      </c>
      <c r="R359" t="s">
        <v>43</v>
      </c>
      <c r="S359" t="s">
        <v>35</v>
      </c>
      <c r="T359" t="s">
        <v>36</v>
      </c>
      <c r="U359" t="s">
        <v>47</v>
      </c>
      <c r="V359" t="s">
        <v>38</v>
      </c>
      <c r="W359" t="s">
        <v>39</v>
      </c>
      <c r="X359" t="s">
        <v>60</v>
      </c>
      <c r="Y359" t="s">
        <v>41</v>
      </c>
      <c r="Z359" t="s">
        <v>42</v>
      </c>
      <c r="AA359">
        <v>135</v>
      </c>
      <c r="AB359">
        <v>240</v>
      </c>
    </row>
    <row r="360" spans="1:28" x14ac:dyDescent="0.25">
      <c r="A360" t="s">
        <v>72</v>
      </c>
      <c r="B360" s="1">
        <v>43364</v>
      </c>
      <c r="C360" t="s">
        <v>77</v>
      </c>
      <c r="D360" t="s">
        <v>30</v>
      </c>
      <c r="E360" t="s">
        <v>78</v>
      </c>
      <c r="F360" t="s">
        <v>52</v>
      </c>
      <c r="G360">
        <v>4</v>
      </c>
      <c r="H360">
        <v>8069</v>
      </c>
      <c r="I360">
        <v>186</v>
      </c>
      <c r="J360">
        <v>0</v>
      </c>
      <c r="K360">
        <v>0</v>
      </c>
      <c r="L360">
        <v>8819</v>
      </c>
      <c r="M360">
        <v>1327.05</v>
      </c>
      <c r="N360">
        <v>6084.3899999999994</v>
      </c>
      <c r="O360">
        <v>7411.44</v>
      </c>
      <c r="Q360" t="s">
        <v>56</v>
      </c>
      <c r="R360" t="s">
        <v>43</v>
      </c>
      <c r="S360" t="s">
        <v>39</v>
      </c>
      <c r="T360" t="s">
        <v>36</v>
      </c>
      <c r="U360" t="s">
        <v>47</v>
      </c>
      <c r="V360" t="s">
        <v>50</v>
      </c>
      <c r="W360" t="s">
        <v>39</v>
      </c>
      <c r="X360" t="s">
        <v>60</v>
      </c>
      <c r="Y360" t="s">
        <v>41</v>
      </c>
      <c r="Z360" t="s">
        <v>42</v>
      </c>
      <c r="AA360">
        <v>135</v>
      </c>
      <c r="AB360">
        <v>240</v>
      </c>
    </row>
    <row r="361" spans="1:28" x14ac:dyDescent="0.25">
      <c r="A361" t="s">
        <v>72</v>
      </c>
      <c r="B361" s="1">
        <v>43364</v>
      </c>
      <c r="C361" t="s">
        <v>77</v>
      </c>
      <c r="D361" t="s">
        <v>30</v>
      </c>
      <c r="E361" t="s">
        <v>78</v>
      </c>
      <c r="F361" t="s">
        <v>52</v>
      </c>
      <c r="G361">
        <v>59</v>
      </c>
      <c r="H361">
        <v>120169.82000000007</v>
      </c>
      <c r="I361">
        <v>3999</v>
      </c>
      <c r="J361">
        <v>59414.18</v>
      </c>
      <c r="K361">
        <v>368.52</v>
      </c>
      <c r="L361">
        <v>186513.85000000003</v>
      </c>
      <c r="M361">
        <v>76095.17</v>
      </c>
      <c r="N361">
        <v>81309.25</v>
      </c>
      <c r="O361">
        <v>157404.41999999998</v>
      </c>
      <c r="P361">
        <v>16786.27</v>
      </c>
      <c r="Q361" t="s">
        <v>56</v>
      </c>
      <c r="R361" t="s">
        <v>34</v>
      </c>
      <c r="S361" t="s">
        <v>39</v>
      </c>
      <c r="T361" t="s">
        <v>44</v>
      </c>
      <c r="U361" t="s">
        <v>47</v>
      </c>
      <c r="V361" t="s">
        <v>50</v>
      </c>
      <c r="W361" t="s">
        <v>39</v>
      </c>
      <c r="X361" t="s">
        <v>60</v>
      </c>
      <c r="Y361" t="s">
        <v>41</v>
      </c>
      <c r="Z361" t="s">
        <v>42</v>
      </c>
      <c r="AA361">
        <v>90</v>
      </c>
      <c r="AB361">
        <v>240</v>
      </c>
    </row>
    <row r="362" spans="1:28" x14ac:dyDescent="0.25">
      <c r="A362" t="s">
        <v>73</v>
      </c>
      <c r="B362" s="1">
        <v>43364</v>
      </c>
      <c r="C362" t="s">
        <v>77</v>
      </c>
      <c r="D362" t="s">
        <v>67</v>
      </c>
      <c r="E362" t="s">
        <v>31</v>
      </c>
      <c r="F362" t="s">
        <v>57</v>
      </c>
      <c r="G362">
        <v>58</v>
      </c>
      <c r="H362">
        <v>108866.17000000006</v>
      </c>
      <c r="I362">
        <v>4371</v>
      </c>
      <c r="J362">
        <v>36213.599999999999</v>
      </c>
      <c r="K362">
        <v>336.75</v>
      </c>
      <c r="L362">
        <v>149787.52000000005</v>
      </c>
      <c r="M362">
        <v>58742.840000000011</v>
      </c>
      <c r="N362">
        <v>68418.260000000009</v>
      </c>
      <c r="O362">
        <v>127161.10000000002</v>
      </c>
      <c r="P362">
        <v>13480.900000000003</v>
      </c>
      <c r="Q362" t="s">
        <v>33</v>
      </c>
      <c r="R362" t="s">
        <v>43</v>
      </c>
      <c r="S362" t="s">
        <v>39</v>
      </c>
      <c r="T362" t="s">
        <v>46</v>
      </c>
      <c r="U362" t="s">
        <v>47</v>
      </c>
      <c r="V362" t="s">
        <v>50</v>
      </c>
      <c r="W362" t="s">
        <v>39</v>
      </c>
      <c r="X362" t="s">
        <v>60</v>
      </c>
      <c r="Y362" t="s">
        <v>41</v>
      </c>
      <c r="Z362" t="s">
        <v>42</v>
      </c>
      <c r="AA362">
        <v>135</v>
      </c>
      <c r="AB362">
        <v>240</v>
      </c>
    </row>
    <row r="363" spans="1:28" x14ac:dyDescent="0.25">
      <c r="A363" t="s">
        <v>73</v>
      </c>
      <c r="B363" s="1">
        <v>43364</v>
      </c>
      <c r="C363" t="s">
        <v>77</v>
      </c>
      <c r="D363" t="s">
        <v>67</v>
      </c>
      <c r="E363" t="s">
        <v>31</v>
      </c>
      <c r="F363" t="s">
        <v>57</v>
      </c>
      <c r="G363">
        <v>58</v>
      </c>
      <c r="H363">
        <v>107456.53000000004</v>
      </c>
      <c r="I363">
        <v>4464</v>
      </c>
      <c r="J363">
        <v>17150.23</v>
      </c>
      <c r="K363">
        <v>276.06</v>
      </c>
      <c r="L363">
        <v>135166.40000000002</v>
      </c>
      <c r="M363">
        <v>45076.02</v>
      </c>
      <c r="N363">
        <v>59492.57999999998</v>
      </c>
      <c r="O363">
        <v>104568.59999999998</v>
      </c>
      <c r="P363">
        <v>12332.490000000002</v>
      </c>
      <c r="Q363" t="s">
        <v>33</v>
      </c>
      <c r="R363" t="s">
        <v>34</v>
      </c>
      <c r="S363" t="s">
        <v>39</v>
      </c>
      <c r="T363" t="s">
        <v>44</v>
      </c>
      <c r="U363" t="s">
        <v>37</v>
      </c>
      <c r="V363" t="s">
        <v>50</v>
      </c>
      <c r="W363" t="s">
        <v>39</v>
      </c>
      <c r="X363" t="s">
        <v>60</v>
      </c>
      <c r="Y363" t="s">
        <v>41</v>
      </c>
      <c r="Z363" t="s">
        <v>42</v>
      </c>
      <c r="AA363">
        <v>135</v>
      </c>
      <c r="AB363">
        <v>240</v>
      </c>
    </row>
    <row r="364" spans="1:28" x14ac:dyDescent="0.25">
      <c r="A364" t="s">
        <v>73</v>
      </c>
      <c r="B364" s="1">
        <v>43364</v>
      </c>
      <c r="C364" t="s">
        <v>77</v>
      </c>
      <c r="D364" t="s">
        <v>67</v>
      </c>
      <c r="E364" t="s">
        <v>31</v>
      </c>
      <c r="F364" t="s">
        <v>57</v>
      </c>
      <c r="G364">
        <v>47</v>
      </c>
      <c r="H364">
        <v>91883.32</v>
      </c>
      <c r="I364">
        <v>3255</v>
      </c>
      <c r="J364">
        <v>56260.979999999996</v>
      </c>
      <c r="K364">
        <v>136.58999999999997</v>
      </c>
      <c r="L364">
        <v>160122.53999999998</v>
      </c>
      <c r="M364">
        <v>69062.55</v>
      </c>
      <c r="N364">
        <v>67340.650000000009</v>
      </c>
      <c r="O364">
        <v>136403.20000000001</v>
      </c>
      <c r="Q364" t="s">
        <v>33</v>
      </c>
      <c r="R364" t="s">
        <v>34</v>
      </c>
      <c r="S364" t="s">
        <v>39</v>
      </c>
      <c r="T364" t="s">
        <v>44</v>
      </c>
      <c r="U364" t="s">
        <v>37</v>
      </c>
      <c r="V364" t="s">
        <v>50</v>
      </c>
      <c r="W364" t="s">
        <v>39</v>
      </c>
      <c r="X364" t="s">
        <v>60</v>
      </c>
      <c r="Y364" t="s">
        <v>41</v>
      </c>
      <c r="Z364" t="s">
        <v>42</v>
      </c>
      <c r="AA364">
        <v>135</v>
      </c>
      <c r="AB364">
        <v>240</v>
      </c>
    </row>
    <row r="365" spans="1:28" x14ac:dyDescent="0.25">
      <c r="A365" t="s">
        <v>28</v>
      </c>
      <c r="B365" s="1">
        <v>43364</v>
      </c>
      <c r="C365" t="s">
        <v>77</v>
      </c>
      <c r="D365" t="s">
        <v>30</v>
      </c>
      <c r="E365" t="s">
        <v>31</v>
      </c>
      <c r="F365" t="s">
        <v>59</v>
      </c>
      <c r="G365">
        <v>48</v>
      </c>
      <c r="H365">
        <v>97877.390000000043</v>
      </c>
      <c r="I365">
        <v>3255</v>
      </c>
      <c r="J365">
        <v>35479.800000000003</v>
      </c>
      <c r="K365">
        <v>433.82</v>
      </c>
      <c r="L365">
        <v>147443.48000000007</v>
      </c>
      <c r="M365">
        <v>63874.260000000009</v>
      </c>
      <c r="N365">
        <v>60807.040000000001</v>
      </c>
      <c r="O365">
        <v>124681.30000000002</v>
      </c>
      <c r="P365">
        <v>13242.01</v>
      </c>
      <c r="Q365" t="s">
        <v>33</v>
      </c>
      <c r="R365" t="s">
        <v>34</v>
      </c>
      <c r="S365" t="s">
        <v>35</v>
      </c>
      <c r="T365" t="s">
        <v>36</v>
      </c>
      <c r="U365" t="s">
        <v>47</v>
      </c>
      <c r="V365" t="s">
        <v>50</v>
      </c>
      <c r="W365" t="s">
        <v>39</v>
      </c>
      <c r="X365" t="s">
        <v>60</v>
      </c>
      <c r="Y365" t="s">
        <v>41</v>
      </c>
      <c r="Z365" t="s">
        <v>42</v>
      </c>
      <c r="AA365">
        <v>90</v>
      </c>
      <c r="AB365">
        <v>240</v>
      </c>
    </row>
    <row r="366" spans="1:28" x14ac:dyDescent="0.25">
      <c r="A366" t="s">
        <v>28</v>
      </c>
      <c r="B366" s="1">
        <v>43031</v>
      </c>
      <c r="C366" t="s">
        <v>77</v>
      </c>
      <c r="D366" t="s">
        <v>30</v>
      </c>
      <c r="E366" t="s">
        <v>31</v>
      </c>
      <c r="F366" t="s">
        <v>59</v>
      </c>
      <c r="G366">
        <v>49</v>
      </c>
      <c r="H366">
        <v>96100.84</v>
      </c>
      <c r="I366">
        <v>3162</v>
      </c>
      <c r="J366">
        <v>48267.929999999986</v>
      </c>
      <c r="L366">
        <v>154033.26999999999</v>
      </c>
      <c r="M366">
        <v>62569.55</v>
      </c>
      <c r="N366">
        <v>67754.960000000006</v>
      </c>
      <c r="O366">
        <v>130324.51000000001</v>
      </c>
      <c r="P366">
        <v>13823.119999999999</v>
      </c>
      <c r="Q366" t="s">
        <v>33</v>
      </c>
      <c r="R366" t="s">
        <v>43</v>
      </c>
      <c r="S366" t="s">
        <v>39</v>
      </c>
      <c r="T366" t="s">
        <v>44</v>
      </c>
      <c r="U366" t="s">
        <v>37</v>
      </c>
      <c r="V366" t="s">
        <v>50</v>
      </c>
      <c r="W366" t="s">
        <v>39</v>
      </c>
      <c r="X366" t="s">
        <v>60</v>
      </c>
      <c r="Y366" t="s">
        <v>74</v>
      </c>
      <c r="Z366" t="s">
        <v>45</v>
      </c>
      <c r="AA366">
        <v>45</v>
      </c>
      <c r="AB366">
        <v>0</v>
      </c>
    </row>
    <row r="367" spans="1:28" x14ac:dyDescent="0.25">
      <c r="A367" t="s">
        <v>28</v>
      </c>
      <c r="B367" s="1">
        <v>42714</v>
      </c>
      <c r="C367" t="s">
        <v>77</v>
      </c>
      <c r="D367" t="s">
        <v>30</v>
      </c>
      <c r="E367" t="s">
        <v>31</v>
      </c>
      <c r="F367" t="s">
        <v>59</v>
      </c>
      <c r="G367">
        <v>46</v>
      </c>
      <c r="H367">
        <v>88191.550000000032</v>
      </c>
      <c r="I367">
        <v>2883</v>
      </c>
      <c r="J367">
        <v>23658.01</v>
      </c>
      <c r="K367">
        <v>0</v>
      </c>
      <c r="L367">
        <v>127788.64000000003</v>
      </c>
      <c r="M367">
        <v>54299.07</v>
      </c>
      <c r="N367">
        <v>53634.029999999984</v>
      </c>
      <c r="O367">
        <v>107933.09999999998</v>
      </c>
      <c r="P367">
        <v>11490.819999999998</v>
      </c>
      <c r="Q367" t="s">
        <v>33</v>
      </c>
      <c r="R367" t="s">
        <v>34</v>
      </c>
      <c r="S367" t="s">
        <v>39</v>
      </c>
      <c r="T367" t="s">
        <v>46</v>
      </c>
      <c r="U367" t="s">
        <v>37</v>
      </c>
      <c r="V367" t="s">
        <v>50</v>
      </c>
      <c r="W367" t="s">
        <v>53</v>
      </c>
      <c r="X367" t="s">
        <v>60</v>
      </c>
      <c r="Y367" t="s">
        <v>41</v>
      </c>
      <c r="Z367" t="s">
        <v>45</v>
      </c>
      <c r="AA367">
        <v>90</v>
      </c>
      <c r="AB367">
        <v>0</v>
      </c>
    </row>
    <row r="368" spans="1:28" x14ac:dyDescent="0.25">
      <c r="A368" t="s">
        <v>48</v>
      </c>
      <c r="B368" s="1">
        <v>42714</v>
      </c>
      <c r="C368" t="s">
        <v>77</v>
      </c>
      <c r="D368" t="s">
        <v>30</v>
      </c>
      <c r="E368" t="s">
        <v>31</v>
      </c>
      <c r="F368" t="s">
        <v>62</v>
      </c>
      <c r="G368">
        <v>47</v>
      </c>
      <c r="H368">
        <v>97371.530000000042</v>
      </c>
      <c r="I368">
        <v>3069</v>
      </c>
      <c r="J368">
        <v>33713.56</v>
      </c>
      <c r="K368">
        <v>453.53999999999996</v>
      </c>
      <c r="L368">
        <v>146026.71000000002</v>
      </c>
      <c r="M368">
        <v>63866.560000000005</v>
      </c>
      <c r="N368">
        <v>58852.619999999995</v>
      </c>
      <c r="O368">
        <v>122719.18</v>
      </c>
      <c r="P368">
        <v>13142.390000000003</v>
      </c>
      <c r="Q368" t="s">
        <v>33</v>
      </c>
      <c r="R368" t="s">
        <v>34</v>
      </c>
      <c r="S368" t="s">
        <v>39</v>
      </c>
      <c r="T368" t="s">
        <v>44</v>
      </c>
      <c r="U368" t="s">
        <v>37</v>
      </c>
      <c r="V368" t="s">
        <v>38</v>
      </c>
      <c r="W368" t="s">
        <v>53</v>
      </c>
      <c r="X368" t="s">
        <v>60</v>
      </c>
      <c r="Y368" t="s">
        <v>74</v>
      </c>
      <c r="Z368" t="s">
        <v>45</v>
      </c>
      <c r="AA368">
        <v>45</v>
      </c>
      <c r="AB368">
        <v>0</v>
      </c>
    </row>
    <row r="369" spans="1:28" x14ac:dyDescent="0.25">
      <c r="A369" t="s">
        <v>48</v>
      </c>
      <c r="B369" s="1">
        <v>43465</v>
      </c>
      <c r="C369" t="s">
        <v>77</v>
      </c>
      <c r="D369" t="s">
        <v>30</v>
      </c>
      <c r="E369" t="s">
        <v>31</v>
      </c>
      <c r="F369" t="s">
        <v>62</v>
      </c>
      <c r="G369">
        <v>46</v>
      </c>
      <c r="H369">
        <v>96296.67</v>
      </c>
      <c r="I369">
        <v>3069</v>
      </c>
      <c r="J369">
        <v>59797.57</v>
      </c>
      <c r="K369">
        <v>384.51</v>
      </c>
      <c r="L369">
        <v>166784.24</v>
      </c>
      <c r="M369">
        <v>71296.030000000013</v>
      </c>
      <c r="N369">
        <v>66502.100000000006</v>
      </c>
      <c r="O369">
        <v>137798.13</v>
      </c>
      <c r="P369">
        <v>15010.589999999998</v>
      </c>
      <c r="Q369" t="s">
        <v>33</v>
      </c>
      <c r="R369" t="s">
        <v>34</v>
      </c>
      <c r="S369" t="s">
        <v>39</v>
      </c>
      <c r="T369" t="s">
        <v>44</v>
      </c>
      <c r="U369" t="s">
        <v>47</v>
      </c>
      <c r="V369" t="s">
        <v>50</v>
      </c>
      <c r="W369" t="s">
        <v>39</v>
      </c>
      <c r="X369" t="s">
        <v>60</v>
      </c>
      <c r="Y369" t="s">
        <v>74</v>
      </c>
      <c r="Z369" t="s">
        <v>45</v>
      </c>
      <c r="AA369">
        <v>45</v>
      </c>
      <c r="AB369">
        <v>0</v>
      </c>
    </row>
    <row r="370" spans="1:28" x14ac:dyDescent="0.25">
      <c r="A370" t="s">
        <v>48</v>
      </c>
      <c r="B370" s="1">
        <v>43465</v>
      </c>
      <c r="C370" t="s">
        <v>77</v>
      </c>
      <c r="D370" t="s">
        <v>30</v>
      </c>
      <c r="E370" t="s">
        <v>31</v>
      </c>
      <c r="F370" t="s">
        <v>62</v>
      </c>
      <c r="G370">
        <v>42</v>
      </c>
      <c r="H370">
        <v>71758.290000000008</v>
      </c>
      <c r="I370">
        <v>2697</v>
      </c>
      <c r="J370">
        <v>26409.07</v>
      </c>
      <c r="K370">
        <v>335.21000000000004</v>
      </c>
      <c r="L370">
        <v>119934.33000000002</v>
      </c>
      <c r="M370">
        <v>53737.12000000001</v>
      </c>
      <c r="N370">
        <v>46318.689999999995</v>
      </c>
      <c r="O370">
        <v>100055.81</v>
      </c>
      <c r="P370">
        <v>11037.239999999998</v>
      </c>
      <c r="Q370" t="s">
        <v>33</v>
      </c>
      <c r="R370" t="s">
        <v>43</v>
      </c>
      <c r="S370" t="s">
        <v>39</v>
      </c>
      <c r="T370" t="s">
        <v>36</v>
      </c>
      <c r="U370" t="s">
        <v>37</v>
      </c>
      <c r="V370" t="s">
        <v>38</v>
      </c>
      <c r="W370" t="s">
        <v>39</v>
      </c>
      <c r="X370" t="s">
        <v>60</v>
      </c>
      <c r="Y370" t="s">
        <v>74</v>
      </c>
      <c r="Z370" t="s">
        <v>45</v>
      </c>
      <c r="AA370">
        <v>45</v>
      </c>
      <c r="AB370">
        <v>0</v>
      </c>
    </row>
    <row r="371" spans="1:28" x14ac:dyDescent="0.25">
      <c r="A371" t="s">
        <v>51</v>
      </c>
      <c r="B371" s="1">
        <v>43465</v>
      </c>
      <c r="C371" t="s">
        <v>77</v>
      </c>
      <c r="D371" t="s">
        <v>30</v>
      </c>
      <c r="E371" t="s">
        <v>31</v>
      </c>
      <c r="F371" t="s">
        <v>64</v>
      </c>
      <c r="G371">
        <v>29</v>
      </c>
      <c r="H371">
        <v>28628.34</v>
      </c>
      <c r="I371">
        <v>744</v>
      </c>
      <c r="J371">
        <v>2000</v>
      </c>
      <c r="K371">
        <v>0</v>
      </c>
      <c r="L371">
        <v>78208.349999999991</v>
      </c>
      <c r="M371">
        <v>34327.050000000003</v>
      </c>
      <c r="N371">
        <v>30386.239999999998</v>
      </c>
      <c r="O371">
        <v>64713.29</v>
      </c>
      <c r="P371">
        <v>6858.7499999999991</v>
      </c>
      <c r="Q371" t="s">
        <v>33</v>
      </c>
      <c r="R371" t="s">
        <v>34</v>
      </c>
      <c r="S371" t="s">
        <v>39</v>
      </c>
      <c r="T371" t="s">
        <v>36</v>
      </c>
      <c r="U371" t="s">
        <v>37</v>
      </c>
      <c r="V371" t="s">
        <v>38</v>
      </c>
      <c r="W371" t="s">
        <v>53</v>
      </c>
      <c r="X371" t="s">
        <v>60</v>
      </c>
      <c r="Y371" t="s">
        <v>41</v>
      </c>
      <c r="Z371" t="s">
        <v>45</v>
      </c>
      <c r="AA371">
        <v>135</v>
      </c>
      <c r="AB371">
        <v>0</v>
      </c>
    </row>
    <row r="372" spans="1:28" x14ac:dyDescent="0.25">
      <c r="A372" t="s">
        <v>51</v>
      </c>
      <c r="B372" s="1">
        <v>43465</v>
      </c>
      <c r="C372" t="s">
        <v>77</v>
      </c>
      <c r="D372" t="s">
        <v>30</v>
      </c>
      <c r="E372" t="s">
        <v>31</v>
      </c>
      <c r="F372" t="s">
        <v>64</v>
      </c>
      <c r="G372">
        <v>29</v>
      </c>
      <c r="H372">
        <v>24544.95</v>
      </c>
      <c r="I372">
        <v>558</v>
      </c>
      <c r="J372">
        <v>0</v>
      </c>
      <c r="K372">
        <v>0</v>
      </c>
      <c r="L372">
        <v>45256.9</v>
      </c>
      <c r="M372">
        <v>22064.83</v>
      </c>
      <c r="O372">
        <v>22064.83</v>
      </c>
      <c r="P372">
        <v>3791.1400000000003</v>
      </c>
      <c r="Q372" t="s">
        <v>33</v>
      </c>
      <c r="R372" t="s">
        <v>34</v>
      </c>
      <c r="S372" t="s">
        <v>53</v>
      </c>
      <c r="T372" t="s">
        <v>36</v>
      </c>
      <c r="U372" t="s">
        <v>47</v>
      </c>
      <c r="V372" t="s">
        <v>50</v>
      </c>
      <c r="W372" t="s">
        <v>53</v>
      </c>
      <c r="X372" t="s">
        <v>60</v>
      </c>
      <c r="Y372" t="s">
        <v>74</v>
      </c>
      <c r="Z372" t="s">
        <v>45</v>
      </c>
      <c r="AA372">
        <v>45</v>
      </c>
      <c r="AB372">
        <v>0</v>
      </c>
    </row>
    <row r="373" spans="1:28" x14ac:dyDescent="0.25">
      <c r="A373" t="s">
        <v>54</v>
      </c>
      <c r="B373" s="1">
        <v>42993</v>
      </c>
      <c r="C373" t="s">
        <v>77</v>
      </c>
      <c r="D373" t="s">
        <v>55</v>
      </c>
      <c r="E373" t="s">
        <v>78</v>
      </c>
      <c r="F373" t="s">
        <v>64</v>
      </c>
      <c r="G373">
        <v>27</v>
      </c>
      <c r="H373">
        <v>26689.950000000004</v>
      </c>
      <c r="I373">
        <v>651</v>
      </c>
      <c r="J373">
        <v>2247.91</v>
      </c>
      <c r="K373">
        <v>0</v>
      </c>
      <c r="L373">
        <v>36121.920000000006</v>
      </c>
      <c r="M373">
        <v>13764.48</v>
      </c>
      <c r="N373">
        <v>16677.899999999998</v>
      </c>
      <c r="O373">
        <v>30442.379999999997</v>
      </c>
      <c r="P373">
        <v>3231.5099999999993</v>
      </c>
      <c r="Q373" t="s">
        <v>56</v>
      </c>
      <c r="R373" t="s">
        <v>43</v>
      </c>
      <c r="S373" t="s">
        <v>35</v>
      </c>
      <c r="T373" t="s">
        <v>36</v>
      </c>
      <c r="U373" t="s">
        <v>47</v>
      </c>
      <c r="V373" t="s">
        <v>38</v>
      </c>
      <c r="W373" t="s">
        <v>53</v>
      </c>
      <c r="X373" t="s">
        <v>60</v>
      </c>
      <c r="Y373" t="s">
        <v>41</v>
      </c>
      <c r="Z373" t="s">
        <v>45</v>
      </c>
      <c r="AA373">
        <v>90</v>
      </c>
      <c r="AB373">
        <v>0</v>
      </c>
    </row>
    <row r="374" spans="1:28" x14ac:dyDescent="0.25">
      <c r="A374" t="s">
        <v>54</v>
      </c>
      <c r="B374" s="1">
        <v>42573</v>
      </c>
      <c r="C374" t="s">
        <v>77</v>
      </c>
      <c r="D374" t="s">
        <v>55</v>
      </c>
      <c r="E374" t="s">
        <v>78</v>
      </c>
      <c r="F374" t="s">
        <v>69</v>
      </c>
      <c r="G374">
        <v>30</v>
      </c>
      <c r="H374">
        <v>55146.640000000014</v>
      </c>
      <c r="I374">
        <v>1767</v>
      </c>
      <c r="J374">
        <v>2390.0699999999997</v>
      </c>
      <c r="K374">
        <v>138.04</v>
      </c>
      <c r="L374">
        <v>62841.750000000015</v>
      </c>
      <c r="M374">
        <v>19853.789999999997</v>
      </c>
      <c r="N374">
        <v>34706.550000000003</v>
      </c>
      <c r="O374">
        <v>54560.34</v>
      </c>
      <c r="Q374" t="s">
        <v>56</v>
      </c>
      <c r="R374" t="s">
        <v>34</v>
      </c>
      <c r="S374" t="s">
        <v>35</v>
      </c>
      <c r="T374" t="s">
        <v>36</v>
      </c>
      <c r="U374" t="s">
        <v>47</v>
      </c>
      <c r="V374" t="s">
        <v>38</v>
      </c>
      <c r="W374" t="s">
        <v>53</v>
      </c>
      <c r="X374" t="s">
        <v>75</v>
      </c>
      <c r="Y374" t="s">
        <v>41</v>
      </c>
      <c r="Z374" t="s">
        <v>45</v>
      </c>
      <c r="AA374">
        <v>90</v>
      </c>
      <c r="AB374">
        <v>0</v>
      </c>
    </row>
    <row r="375" spans="1:28" x14ac:dyDescent="0.25">
      <c r="A375" t="s">
        <v>54</v>
      </c>
      <c r="B375" s="1">
        <v>43001</v>
      </c>
      <c r="C375" t="s">
        <v>77</v>
      </c>
      <c r="D375" t="s">
        <v>55</v>
      </c>
      <c r="E375" t="s">
        <v>78</v>
      </c>
      <c r="F375" t="s">
        <v>69</v>
      </c>
      <c r="G375">
        <v>38</v>
      </c>
      <c r="H375">
        <v>30613.35</v>
      </c>
      <c r="I375">
        <v>2046</v>
      </c>
      <c r="J375">
        <v>200</v>
      </c>
      <c r="K375">
        <v>0</v>
      </c>
      <c r="L375">
        <v>47214.43</v>
      </c>
      <c r="M375">
        <v>26564.39</v>
      </c>
      <c r="N375">
        <v>14155.75</v>
      </c>
      <c r="O375">
        <v>40720.14</v>
      </c>
      <c r="P375">
        <v>4364.2899999999991</v>
      </c>
      <c r="Q375" t="s">
        <v>56</v>
      </c>
      <c r="R375" t="s">
        <v>34</v>
      </c>
      <c r="S375" t="s">
        <v>35</v>
      </c>
      <c r="T375" t="s">
        <v>36</v>
      </c>
      <c r="U375" t="s">
        <v>47</v>
      </c>
      <c r="V375" t="s">
        <v>38</v>
      </c>
      <c r="W375" t="s">
        <v>53</v>
      </c>
      <c r="X375" t="s">
        <v>75</v>
      </c>
      <c r="Y375" t="s">
        <v>74</v>
      </c>
      <c r="Z375" t="s">
        <v>45</v>
      </c>
      <c r="AA375">
        <v>45</v>
      </c>
      <c r="AB375">
        <v>0</v>
      </c>
    </row>
    <row r="376" spans="1:28" x14ac:dyDescent="0.25">
      <c r="A376" t="s">
        <v>58</v>
      </c>
      <c r="B376" s="1">
        <v>42442</v>
      </c>
      <c r="C376" t="s">
        <v>77</v>
      </c>
      <c r="D376" t="s">
        <v>55</v>
      </c>
      <c r="E376" t="s">
        <v>31</v>
      </c>
      <c r="F376" t="s">
        <v>69</v>
      </c>
      <c r="G376">
        <v>39</v>
      </c>
      <c r="H376">
        <v>80296.650000000009</v>
      </c>
      <c r="I376">
        <v>2418</v>
      </c>
      <c r="J376">
        <v>9277.83</v>
      </c>
      <c r="K376">
        <v>2137.38</v>
      </c>
      <c r="L376">
        <v>101769.84000000001</v>
      </c>
      <c r="M376">
        <v>53748.060000000005</v>
      </c>
      <c r="N376">
        <v>34635.869999999995</v>
      </c>
      <c r="O376">
        <v>88383.93</v>
      </c>
      <c r="P376">
        <v>9159.2999999999993</v>
      </c>
      <c r="Q376" t="s">
        <v>33</v>
      </c>
      <c r="R376" t="s">
        <v>34</v>
      </c>
      <c r="S376" t="s">
        <v>35</v>
      </c>
      <c r="T376" t="s">
        <v>36</v>
      </c>
      <c r="U376" t="s">
        <v>47</v>
      </c>
      <c r="V376" t="s">
        <v>38</v>
      </c>
      <c r="W376" t="s">
        <v>53</v>
      </c>
      <c r="X376" t="s">
        <v>75</v>
      </c>
      <c r="Y376" t="s">
        <v>41</v>
      </c>
      <c r="Z376" t="s">
        <v>45</v>
      </c>
      <c r="AA376">
        <v>135</v>
      </c>
      <c r="AB376">
        <v>0</v>
      </c>
    </row>
    <row r="377" spans="1:28" x14ac:dyDescent="0.25">
      <c r="A377" t="s">
        <v>58</v>
      </c>
      <c r="B377" s="1">
        <v>42442</v>
      </c>
      <c r="C377" t="s">
        <v>77</v>
      </c>
      <c r="D377" t="s">
        <v>55</v>
      </c>
      <c r="E377" t="s">
        <v>31</v>
      </c>
      <c r="F377" t="s">
        <v>71</v>
      </c>
      <c r="G377">
        <v>51</v>
      </c>
      <c r="H377">
        <v>85256.650000000009</v>
      </c>
      <c r="I377">
        <v>2883</v>
      </c>
      <c r="J377">
        <v>9501.6499999999978</v>
      </c>
      <c r="K377">
        <v>2584.9400000000005</v>
      </c>
      <c r="L377">
        <v>110012.76000000001</v>
      </c>
      <c r="M377">
        <v>58847.62</v>
      </c>
      <c r="N377">
        <v>36141.22</v>
      </c>
      <c r="O377">
        <v>94988.84</v>
      </c>
      <c r="P377">
        <v>9966.0499999999993</v>
      </c>
      <c r="Q377" t="s">
        <v>33</v>
      </c>
      <c r="R377" t="s">
        <v>34</v>
      </c>
      <c r="S377" t="s">
        <v>35</v>
      </c>
      <c r="T377" t="s">
        <v>36</v>
      </c>
      <c r="U377" t="s">
        <v>47</v>
      </c>
      <c r="V377" t="s">
        <v>38</v>
      </c>
      <c r="W377" t="s">
        <v>39</v>
      </c>
      <c r="X377" t="s">
        <v>75</v>
      </c>
      <c r="Y377" t="s">
        <v>41</v>
      </c>
      <c r="Z377" t="s">
        <v>45</v>
      </c>
      <c r="AA377">
        <v>90</v>
      </c>
      <c r="AB377">
        <v>0</v>
      </c>
    </row>
    <row r="378" spans="1:28" x14ac:dyDescent="0.25">
      <c r="A378" t="s">
        <v>58</v>
      </c>
      <c r="B378" s="1">
        <v>43763</v>
      </c>
      <c r="C378" t="s">
        <v>77</v>
      </c>
      <c r="D378" t="s">
        <v>55</v>
      </c>
      <c r="E378" t="s">
        <v>31</v>
      </c>
      <c r="F378" t="s">
        <v>71</v>
      </c>
      <c r="G378">
        <v>54</v>
      </c>
      <c r="H378">
        <v>101494.95000000003</v>
      </c>
      <c r="I378">
        <v>3162</v>
      </c>
      <c r="J378">
        <v>26522.579999999991</v>
      </c>
      <c r="K378">
        <v>4587.1499999999996</v>
      </c>
      <c r="L378">
        <v>143983.39000000001</v>
      </c>
      <c r="M378">
        <v>68750.590000000011</v>
      </c>
      <c r="N378">
        <v>56380.02</v>
      </c>
      <c r="O378">
        <v>125130.61000000002</v>
      </c>
      <c r="P378">
        <v>13108.05</v>
      </c>
      <c r="Q378" t="s">
        <v>33</v>
      </c>
      <c r="R378" t="s">
        <v>34</v>
      </c>
      <c r="S378" t="s">
        <v>39</v>
      </c>
      <c r="T378" t="s">
        <v>36</v>
      </c>
      <c r="U378" t="s">
        <v>47</v>
      </c>
      <c r="V378" t="s">
        <v>38</v>
      </c>
      <c r="W378" t="s">
        <v>39</v>
      </c>
      <c r="X378" t="s">
        <v>75</v>
      </c>
      <c r="Y378" t="s">
        <v>41</v>
      </c>
      <c r="Z378" t="s">
        <v>45</v>
      </c>
      <c r="AA378">
        <v>135</v>
      </c>
      <c r="AB378">
        <v>0</v>
      </c>
    </row>
    <row r="379" spans="1:28" x14ac:dyDescent="0.25">
      <c r="A379" t="s">
        <v>61</v>
      </c>
      <c r="B379" s="1">
        <v>42546</v>
      </c>
      <c r="C379" t="s">
        <v>77</v>
      </c>
      <c r="D379" t="s">
        <v>55</v>
      </c>
      <c r="E379" t="s">
        <v>31</v>
      </c>
      <c r="F379" t="s">
        <v>71</v>
      </c>
      <c r="G379">
        <v>70</v>
      </c>
      <c r="H379">
        <v>126096.65999999999</v>
      </c>
      <c r="I379">
        <v>3720</v>
      </c>
      <c r="J379">
        <v>32812.999999999993</v>
      </c>
      <c r="K379">
        <v>6473.35</v>
      </c>
      <c r="L379">
        <v>182640.8</v>
      </c>
      <c r="M379">
        <v>72129.950000000012</v>
      </c>
      <c r="N379">
        <v>82343.31</v>
      </c>
      <c r="O379">
        <v>154473.26</v>
      </c>
      <c r="P379">
        <v>16180.879999999996</v>
      </c>
      <c r="Q379" t="s">
        <v>33</v>
      </c>
      <c r="R379" t="s">
        <v>43</v>
      </c>
      <c r="S379" t="s">
        <v>39</v>
      </c>
      <c r="T379" t="s">
        <v>36</v>
      </c>
      <c r="U379" t="s">
        <v>47</v>
      </c>
      <c r="V379" t="s">
        <v>38</v>
      </c>
      <c r="W379" t="s">
        <v>39</v>
      </c>
      <c r="X379" t="s">
        <v>75</v>
      </c>
      <c r="Y379" t="s">
        <v>74</v>
      </c>
      <c r="Z379" t="s">
        <v>45</v>
      </c>
      <c r="AA379">
        <v>45</v>
      </c>
      <c r="AB379">
        <v>0</v>
      </c>
    </row>
    <row r="380" spans="1:28" x14ac:dyDescent="0.25">
      <c r="A380" t="s">
        <v>61</v>
      </c>
      <c r="B380" s="1">
        <v>42546</v>
      </c>
      <c r="C380" t="s">
        <v>77</v>
      </c>
      <c r="D380" t="s">
        <v>55</v>
      </c>
      <c r="E380" t="s">
        <v>31</v>
      </c>
      <c r="F380" t="s">
        <v>32</v>
      </c>
      <c r="G380">
        <v>65</v>
      </c>
      <c r="H380">
        <v>134244.95000000001</v>
      </c>
      <c r="I380">
        <v>3720</v>
      </c>
      <c r="J380">
        <v>25260.55999999999</v>
      </c>
      <c r="K380">
        <v>9651.619999999999</v>
      </c>
      <c r="L380">
        <v>193550.17</v>
      </c>
      <c r="M380">
        <v>73573.549999999988</v>
      </c>
      <c r="O380">
        <v>73573.549999999988</v>
      </c>
      <c r="P380">
        <v>16611.939999999999</v>
      </c>
      <c r="Q380" t="s">
        <v>33</v>
      </c>
      <c r="R380" t="s">
        <v>34</v>
      </c>
      <c r="S380" t="s">
        <v>39</v>
      </c>
      <c r="T380" t="s">
        <v>44</v>
      </c>
      <c r="U380" t="s">
        <v>47</v>
      </c>
      <c r="V380" t="s">
        <v>38</v>
      </c>
      <c r="W380" t="s">
        <v>39</v>
      </c>
      <c r="X380" t="s">
        <v>75</v>
      </c>
      <c r="Y380" t="s">
        <v>41</v>
      </c>
      <c r="Z380" t="s">
        <v>45</v>
      </c>
      <c r="AA380">
        <v>90</v>
      </c>
      <c r="AB380">
        <v>0</v>
      </c>
    </row>
    <row r="381" spans="1:28" x14ac:dyDescent="0.25">
      <c r="A381" t="s">
        <v>61</v>
      </c>
      <c r="B381" s="1">
        <v>43212</v>
      </c>
      <c r="C381" t="s">
        <v>77</v>
      </c>
      <c r="D381" t="s">
        <v>55</v>
      </c>
      <c r="E381" t="s">
        <v>31</v>
      </c>
      <c r="F381" t="s">
        <v>32</v>
      </c>
      <c r="G381">
        <v>68</v>
      </c>
      <c r="H381">
        <v>129256.63</v>
      </c>
      <c r="I381">
        <v>3999</v>
      </c>
      <c r="J381">
        <v>30451.640000000003</v>
      </c>
      <c r="K381">
        <v>7433.7500000000009</v>
      </c>
      <c r="L381">
        <v>182337.98000000004</v>
      </c>
      <c r="M381">
        <v>68939.8</v>
      </c>
      <c r="N381">
        <v>83902.76999999999</v>
      </c>
      <c r="O381">
        <v>152842.57</v>
      </c>
      <c r="P381">
        <v>16072.889999999992</v>
      </c>
      <c r="Q381" t="s">
        <v>33</v>
      </c>
      <c r="R381" t="s">
        <v>34</v>
      </c>
      <c r="S381" t="s">
        <v>53</v>
      </c>
      <c r="T381" t="s">
        <v>46</v>
      </c>
      <c r="U381" t="s">
        <v>47</v>
      </c>
      <c r="V381" t="s">
        <v>38</v>
      </c>
      <c r="W381" t="s">
        <v>39</v>
      </c>
      <c r="X381" t="s">
        <v>75</v>
      </c>
      <c r="Y381" t="s">
        <v>74</v>
      </c>
      <c r="Z381" t="s">
        <v>45</v>
      </c>
      <c r="AA381">
        <v>45</v>
      </c>
      <c r="AB381">
        <v>0</v>
      </c>
    </row>
    <row r="382" spans="1:28" x14ac:dyDescent="0.25">
      <c r="A382" t="s">
        <v>63</v>
      </c>
      <c r="B382" s="1">
        <v>43212</v>
      </c>
      <c r="C382" t="s">
        <v>29</v>
      </c>
      <c r="D382" t="s">
        <v>55</v>
      </c>
      <c r="E382" t="s">
        <v>78</v>
      </c>
      <c r="F382" t="s">
        <v>32</v>
      </c>
      <c r="G382">
        <v>65</v>
      </c>
      <c r="H382">
        <v>101898.34999999999</v>
      </c>
      <c r="I382">
        <v>3720</v>
      </c>
      <c r="J382">
        <v>7770.3799999999992</v>
      </c>
      <c r="K382">
        <v>4546.4099999999989</v>
      </c>
      <c r="L382">
        <v>119743.23</v>
      </c>
      <c r="M382">
        <v>45550.54</v>
      </c>
      <c r="N382">
        <v>54312.429999999993</v>
      </c>
      <c r="O382">
        <v>99862.97</v>
      </c>
      <c r="Q382" t="s">
        <v>33</v>
      </c>
      <c r="R382" t="s">
        <v>34</v>
      </c>
      <c r="S382" t="s">
        <v>53</v>
      </c>
      <c r="T382" t="s">
        <v>44</v>
      </c>
      <c r="U382" t="s">
        <v>47</v>
      </c>
      <c r="V382" t="s">
        <v>38</v>
      </c>
      <c r="W382" t="s">
        <v>39</v>
      </c>
      <c r="X382" t="s">
        <v>76</v>
      </c>
      <c r="Y382" t="s">
        <v>41</v>
      </c>
      <c r="Z382" t="s">
        <v>42</v>
      </c>
      <c r="AA382">
        <v>135</v>
      </c>
      <c r="AB382">
        <v>240</v>
      </c>
    </row>
    <row r="383" spans="1:28" x14ac:dyDescent="0.25">
      <c r="A383" t="s">
        <v>70</v>
      </c>
      <c r="B383" s="1">
        <v>42539</v>
      </c>
      <c r="C383" t="s">
        <v>29</v>
      </c>
      <c r="D383" t="s">
        <v>55</v>
      </c>
      <c r="E383" t="s">
        <v>31</v>
      </c>
      <c r="F383" t="s">
        <v>49</v>
      </c>
      <c r="G383">
        <v>31</v>
      </c>
      <c r="H383">
        <v>39758</v>
      </c>
      <c r="I383">
        <v>2232</v>
      </c>
      <c r="J383">
        <v>60641.559999999983</v>
      </c>
      <c r="K383">
        <v>0</v>
      </c>
      <c r="L383">
        <v>106856.58999999998</v>
      </c>
      <c r="M383">
        <v>72288.10000000002</v>
      </c>
      <c r="N383">
        <v>17488.890000000003</v>
      </c>
      <c r="O383">
        <v>89776.99000000002</v>
      </c>
      <c r="P383">
        <v>9432.58</v>
      </c>
      <c r="Q383" t="s">
        <v>33</v>
      </c>
      <c r="R383" t="s">
        <v>34</v>
      </c>
      <c r="S383" t="s">
        <v>39</v>
      </c>
      <c r="T383" t="s">
        <v>36</v>
      </c>
      <c r="U383" t="s">
        <v>47</v>
      </c>
      <c r="V383" t="s">
        <v>38</v>
      </c>
      <c r="W383" t="s">
        <v>39</v>
      </c>
      <c r="X383" t="s">
        <v>76</v>
      </c>
      <c r="Y383" t="s">
        <v>74</v>
      </c>
      <c r="Z383" t="s">
        <v>42</v>
      </c>
      <c r="AA383">
        <v>45</v>
      </c>
      <c r="AB383">
        <v>240</v>
      </c>
    </row>
    <row r="384" spans="1:28" x14ac:dyDescent="0.25">
      <c r="A384" t="s">
        <v>72</v>
      </c>
      <c r="B384" s="1">
        <v>42539</v>
      </c>
      <c r="C384" t="s">
        <v>29</v>
      </c>
      <c r="D384" t="s">
        <v>30</v>
      </c>
      <c r="E384" t="s">
        <v>31</v>
      </c>
      <c r="F384" t="s">
        <v>52</v>
      </c>
      <c r="G384">
        <v>32</v>
      </c>
      <c r="H384">
        <v>41500.18</v>
      </c>
      <c r="I384">
        <v>2232</v>
      </c>
      <c r="J384">
        <v>70809.61</v>
      </c>
      <c r="K384">
        <v>0</v>
      </c>
      <c r="L384">
        <v>120299.54000000001</v>
      </c>
      <c r="M384">
        <v>78808.710000000006</v>
      </c>
      <c r="N384">
        <v>19866.519999999997</v>
      </c>
      <c r="O384">
        <v>98675.23000000001</v>
      </c>
      <c r="P384">
        <v>10445.969999999998</v>
      </c>
      <c r="Q384" t="s">
        <v>56</v>
      </c>
      <c r="R384" t="s">
        <v>43</v>
      </c>
      <c r="S384" t="s">
        <v>39</v>
      </c>
      <c r="T384" t="s">
        <v>36</v>
      </c>
      <c r="U384" t="s">
        <v>47</v>
      </c>
      <c r="V384" t="s">
        <v>38</v>
      </c>
      <c r="W384" t="s">
        <v>53</v>
      </c>
      <c r="X384" t="s">
        <v>76</v>
      </c>
      <c r="Y384" t="s">
        <v>41</v>
      </c>
      <c r="Z384" t="s">
        <v>42</v>
      </c>
      <c r="AA384">
        <v>90</v>
      </c>
      <c r="AB384">
        <v>240</v>
      </c>
    </row>
    <row r="385" spans="1:28" x14ac:dyDescent="0.25">
      <c r="A385" t="s">
        <v>72</v>
      </c>
      <c r="B385" s="1">
        <v>42539</v>
      </c>
      <c r="C385" t="s">
        <v>29</v>
      </c>
      <c r="D385" t="s">
        <v>30</v>
      </c>
      <c r="E385" t="s">
        <v>31</v>
      </c>
      <c r="F385" t="s">
        <v>52</v>
      </c>
      <c r="G385">
        <v>31</v>
      </c>
      <c r="H385">
        <v>40219</v>
      </c>
      <c r="I385">
        <v>2139</v>
      </c>
      <c r="J385">
        <v>55348.54</v>
      </c>
      <c r="K385">
        <v>0</v>
      </c>
      <c r="L385">
        <v>103065.54000000001</v>
      </c>
      <c r="M385">
        <v>66147.38</v>
      </c>
      <c r="N385">
        <v>17762</v>
      </c>
      <c r="O385">
        <v>83909.38</v>
      </c>
      <c r="P385">
        <v>9001.42</v>
      </c>
      <c r="Q385" t="s">
        <v>56</v>
      </c>
      <c r="R385" t="s">
        <v>43</v>
      </c>
      <c r="S385" t="s">
        <v>39</v>
      </c>
      <c r="T385" t="s">
        <v>36</v>
      </c>
      <c r="U385" t="s">
        <v>47</v>
      </c>
      <c r="V385" t="s">
        <v>38</v>
      </c>
      <c r="W385" t="s">
        <v>39</v>
      </c>
      <c r="X385" t="s">
        <v>76</v>
      </c>
      <c r="Y385" t="s">
        <v>41</v>
      </c>
      <c r="Z385" t="s">
        <v>42</v>
      </c>
      <c r="AA385">
        <v>135</v>
      </c>
      <c r="AB385">
        <v>240</v>
      </c>
    </row>
    <row r="386" spans="1:28" x14ac:dyDescent="0.25">
      <c r="A386" t="s">
        <v>72</v>
      </c>
      <c r="B386" s="1">
        <v>43434</v>
      </c>
      <c r="C386" t="s">
        <v>29</v>
      </c>
      <c r="D386" t="s">
        <v>30</v>
      </c>
      <c r="E386" t="s">
        <v>31</v>
      </c>
      <c r="F386" t="s">
        <v>52</v>
      </c>
      <c r="G386">
        <v>31</v>
      </c>
      <c r="H386">
        <v>34620.449999999997</v>
      </c>
      <c r="I386">
        <v>2232</v>
      </c>
      <c r="J386">
        <v>31123.830000000005</v>
      </c>
      <c r="K386">
        <v>129.85000000000002</v>
      </c>
      <c r="L386">
        <v>87594.060000000012</v>
      </c>
      <c r="M386">
        <v>51711.18</v>
      </c>
      <c r="O386">
        <v>51711.18</v>
      </c>
      <c r="P386">
        <v>7558.7599999999984</v>
      </c>
      <c r="Q386" t="s">
        <v>56</v>
      </c>
      <c r="R386" t="s">
        <v>34</v>
      </c>
      <c r="S386" t="s">
        <v>39</v>
      </c>
      <c r="T386" t="s">
        <v>44</v>
      </c>
      <c r="U386" t="s">
        <v>47</v>
      </c>
      <c r="V386" t="s">
        <v>38</v>
      </c>
      <c r="W386" t="s">
        <v>39</v>
      </c>
      <c r="X386" t="s">
        <v>76</v>
      </c>
      <c r="Y386" t="s">
        <v>41</v>
      </c>
      <c r="Z386" t="s">
        <v>42</v>
      </c>
      <c r="AA386">
        <v>135</v>
      </c>
      <c r="AB386">
        <v>240</v>
      </c>
    </row>
    <row r="387" spans="1:28" x14ac:dyDescent="0.25">
      <c r="A387" t="s">
        <v>73</v>
      </c>
      <c r="B387" s="1">
        <v>43434</v>
      </c>
      <c r="C387" t="s">
        <v>29</v>
      </c>
      <c r="D387" t="s">
        <v>30</v>
      </c>
      <c r="E387" t="s">
        <v>31</v>
      </c>
      <c r="F387" t="s">
        <v>57</v>
      </c>
      <c r="G387">
        <v>31</v>
      </c>
      <c r="H387">
        <v>30048.350000000006</v>
      </c>
      <c r="I387">
        <v>2139</v>
      </c>
      <c r="J387">
        <v>10675.39</v>
      </c>
      <c r="K387">
        <v>179.02</v>
      </c>
      <c r="L387">
        <v>63854.59</v>
      </c>
      <c r="M387">
        <v>44393.669999999991</v>
      </c>
      <c r="N387">
        <v>10361.210000000001</v>
      </c>
      <c r="O387">
        <v>54754.87999999999</v>
      </c>
      <c r="P387">
        <v>5728.8899999999994</v>
      </c>
      <c r="Q387" t="s">
        <v>33</v>
      </c>
      <c r="R387" t="s">
        <v>43</v>
      </c>
      <c r="S387" t="s">
        <v>39</v>
      </c>
      <c r="T387" t="s">
        <v>46</v>
      </c>
      <c r="U387" t="s">
        <v>47</v>
      </c>
      <c r="V387" t="s">
        <v>38</v>
      </c>
      <c r="W387" t="s">
        <v>39</v>
      </c>
      <c r="X387" t="s">
        <v>76</v>
      </c>
      <c r="Y387" t="s">
        <v>41</v>
      </c>
      <c r="Z387" t="s">
        <v>42</v>
      </c>
      <c r="AA387">
        <v>135</v>
      </c>
      <c r="AB387">
        <v>240</v>
      </c>
    </row>
    <row r="388" spans="1:28" x14ac:dyDescent="0.25">
      <c r="A388" t="s">
        <v>73</v>
      </c>
      <c r="B388" s="1">
        <v>43434</v>
      </c>
      <c r="C388" t="s">
        <v>29</v>
      </c>
      <c r="D388" t="s">
        <v>30</v>
      </c>
      <c r="E388" t="s">
        <v>31</v>
      </c>
      <c r="F388" t="s">
        <v>57</v>
      </c>
      <c r="G388">
        <v>30</v>
      </c>
      <c r="H388">
        <v>37589.589999999997</v>
      </c>
      <c r="I388">
        <v>2139</v>
      </c>
      <c r="J388">
        <v>64087.090000000011</v>
      </c>
      <c r="K388">
        <v>103.87</v>
      </c>
      <c r="L388">
        <v>104119.55</v>
      </c>
      <c r="M388">
        <v>74104.849999999991</v>
      </c>
      <c r="N388">
        <v>15709.34</v>
      </c>
      <c r="O388">
        <v>89814.189999999988</v>
      </c>
      <c r="Q388" t="s">
        <v>33</v>
      </c>
      <c r="R388" t="s">
        <v>34</v>
      </c>
      <c r="S388" t="s">
        <v>39</v>
      </c>
      <c r="T388" t="s">
        <v>44</v>
      </c>
      <c r="U388" t="s">
        <v>47</v>
      </c>
      <c r="V388" t="s">
        <v>38</v>
      </c>
      <c r="W388" t="s">
        <v>53</v>
      </c>
      <c r="X388" t="s">
        <v>76</v>
      </c>
      <c r="Y388" t="s">
        <v>41</v>
      </c>
      <c r="Z388" t="s">
        <v>42</v>
      </c>
      <c r="AA388">
        <v>90</v>
      </c>
      <c r="AB388">
        <v>240</v>
      </c>
    </row>
    <row r="389" spans="1:28" x14ac:dyDescent="0.25">
      <c r="A389" t="s">
        <v>73</v>
      </c>
      <c r="B389" s="1">
        <v>43434</v>
      </c>
      <c r="C389" t="s">
        <v>29</v>
      </c>
      <c r="D389" t="s">
        <v>30</v>
      </c>
      <c r="E389" t="s">
        <v>31</v>
      </c>
      <c r="F389" t="s">
        <v>57</v>
      </c>
      <c r="L389">
        <v>0</v>
      </c>
      <c r="O389">
        <v>0</v>
      </c>
      <c r="Q389" t="s">
        <v>33</v>
      </c>
      <c r="R389" t="s">
        <v>34</v>
      </c>
      <c r="S389" t="s">
        <v>39</v>
      </c>
      <c r="T389" t="s">
        <v>44</v>
      </c>
      <c r="U389" t="s">
        <v>47</v>
      </c>
      <c r="V389" t="s">
        <v>38</v>
      </c>
      <c r="W389" t="s">
        <v>53</v>
      </c>
      <c r="X389" t="s">
        <v>76</v>
      </c>
      <c r="Y389" t="s">
        <v>41</v>
      </c>
      <c r="Z389" t="s">
        <v>45</v>
      </c>
      <c r="AA389">
        <v>90</v>
      </c>
      <c r="AB389">
        <v>0</v>
      </c>
    </row>
    <row r="390" spans="1:28" x14ac:dyDescent="0.25">
      <c r="A390" t="s">
        <v>28</v>
      </c>
      <c r="B390" s="1">
        <v>42685</v>
      </c>
      <c r="C390" t="s">
        <v>29</v>
      </c>
      <c r="D390" t="s">
        <v>30</v>
      </c>
      <c r="E390" t="s">
        <v>31</v>
      </c>
      <c r="F390" t="s">
        <v>59</v>
      </c>
      <c r="G390">
        <v>30</v>
      </c>
      <c r="H390">
        <v>35828.659999999996</v>
      </c>
      <c r="I390">
        <v>1674</v>
      </c>
      <c r="J390">
        <v>6408.4600000000009</v>
      </c>
      <c r="K390">
        <v>216.91</v>
      </c>
      <c r="L390">
        <v>50015.11</v>
      </c>
      <c r="M390">
        <v>28411.329999999998</v>
      </c>
      <c r="N390">
        <v>6263.18</v>
      </c>
      <c r="O390">
        <v>34674.509999999995</v>
      </c>
      <c r="P390">
        <v>4582.0699999999988</v>
      </c>
      <c r="Q390" t="s">
        <v>33</v>
      </c>
      <c r="R390" t="s">
        <v>34</v>
      </c>
      <c r="S390" t="s">
        <v>39</v>
      </c>
      <c r="T390" t="s">
        <v>36</v>
      </c>
      <c r="U390" t="s">
        <v>47</v>
      </c>
      <c r="V390" t="s">
        <v>38</v>
      </c>
      <c r="W390" t="s">
        <v>53</v>
      </c>
      <c r="X390" t="s">
        <v>76</v>
      </c>
      <c r="Y390" t="s">
        <v>41</v>
      </c>
      <c r="Z390" t="s">
        <v>45</v>
      </c>
      <c r="AA390">
        <v>135</v>
      </c>
      <c r="AB390">
        <v>0</v>
      </c>
    </row>
    <row r="391" spans="1:28" x14ac:dyDescent="0.25">
      <c r="A391" t="s">
        <v>28</v>
      </c>
      <c r="B391" s="1">
        <v>42685</v>
      </c>
      <c r="C391" t="s">
        <v>29</v>
      </c>
      <c r="D391" t="s">
        <v>30</v>
      </c>
      <c r="E391" t="s">
        <v>31</v>
      </c>
      <c r="F391" t="s">
        <v>59</v>
      </c>
      <c r="G391">
        <v>56</v>
      </c>
      <c r="H391">
        <v>112946.50000000001</v>
      </c>
      <c r="I391">
        <v>3534</v>
      </c>
      <c r="J391">
        <v>15207.08</v>
      </c>
      <c r="K391">
        <v>278.73</v>
      </c>
      <c r="L391">
        <v>132582.25000000003</v>
      </c>
      <c r="M391">
        <v>70145.739999999991</v>
      </c>
      <c r="N391">
        <v>31151.149999999994</v>
      </c>
      <c r="O391">
        <v>101296.88999999998</v>
      </c>
      <c r="P391">
        <v>11932.399999999998</v>
      </c>
      <c r="Q391" t="s">
        <v>33</v>
      </c>
      <c r="R391" t="s">
        <v>43</v>
      </c>
      <c r="S391" t="s">
        <v>39</v>
      </c>
      <c r="T391" t="s">
        <v>44</v>
      </c>
      <c r="U391" t="s">
        <v>47</v>
      </c>
      <c r="V391" t="s">
        <v>38</v>
      </c>
      <c r="W391" t="s">
        <v>53</v>
      </c>
      <c r="X391" t="s">
        <v>76</v>
      </c>
      <c r="Y391" t="s">
        <v>41</v>
      </c>
      <c r="Z391" t="s">
        <v>45</v>
      </c>
      <c r="AA391">
        <v>135</v>
      </c>
      <c r="AB391">
        <v>0</v>
      </c>
    </row>
    <row r="392" spans="1:28" x14ac:dyDescent="0.25">
      <c r="A392" t="s">
        <v>28</v>
      </c>
      <c r="B392" s="1">
        <v>42537</v>
      </c>
      <c r="C392" t="s">
        <v>29</v>
      </c>
      <c r="D392" t="s">
        <v>30</v>
      </c>
      <c r="E392" t="s">
        <v>31</v>
      </c>
      <c r="F392" t="s">
        <v>59</v>
      </c>
      <c r="G392">
        <v>62</v>
      </c>
      <c r="H392">
        <v>117457.19</v>
      </c>
      <c r="I392">
        <v>4278</v>
      </c>
      <c r="J392">
        <v>53058.810000000012</v>
      </c>
      <c r="K392">
        <v>297.26</v>
      </c>
      <c r="L392">
        <v>185532.68000000002</v>
      </c>
      <c r="M392">
        <v>113346.73999999999</v>
      </c>
      <c r="N392">
        <v>44160.100000000006</v>
      </c>
      <c r="O392">
        <v>157506.84</v>
      </c>
      <c r="P392">
        <v>16689.55</v>
      </c>
      <c r="Q392" t="s">
        <v>33</v>
      </c>
      <c r="R392" t="s">
        <v>34</v>
      </c>
      <c r="S392" t="s">
        <v>39</v>
      </c>
      <c r="T392" t="s">
        <v>44</v>
      </c>
      <c r="U392" t="s">
        <v>47</v>
      </c>
      <c r="V392" t="s">
        <v>50</v>
      </c>
      <c r="W392" t="s">
        <v>39</v>
      </c>
      <c r="X392" t="s">
        <v>76</v>
      </c>
      <c r="Y392" t="s">
        <v>74</v>
      </c>
      <c r="Z392" t="s">
        <v>45</v>
      </c>
      <c r="AA392">
        <v>45</v>
      </c>
      <c r="AB392">
        <v>0</v>
      </c>
    </row>
    <row r="393" spans="1:28" x14ac:dyDescent="0.25">
      <c r="A393" t="s">
        <v>48</v>
      </c>
      <c r="B393" s="1">
        <v>43391</v>
      </c>
      <c r="C393" t="s">
        <v>29</v>
      </c>
      <c r="D393" t="s">
        <v>30</v>
      </c>
      <c r="E393" t="s">
        <v>31</v>
      </c>
      <c r="F393" t="s">
        <v>62</v>
      </c>
      <c r="G393">
        <v>64</v>
      </c>
      <c r="H393">
        <v>123744.31000000003</v>
      </c>
      <c r="I393">
        <v>4092</v>
      </c>
      <c r="J393">
        <v>55780.09</v>
      </c>
      <c r="K393">
        <v>278.53999999999996</v>
      </c>
      <c r="L393">
        <v>195834.13000000003</v>
      </c>
      <c r="M393">
        <v>118631.4</v>
      </c>
      <c r="N393">
        <v>46740.55999999999</v>
      </c>
      <c r="O393">
        <v>165371.96</v>
      </c>
      <c r="P393">
        <v>17063.400000000001</v>
      </c>
      <c r="Q393" t="s">
        <v>33</v>
      </c>
      <c r="R393" t="s">
        <v>34</v>
      </c>
      <c r="S393" t="s">
        <v>39</v>
      </c>
      <c r="T393" t="s">
        <v>44</v>
      </c>
      <c r="U393" t="s">
        <v>47</v>
      </c>
      <c r="V393" t="s">
        <v>50</v>
      </c>
      <c r="W393" t="s">
        <v>39</v>
      </c>
      <c r="X393" t="s">
        <v>76</v>
      </c>
      <c r="Y393" t="s">
        <v>41</v>
      </c>
      <c r="Z393" t="s">
        <v>45</v>
      </c>
      <c r="AA393">
        <v>135</v>
      </c>
      <c r="AB393">
        <v>0</v>
      </c>
    </row>
    <row r="394" spans="1:28" x14ac:dyDescent="0.25">
      <c r="A394" t="s">
        <v>48</v>
      </c>
      <c r="B394" s="1">
        <v>43391</v>
      </c>
      <c r="C394" t="s">
        <v>29</v>
      </c>
      <c r="D394" t="s">
        <v>30</v>
      </c>
      <c r="E394" t="s">
        <v>31</v>
      </c>
      <c r="F394" t="s">
        <v>62</v>
      </c>
      <c r="G394">
        <v>70</v>
      </c>
      <c r="H394">
        <v>134148.33000000002</v>
      </c>
      <c r="I394">
        <v>4836</v>
      </c>
      <c r="J394">
        <v>87652.840000000011</v>
      </c>
      <c r="L394">
        <v>233053.81000000003</v>
      </c>
      <c r="M394">
        <v>133089.73000000001</v>
      </c>
      <c r="N394">
        <v>61302.430000000008</v>
      </c>
      <c r="O394">
        <v>194392.16000000003</v>
      </c>
      <c r="P394">
        <v>20444.800000000007</v>
      </c>
      <c r="Q394" t="s">
        <v>33</v>
      </c>
      <c r="R394" t="s">
        <v>34</v>
      </c>
      <c r="S394" t="s">
        <v>39</v>
      </c>
      <c r="T394" t="s">
        <v>44</v>
      </c>
      <c r="U394" t="s">
        <v>37</v>
      </c>
      <c r="V394" t="s">
        <v>50</v>
      </c>
      <c r="W394" t="s">
        <v>39</v>
      </c>
      <c r="X394" t="s">
        <v>76</v>
      </c>
      <c r="Y394" t="s">
        <v>41</v>
      </c>
      <c r="Z394" t="s">
        <v>45</v>
      </c>
      <c r="AA394">
        <v>135</v>
      </c>
      <c r="AB394">
        <v>0</v>
      </c>
    </row>
    <row r="395" spans="1:28" x14ac:dyDescent="0.25">
      <c r="A395" t="s">
        <v>48</v>
      </c>
      <c r="B395" s="1">
        <v>43630</v>
      </c>
      <c r="C395" t="s">
        <v>29</v>
      </c>
      <c r="D395" t="s">
        <v>30</v>
      </c>
      <c r="E395" t="s">
        <v>31</v>
      </c>
      <c r="F395" t="s">
        <v>62</v>
      </c>
      <c r="G395">
        <v>70</v>
      </c>
      <c r="H395">
        <v>148043.17000000004</v>
      </c>
      <c r="I395">
        <v>4743</v>
      </c>
      <c r="J395">
        <v>76970.909999999974</v>
      </c>
      <c r="K395">
        <v>0</v>
      </c>
      <c r="L395">
        <v>246262.07</v>
      </c>
      <c r="M395">
        <v>132678.57</v>
      </c>
      <c r="N395">
        <v>72152.800000000017</v>
      </c>
      <c r="O395">
        <v>204831.37000000002</v>
      </c>
      <c r="P395">
        <v>21253.72</v>
      </c>
      <c r="Q395" t="s">
        <v>33</v>
      </c>
      <c r="R395" t="s">
        <v>43</v>
      </c>
      <c r="S395" t="s">
        <v>39</v>
      </c>
      <c r="T395" t="s">
        <v>44</v>
      </c>
      <c r="U395" t="s">
        <v>37</v>
      </c>
      <c r="V395" t="s">
        <v>50</v>
      </c>
      <c r="W395" t="s">
        <v>39</v>
      </c>
      <c r="X395" t="s">
        <v>75</v>
      </c>
      <c r="Y395" t="s">
        <v>41</v>
      </c>
      <c r="Z395" t="s">
        <v>45</v>
      </c>
      <c r="AA395">
        <v>135</v>
      </c>
      <c r="AB395">
        <v>0</v>
      </c>
    </row>
    <row r="396" spans="1:28" x14ac:dyDescent="0.25">
      <c r="A396" t="s">
        <v>51</v>
      </c>
      <c r="B396" s="1">
        <v>43630</v>
      </c>
      <c r="C396" t="s">
        <v>29</v>
      </c>
      <c r="D396" t="s">
        <v>30</v>
      </c>
      <c r="E396" t="s">
        <v>31</v>
      </c>
      <c r="F396" t="s">
        <v>64</v>
      </c>
      <c r="G396">
        <v>70</v>
      </c>
      <c r="H396">
        <v>141309.88000000006</v>
      </c>
      <c r="I396">
        <v>4650</v>
      </c>
      <c r="J396">
        <v>58895.969999999979</v>
      </c>
      <c r="K396">
        <v>34.31</v>
      </c>
      <c r="L396">
        <v>222625.18000000002</v>
      </c>
      <c r="M396">
        <v>121993.97000000002</v>
      </c>
      <c r="N396">
        <v>66462.039999999994</v>
      </c>
      <c r="O396">
        <v>188456.01</v>
      </c>
      <c r="P396">
        <v>19606.499999999996</v>
      </c>
      <c r="Q396" t="s">
        <v>33</v>
      </c>
      <c r="R396" t="s">
        <v>34</v>
      </c>
      <c r="S396" t="s">
        <v>39</v>
      </c>
      <c r="T396" t="s">
        <v>44</v>
      </c>
      <c r="U396" t="s">
        <v>47</v>
      </c>
      <c r="V396" t="s">
        <v>38</v>
      </c>
      <c r="W396" t="s">
        <v>39</v>
      </c>
      <c r="X396" t="s">
        <v>75</v>
      </c>
      <c r="Y396" t="s">
        <v>41</v>
      </c>
      <c r="Z396" t="s">
        <v>45</v>
      </c>
      <c r="AA396">
        <v>135</v>
      </c>
      <c r="AB396">
        <v>0</v>
      </c>
    </row>
    <row r="397" spans="1:28" x14ac:dyDescent="0.25">
      <c r="A397" t="s">
        <v>51</v>
      </c>
      <c r="B397" s="1">
        <v>43630</v>
      </c>
      <c r="C397" t="s">
        <v>29</v>
      </c>
      <c r="D397" t="s">
        <v>30</v>
      </c>
      <c r="E397" t="s">
        <v>31</v>
      </c>
      <c r="F397" t="s">
        <v>64</v>
      </c>
      <c r="G397">
        <v>69</v>
      </c>
      <c r="H397">
        <v>139166.34</v>
      </c>
      <c r="I397">
        <v>4743</v>
      </c>
      <c r="J397">
        <v>67909.779999999984</v>
      </c>
      <c r="K397">
        <v>44.09</v>
      </c>
      <c r="L397">
        <v>232162.78</v>
      </c>
      <c r="M397">
        <v>129555.82999999999</v>
      </c>
      <c r="N397">
        <v>64898.25</v>
      </c>
      <c r="O397">
        <v>194454.08</v>
      </c>
      <c r="P397">
        <v>20473.909999999993</v>
      </c>
      <c r="Q397" t="s">
        <v>33</v>
      </c>
      <c r="R397" t="s">
        <v>34</v>
      </c>
      <c r="S397" t="s">
        <v>39</v>
      </c>
      <c r="T397" t="s">
        <v>44</v>
      </c>
      <c r="U397" t="s">
        <v>47</v>
      </c>
      <c r="V397" t="s">
        <v>50</v>
      </c>
      <c r="W397" t="s">
        <v>39</v>
      </c>
      <c r="X397" t="s">
        <v>75</v>
      </c>
      <c r="Y397" t="s">
        <v>41</v>
      </c>
      <c r="Z397" t="s">
        <v>45</v>
      </c>
      <c r="AA397">
        <v>135</v>
      </c>
      <c r="AB397">
        <v>0</v>
      </c>
    </row>
    <row r="398" spans="1:28" x14ac:dyDescent="0.25">
      <c r="A398" t="s">
        <v>54</v>
      </c>
      <c r="B398" s="1">
        <v>43630</v>
      </c>
      <c r="C398" t="s">
        <v>29</v>
      </c>
      <c r="D398" t="s">
        <v>55</v>
      </c>
      <c r="E398" t="s">
        <v>31</v>
      </c>
      <c r="F398" t="s">
        <v>64</v>
      </c>
      <c r="G398">
        <v>71</v>
      </c>
      <c r="H398">
        <v>129686.76000000004</v>
      </c>
      <c r="I398">
        <v>4743</v>
      </c>
      <c r="J398">
        <v>53491.420000000006</v>
      </c>
      <c r="K398">
        <v>59.31</v>
      </c>
      <c r="L398">
        <v>200244.78000000003</v>
      </c>
      <c r="M398">
        <v>113768.3</v>
      </c>
      <c r="N398">
        <v>52570.759999999995</v>
      </c>
      <c r="O398">
        <v>166339.06</v>
      </c>
      <c r="P398">
        <v>17565.710000000003</v>
      </c>
      <c r="Q398" t="s">
        <v>56</v>
      </c>
      <c r="R398" t="s">
        <v>43</v>
      </c>
      <c r="S398" t="s">
        <v>39</v>
      </c>
      <c r="T398" t="s">
        <v>44</v>
      </c>
      <c r="U398" t="s">
        <v>37</v>
      </c>
      <c r="V398" t="s">
        <v>50</v>
      </c>
      <c r="W398" t="s">
        <v>39</v>
      </c>
      <c r="X398" t="s">
        <v>75</v>
      </c>
      <c r="Y398" t="s">
        <v>41</v>
      </c>
      <c r="Z398" t="s">
        <v>45</v>
      </c>
      <c r="AA398">
        <v>90</v>
      </c>
      <c r="AB398">
        <v>0</v>
      </c>
    </row>
    <row r="399" spans="1:28" x14ac:dyDescent="0.25">
      <c r="A399" t="s">
        <v>54</v>
      </c>
      <c r="B399" s="1">
        <v>43630</v>
      </c>
      <c r="C399" t="s">
        <v>29</v>
      </c>
      <c r="D399" t="s">
        <v>55</v>
      </c>
      <c r="E399" t="s">
        <v>31</v>
      </c>
      <c r="F399" t="s">
        <v>69</v>
      </c>
      <c r="G399">
        <v>64</v>
      </c>
      <c r="H399">
        <v>119528.32000000001</v>
      </c>
      <c r="I399">
        <v>4371</v>
      </c>
      <c r="J399">
        <v>71227.620000000024</v>
      </c>
      <c r="K399">
        <v>360</v>
      </c>
      <c r="L399">
        <v>205315.42000000004</v>
      </c>
      <c r="M399">
        <v>120035.43000000002</v>
      </c>
      <c r="N399">
        <v>49390.060000000005</v>
      </c>
      <c r="O399">
        <v>169425.49000000002</v>
      </c>
      <c r="P399">
        <v>18022.220000000012</v>
      </c>
      <c r="Q399" t="s">
        <v>56</v>
      </c>
      <c r="R399" t="s">
        <v>34</v>
      </c>
      <c r="S399" t="s">
        <v>35</v>
      </c>
      <c r="T399" t="s">
        <v>44</v>
      </c>
      <c r="U399" t="s">
        <v>37</v>
      </c>
      <c r="V399" t="s">
        <v>50</v>
      </c>
      <c r="W399" t="s">
        <v>39</v>
      </c>
      <c r="X399" t="s">
        <v>75</v>
      </c>
      <c r="Y399" t="s">
        <v>41</v>
      </c>
      <c r="Z399" t="s">
        <v>45</v>
      </c>
      <c r="AA399">
        <v>90</v>
      </c>
      <c r="AB399">
        <v>0</v>
      </c>
    </row>
    <row r="400" spans="1:28" x14ac:dyDescent="0.25">
      <c r="A400" t="s">
        <v>54</v>
      </c>
      <c r="B400" s="1">
        <v>43630</v>
      </c>
      <c r="C400" t="s">
        <v>29</v>
      </c>
      <c r="D400" t="s">
        <v>55</v>
      </c>
      <c r="E400" t="s">
        <v>31</v>
      </c>
      <c r="F400" t="s">
        <v>69</v>
      </c>
      <c r="G400">
        <v>62</v>
      </c>
      <c r="H400">
        <v>99103.290000000008</v>
      </c>
      <c r="I400">
        <v>4278</v>
      </c>
      <c r="J400">
        <v>37734.289999999994</v>
      </c>
      <c r="K400">
        <v>307.16999999999996</v>
      </c>
      <c r="L400">
        <v>183731.06000000003</v>
      </c>
      <c r="M400">
        <v>101348.58000000002</v>
      </c>
      <c r="O400">
        <v>101348.58000000002</v>
      </c>
      <c r="P400">
        <v>15995.779999999999</v>
      </c>
      <c r="Q400" t="s">
        <v>56</v>
      </c>
      <c r="R400" t="s">
        <v>34</v>
      </c>
      <c r="S400" t="s">
        <v>35</v>
      </c>
      <c r="T400" t="s">
        <v>44</v>
      </c>
      <c r="U400" t="s">
        <v>47</v>
      </c>
      <c r="V400" t="s">
        <v>50</v>
      </c>
      <c r="W400" t="s">
        <v>39</v>
      </c>
      <c r="X400" t="s">
        <v>75</v>
      </c>
      <c r="Y400" t="s">
        <v>41</v>
      </c>
      <c r="Z400" t="s">
        <v>45</v>
      </c>
      <c r="AA400">
        <v>135</v>
      </c>
      <c r="AB400">
        <v>0</v>
      </c>
    </row>
    <row r="401" spans="1:28" x14ac:dyDescent="0.25">
      <c r="A401" t="s">
        <v>58</v>
      </c>
      <c r="B401" s="1">
        <v>43630</v>
      </c>
      <c r="C401" t="s">
        <v>29</v>
      </c>
      <c r="D401" t="s">
        <v>55</v>
      </c>
      <c r="E401" t="s">
        <v>31</v>
      </c>
      <c r="F401" t="s">
        <v>69</v>
      </c>
      <c r="G401">
        <v>63</v>
      </c>
      <c r="H401">
        <v>85219.97</v>
      </c>
      <c r="I401">
        <v>3534</v>
      </c>
      <c r="J401">
        <v>33755.81</v>
      </c>
      <c r="K401">
        <v>683.75</v>
      </c>
      <c r="L401">
        <v>174963.14</v>
      </c>
      <c r="M401">
        <v>98280.450000000012</v>
      </c>
      <c r="N401">
        <v>49018.220000000008</v>
      </c>
      <c r="O401">
        <v>147298.67000000001</v>
      </c>
      <c r="P401">
        <v>15081.380000000001</v>
      </c>
      <c r="Q401" t="s">
        <v>33</v>
      </c>
      <c r="R401" t="s">
        <v>34</v>
      </c>
      <c r="S401" t="s">
        <v>35</v>
      </c>
      <c r="T401" t="s">
        <v>44</v>
      </c>
      <c r="U401" t="s">
        <v>37</v>
      </c>
      <c r="V401" t="s">
        <v>50</v>
      </c>
      <c r="W401" t="s">
        <v>39</v>
      </c>
      <c r="X401" t="s">
        <v>75</v>
      </c>
      <c r="Y401" t="s">
        <v>41</v>
      </c>
      <c r="Z401" t="s">
        <v>45</v>
      </c>
      <c r="AA401">
        <v>135</v>
      </c>
      <c r="AB401">
        <v>0</v>
      </c>
    </row>
    <row r="402" spans="1:28" x14ac:dyDescent="0.25">
      <c r="A402" t="s">
        <v>58</v>
      </c>
      <c r="B402" s="1">
        <v>42845</v>
      </c>
      <c r="C402" t="s">
        <v>29</v>
      </c>
      <c r="D402" t="s">
        <v>55</v>
      </c>
      <c r="E402" t="s">
        <v>31</v>
      </c>
      <c r="F402" t="s">
        <v>71</v>
      </c>
      <c r="G402">
        <v>65</v>
      </c>
      <c r="H402">
        <v>115486.00000000001</v>
      </c>
      <c r="I402">
        <v>4185</v>
      </c>
      <c r="J402">
        <v>69157.840000000011</v>
      </c>
      <c r="K402">
        <v>420.25999999999993</v>
      </c>
      <c r="L402">
        <v>207840.42000000004</v>
      </c>
      <c r="M402">
        <v>110726.49999999997</v>
      </c>
      <c r="N402">
        <v>62864.109999999993</v>
      </c>
      <c r="O402">
        <v>173590.60999999996</v>
      </c>
      <c r="Q402" t="s">
        <v>33</v>
      </c>
      <c r="R402" t="s">
        <v>34</v>
      </c>
      <c r="S402" t="s">
        <v>35</v>
      </c>
      <c r="T402" t="s">
        <v>44</v>
      </c>
      <c r="U402" t="s">
        <v>37</v>
      </c>
      <c r="V402" t="s">
        <v>50</v>
      </c>
      <c r="W402" t="s">
        <v>39</v>
      </c>
      <c r="X402" t="s">
        <v>60</v>
      </c>
      <c r="Y402" t="s">
        <v>74</v>
      </c>
      <c r="Z402" t="s">
        <v>45</v>
      </c>
      <c r="AA402">
        <v>45</v>
      </c>
      <c r="AB402">
        <v>0</v>
      </c>
    </row>
    <row r="403" spans="1:28" x14ac:dyDescent="0.25">
      <c r="A403" t="s">
        <v>58</v>
      </c>
      <c r="B403" s="1">
        <v>42714</v>
      </c>
      <c r="C403" t="s">
        <v>29</v>
      </c>
      <c r="D403" t="s">
        <v>55</v>
      </c>
      <c r="E403" t="s">
        <v>31</v>
      </c>
      <c r="F403" t="s">
        <v>71</v>
      </c>
      <c r="G403">
        <v>45</v>
      </c>
      <c r="H403">
        <v>45050.830000000009</v>
      </c>
      <c r="I403">
        <v>3348</v>
      </c>
      <c r="J403">
        <v>4406.75</v>
      </c>
      <c r="K403">
        <v>588.41</v>
      </c>
      <c r="L403">
        <v>94897.110000000015</v>
      </c>
      <c r="M403">
        <v>51159.98</v>
      </c>
      <c r="N403">
        <v>30315.390000000003</v>
      </c>
      <c r="O403">
        <v>81475.37000000001</v>
      </c>
      <c r="P403">
        <v>8505.44</v>
      </c>
      <c r="Q403" t="s">
        <v>33</v>
      </c>
      <c r="R403" t="s">
        <v>34</v>
      </c>
      <c r="S403" t="s">
        <v>39</v>
      </c>
      <c r="T403" t="s">
        <v>44</v>
      </c>
      <c r="U403" t="s">
        <v>47</v>
      </c>
      <c r="V403" t="s">
        <v>50</v>
      </c>
      <c r="W403" t="s">
        <v>39</v>
      </c>
      <c r="X403" t="s">
        <v>60</v>
      </c>
      <c r="Y403" t="s">
        <v>74</v>
      </c>
      <c r="Z403" t="s">
        <v>45</v>
      </c>
      <c r="AA403">
        <v>45</v>
      </c>
      <c r="AB403">
        <v>0</v>
      </c>
    </row>
    <row r="404" spans="1:28" x14ac:dyDescent="0.25">
      <c r="A404" t="s">
        <v>61</v>
      </c>
      <c r="B404" s="1">
        <v>43430</v>
      </c>
      <c r="C404" t="s">
        <v>29</v>
      </c>
      <c r="D404" t="s">
        <v>55</v>
      </c>
      <c r="E404" t="s">
        <v>31</v>
      </c>
      <c r="F404" t="s">
        <v>71</v>
      </c>
      <c r="G404">
        <v>50</v>
      </c>
      <c r="H404">
        <v>81203.040000000037</v>
      </c>
      <c r="I404">
        <v>3627</v>
      </c>
      <c r="J404">
        <v>48108.069999999978</v>
      </c>
      <c r="K404">
        <v>2115.4900000000002</v>
      </c>
      <c r="L404">
        <v>136716.52000000002</v>
      </c>
      <c r="M404">
        <v>69317.649999999994</v>
      </c>
      <c r="N404">
        <v>47524.540000000008</v>
      </c>
      <c r="O404">
        <v>116842.19</v>
      </c>
      <c r="P404">
        <v>12261.630000000003</v>
      </c>
      <c r="Q404" t="s">
        <v>33</v>
      </c>
      <c r="R404" t="s">
        <v>43</v>
      </c>
      <c r="S404" t="s">
        <v>39</v>
      </c>
      <c r="T404" t="s">
        <v>44</v>
      </c>
      <c r="U404" t="s">
        <v>37</v>
      </c>
      <c r="V404" t="s">
        <v>50</v>
      </c>
      <c r="W404" t="s">
        <v>39</v>
      </c>
      <c r="X404" t="s">
        <v>60</v>
      </c>
      <c r="Y404" t="s">
        <v>41</v>
      </c>
      <c r="Z404" t="s">
        <v>45</v>
      </c>
      <c r="AA404">
        <v>135</v>
      </c>
      <c r="AB404">
        <v>0</v>
      </c>
    </row>
    <row r="405" spans="1:28" x14ac:dyDescent="0.25">
      <c r="A405" t="s">
        <v>61</v>
      </c>
      <c r="B405" s="1">
        <v>43430</v>
      </c>
      <c r="C405" t="s">
        <v>29</v>
      </c>
      <c r="D405" t="s">
        <v>55</v>
      </c>
      <c r="E405" t="s">
        <v>31</v>
      </c>
      <c r="F405" t="s">
        <v>32</v>
      </c>
      <c r="G405">
        <v>48</v>
      </c>
      <c r="H405">
        <v>83737.500000000029</v>
      </c>
      <c r="I405">
        <v>3534</v>
      </c>
      <c r="J405">
        <v>54233.779999999984</v>
      </c>
      <c r="K405">
        <v>2795.0200000000004</v>
      </c>
      <c r="L405">
        <v>147092.4</v>
      </c>
      <c r="M405">
        <v>69923.77</v>
      </c>
      <c r="N405">
        <v>51035.21</v>
      </c>
      <c r="O405">
        <v>120958.98000000001</v>
      </c>
      <c r="P405">
        <v>13059.080000000002</v>
      </c>
      <c r="Q405" t="s">
        <v>33</v>
      </c>
      <c r="R405" t="s">
        <v>34</v>
      </c>
      <c r="S405" t="s">
        <v>39</v>
      </c>
      <c r="T405" t="s">
        <v>44</v>
      </c>
      <c r="U405" t="s">
        <v>37</v>
      </c>
      <c r="V405" t="s">
        <v>50</v>
      </c>
      <c r="W405" t="s">
        <v>39</v>
      </c>
      <c r="X405" t="s">
        <v>60</v>
      </c>
      <c r="Y405" t="s">
        <v>74</v>
      </c>
      <c r="Z405" t="s">
        <v>45</v>
      </c>
      <c r="AA405">
        <v>45</v>
      </c>
      <c r="AB405">
        <v>0</v>
      </c>
    </row>
    <row r="406" spans="1:28" x14ac:dyDescent="0.25">
      <c r="A406" t="s">
        <v>61</v>
      </c>
      <c r="B406" s="1">
        <v>43787</v>
      </c>
      <c r="C406" t="s">
        <v>29</v>
      </c>
      <c r="D406" t="s">
        <v>55</v>
      </c>
      <c r="E406" t="s">
        <v>31</v>
      </c>
      <c r="F406" t="s">
        <v>32</v>
      </c>
      <c r="G406">
        <v>50</v>
      </c>
      <c r="H406">
        <v>87686.310000000012</v>
      </c>
      <c r="I406">
        <v>3627</v>
      </c>
      <c r="J406">
        <v>41771.759999999987</v>
      </c>
      <c r="K406">
        <v>2340.0700000000002</v>
      </c>
      <c r="L406">
        <v>144792.59000000003</v>
      </c>
      <c r="M406">
        <v>70390.459999999992</v>
      </c>
      <c r="N406">
        <v>52088.12</v>
      </c>
      <c r="O406">
        <v>122478.57999999999</v>
      </c>
      <c r="P406">
        <v>12995.349999999997</v>
      </c>
      <c r="Q406" t="s">
        <v>33</v>
      </c>
      <c r="R406" t="s">
        <v>34</v>
      </c>
      <c r="S406" t="s">
        <v>53</v>
      </c>
      <c r="T406" t="s">
        <v>44</v>
      </c>
      <c r="U406" t="s">
        <v>37</v>
      </c>
      <c r="V406" t="s">
        <v>50</v>
      </c>
      <c r="W406" t="s">
        <v>39</v>
      </c>
      <c r="X406" t="s">
        <v>60</v>
      </c>
      <c r="Y406" t="s">
        <v>41</v>
      </c>
      <c r="Z406" t="s">
        <v>45</v>
      </c>
      <c r="AA406">
        <v>90</v>
      </c>
      <c r="AB406">
        <v>0</v>
      </c>
    </row>
    <row r="407" spans="1:28" x14ac:dyDescent="0.25">
      <c r="A407" t="s">
        <v>63</v>
      </c>
      <c r="B407" s="1">
        <v>43600</v>
      </c>
      <c r="C407" t="s">
        <v>29</v>
      </c>
      <c r="D407" t="s">
        <v>55</v>
      </c>
      <c r="E407" t="s">
        <v>31</v>
      </c>
      <c r="F407" t="s">
        <v>32</v>
      </c>
      <c r="G407">
        <v>60</v>
      </c>
      <c r="H407">
        <v>94599.850000000035</v>
      </c>
      <c r="I407">
        <v>3627</v>
      </c>
      <c r="J407">
        <v>62323.270000000011</v>
      </c>
      <c r="K407">
        <v>2159.7400000000002</v>
      </c>
      <c r="L407">
        <v>174160.38000000003</v>
      </c>
      <c r="M407">
        <v>82755.28</v>
      </c>
      <c r="N407">
        <v>63219.720000000016</v>
      </c>
      <c r="O407">
        <v>145975</v>
      </c>
      <c r="P407">
        <v>15494.01</v>
      </c>
      <c r="Q407" t="s">
        <v>33</v>
      </c>
      <c r="R407" t="s">
        <v>34</v>
      </c>
      <c r="S407" t="s">
        <v>53</v>
      </c>
      <c r="T407" t="s">
        <v>44</v>
      </c>
      <c r="U407" t="s">
        <v>47</v>
      </c>
      <c r="V407" t="s">
        <v>38</v>
      </c>
      <c r="W407" t="s">
        <v>39</v>
      </c>
      <c r="X407" t="s">
        <v>60</v>
      </c>
      <c r="Y407" t="s">
        <v>41</v>
      </c>
      <c r="Z407" t="s">
        <v>42</v>
      </c>
      <c r="AA407">
        <v>135</v>
      </c>
      <c r="AB407">
        <v>240</v>
      </c>
    </row>
    <row r="408" spans="1:28" x14ac:dyDescent="0.25">
      <c r="A408" t="s">
        <v>63</v>
      </c>
      <c r="B408" s="1">
        <v>43709</v>
      </c>
      <c r="C408" t="s">
        <v>29</v>
      </c>
      <c r="D408" t="s">
        <v>55</v>
      </c>
      <c r="E408" t="s">
        <v>31</v>
      </c>
      <c r="F408" t="s">
        <v>49</v>
      </c>
      <c r="G408">
        <v>60</v>
      </c>
      <c r="H408">
        <v>103463.15</v>
      </c>
      <c r="I408">
        <v>4185</v>
      </c>
      <c r="J408">
        <v>39235.620000000003</v>
      </c>
      <c r="L408">
        <v>152634.10999999999</v>
      </c>
      <c r="M408">
        <v>72556.740000000005</v>
      </c>
      <c r="N408">
        <v>56940.520000000004</v>
      </c>
      <c r="O408">
        <v>129497.26000000001</v>
      </c>
      <c r="P408">
        <v>13591.599999999997</v>
      </c>
      <c r="Q408" t="s">
        <v>33</v>
      </c>
      <c r="R408" t="s">
        <v>43</v>
      </c>
      <c r="S408" t="s">
        <v>35</v>
      </c>
      <c r="T408" t="s">
        <v>44</v>
      </c>
      <c r="U408" t="s">
        <v>47</v>
      </c>
      <c r="V408" t="s">
        <v>50</v>
      </c>
      <c r="W408" t="s">
        <v>39</v>
      </c>
      <c r="X408" t="s">
        <v>60</v>
      </c>
      <c r="Y408" t="s">
        <v>41</v>
      </c>
      <c r="Z408" t="s">
        <v>42</v>
      </c>
      <c r="AA408">
        <v>135</v>
      </c>
      <c r="AB408">
        <v>240</v>
      </c>
    </row>
    <row r="409" spans="1:28" x14ac:dyDescent="0.25">
      <c r="A409" t="s">
        <v>63</v>
      </c>
      <c r="B409" s="1">
        <v>43709</v>
      </c>
      <c r="C409" t="s">
        <v>29</v>
      </c>
      <c r="D409" t="s">
        <v>55</v>
      </c>
      <c r="E409" t="s">
        <v>31</v>
      </c>
      <c r="F409" t="s">
        <v>49</v>
      </c>
      <c r="G409">
        <v>59</v>
      </c>
      <c r="H409">
        <v>42645.880000000012</v>
      </c>
      <c r="I409">
        <v>3999</v>
      </c>
      <c r="J409">
        <v>300</v>
      </c>
      <c r="K409">
        <v>210</v>
      </c>
      <c r="L409">
        <v>89612.900000000023</v>
      </c>
      <c r="M409">
        <v>42152.829999999994</v>
      </c>
      <c r="N409">
        <v>34113.9</v>
      </c>
      <c r="O409">
        <v>76266.73</v>
      </c>
      <c r="P409">
        <v>8422.8499999999985</v>
      </c>
      <c r="Q409" t="s">
        <v>33</v>
      </c>
      <c r="R409" t="s">
        <v>43</v>
      </c>
      <c r="S409" t="s">
        <v>39</v>
      </c>
      <c r="T409" t="s">
        <v>44</v>
      </c>
      <c r="U409" t="s">
        <v>47</v>
      </c>
      <c r="V409" t="s">
        <v>50</v>
      </c>
      <c r="W409" t="s">
        <v>39</v>
      </c>
      <c r="X409" t="s">
        <v>60</v>
      </c>
      <c r="Y409" t="s">
        <v>41</v>
      </c>
      <c r="Z409" t="s">
        <v>42</v>
      </c>
      <c r="AA409">
        <v>90</v>
      </c>
      <c r="AB409">
        <v>240</v>
      </c>
    </row>
    <row r="410" spans="1:28" x14ac:dyDescent="0.25">
      <c r="A410" t="s">
        <v>66</v>
      </c>
      <c r="B410" s="1">
        <v>43709</v>
      </c>
      <c r="C410" t="s">
        <v>29</v>
      </c>
      <c r="D410" t="s">
        <v>55</v>
      </c>
      <c r="E410" t="s">
        <v>31</v>
      </c>
      <c r="F410" t="s">
        <v>49</v>
      </c>
      <c r="G410">
        <v>61</v>
      </c>
      <c r="H410">
        <v>89104.050000000017</v>
      </c>
      <c r="I410">
        <v>3720</v>
      </c>
      <c r="J410">
        <v>29868.769999999997</v>
      </c>
      <c r="K410">
        <v>1954.0900000000001</v>
      </c>
      <c r="L410">
        <v>132527.41999999998</v>
      </c>
      <c r="M410">
        <v>61190.040000000008</v>
      </c>
      <c r="N410">
        <v>50527.340000000004</v>
      </c>
      <c r="O410">
        <v>111717.38</v>
      </c>
      <c r="P410">
        <v>12018.649999999998</v>
      </c>
      <c r="Q410" t="s">
        <v>33</v>
      </c>
      <c r="R410" t="s">
        <v>34</v>
      </c>
      <c r="S410" t="s">
        <v>39</v>
      </c>
      <c r="T410" t="s">
        <v>44</v>
      </c>
      <c r="U410" t="s">
        <v>47</v>
      </c>
      <c r="V410" t="s">
        <v>50</v>
      </c>
      <c r="W410" t="s">
        <v>39</v>
      </c>
      <c r="X410" t="s">
        <v>60</v>
      </c>
      <c r="Y410" t="s">
        <v>41</v>
      </c>
      <c r="Z410" t="s">
        <v>42</v>
      </c>
      <c r="AA410">
        <v>135</v>
      </c>
      <c r="AB410">
        <v>240</v>
      </c>
    </row>
    <row r="411" spans="1:28" x14ac:dyDescent="0.25">
      <c r="A411" t="s">
        <v>68</v>
      </c>
      <c r="B411" s="1">
        <v>42717</v>
      </c>
      <c r="C411" t="s">
        <v>29</v>
      </c>
      <c r="D411" t="s">
        <v>55</v>
      </c>
      <c r="E411" t="s">
        <v>31</v>
      </c>
      <c r="F411" t="s">
        <v>52</v>
      </c>
      <c r="G411">
        <v>57</v>
      </c>
      <c r="H411">
        <v>95472.19</v>
      </c>
      <c r="I411">
        <v>3720</v>
      </c>
      <c r="J411">
        <v>42834.419999999991</v>
      </c>
      <c r="K411">
        <v>2364.6200000000003</v>
      </c>
      <c r="L411">
        <v>151962.97999999998</v>
      </c>
      <c r="M411">
        <v>70960.97</v>
      </c>
      <c r="N411">
        <v>53598.409999999989</v>
      </c>
      <c r="O411">
        <v>124559.37999999999</v>
      </c>
      <c r="P411">
        <v>13705.379999999997</v>
      </c>
      <c r="Q411" t="s">
        <v>33</v>
      </c>
      <c r="R411" t="s">
        <v>34</v>
      </c>
      <c r="S411" t="s">
        <v>39</v>
      </c>
      <c r="T411" t="s">
        <v>44</v>
      </c>
      <c r="U411" t="s">
        <v>37</v>
      </c>
      <c r="V411" t="s">
        <v>50</v>
      </c>
      <c r="W411" t="s">
        <v>39</v>
      </c>
      <c r="X411" t="s">
        <v>60</v>
      </c>
      <c r="Y411" t="s">
        <v>41</v>
      </c>
      <c r="Z411" t="s">
        <v>42</v>
      </c>
      <c r="AA411">
        <v>135</v>
      </c>
      <c r="AB411">
        <v>240</v>
      </c>
    </row>
    <row r="412" spans="1:28" x14ac:dyDescent="0.25">
      <c r="A412" t="s">
        <v>68</v>
      </c>
      <c r="B412" s="1">
        <v>42717</v>
      </c>
      <c r="C412" t="s">
        <v>29</v>
      </c>
      <c r="D412" t="s">
        <v>55</v>
      </c>
      <c r="E412" t="s">
        <v>31</v>
      </c>
      <c r="F412" t="s">
        <v>52</v>
      </c>
      <c r="G412">
        <v>58</v>
      </c>
      <c r="H412">
        <v>102292.46000000005</v>
      </c>
      <c r="I412">
        <v>3999</v>
      </c>
      <c r="J412">
        <v>68030.03</v>
      </c>
      <c r="K412">
        <v>3247.2400000000011</v>
      </c>
      <c r="L412">
        <v>182979.63000000003</v>
      </c>
      <c r="M412">
        <v>85161.42</v>
      </c>
      <c r="N412">
        <v>66993.940000000017</v>
      </c>
      <c r="O412">
        <v>152155.36000000002</v>
      </c>
      <c r="P412">
        <v>16505.820000000003</v>
      </c>
      <c r="Q412" t="s">
        <v>33</v>
      </c>
      <c r="R412" t="s">
        <v>34</v>
      </c>
      <c r="S412" t="s">
        <v>39</v>
      </c>
      <c r="T412" t="s">
        <v>44</v>
      </c>
      <c r="U412" t="s">
        <v>37</v>
      </c>
      <c r="V412" t="s">
        <v>50</v>
      </c>
      <c r="W412" t="s">
        <v>39</v>
      </c>
      <c r="X412" t="s">
        <v>60</v>
      </c>
      <c r="Y412" t="s">
        <v>41</v>
      </c>
      <c r="Z412" t="s">
        <v>42</v>
      </c>
      <c r="AA412">
        <v>135</v>
      </c>
      <c r="AB412">
        <v>240</v>
      </c>
    </row>
    <row r="413" spans="1:28" x14ac:dyDescent="0.25">
      <c r="A413" t="s">
        <v>68</v>
      </c>
      <c r="B413" s="1">
        <v>42934</v>
      </c>
      <c r="C413" t="s">
        <v>29</v>
      </c>
      <c r="D413" t="s">
        <v>55</v>
      </c>
      <c r="E413" t="s">
        <v>31</v>
      </c>
      <c r="F413" t="s">
        <v>52</v>
      </c>
      <c r="G413">
        <v>59</v>
      </c>
      <c r="H413">
        <v>103310.83</v>
      </c>
      <c r="I413">
        <v>4371</v>
      </c>
      <c r="J413">
        <v>57276.889999999985</v>
      </c>
      <c r="K413">
        <v>773.34</v>
      </c>
      <c r="L413">
        <v>173551.12</v>
      </c>
      <c r="M413">
        <v>80742.499999999985</v>
      </c>
      <c r="N413">
        <v>62049.30000000001</v>
      </c>
      <c r="O413">
        <v>142791.79999999999</v>
      </c>
      <c r="P413">
        <v>15601.550000000007</v>
      </c>
      <c r="Q413" t="s">
        <v>33</v>
      </c>
      <c r="R413" t="s">
        <v>43</v>
      </c>
      <c r="S413" t="s">
        <v>39</v>
      </c>
      <c r="T413" t="s">
        <v>44</v>
      </c>
      <c r="U413" t="s">
        <v>47</v>
      </c>
      <c r="V413" t="s">
        <v>50</v>
      </c>
      <c r="W413" t="s">
        <v>39</v>
      </c>
      <c r="X413" t="s">
        <v>60</v>
      </c>
      <c r="Y413" t="s">
        <v>41</v>
      </c>
      <c r="Z413" t="s">
        <v>42</v>
      </c>
      <c r="AA413">
        <v>90</v>
      </c>
      <c r="AB413">
        <v>240</v>
      </c>
    </row>
    <row r="414" spans="1:28" x14ac:dyDescent="0.25">
      <c r="A414" t="s">
        <v>70</v>
      </c>
      <c r="B414" s="1">
        <v>43373</v>
      </c>
      <c r="C414" t="s">
        <v>29</v>
      </c>
      <c r="D414" t="s">
        <v>55</v>
      </c>
      <c r="E414" t="s">
        <v>31</v>
      </c>
      <c r="F414" t="s">
        <v>57</v>
      </c>
      <c r="G414">
        <v>59</v>
      </c>
      <c r="H414">
        <v>93379.150000000009</v>
      </c>
      <c r="I414">
        <v>4464</v>
      </c>
      <c r="J414">
        <v>13555.640000000003</v>
      </c>
      <c r="K414">
        <v>1185.7499999999995</v>
      </c>
      <c r="L414">
        <v>138252.81</v>
      </c>
      <c r="M414">
        <v>66051.12</v>
      </c>
      <c r="O414">
        <v>66051.12</v>
      </c>
      <c r="P414">
        <v>11837.46</v>
      </c>
      <c r="Q414" t="s">
        <v>33</v>
      </c>
      <c r="R414" t="s">
        <v>34</v>
      </c>
      <c r="S414" t="s">
        <v>39</v>
      </c>
      <c r="T414" t="s">
        <v>44</v>
      </c>
      <c r="U414" t="s">
        <v>37</v>
      </c>
      <c r="V414" t="s">
        <v>50</v>
      </c>
      <c r="W414" t="s">
        <v>39</v>
      </c>
      <c r="X414" t="s">
        <v>60</v>
      </c>
      <c r="Y414" t="s">
        <v>74</v>
      </c>
      <c r="Z414" t="s">
        <v>45</v>
      </c>
      <c r="AA414">
        <v>45</v>
      </c>
      <c r="AB414">
        <v>0</v>
      </c>
    </row>
    <row r="415" spans="1:28" x14ac:dyDescent="0.25">
      <c r="A415" t="s">
        <v>70</v>
      </c>
      <c r="B415" s="1">
        <v>42389</v>
      </c>
      <c r="C415" t="s">
        <v>29</v>
      </c>
      <c r="D415" t="s">
        <v>55</v>
      </c>
      <c r="E415" t="s">
        <v>31</v>
      </c>
      <c r="F415" t="s">
        <v>57</v>
      </c>
      <c r="G415">
        <v>56</v>
      </c>
      <c r="H415">
        <v>78924.960000000021</v>
      </c>
      <c r="I415">
        <v>4185</v>
      </c>
      <c r="J415">
        <v>6753.9999999999991</v>
      </c>
      <c r="K415">
        <v>536.54000000000008</v>
      </c>
      <c r="L415">
        <v>106940.78000000003</v>
      </c>
      <c r="M415">
        <v>55568.25</v>
      </c>
      <c r="N415">
        <v>35284.840000000004</v>
      </c>
      <c r="O415">
        <v>90853.09</v>
      </c>
      <c r="P415">
        <v>9671.4199999999983</v>
      </c>
      <c r="Q415" t="s">
        <v>33</v>
      </c>
      <c r="R415" t="s">
        <v>34</v>
      </c>
      <c r="S415" t="s">
        <v>53</v>
      </c>
      <c r="T415" t="s">
        <v>44</v>
      </c>
      <c r="U415" t="s">
        <v>37</v>
      </c>
      <c r="V415" t="s">
        <v>50</v>
      </c>
      <c r="W415" t="s">
        <v>53</v>
      </c>
      <c r="X415" t="s">
        <v>60</v>
      </c>
      <c r="Y415" t="s">
        <v>41</v>
      </c>
      <c r="Z415" t="s">
        <v>45</v>
      </c>
      <c r="AA415">
        <v>90</v>
      </c>
      <c r="AB415">
        <v>0</v>
      </c>
    </row>
    <row r="416" spans="1:28" x14ac:dyDescent="0.25">
      <c r="A416" t="s">
        <v>70</v>
      </c>
      <c r="B416" s="1">
        <v>42389</v>
      </c>
      <c r="C416" t="s">
        <v>29</v>
      </c>
      <c r="D416" t="s">
        <v>55</v>
      </c>
      <c r="E416" t="s">
        <v>31</v>
      </c>
      <c r="F416" t="s">
        <v>57</v>
      </c>
      <c r="G416">
        <v>58</v>
      </c>
      <c r="H416">
        <v>96080.84</v>
      </c>
      <c r="I416">
        <v>4092</v>
      </c>
      <c r="J416">
        <v>29564.409999999993</v>
      </c>
      <c r="K416">
        <v>1673.3100000000002</v>
      </c>
      <c r="L416">
        <v>135412.41999999998</v>
      </c>
      <c r="M416">
        <v>72152.159999999974</v>
      </c>
      <c r="N416">
        <v>42982.099999999984</v>
      </c>
      <c r="O416">
        <v>115134.25999999995</v>
      </c>
      <c r="Q416" t="s">
        <v>33</v>
      </c>
      <c r="R416" t="s">
        <v>34</v>
      </c>
      <c r="S416" t="s">
        <v>53</v>
      </c>
      <c r="T416" t="s">
        <v>44</v>
      </c>
      <c r="U416" t="s">
        <v>37</v>
      </c>
      <c r="V416" t="s">
        <v>38</v>
      </c>
      <c r="W416" t="s">
        <v>53</v>
      </c>
      <c r="X416" t="s">
        <v>60</v>
      </c>
      <c r="Y416" t="s">
        <v>74</v>
      </c>
      <c r="Z416" t="s">
        <v>45</v>
      </c>
      <c r="AA416">
        <v>45</v>
      </c>
      <c r="AB416">
        <v>0</v>
      </c>
    </row>
    <row r="417" spans="1:28" x14ac:dyDescent="0.25">
      <c r="A417" t="s">
        <v>72</v>
      </c>
      <c r="B417" s="1">
        <v>43364</v>
      </c>
      <c r="C417" t="s">
        <v>29</v>
      </c>
      <c r="D417" t="s">
        <v>55</v>
      </c>
      <c r="E417" t="s">
        <v>31</v>
      </c>
      <c r="F417" t="s">
        <v>59</v>
      </c>
      <c r="G417">
        <v>46</v>
      </c>
      <c r="H417">
        <v>67220.89</v>
      </c>
      <c r="I417">
        <v>2232</v>
      </c>
      <c r="J417">
        <v>19292.889999999996</v>
      </c>
      <c r="K417">
        <v>1248.0400000000002</v>
      </c>
      <c r="L417">
        <v>117247.67999999999</v>
      </c>
      <c r="M417">
        <v>50585.75</v>
      </c>
      <c r="N417">
        <v>50024.69000000001</v>
      </c>
      <c r="O417">
        <v>100610.44</v>
      </c>
      <c r="P417">
        <v>10065.719999999999</v>
      </c>
      <c r="Q417" t="s">
        <v>56</v>
      </c>
      <c r="R417" t="s">
        <v>43</v>
      </c>
      <c r="S417" t="s">
        <v>35</v>
      </c>
      <c r="T417" t="s">
        <v>44</v>
      </c>
      <c r="U417" t="s">
        <v>47</v>
      </c>
      <c r="V417" t="s">
        <v>50</v>
      </c>
      <c r="W417" t="s">
        <v>39</v>
      </c>
      <c r="X417" t="s">
        <v>60</v>
      </c>
      <c r="Y417" t="s">
        <v>74</v>
      </c>
      <c r="Z417" t="s">
        <v>45</v>
      </c>
      <c r="AA417">
        <v>45</v>
      </c>
      <c r="AB417">
        <v>0</v>
      </c>
    </row>
    <row r="418" spans="1:28" x14ac:dyDescent="0.25">
      <c r="A418" t="s">
        <v>72</v>
      </c>
      <c r="B418" s="1">
        <v>43364</v>
      </c>
      <c r="C418" t="s">
        <v>29</v>
      </c>
      <c r="D418" t="s">
        <v>55</v>
      </c>
      <c r="E418" t="s">
        <v>31</v>
      </c>
      <c r="F418" t="s">
        <v>59</v>
      </c>
      <c r="G418">
        <v>50</v>
      </c>
      <c r="H418">
        <v>83256.430000000008</v>
      </c>
      <c r="I418">
        <v>2511</v>
      </c>
      <c r="J418">
        <v>44468.839999999989</v>
      </c>
      <c r="K418">
        <v>1146.1300000000001</v>
      </c>
      <c r="L418">
        <v>135916.15</v>
      </c>
      <c r="M418">
        <v>60505.57</v>
      </c>
      <c r="N418">
        <v>50000.330000000009</v>
      </c>
      <c r="O418">
        <v>110505.90000000001</v>
      </c>
      <c r="P418">
        <v>11874.92</v>
      </c>
      <c r="Q418" t="s">
        <v>56</v>
      </c>
      <c r="R418" t="s">
        <v>43</v>
      </c>
      <c r="S418" t="s">
        <v>39</v>
      </c>
      <c r="T418" t="s">
        <v>44</v>
      </c>
      <c r="U418" t="s">
        <v>37</v>
      </c>
      <c r="V418" t="s">
        <v>38</v>
      </c>
      <c r="W418" t="s">
        <v>39</v>
      </c>
      <c r="X418" t="s">
        <v>60</v>
      </c>
      <c r="Y418" t="s">
        <v>74</v>
      </c>
      <c r="Z418" t="s">
        <v>45</v>
      </c>
      <c r="AA418">
        <v>45</v>
      </c>
      <c r="AB418">
        <v>0</v>
      </c>
    </row>
    <row r="419" spans="1:28" x14ac:dyDescent="0.25">
      <c r="A419" t="s">
        <v>72</v>
      </c>
      <c r="B419" s="1">
        <v>43364</v>
      </c>
      <c r="C419" t="s">
        <v>29</v>
      </c>
      <c r="D419" t="s">
        <v>55</v>
      </c>
      <c r="E419" t="s">
        <v>31</v>
      </c>
      <c r="F419" t="s">
        <v>59</v>
      </c>
      <c r="G419">
        <v>52</v>
      </c>
      <c r="H419">
        <v>92458.910000000033</v>
      </c>
      <c r="I419">
        <v>2604</v>
      </c>
      <c r="J419">
        <v>33709.970000000008</v>
      </c>
      <c r="K419">
        <v>1289.8200000000004</v>
      </c>
      <c r="L419">
        <v>133012.70000000004</v>
      </c>
      <c r="M419">
        <v>54632.63</v>
      </c>
      <c r="N419">
        <v>54107.490000000005</v>
      </c>
      <c r="O419">
        <v>108740.12</v>
      </c>
      <c r="P419">
        <v>11725.169999999998</v>
      </c>
      <c r="Q419" t="s">
        <v>56</v>
      </c>
      <c r="R419" t="s">
        <v>34</v>
      </c>
      <c r="S419" t="s">
        <v>39</v>
      </c>
      <c r="T419" t="s">
        <v>44</v>
      </c>
      <c r="U419" t="s">
        <v>37</v>
      </c>
      <c r="V419" t="s">
        <v>38</v>
      </c>
      <c r="W419" t="s">
        <v>53</v>
      </c>
      <c r="X419" t="s">
        <v>60</v>
      </c>
      <c r="Y419" t="s">
        <v>41</v>
      </c>
      <c r="Z419" t="s">
        <v>45</v>
      </c>
      <c r="AA419">
        <v>135</v>
      </c>
      <c r="AB419">
        <v>0</v>
      </c>
    </row>
    <row r="420" spans="1:28" x14ac:dyDescent="0.25">
      <c r="A420" t="s">
        <v>73</v>
      </c>
      <c r="B420" s="1">
        <v>43364</v>
      </c>
      <c r="C420" t="s">
        <v>29</v>
      </c>
      <c r="D420" t="s">
        <v>30</v>
      </c>
      <c r="E420" t="s">
        <v>31</v>
      </c>
      <c r="F420" t="s">
        <v>62</v>
      </c>
      <c r="G420">
        <v>53</v>
      </c>
      <c r="H420">
        <v>93063.35</v>
      </c>
      <c r="I420">
        <v>2976</v>
      </c>
      <c r="J420">
        <v>38994.19</v>
      </c>
      <c r="K420">
        <v>1162.99</v>
      </c>
      <c r="L420">
        <v>148558.39999999999</v>
      </c>
      <c r="M420">
        <v>69985.81</v>
      </c>
      <c r="N420">
        <v>56962.740000000013</v>
      </c>
      <c r="O420">
        <v>126948.55000000002</v>
      </c>
      <c r="P420">
        <v>13021.500000000002</v>
      </c>
      <c r="Q420" t="s">
        <v>33</v>
      </c>
      <c r="R420" t="s">
        <v>43</v>
      </c>
      <c r="S420" t="s">
        <v>39</v>
      </c>
      <c r="T420" t="s">
        <v>44</v>
      </c>
      <c r="U420" t="s">
        <v>47</v>
      </c>
      <c r="V420" t="s">
        <v>50</v>
      </c>
      <c r="W420" t="s">
        <v>53</v>
      </c>
      <c r="X420" t="s">
        <v>60</v>
      </c>
      <c r="Y420" t="s">
        <v>74</v>
      </c>
      <c r="Z420" t="s">
        <v>45</v>
      </c>
      <c r="AA420">
        <v>45</v>
      </c>
      <c r="AB420">
        <v>0</v>
      </c>
    </row>
    <row r="421" spans="1:28" x14ac:dyDescent="0.25">
      <c r="A421" t="s">
        <v>73</v>
      </c>
      <c r="B421" s="1">
        <v>43364</v>
      </c>
      <c r="C421" t="s">
        <v>29</v>
      </c>
      <c r="D421" t="s">
        <v>30</v>
      </c>
      <c r="E421" t="s">
        <v>31</v>
      </c>
      <c r="F421" t="s">
        <v>62</v>
      </c>
      <c r="G421">
        <v>55</v>
      </c>
      <c r="H421">
        <v>94365.080000000031</v>
      </c>
      <c r="I421">
        <v>3162</v>
      </c>
      <c r="J421">
        <v>38224.26999999999</v>
      </c>
      <c r="K421">
        <v>2132.2499999999995</v>
      </c>
      <c r="L421">
        <v>146205.43000000002</v>
      </c>
      <c r="M421">
        <v>70347.050000000017</v>
      </c>
      <c r="N421">
        <v>53930.85</v>
      </c>
      <c r="O421">
        <v>124277.90000000002</v>
      </c>
      <c r="P421">
        <v>13001.019999999999</v>
      </c>
      <c r="Q421" t="s">
        <v>33</v>
      </c>
      <c r="R421" t="s">
        <v>34</v>
      </c>
      <c r="S421" t="s">
        <v>39</v>
      </c>
      <c r="T421" t="s">
        <v>44</v>
      </c>
      <c r="U421" t="s">
        <v>47</v>
      </c>
      <c r="V421" t="s">
        <v>38</v>
      </c>
      <c r="W421" t="s">
        <v>53</v>
      </c>
      <c r="X421" t="s">
        <v>60</v>
      </c>
      <c r="Y421" t="s">
        <v>41</v>
      </c>
      <c r="Z421" t="s">
        <v>45</v>
      </c>
      <c r="AA421">
        <v>90</v>
      </c>
      <c r="AB421">
        <v>0</v>
      </c>
    </row>
    <row r="422" spans="1:28" x14ac:dyDescent="0.25">
      <c r="A422" t="s">
        <v>73</v>
      </c>
      <c r="B422" s="1">
        <v>43364</v>
      </c>
      <c r="C422" t="s">
        <v>29</v>
      </c>
      <c r="D422" t="s">
        <v>30</v>
      </c>
      <c r="E422" t="s">
        <v>31</v>
      </c>
      <c r="F422" t="s">
        <v>62</v>
      </c>
      <c r="G422">
        <v>56</v>
      </c>
      <c r="H422">
        <v>100781.99</v>
      </c>
      <c r="I422">
        <v>3720</v>
      </c>
      <c r="J422">
        <v>48729.91</v>
      </c>
      <c r="L422">
        <v>167805.45</v>
      </c>
      <c r="M422">
        <v>83253.23000000001</v>
      </c>
      <c r="N422">
        <v>60673.8</v>
      </c>
      <c r="O422">
        <v>143927.03000000003</v>
      </c>
      <c r="P422">
        <v>14859.670000000006</v>
      </c>
      <c r="Q422" t="s">
        <v>33</v>
      </c>
      <c r="R422" t="s">
        <v>34</v>
      </c>
      <c r="S422" t="s">
        <v>39</v>
      </c>
      <c r="T422" t="s">
        <v>44</v>
      </c>
      <c r="U422" t="s">
        <v>47</v>
      </c>
      <c r="V422" t="s">
        <v>38</v>
      </c>
      <c r="W422" t="s">
        <v>53</v>
      </c>
      <c r="X422" t="s">
        <v>75</v>
      </c>
      <c r="Y422" t="s">
        <v>41</v>
      </c>
      <c r="Z422" t="s">
        <v>45</v>
      </c>
      <c r="AA422">
        <v>90</v>
      </c>
      <c r="AB422">
        <v>0</v>
      </c>
    </row>
    <row r="423" spans="1:28" x14ac:dyDescent="0.25">
      <c r="A423" t="s">
        <v>28</v>
      </c>
      <c r="B423" s="1">
        <v>43364</v>
      </c>
      <c r="C423" t="s">
        <v>77</v>
      </c>
      <c r="D423" t="s">
        <v>30</v>
      </c>
      <c r="E423" t="s">
        <v>31</v>
      </c>
      <c r="F423" t="s">
        <v>64</v>
      </c>
      <c r="G423">
        <v>55</v>
      </c>
      <c r="H423">
        <v>56754.009999999995</v>
      </c>
      <c r="I423">
        <v>3627</v>
      </c>
      <c r="J423">
        <v>6978.4600000000009</v>
      </c>
      <c r="K423">
        <v>0</v>
      </c>
      <c r="L423">
        <v>123976.45999999999</v>
      </c>
      <c r="M423">
        <v>60206.439999999988</v>
      </c>
      <c r="N423">
        <v>42829.760000000002</v>
      </c>
      <c r="O423">
        <v>103036.19999999998</v>
      </c>
      <c r="P423">
        <v>11038.689999999997</v>
      </c>
      <c r="Q423" t="s">
        <v>33</v>
      </c>
      <c r="R423" t="s">
        <v>34</v>
      </c>
      <c r="S423" t="s">
        <v>35</v>
      </c>
      <c r="T423" t="s">
        <v>44</v>
      </c>
      <c r="U423" t="s">
        <v>47</v>
      </c>
      <c r="V423" t="s">
        <v>38</v>
      </c>
      <c r="W423" t="s">
        <v>53</v>
      </c>
      <c r="X423" t="s">
        <v>75</v>
      </c>
      <c r="Y423" t="s">
        <v>74</v>
      </c>
      <c r="Z423" t="s">
        <v>45</v>
      </c>
      <c r="AA423">
        <v>45</v>
      </c>
      <c r="AB423">
        <v>0</v>
      </c>
    </row>
    <row r="424" spans="1:28" x14ac:dyDescent="0.25">
      <c r="A424" t="s">
        <v>28</v>
      </c>
      <c r="B424" s="1">
        <v>43031</v>
      </c>
      <c r="C424" t="s">
        <v>77</v>
      </c>
      <c r="D424" t="s">
        <v>30</v>
      </c>
      <c r="E424" t="s">
        <v>31</v>
      </c>
      <c r="F424" t="s">
        <v>64</v>
      </c>
      <c r="G424">
        <v>50</v>
      </c>
      <c r="H424">
        <v>3386.67</v>
      </c>
      <c r="I424">
        <v>465</v>
      </c>
      <c r="J424">
        <v>0</v>
      </c>
      <c r="K424">
        <v>0</v>
      </c>
      <c r="L424">
        <v>33143.319999999992</v>
      </c>
      <c r="M424">
        <v>18464.000000000004</v>
      </c>
      <c r="N424">
        <v>8943.01</v>
      </c>
      <c r="O424">
        <v>27407.010000000002</v>
      </c>
      <c r="P424">
        <v>3400.66</v>
      </c>
      <c r="Q424" t="s">
        <v>33</v>
      </c>
      <c r="R424" t="s">
        <v>43</v>
      </c>
      <c r="S424" t="s">
        <v>39</v>
      </c>
      <c r="T424" t="s">
        <v>44</v>
      </c>
      <c r="U424" t="s">
        <v>47</v>
      </c>
      <c r="V424" t="s">
        <v>38</v>
      </c>
      <c r="W424" t="s">
        <v>53</v>
      </c>
      <c r="X424" t="s">
        <v>75</v>
      </c>
      <c r="Y424" t="s">
        <v>41</v>
      </c>
      <c r="Z424" t="s">
        <v>45</v>
      </c>
      <c r="AA424">
        <v>135</v>
      </c>
      <c r="AB424">
        <v>0</v>
      </c>
    </row>
    <row r="425" spans="1:28" x14ac:dyDescent="0.25">
      <c r="A425" t="s">
        <v>28</v>
      </c>
      <c r="B425" s="1">
        <v>42714</v>
      </c>
      <c r="C425" t="s">
        <v>77</v>
      </c>
      <c r="D425" t="s">
        <v>30</v>
      </c>
      <c r="E425" t="s">
        <v>31</v>
      </c>
      <c r="F425" t="s">
        <v>64</v>
      </c>
      <c r="G425">
        <v>3</v>
      </c>
      <c r="H425">
        <v>1845.83</v>
      </c>
      <c r="I425">
        <v>279</v>
      </c>
      <c r="J425">
        <v>0</v>
      </c>
      <c r="K425">
        <v>0</v>
      </c>
      <c r="L425">
        <v>2124.83</v>
      </c>
      <c r="M425">
        <v>868.21</v>
      </c>
      <c r="N425">
        <v>994.41</v>
      </c>
      <c r="O425">
        <v>1862.62</v>
      </c>
      <c r="P425">
        <v>270.27</v>
      </c>
      <c r="Q425" t="s">
        <v>33</v>
      </c>
      <c r="R425" t="s">
        <v>34</v>
      </c>
      <c r="S425" t="s">
        <v>39</v>
      </c>
      <c r="T425" t="s">
        <v>44</v>
      </c>
      <c r="U425" t="s">
        <v>47</v>
      </c>
      <c r="V425" t="s">
        <v>38</v>
      </c>
      <c r="W425" t="s">
        <v>39</v>
      </c>
      <c r="X425" t="s">
        <v>75</v>
      </c>
      <c r="Y425" t="s">
        <v>41</v>
      </c>
      <c r="Z425" t="s">
        <v>45</v>
      </c>
      <c r="AA425">
        <v>90</v>
      </c>
      <c r="AB425">
        <v>0</v>
      </c>
    </row>
    <row r="426" spans="1:28" x14ac:dyDescent="0.25">
      <c r="A426" t="s">
        <v>48</v>
      </c>
      <c r="B426" s="1">
        <v>42714</v>
      </c>
      <c r="C426" t="s">
        <v>77</v>
      </c>
      <c r="D426" t="s">
        <v>30</v>
      </c>
      <c r="E426" t="s">
        <v>31</v>
      </c>
      <c r="F426" t="s">
        <v>69</v>
      </c>
      <c r="G426">
        <v>7</v>
      </c>
      <c r="H426">
        <v>6627.5</v>
      </c>
      <c r="I426">
        <v>465</v>
      </c>
      <c r="J426">
        <v>0</v>
      </c>
      <c r="K426">
        <v>0</v>
      </c>
      <c r="L426">
        <v>7092.5</v>
      </c>
      <c r="M426">
        <v>5261.1</v>
      </c>
      <c r="O426">
        <v>5261.1</v>
      </c>
      <c r="P426">
        <v>555.86</v>
      </c>
      <c r="Q426" t="s">
        <v>33</v>
      </c>
      <c r="R426" t="s">
        <v>34</v>
      </c>
      <c r="S426" t="s">
        <v>39</v>
      </c>
      <c r="T426" t="s">
        <v>44</v>
      </c>
      <c r="U426" t="s">
        <v>47</v>
      </c>
      <c r="V426" t="s">
        <v>38</v>
      </c>
      <c r="W426" t="s">
        <v>39</v>
      </c>
      <c r="X426" t="s">
        <v>75</v>
      </c>
      <c r="Y426" t="s">
        <v>41</v>
      </c>
      <c r="Z426" t="s">
        <v>45</v>
      </c>
      <c r="AA426">
        <v>135</v>
      </c>
      <c r="AB42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3EC5-9252-41C0-AE21-4B100BA0A4FD}">
  <dimension ref="A2:N80"/>
  <sheetViews>
    <sheetView topLeftCell="A49" workbookViewId="0">
      <selection activeCell="D76" sqref="D76"/>
    </sheetView>
  </sheetViews>
  <sheetFormatPr baseColWidth="10" defaultRowHeight="15" x14ac:dyDescent="0.25"/>
  <cols>
    <col min="1" max="1" width="16.5703125" bestFit="1" customWidth="1"/>
    <col min="2" max="2" width="20.28515625" bestFit="1" customWidth="1"/>
    <col min="3" max="3" width="15.7109375" bestFit="1" customWidth="1"/>
    <col min="5" max="5" width="17" customWidth="1"/>
    <col min="7" max="7" width="13.42578125" customWidth="1"/>
  </cols>
  <sheetData>
    <row r="2" spans="1:7" x14ac:dyDescent="0.25">
      <c r="A2" s="2" t="s">
        <v>80</v>
      </c>
      <c r="B2" t="s">
        <v>81</v>
      </c>
      <c r="C2" t="s">
        <v>82</v>
      </c>
      <c r="E2" s="5"/>
      <c r="F2" s="5" t="s">
        <v>83</v>
      </c>
      <c r="G2" s="5" t="s">
        <v>84</v>
      </c>
    </row>
    <row r="3" spans="1:7" x14ac:dyDescent="0.25">
      <c r="A3" s="3" t="s">
        <v>29</v>
      </c>
      <c r="B3">
        <v>140</v>
      </c>
      <c r="C3" s="4">
        <v>0.32941176470588235</v>
      </c>
      <c r="E3" s="5" t="s">
        <v>85</v>
      </c>
      <c r="F3" s="6">
        <f>IFERROR(GETPIVOTDATA("Cuenta de Sexo2",$A$2,"Sexo","Masculino"),0)</f>
        <v>0.6705882352941176</v>
      </c>
      <c r="G3" s="10">
        <f>1-F3</f>
        <v>0.3294117647058824</v>
      </c>
    </row>
    <row r="4" spans="1:7" x14ac:dyDescent="0.25">
      <c r="A4" s="3" t="s">
        <v>77</v>
      </c>
      <c r="B4">
        <v>285</v>
      </c>
      <c r="C4" s="4">
        <v>0.6705882352941176</v>
      </c>
      <c r="E4" s="5" t="s">
        <v>86</v>
      </c>
      <c r="F4" s="6">
        <f>IFERROR(GETPIVOTDATA("Cuenta de Sexo2",$A$2,"Sexo","Femenino"),0)</f>
        <v>0.32941176470588235</v>
      </c>
      <c r="G4" s="10">
        <f>1-F4</f>
        <v>0.67058823529411771</v>
      </c>
    </row>
    <row r="5" spans="1:7" x14ac:dyDescent="0.25">
      <c r="A5" s="3" t="s">
        <v>87</v>
      </c>
      <c r="B5">
        <v>425</v>
      </c>
      <c r="C5" s="4">
        <v>1</v>
      </c>
    </row>
    <row r="7" spans="1:7" x14ac:dyDescent="0.25">
      <c r="A7" s="3" t="s">
        <v>91</v>
      </c>
      <c r="B7" s="9">
        <f>GETPIVOTDATA("Cuenta de Sexo",$A$2)</f>
        <v>425</v>
      </c>
    </row>
    <row r="10" spans="1:7" x14ac:dyDescent="0.25">
      <c r="A10" s="2" t="s">
        <v>80</v>
      </c>
      <c r="B10" t="s">
        <v>88</v>
      </c>
      <c r="E10" t="s">
        <v>92</v>
      </c>
    </row>
    <row r="11" spans="1:7" x14ac:dyDescent="0.25">
      <c r="A11" s="3" t="s">
        <v>46</v>
      </c>
      <c r="B11" s="4">
        <v>7.2941176470588232E-2</v>
      </c>
    </row>
    <row r="12" spans="1:7" x14ac:dyDescent="0.25">
      <c r="A12" s="3" t="s">
        <v>44</v>
      </c>
      <c r="B12" s="4">
        <v>0.43529411764705883</v>
      </c>
      <c r="E12" s="5" t="s">
        <v>83</v>
      </c>
      <c r="F12" s="7">
        <f>IFERROR(GETPIVOTDATA("Satisfacción",$A$10,"Satisfacción","Satisfecho"),0)</f>
        <v>0.49176470588235294</v>
      </c>
    </row>
    <row r="13" spans="1:7" x14ac:dyDescent="0.25">
      <c r="A13" s="3" t="s">
        <v>36</v>
      </c>
      <c r="B13" s="4">
        <v>0.49176470588235294</v>
      </c>
      <c r="E13" s="5" t="s">
        <v>89</v>
      </c>
      <c r="F13" s="8">
        <v>0.05</v>
      </c>
    </row>
    <row r="14" spans="1:7" x14ac:dyDescent="0.25">
      <c r="A14" s="3" t="s">
        <v>87</v>
      </c>
      <c r="B14" s="4">
        <v>1</v>
      </c>
      <c r="E14" s="5" t="s">
        <v>90</v>
      </c>
      <c r="F14" s="8">
        <f>2.05-SUM(F12:F13)</f>
        <v>1.5082352941176469</v>
      </c>
    </row>
    <row r="20" spans="5:8" x14ac:dyDescent="0.25">
      <c r="E20" s="5" t="s">
        <v>83</v>
      </c>
      <c r="F20" s="7">
        <f>IFERROR(GETPIVOTDATA("Satisfacción",$A$10,"Satisfacción","Satisfecho"),0)</f>
        <v>0.49176470588235294</v>
      </c>
    </row>
    <row r="21" spans="5:8" x14ac:dyDescent="0.25">
      <c r="E21" s="5" t="s">
        <v>89</v>
      </c>
      <c r="F21" s="8">
        <v>0.05</v>
      </c>
    </row>
    <row r="22" spans="5:8" x14ac:dyDescent="0.25">
      <c r="E22" s="5" t="s">
        <v>90</v>
      </c>
      <c r="F22" s="8">
        <f>2.05-SUM(F20:F21)</f>
        <v>1.5082352941176469</v>
      </c>
    </row>
    <row r="32" spans="5:8" x14ac:dyDescent="0.25">
      <c r="E32" s="5" t="s">
        <v>83</v>
      </c>
      <c r="F32" s="7">
        <f>IFERROR(GETPIVOTDATA("Satisfacción",$A$10,"Satisfacción","Satisfecho"),0)</f>
        <v>0.49176470588235294</v>
      </c>
      <c r="H32" s="4">
        <v>0.1</v>
      </c>
    </row>
    <row r="33" spans="5:8" x14ac:dyDescent="0.25">
      <c r="E33" s="5" t="s">
        <v>89</v>
      </c>
      <c r="F33" s="8">
        <v>0.05</v>
      </c>
      <c r="H33" s="4">
        <v>0.2</v>
      </c>
    </row>
    <row r="34" spans="5:8" x14ac:dyDescent="0.25">
      <c r="E34" s="5" t="s">
        <v>90</v>
      </c>
      <c r="F34" s="8">
        <f>1.58-SUM(F32:F33)</f>
        <v>1.0382352941176471</v>
      </c>
      <c r="H34" s="4">
        <v>0.3</v>
      </c>
    </row>
    <row r="35" spans="5:8" x14ac:dyDescent="0.25">
      <c r="H35" s="4">
        <v>0.4</v>
      </c>
    </row>
    <row r="36" spans="5:8" x14ac:dyDescent="0.25">
      <c r="H36" s="4">
        <v>0.5</v>
      </c>
    </row>
    <row r="37" spans="5:8" x14ac:dyDescent="0.25">
      <c r="H37" s="4">
        <v>0.6</v>
      </c>
    </row>
    <row r="38" spans="5:8" x14ac:dyDescent="0.25">
      <c r="H38" s="4">
        <v>0.7</v>
      </c>
    </row>
    <row r="39" spans="5:8" x14ac:dyDescent="0.25">
      <c r="H39" s="4">
        <v>0.8</v>
      </c>
    </row>
    <row r="40" spans="5:8" x14ac:dyDescent="0.25">
      <c r="H40" s="4">
        <v>0.9</v>
      </c>
    </row>
    <row r="41" spans="5:8" x14ac:dyDescent="0.25">
      <c r="H41" s="4">
        <v>1</v>
      </c>
    </row>
    <row r="49" spans="1:14" x14ac:dyDescent="0.25">
      <c r="A49" s="2" t="s">
        <v>80</v>
      </c>
      <c r="B49" t="s">
        <v>93</v>
      </c>
      <c r="D49" t="s">
        <v>94</v>
      </c>
    </row>
    <row r="50" spans="1:14" x14ac:dyDescent="0.25">
      <c r="A50" s="3" t="s">
        <v>53</v>
      </c>
      <c r="B50" s="4">
        <v>0.34352941176470586</v>
      </c>
    </row>
    <row r="51" spans="1:14" x14ac:dyDescent="0.25">
      <c r="A51" s="3" t="s">
        <v>35</v>
      </c>
      <c r="B51" s="4">
        <v>7.2941176470588232E-2</v>
      </c>
      <c r="D51" s="6" t="s">
        <v>83</v>
      </c>
    </row>
    <row r="52" spans="1:14" x14ac:dyDescent="0.25">
      <c r="A52" s="3" t="s">
        <v>39</v>
      </c>
      <c r="B52" s="4">
        <v>0.58352941176470585</v>
      </c>
      <c r="D52" s="6">
        <f>GETPIVOTDATA("Indicador 3",$A$49,"Indicador 3","Terminado")</f>
        <v>0.58352941176470585</v>
      </c>
    </row>
    <row r="53" spans="1:14" x14ac:dyDescent="0.25">
      <c r="A53" s="3" t="s">
        <v>87</v>
      </c>
      <c r="B53" s="4">
        <v>1</v>
      </c>
    </row>
    <row r="54" spans="1:14" x14ac:dyDescent="0.25">
      <c r="D54" s="6" t="s">
        <v>95</v>
      </c>
      <c r="E54" s="11">
        <v>0.1</v>
      </c>
      <c r="F54" s="11">
        <v>0.1</v>
      </c>
      <c r="G54" s="11">
        <v>0.1</v>
      </c>
      <c r="H54" s="11">
        <v>0.1</v>
      </c>
      <c r="I54" s="11">
        <v>0.1</v>
      </c>
      <c r="J54" s="11">
        <v>0.1</v>
      </c>
      <c r="K54" s="11">
        <v>0.1</v>
      </c>
      <c r="L54" s="11">
        <v>0.1</v>
      </c>
      <c r="M54" s="11">
        <v>0.1</v>
      </c>
      <c r="N54" s="11">
        <v>0.1</v>
      </c>
    </row>
    <row r="55" spans="1:14" x14ac:dyDescent="0.25">
      <c r="D55" s="5" t="s">
        <v>89</v>
      </c>
      <c r="E55" s="11">
        <f>D52-F55</f>
        <v>0.53352941176470581</v>
      </c>
      <c r="F55" s="11">
        <v>0.05</v>
      </c>
      <c r="G55" s="11">
        <f xml:space="preserve"> 1 - SUM(E55+F55)</f>
        <v>0.41647058823529415</v>
      </c>
      <c r="H55" s="5"/>
      <c r="I55" s="5"/>
      <c r="J55" s="5"/>
      <c r="K55" s="5"/>
      <c r="L55" s="5"/>
      <c r="M55" s="5"/>
      <c r="N55" s="5"/>
    </row>
    <row r="56" spans="1:14" ht="45" x14ac:dyDescent="0.25">
      <c r="E56" s="12" t="s">
        <v>96</v>
      </c>
      <c r="F56" s="13" t="s">
        <v>89</v>
      </c>
      <c r="G56" s="12" t="s">
        <v>97</v>
      </c>
    </row>
    <row r="64" spans="1:14" x14ac:dyDescent="0.25">
      <c r="D64" s="15" t="s">
        <v>99</v>
      </c>
    </row>
    <row r="65" spans="1:6" x14ac:dyDescent="0.25">
      <c r="A65" s="2" t="s">
        <v>80</v>
      </c>
      <c r="B65" t="s">
        <v>98</v>
      </c>
    </row>
    <row r="66" spans="1:6" ht="30" x14ac:dyDescent="0.25">
      <c r="A66" s="3" t="s">
        <v>37</v>
      </c>
      <c r="B66" s="4">
        <v>0.52470588235294113</v>
      </c>
      <c r="D66" s="13" t="s">
        <v>83</v>
      </c>
      <c r="E66" s="12" t="s">
        <v>84</v>
      </c>
    </row>
    <row r="67" spans="1:6" x14ac:dyDescent="0.25">
      <c r="A67" s="3" t="s">
        <v>47</v>
      </c>
      <c r="B67" s="4">
        <v>0.47529411764705881</v>
      </c>
      <c r="D67" s="14">
        <f>IFERROR(GETPIVOTDATA("Indicador 1",$A$65,"Indicador 1","Aplica"),0)</f>
        <v>0.52470588235294113</v>
      </c>
      <c r="E67" s="11">
        <f>1-D67</f>
        <v>0.47529411764705887</v>
      </c>
    </row>
    <row r="68" spans="1:6" x14ac:dyDescent="0.25">
      <c r="A68" s="3" t="s">
        <v>87</v>
      </c>
      <c r="B68" s="4">
        <v>1</v>
      </c>
    </row>
    <row r="74" spans="1:6" x14ac:dyDescent="0.25">
      <c r="A74" t="s">
        <v>101</v>
      </c>
      <c r="B74" t="s">
        <v>100</v>
      </c>
    </row>
    <row r="75" spans="1:6" x14ac:dyDescent="0.25">
      <c r="A75" s="16">
        <v>31569568.460000005</v>
      </c>
      <c r="B75" s="16">
        <v>24148068.439999998</v>
      </c>
      <c r="D75" s="17">
        <f>GETPIVOTDATA("Suma de Neto a pagar",$A$74)/GETPIVOTDATA("Suma de Ingresos",$A$74)</f>
        <v>0.76491601304581136</v>
      </c>
    </row>
    <row r="76" spans="1:6" x14ac:dyDescent="0.25">
      <c r="B76" s="16">
        <f>GETPIVOTDATA("Suma de Neto a pagar",$A$74)</f>
        <v>24148068.439999998</v>
      </c>
    </row>
    <row r="77" spans="1:6" x14ac:dyDescent="0.25">
      <c r="D77" t="s">
        <v>102</v>
      </c>
      <c r="E77" t="s">
        <v>103</v>
      </c>
      <c r="F77" t="s">
        <v>110</v>
      </c>
    </row>
    <row r="78" spans="1:6" x14ac:dyDescent="0.25">
      <c r="C78" t="s">
        <v>40</v>
      </c>
      <c r="D78" t="s">
        <v>104</v>
      </c>
      <c r="E78" t="s">
        <v>107</v>
      </c>
      <c r="F78" s="18" t="str">
        <f>IF(D75&lt;50%,"l","")</f>
        <v/>
      </c>
    </row>
    <row r="79" spans="1:6" x14ac:dyDescent="0.25">
      <c r="C79" t="s">
        <v>111</v>
      </c>
      <c r="D79" t="s">
        <v>105</v>
      </c>
      <c r="E79" t="s">
        <v>108</v>
      </c>
      <c r="F79" s="18" t="str">
        <f>IF(AND(D75&gt;=50%,D75&lt;=75%),"l","")</f>
        <v/>
      </c>
    </row>
    <row r="80" spans="1:6" x14ac:dyDescent="0.25">
      <c r="C80" t="s">
        <v>75</v>
      </c>
      <c r="D80" t="s">
        <v>106</v>
      </c>
      <c r="E80" t="s">
        <v>109</v>
      </c>
      <c r="F80" s="18" t="str">
        <f>IF(D75&gt;75%,"l","")</f>
        <v>l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A6DA-CF48-4877-8201-6AA555DEEC2B}">
  <dimension ref="Q34"/>
  <sheetViews>
    <sheetView showGridLines="0" tabSelected="1" zoomScale="80" zoomScaleNormal="80" workbookViewId="0">
      <selection activeCell="T5" sqref="T5"/>
    </sheetView>
  </sheetViews>
  <sheetFormatPr baseColWidth="10" defaultRowHeight="15" x14ac:dyDescent="0.25"/>
  <sheetData>
    <row r="34" spans="17:17" x14ac:dyDescent="0.25">
      <c r="Q34" s="4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BD100CB6D3DE49B6BCBDD1690DE705" ma:contentTypeVersion="4" ma:contentTypeDescription="Crear nuevo documento." ma:contentTypeScope="" ma:versionID="e9482386a0708281a36891300b67e6e9">
  <xsd:schema xmlns:xsd="http://www.w3.org/2001/XMLSchema" xmlns:xs="http://www.w3.org/2001/XMLSchema" xmlns:p="http://schemas.microsoft.com/office/2006/metadata/properties" xmlns:ns2="15f02407-9f4c-4ee8-be20-37d234297eea" targetNamespace="http://schemas.microsoft.com/office/2006/metadata/properties" ma:root="true" ma:fieldsID="018ed8fd2def94fb535879a2ee63aceb" ns2:_="">
    <xsd:import namespace="15f02407-9f4c-4ee8-be20-37d234297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02407-9f4c-4ee8-be20-37d234297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E7E58-4F08-40C5-8ADA-4D1F32862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f02407-9f4c-4ee8-be20-37d234297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A73A38-62DC-4B83-8C1B-DAA5FABB60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3B93ED-6E2F-4BEE-94B0-9699FB947B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Calculos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Manolo Quispe Campos</dc:creator>
  <cp:keywords/>
  <dc:description/>
  <cp:lastModifiedBy>Administrador</cp:lastModifiedBy>
  <cp:revision/>
  <dcterms:created xsi:type="dcterms:W3CDTF">2020-04-04T20:33:33Z</dcterms:created>
  <dcterms:modified xsi:type="dcterms:W3CDTF">2023-06-07T22:08:02Z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0x01010049BD100CB6D3DE49B6BCBDD1690DE705</vt:lpwstr>
  </property>
</Properties>
</file>