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yectos_data_analyst\excel\prueba-tecnica-excel\"/>
    </mc:Choice>
  </mc:AlternateContent>
  <xr:revisionPtr revIDLastSave="0" documentId="8_{1E130D2F-6366-4E49-B260-85CF99EC22C0}" xr6:coauthVersionLast="47" xr6:coauthVersionMax="47" xr10:uidLastSave="{00000000-0000-0000-0000-000000000000}"/>
  <bookViews>
    <workbookView xWindow="-120" yWindow="-120" windowWidth="20730" windowHeight="11160" xr2:uid="{1AF6C842-219E-4590-9D5F-A7F5193B3BAC}"/>
  </bookViews>
  <sheets>
    <sheet name="Prueba" sheetId="4" r:id="rId1"/>
    <sheet name="Básico" sheetId="1" r:id="rId2"/>
    <sheet name="Intermedio" sheetId="2" r:id="rId3"/>
    <sheet name="Avanzado" sheetId="3" r:id="rId4"/>
  </sheets>
  <definedNames>
    <definedName name="_xlnm._FilterDatabase" localSheetId="1" hidden="1">Básico!$G$2:$K$102</definedName>
    <definedName name="DatosExternos_1" localSheetId="3" hidden="1">Avanzado!$N$6:$P$18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3" l="1" a="1"/>
  <c r="J7" i="3" s="1"/>
  <c r="C15" i="2"/>
  <c r="C17" i="2" s="1"/>
  <c r="C18" i="2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3" i="1"/>
  <c r="C16" i="2" l="1"/>
  <c r="C1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5843B9-9546-45BB-8F6D-DEFF1D778DB8}" keepAlive="1" name="Consulta - Combinar1" description="Conexión a la consulta 'Combinar1' en el libro." type="5" refreshedVersion="7" background="1" saveData="1">
    <dbPr connection="Provider=Microsoft.Mashup.OleDb.1;Data Source=$Workbook$;Location=Combinar1;Extended Properties=&quot;&quot;" command="SELECT * FROM [Combinar1]"/>
  </connection>
  <connection id="2" xr16:uid="{5670DB20-38C4-443C-BEC8-5BD050252718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  <connection id="3" xr16:uid="{E38D74F9-1357-4B55-B4BE-3750A6413CE1}" keepAlive="1" name="Consulta - Tabla2" description="Conexión a la consulta 'Tabla2' en el libro." type="5" refreshedVersion="0" background="1">
    <dbPr connection="Provider=Microsoft.Mashup.OleDb.1;Data Source=$Workbook$;Location=Tabla2;Extended Properties=&quot;&quot;" command="SELECT * FROM [Tabla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<sst xmlns="http://schemas.openxmlformats.org/spreadsheetml/2006/main" count="591" uniqueCount="176">
  <si>
    <t>Utilice la herramienta Formato condicional</t>
  </si>
  <si>
    <r>
      <t xml:space="preserve">Pregunta 1. </t>
    </r>
    <r>
      <rPr>
        <sz val="11"/>
        <color theme="1"/>
        <rFont val="Calibri"/>
        <family val="2"/>
        <scheme val="minor"/>
      </rPr>
      <t>Resalte las 5 empresas con menor valor</t>
    </r>
  </si>
  <si>
    <t>Empresa</t>
  </si>
  <si>
    <t>Siemens</t>
  </si>
  <si>
    <t>Johnson&amp;Johnson</t>
  </si>
  <si>
    <t>Procter &amp; Gamble</t>
  </si>
  <si>
    <t>Paypal Holdings</t>
  </si>
  <si>
    <t>Unilever Plc</t>
  </si>
  <si>
    <t>Rio Tinto Plc</t>
  </si>
  <si>
    <t>Medtronic Plc</t>
  </si>
  <si>
    <t>Charter Commun</t>
  </si>
  <si>
    <t>L’Oreal</t>
  </si>
  <si>
    <t>Texas Instrument</t>
  </si>
  <si>
    <t>Rio Tinto Ltd</t>
  </si>
  <si>
    <t>Exxon Mobil Corp</t>
  </si>
  <si>
    <t>Novartis</t>
  </si>
  <si>
    <t>Reliance Inds</t>
  </si>
  <si>
    <t>Union Pac Corp</t>
  </si>
  <si>
    <t>Lvmh Moet Henne</t>
  </si>
  <si>
    <t>ICBC</t>
  </si>
  <si>
    <t>Coca-Cola Co</t>
  </si>
  <si>
    <t>Royal Dutch Sh</t>
  </si>
  <si>
    <t>Softbank Group C</t>
  </si>
  <si>
    <t>Jd.Com Incdr</t>
  </si>
  <si>
    <t>Wells Fargo &amp; Co</t>
  </si>
  <si>
    <t>China Mobile</t>
  </si>
  <si>
    <t>Qualcomm Inc</t>
  </si>
  <si>
    <t>Salesforce.Com</t>
  </si>
  <si>
    <t>Kweichow Mouta</t>
  </si>
  <si>
    <t>Facebook Inc</t>
  </si>
  <si>
    <t>AT&amp;T Inc</t>
  </si>
  <si>
    <t>Samsung</t>
  </si>
  <si>
    <t>Bhp Group Ltd</t>
  </si>
  <si>
    <t>Bank Of China-H</t>
  </si>
  <si>
    <t>Visa Inc</t>
  </si>
  <si>
    <t>Microsoft Corp</t>
  </si>
  <si>
    <t>Chevron Corp</t>
  </si>
  <si>
    <t>Unitedhealth Grp</t>
  </si>
  <si>
    <t>JP Morgan Chase</t>
  </si>
  <si>
    <t>Apple Inc</t>
  </si>
  <si>
    <t>Linde Plc</t>
  </si>
  <si>
    <t>United Parcel</t>
  </si>
  <si>
    <t>Nextera Energy</t>
  </si>
  <si>
    <t>TSMC</t>
  </si>
  <si>
    <t>Broadcom Inc</t>
  </si>
  <si>
    <t>Danaher Corp</t>
  </si>
  <si>
    <t>Abbvie Inc</t>
  </si>
  <si>
    <t>ABC</t>
  </si>
  <si>
    <t>T-Mobile Us Inc</t>
  </si>
  <si>
    <t>Accenture Plc</t>
  </si>
  <si>
    <t>Oracle Corp</t>
  </si>
  <si>
    <t>Meituan</t>
  </si>
  <si>
    <t>Intel Corp</t>
  </si>
  <si>
    <t>Aramco</t>
  </si>
  <si>
    <t>Novo Nordisk</t>
  </si>
  <si>
    <t>Sap Se</t>
  </si>
  <si>
    <t>Eli Lilly &amp; Co</t>
  </si>
  <si>
    <t>Honeywell Intl</t>
  </si>
  <si>
    <t>Comcast Corp</t>
  </si>
  <si>
    <t>Netflix Inc</t>
  </si>
  <si>
    <t>Morgan Stanley</t>
  </si>
  <si>
    <t>Philip Morris</t>
  </si>
  <si>
    <t>Roche</t>
  </si>
  <si>
    <t>Citigroup Inc</t>
  </si>
  <si>
    <t>ASML Holding</t>
  </si>
  <si>
    <t>Cisco Systems</t>
  </si>
  <si>
    <t>Mcdonalds Corp</t>
  </si>
  <si>
    <t>Ping An</t>
  </si>
  <si>
    <t>Toyota Motor</t>
  </si>
  <si>
    <t>Wuliangye Yibi</t>
  </si>
  <si>
    <t>Tata Consultancy</t>
  </si>
  <si>
    <t>Ccb-H</t>
  </si>
  <si>
    <t>Costco Wholesale</t>
  </si>
  <si>
    <t>Nvidia Corp</t>
  </si>
  <si>
    <t>Amgen Inc</t>
  </si>
  <si>
    <t>Nestlé</t>
  </si>
  <si>
    <t>Abbott Labs</t>
  </si>
  <si>
    <t>Amazon.Com Inc</t>
  </si>
  <si>
    <t>Kuaishou Technol</t>
  </si>
  <si>
    <t>Tencent</t>
  </si>
  <si>
    <t>Pepsico Inc</t>
  </si>
  <si>
    <t>China Merch Bk</t>
  </si>
  <si>
    <t>Pfizer Inc</t>
  </si>
  <si>
    <t>Aia</t>
  </si>
  <si>
    <t>Bank Of America</t>
  </si>
  <si>
    <t>Walt Disney Co</t>
  </si>
  <si>
    <t>Tesla Inc</t>
  </si>
  <si>
    <t>Merck &amp; Co</t>
  </si>
  <si>
    <t>Bristol-Myer Sqb</t>
  </si>
  <si>
    <t>Mastercard Inc</t>
  </si>
  <si>
    <t>Verizon Communic</t>
  </si>
  <si>
    <t>Walmart Inc</t>
  </si>
  <si>
    <t>Prosus Nv</t>
  </si>
  <si>
    <t>Alibaba</t>
  </si>
  <si>
    <t>Home Depot Inc</t>
  </si>
  <si>
    <t>Thermo Fisher</t>
  </si>
  <si>
    <t>Sony Corp</t>
  </si>
  <si>
    <t>Berkshire Hath</t>
  </si>
  <si>
    <t>Nike Inc</t>
  </si>
  <si>
    <t>Alphabet Inc</t>
  </si>
  <si>
    <t>Pinduoduo Inc</t>
  </si>
  <si>
    <t>Adobe Inc</t>
  </si>
  <si>
    <t>Shopify Inc</t>
  </si>
  <si>
    <t>País</t>
  </si>
  <si>
    <t>Alemania</t>
  </si>
  <si>
    <t>Estados Unidos</t>
  </si>
  <si>
    <t>Reino Unido</t>
  </si>
  <si>
    <t>Irlanda</t>
  </si>
  <si>
    <t>Francia</t>
  </si>
  <si>
    <t>Australia</t>
  </si>
  <si>
    <t>Suiza</t>
  </si>
  <si>
    <t>India</t>
  </si>
  <si>
    <t>China</t>
  </si>
  <si>
    <t>Países Bajos</t>
  </si>
  <si>
    <t>Japón</t>
  </si>
  <si>
    <t>Hong Kong</t>
  </si>
  <si>
    <t>Corea del Sur</t>
  </si>
  <si>
    <t>Taiwán</t>
  </si>
  <si>
    <t>Arabia Saudí</t>
  </si>
  <si>
    <t>Dinamarca</t>
  </si>
  <si>
    <t>Canadá</t>
  </si>
  <si>
    <t>Negocio</t>
  </si>
  <si>
    <t>Farmacéutica</t>
  </si>
  <si>
    <t>Servicios de TI</t>
  </si>
  <si>
    <t>Metales y minería</t>
  </si>
  <si>
    <t>Salud</t>
  </si>
  <si>
    <t>Semiconductores</t>
  </si>
  <si>
    <t>Petróleo</t>
  </si>
  <si>
    <t>Bancos</t>
  </si>
  <si>
    <t>Bebidas</t>
  </si>
  <si>
    <t>Telecomunicaciones</t>
  </si>
  <si>
    <t>Utilidades electricas</t>
  </si>
  <si>
    <t>Biotecnología</t>
  </si>
  <si>
    <t>Entretenimiento</t>
  </si>
  <si>
    <t>Tabaco</t>
  </si>
  <si>
    <t>Seguros</t>
  </si>
  <si>
    <t>Automóviles</t>
  </si>
  <si>
    <t>Venta al por menor</t>
  </si>
  <si>
    <t>Carretera</t>
  </si>
  <si>
    <t>Comercio Internet</t>
  </si>
  <si>
    <t>Conglomerados</t>
  </si>
  <si>
    <t>Comunicaciones</t>
  </si>
  <si>
    <t>Restaurantes</t>
  </si>
  <si>
    <t>Capitales</t>
  </si>
  <si>
    <t>Medios</t>
  </si>
  <si>
    <t>Minorista</t>
  </si>
  <si>
    <t>Productos</t>
  </si>
  <si>
    <t>Servicios interactivos</t>
  </si>
  <si>
    <t>Textiles</t>
  </si>
  <si>
    <t>Tecnología</t>
  </si>
  <si>
    <t>Transporte y logística</t>
  </si>
  <si>
    <t>Valor</t>
  </si>
  <si>
    <r>
      <t xml:space="preserve">Pregunta 2. </t>
    </r>
    <r>
      <rPr>
        <sz val="11"/>
        <color theme="1"/>
        <rFont val="Calibri"/>
        <family val="2"/>
        <scheme val="minor"/>
      </rPr>
      <t>Resalte las 5 empresas con mayor valor</t>
    </r>
  </si>
  <si>
    <r>
      <rPr>
        <b/>
        <sz val="11"/>
        <color theme="1"/>
        <rFont val="Calibri"/>
        <family val="2"/>
        <scheme val="minor"/>
      </rPr>
      <t>Pregunta 3.</t>
    </r>
    <r>
      <rPr>
        <sz val="11"/>
        <color theme="1"/>
        <rFont val="Calibri"/>
        <family val="2"/>
        <scheme val="minor"/>
      </rPr>
      <t xml:space="preserve"> Identifique las empresas por encima y por</t>
    </r>
  </si>
  <si>
    <t>Utilice una fórmula</t>
  </si>
  <si>
    <r>
      <t xml:space="preserve">debajo del </t>
    </r>
    <r>
      <rPr>
        <i/>
        <sz val="11"/>
        <color theme="1"/>
        <rFont val="Calibri"/>
        <family val="2"/>
        <scheme val="minor"/>
      </rPr>
      <t>promedio</t>
    </r>
    <r>
      <rPr>
        <sz val="11"/>
        <color theme="1"/>
        <rFont val="Calibri"/>
        <family val="2"/>
        <scheme val="minor"/>
      </rPr>
      <t xml:space="preserve"> con un icono</t>
    </r>
  </si>
  <si>
    <t>Siga las instrucciones del siguiente escenario</t>
  </si>
  <si>
    <t>Una empresa vende bolígrafos a $0.9 con unos costos fijos de $8500 y un costo unitario de producción</t>
  </si>
  <si>
    <t>de $0.35 según el modelo descrito en la tabla azul.</t>
  </si>
  <si>
    <t>¿Calcule las unidades que debe vender para producir unas utilidades de $8500?</t>
  </si>
  <si>
    <t>Supuesto</t>
  </si>
  <si>
    <t>Precio de venta</t>
  </si>
  <si>
    <t>Costo uni. Producción</t>
  </si>
  <si>
    <t>Costos fijos</t>
  </si>
  <si>
    <t>Rentabilidad</t>
  </si>
  <si>
    <t>Unidades vendidas</t>
  </si>
  <si>
    <t>Ingresos</t>
  </si>
  <si>
    <t>Costos variables</t>
  </si>
  <si>
    <t>Utilidad</t>
  </si>
  <si>
    <t>Identificación y extracción con fórmulas o herramientas</t>
  </si>
  <si>
    <t>En el siguiente escenario existen empresas que se encuentran en ambas tablas, identifique y extraiga a todas ellas en un rango independiente.</t>
  </si>
  <si>
    <t>PRUEBA DE EXCEL</t>
  </si>
  <si>
    <t>ANALISTA O CONSULTOR</t>
  </si>
  <si>
    <t>Icono</t>
  </si>
  <si>
    <t>Usando COINCIDIRX</t>
  </si>
  <si>
    <t>USANDO 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</si>
</sst>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"/>
    <numFmt numFmtId="166" formatCode="&quot;$&quot;\ #,##0.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sz val="50"/>
      <color theme="1"/>
      <name val="Futura PT Bold"/>
      <family val="2"/>
    </font>
    <font>
      <sz val="72"/>
      <color theme="0"/>
      <name val="Futura PT Bold"/>
      <family val="2"/>
    </font>
    <font>
      <sz val="5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0" fontId="2" fillId="3" borderId="1" xfId="0" applyFont="1" applyFill="1" applyBorder="1" applyAlignment="1">
      <alignment horizontal="centerContinuous"/>
    </xf>
    <xf numFmtId="0" fontId="4" fillId="4" borderId="1" xfId="0" applyFont="1" applyFill="1" applyBorder="1" applyAlignment="1">
      <alignment horizontal="centerContinuous"/>
    </xf>
    <xf numFmtId="0" fontId="1" fillId="5" borderId="2" xfId="0" applyFont="1" applyFill="1" applyBorder="1"/>
    <xf numFmtId="164" fontId="0" fillId="5" borderId="2" xfId="0" applyNumberFormat="1" applyFill="1" applyBorder="1"/>
    <xf numFmtId="3" fontId="0" fillId="0" borderId="0" xfId="0" applyNumberFormat="1"/>
    <xf numFmtId="0" fontId="8" fillId="6" borderId="0" xfId="0" applyFont="1" applyFill="1" applyAlignment="1">
      <alignment horizontal="centerContinuous" vertical="center"/>
    </xf>
    <xf numFmtId="0" fontId="6" fillId="6" borderId="0" xfId="0" applyFont="1" applyFill="1" applyAlignment="1">
      <alignment horizontal="centerContinuous"/>
    </xf>
    <xf numFmtId="0" fontId="0" fillId="0" borderId="0" xfId="0" applyAlignment="1">
      <alignment vertical="top"/>
    </xf>
    <xf numFmtId="0" fontId="7" fillId="4" borderId="0" xfId="0" applyFont="1" applyFill="1" applyAlignment="1">
      <alignment horizontal="centerContinuous" vertical="top"/>
    </xf>
    <xf numFmtId="0" fontId="9" fillId="4" borderId="0" xfId="0" applyFont="1" applyFill="1" applyAlignment="1">
      <alignment horizontal="centerContinuous" vertical="top"/>
    </xf>
    <xf numFmtId="164" fontId="0" fillId="0" borderId="0" xfId="0" applyNumberFormat="1" applyAlignment="1">
      <alignment horizontal="center"/>
    </xf>
    <xf numFmtId="0" fontId="2" fillId="3" borderId="3" xfId="0" applyFont="1" applyFill="1" applyBorder="1"/>
    <xf numFmtId="0" fontId="4" fillId="4" borderId="3" xfId="0" applyFont="1" applyFill="1" applyBorder="1"/>
    <xf numFmtId="0" fontId="4" fillId="7" borderId="4" xfId="0" applyFont="1" applyFill="1" applyBorder="1"/>
    <xf numFmtId="0" fontId="4" fillId="7" borderId="1" xfId="0" applyFont="1" applyFill="1" applyBorder="1"/>
    <xf numFmtId="0" fontId="4" fillId="7" borderId="5" xfId="0" applyFont="1" applyFill="1" applyBorder="1"/>
    <xf numFmtId="166" fontId="0" fillId="0" borderId="0" xfId="0" applyNumberFormat="1"/>
    <xf numFmtId="0" fontId="0" fillId="0" borderId="0" xfId="0" applyNumberFormat="1"/>
    <xf numFmtId="0" fontId="4" fillId="8" borderId="0" xfId="0" applyFont="1" applyFill="1" applyBorder="1"/>
    <xf numFmtId="0" fontId="0" fillId="9" borderId="0" xfId="0" applyFill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font>
        <b/>
      </font>
      <fill>
        <patternFill>
          <fgColor indexed="64"/>
          <bgColor theme="7" tint="0.39997558519241921"/>
        </patternFill>
      </fill>
    </dxf>
    <dxf>
      <numFmt numFmtId="164" formatCode="&quot;$&quot;#,##0.00"/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numFmt numFmtId="164" formatCode="&quot;$&quot;#,##0.00"/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62DD02E-004E-4D55-9B08-D4D499B612B7}" autoFormatId="16" applyNumberFormats="0" applyBorderFormats="0" applyFontFormats="0" applyPatternFormats="0" applyAlignmentFormats="0" applyWidthHeightFormats="0">
  <queryTableRefresh nextId="4">
    <queryTableFields count="3">
      <queryTableField id="1" name="Empresa" tableColumnId="1"/>
      <queryTableField id="2" name="País" tableColumnId="2"/>
      <queryTableField id="3" name="Valor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93055F-1640-458F-A362-100D18C32001}" name="Tabla1" displayName="Tabla1" ref="B6:D63" totalsRowShown="0" headerRowDxfId="10" headerRowBorderDxfId="9" tableBorderDxfId="8">
  <autoFilter ref="B6:D63" xr:uid="{6793055F-1640-458F-A362-100D18C32001}"/>
  <tableColumns count="3">
    <tableColumn id="1" xr3:uid="{E12E40EF-FDD8-48C4-ACCB-BF6DA78FB397}" name="Empresa"/>
    <tableColumn id="2" xr3:uid="{8333C250-C119-4E81-B987-0C24EB8EE1F8}" name="País"/>
    <tableColumn id="3" xr3:uid="{CD3255D1-3503-4C4E-8C17-8452ED5AF5E0}" name="Valor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687C2-6C67-40CA-86D8-B49FBE1F24B1}" name="Tabla2" displayName="Tabla2" ref="F6:H61" totalsRowShown="0" headerRowDxfId="6" headerRowBorderDxfId="5" tableBorderDxfId="4">
  <autoFilter ref="F6:H61" xr:uid="{132687C2-6C67-40CA-86D8-B49FBE1F24B1}"/>
  <tableColumns count="3">
    <tableColumn id="1" xr3:uid="{17A76011-99FA-4FCC-BA98-920D79288C1D}" name="Empresa"/>
    <tableColumn id="2" xr3:uid="{36C1903C-BA98-497A-BC7B-B6EC81C98155}" name="País"/>
    <tableColumn id="3" xr3:uid="{A125FEB2-DC22-4AAE-9F71-F0C040DD3542}" name="Valor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7CF2F6-DA6A-4A1B-927F-8BB09AB6C79B}" name="Combinar1" displayName="Combinar1" ref="N6:P18" tableType="queryTable" totalsRowShown="0" headerRowDxfId="2">
  <autoFilter ref="N6:P18" xr:uid="{067CF2F6-DA6A-4A1B-927F-8BB09AB6C79B}"/>
  <tableColumns count="3">
    <tableColumn id="1" xr3:uid="{B259C109-F697-4D50-AD59-A5E7E0286AB7}" uniqueName="1" name="Empresa" queryTableFieldId="1" dataDxfId="1"/>
    <tableColumn id="2" xr3:uid="{3E732FAB-067D-4C11-A560-304FC7A68CD1}" uniqueName="2" name="País" queryTableFieldId="2" dataDxfId="0"/>
    <tableColumn id="3" xr3:uid="{6E78EE65-ACA6-4B9F-8461-68E47A49036E}" uniqueName="3" name="Valor" queryTableField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Paleta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6D29B"/>
      </a:accent1>
      <a:accent2>
        <a:srgbClr val="FA1982"/>
      </a:accent2>
      <a:accent3>
        <a:srgbClr val="F0EB41"/>
      </a:accent3>
      <a:accent4>
        <a:srgbClr val="F5B919"/>
      </a:accent4>
      <a:accent5>
        <a:srgbClr val="23D7F0"/>
      </a:accent5>
      <a:accent6>
        <a:srgbClr val="113B75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4E7B-8BE6-4EC8-A288-BE1917C35E3A}">
  <sheetPr>
    <tabColor theme="4" tint="-0.499984740745262"/>
  </sheetPr>
  <dimension ref="B2:K4"/>
  <sheetViews>
    <sheetView showGridLines="0" tabSelected="1" zoomScaleNormal="100" workbookViewId="0">
      <selection activeCell="O4" sqref="O4"/>
    </sheetView>
  </sheetViews>
  <sheetFormatPr baseColWidth="10" defaultRowHeight="15"/>
  <cols>
    <col min="1" max="1" width="2.7109375" customWidth="1"/>
    <col min="12" max="12" width="2.7109375" customWidth="1"/>
  </cols>
  <sheetData>
    <row r="2" spans="2:11" ht="75" customHeight="1">
      <c r="B2" s="12" t="s">
        <v>171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ht="4.9000000000000004" customHeight="1"/>
    <row r="4" spans="2:11" s="14" customFormat="1" ht="64.900000000000006" customHeight="1">
      <c r="B4" s="15" t="s">
        <v>172</v>
      </c>
      <c r="C4" s="16"/>
      <c r="D4" s="16"/>
      <c r="E4" s="16"/>
      <c r="F4" s="16"/>
      <c r="G4" s="16"/>
      <c r="H4" s="16"/>
      <c r="I4" s="16"/>
      <c r="J4" s="16"/>
      <c r="K4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0402-458E-4E61-B12C-E448D98026E5}">
  <sheetPr>
    <tabColor theme="9" tint="-0.249977111117893"/>
  </sheetPr>
  <dimension ref="B2:K102"/>
  <sheetViews>
    <sheetView showGridLines="0" zoomScale="125" zoomScaleNormal="125" workbookViewId="0">
      <selection activeCell="L6" sqref="L6"/>
    </sheetView>
  </sheetViews>
  <sheetFormatPr baseColWidth="10" defaultRowHeight="15"/>
  <cols>
    <col min="1" max="1" width="2.7109375" customWidth="1"/>
    <col min="7" max="7" width="16.28515625" bestFit="1" customWidth="1"/>
    <col min="8" max="8" width="13.42578125" bestFit="1" customWidth="1"/>
    <col min="9" max="9" width="18.5703125" bestFit="1" customWidth="1"/>
    <col min="10" max="10" width="9.28515625" bestFit="1" customWidth="1"/>
    <col min="11" max="11" width="8.140625" bestFit="1" customWidth="1"/>
  </cols>
  <sheetData>
    <row r="2" spans="2:11" ht="15.75" thickBot="1">
      <c r="B2" s="4" t="s">
        <v>0</v>
      </c>
      <c r="G2" s="3" t="s">
        <v>2</v>
      </c>
      <c r="H2" s="3" t="s">
        <v>103</v>
      </c>
      <c r="I2" s="3" t="s">
        <v>121</v>
      </c>
      <c r="J2" s="3" t="s">
        <v>151</v>
      </c>
      <c r="K2" s="3" t="s">
        <v>173</v>
      </c>
    </row>
    <row r="3" spans="2:11">
      <c r="G3" t="s">
        <v>3</v>
      </c>
      <c r="H3" t="s">
        <v>104</v>
      </c>
      <c r="I3" t="s">
        <v>140</v>
      </c>
      <c r="J3" s="5">
        <v>131.44</v>
      </c>
      <c r="K3" s="17" t="str">
        <f>IF(J3&gt;=AVERAGE(J3:J102),"✅","🔽")</f>
        <v>🔽</v>
      </c>
    </row>
    <row r="4" spans="2:11">
      <c r="B4" s="2" t="s">
        <v>1</v>
      </c>
      <c r="C4" s="1"/>
      <c r="D4" s="1"/>
      <c r="E4" s="1"/>
      <c r="G4" t="s">
        <v>4</v>
      </c>
      <c r="H4" t="s">
        <v>105</v>
      </c>
      <c r="I4" t="s">
        <v>122</v>
      </c>
      <c r="J4" s="5">
        <v>416.54</v>
      </c>
      <c r="K4" s="17" t="str">
        <f t="shared" ref="K4:K67" si="0">IF(J4&gt;=AVERAGE(J4:J103),"✅","🔽")</f>
        <v>✅</v>
      </c>
    </row>
    <row r="5" spans="2:11">
      <c r="G5" t="s">
        <v>5</v>
      </c>
      <c r="H5" t="s">
        <v>105</v>
      </c>
      <c r="I5" t="s">
        <v>146</v>
      </c>
      <c r="J5" s="5">
        <v>304.19</v>
      </c>
      <c r="K5" s="17" t="str">
        <f t="shared" si="0"/>
        <v>🔽</v>
      </c>
    </row>
    <row r="6" spans="2:11">
      <c r="B6" s="2" t="s">
        <v>152</v>
      </c>
      <c r="C6" s="1"/>
      <c r="D6" s="1"/>
      <c r="E6" s="1"/>
      <c r="G6" t="s">
        <v>6</v>
      </c>
      <c r="H6" t="s">
        <v>105</v>
      </c>
      <c r="I6" t="s">
        <v>123</v>
      </c>
      <c r="J6" s="5">
        <v>304.33</v>
      </c>
      <c r="K6" s="17" t="str">
        <f t="shared" si="0"/>
        <v>🔽</v>
      </c>
    </row>
    <row r="7" spans="2:11">
      <c r="G7" t="s">
        <v>7</v>
      </c>
      <c r="H7" t="s">
        <v>106</v>
      </c>
      <c r="I7" t="s">
        <v>146</v>
      </c>
      <c r="J7" s="5">
        <v>136.69</v>
      </c>
      <c r="K7" s="17" t="str">
        <f t="shared" si="0"/>
        <v>🔽</v>
      </c>
    </row>
    <row r="8" spans="2:11">
      <c r="B8" s="4" t="s">
        <v>154</v>
      </c>
      <c r="G8" t="s">
        <v>8</v>
      </c>
      <c r="H8" t="s">
        <v>106</v>
      </c>
      <c r="I8" t="s">
        <v>124</v>
      </c>
      <c r="J8" s="5">
        <v>143.85</v>
      </c>
      <c r="K8" s="17" t="str">
        <f t="shared" si="0"/>
        <v>🔽</v>
      </c>
    </row>
    <row r="9" spans="2:11">
      <c r="G9" t="s">
        <v>9</v>
      </c>
      <c r="H9" t="s">
        <v>107</v>
      </c>
      <c r="I9" t="s">
        <v>125</v>
      </c>
      <c r="J9" s="5">
        <v>157.61000000000001</v>
      </c>
      <c r="K9" s="17" t="str">
        <f t="shared" si="0"/>
        <v>🔽</v>
      </c>
    </row>
    <row r="10" spans="2:11">
      <c r="B10" s="1" t="s">
        <v>153</v>
      </c>
      <c r="C10" s="1"/>
      <c r="D10" s="1"/>
      <c r="E10" s="1"/>
      <c r="G10" t="s">
        <v>10</v>
      </c>
      <c r="H10" t="s">
        <v>105</v>
      </c>
      <c r="I10" t="s">
        <v>144</v>
      </c>
      <c r="J10" s="5">
        <v>138.26</v>
      </c>
      <c r="K10" s="17" t="str">
        <f t="shared" si="0"/>
        <v>🔽</v>
      </c>
    </row>
    <row r="11" spans="2:11">
      <c r="B11" s="1" t="s">
        <v>155</v>
      </c>
      <c r="C11" s="1"/>
      <c r="D11" s="1"/>
      <c r="E11" s="1"/>
      <c r="G11" t="s">
        <v>11</v>
      </c>
      <c r="H11" t="s">
        <v>108</v>
      </c>
      <c r="I11" t="s">
        <v>146</v>
      </c>
      <c r="J11" s="5">
        <v>204.05</v>
      </c>
      <c r="K11" s="17" t="str">
        <f t="shared" si="0"/>
        <v>🔽</v>
      </c>
    </row>
    <row r="12" spans="2:11">
      <c r="G12" t="s">
        <v>12</v>
      </c>
      <c r="H12" t="s">
        <v>105</v>
      </c>
      <c r="I12" t="s">
        <v>126</v>
      </c>
      <c r="J12" s="5">
        <v>158.53</v>
      </c>
      <c r="K12" s="17" t="str">
        <f t="shared" si="0"/>
        <v>🔽</v>
      </c>
    </row>
    <row r="13" spans="2:11">
      <c r="G13" t="s">
        <v>13</v>
      </c>
      <c r="H13" t="s">
        <v>109</v>
      </c>
      <c r="I13" t="s">
        <v>124</v>
      </c>
      <c r="J13" s="5">
        <v>144.93</v>
      </c>
      <c r="K13" s="17" t="str">
        <f t="shared" si="0"/>
        <v>🔽</v>
      </c>
    </row>
    <row r="14" spans="2:11">
      <c r="G14" t="s">
        <v>14</v>
      </c>
      <c r="H14" t="s">
        <v>105</v>
      </c>
      <c r="I14" t="s">
        <v>127</v>
      </c>
      <c r="J14" s="5">
        <v>229.89</v>
      </c>
      <c r="K14" s="17" t="str">
        <f t="shared" si="0"/>
        <v>🔽</v>
      </c>
    </row>
    <row r="15" spans="2:11">
      <c r="G15" t="s">
        <v>15</v>
      </c>
      <c r="H15" t="s">
        <v>110</v>
      </c>
      <c r="I15" t="s">
        <v>122</v>
      </c>
      <c r="J15" s="5">
        <v>210.73</v>
      </c>
      <c r="K15" s="17" t="str">
        <f t="shared" si="0"/>
        <v>🔽</v>
      </c>
    </row>
    <row r="16" spans="2:11">
      <c r="G16" t="s">
        <v>16</v>
      </c>
      <c r="H16" t="s">
        <v>111</v>
      </c>
      <c r="I16" t="s">
        <v>127</v>
      </c>
      <c r="J16" s="5">
        <v>186.86</v>
      </c>
      <c r="K16" s="17" t="str">
        <f t="shared" si="0"/>
        <v>🔽</v>
      </c>
    </row>
    <row r="17" spans="7:11">
      <c r="G17" t="s">
        <v>17</v>
      </c>
      <c r="H17" t="s">
        <v>105</v>
      </c>
      <c r="I17" t="s">
        <v>138</v>
      </c>
      <c r="J17" s="5">
        <v>137.96</v>
      </c>
      <c r="K17" s="17" t="str">
        <f t="shared" si="0"/>
        <v>🔽</v>
      </c>
    </row>
    <row r="18" spans="7:11">
      <c r="G18" t="s">
        <v>18</v>
      </c>
      <c r="H18" t="s">
        <v>108</v>
      </c>
      <c r="I18" t="s">
        <v>148</v>
      </c>
      <c r="J18" s="5">
        <v>318.95</v>
      </c>
      <c r="K18" s="17" t="str">
        <f t="shared" si="0"/>
        <v>🔽</v>
      </c>
    </row>
    <row r="19" spans="7:11">
      <c r="G19" t="s">
        <v>19</v>
      </c>
      <c r="H19" t="s">
        <v>112</v>
      </c>
      <c r="I19" t="s">
        <v>128</v>
      </c>
      <c r="J19" s="5">
        <v>280.55</v>
      </c>
      <c r="K19" s="17" t="str">
        <f t="shared" si="0"/>
        <v>🔽</v>
      </c>
    </row>
    <row r="20" spans="7:11">
      <c r="G20" t="s">
        <v>20</v>
      </c>
      <c r="H20" t="s">
        <v>105</v>
      </c>
      <c r="I20" t="s">
        <v>129</v>
      </c>
      <c r="J20" s="5">
        <v>211.11</v>
      </c>
      <c r="K20" s="17" t="str">
        <f t="shared" si="0"/>
        <v>🔽</v>
      </c>
    </row>
    <row r="21" spans="7:11">
      <c r="G21" t="s">
        <v>21</v>
      </c>
      <c r="H21" t="s">
        <v>113</v>
      </c>
      <c r="I21" t="s">
        <v>127</v>
      </c>
      <c r="J21" s="5">
        <v>154.15</v>
      </c>
      <c r="K21" s="17" t="str">
        <f t="shared" si="0"/>
        <v>🔽</v>
      </c>
    </row>
    <row r="22" spans="7:11">
      <c r="G22" t="s">
        <v>22</v>
      </c>
      <c r="H22" t="s">
        <v>114</v>
      </c>
      <c r="I22" t="s">
        <v>130</v>
      </c>
      <c r="J22" s="5">
        <v>194.08</v>
      </c>
      <c r="K22" s="17" t="str">
        <f t="shared" si="0"/>
        <v>🔽</v>
      </c>
    </row>
    <row r="23" spans="7:11">
      <c r="G23" t="s">
        <v>23</v>
      </c>
      <c r="H23" t="s">
        <v>112</v>
      </c>
      <c r="I23" t="s">
        <v>139</v>
      </c>
      <c r="J23" s="5">
        <v>146.9</v>
      </c>
      <c r="K23" s="17" t="str">
        <f t="shared" si="0"/>
        <v>🔽</v>
      </c>
    </row>
    <row r="24" spans="7:11">
      <c r="G24" t="s">
        <v>24</v>
      </c>
      <c r="H24" t="s">
        <v>105</v>
      </c>
      <c r="I24" t="s">
        <v>128</v>
      </c>
      <c r="J24" s="5">
        <v>149.53</v>
      </c>
      <c r="K24" s="17" t="str">
        <f t="shared" si="0"/>
        <v>🔽</v>
      </c>
    </row>
    <row r="25" spans="7:11">
      <c r="G25" t="s">
        <v>25</v>
      </c>
      <c r="H25" t="s">
        <v>115</v>
      </c>
      <c r="I25" t="s">
        <v>130</v>
      </c>
      <c r="J25" s="5">
        <v>141.75</v>
      </c>
      <c r="K25" s="17" t="str">
        <f t="shared" si="0"/>
        <v>🔽</v>
      </c>
    </row>
    <row r="26" spans="7:11">
      <c r="G26" t="s">
        <v>26</v>
      </c>
      <c r="H26" t="s">
        <v>105</v>
      </c>
      <c r="I26" t="s">
        <v>126</v>
      </c>
      <c r="J26" s="5">
        <v>154.71</v>
      </c>
      <c r="K26" s="17" t="str">
        <f t="shared" si="0"/>
        <v>🔽</v>
      </c>
    </row>
    <row r="27" spans="7:11">
      <c r="G27" t="s">
        <v>27</v>
      </c>
      <c r="H27" t="s">
        <v>105</v>
      </c>
      <c r="I27" t="s">
        <v>149</v>
      </c>
      <c r="J27" s="5">
        <v>198.69</v>
      </c>
      <c r="K27" s="17" t="str">
        <f t="shared" si="0"/>
        <v>🔽</v>
      </c>
    </row>
    <row r="28" spans="7:11">
      <c r="G28" t="s">
        <v>28</v>
      </c>
      <c r="H28" t="s">
        <v>112</v>
      </c>
      <c r="I28" t="s">
        <v>129</v>
      </c>
      <c r="J28" s="5">
        <v>412.33</v>
      </c>
      <c r="K28" s="17" t="str">
        <f t="shared" si="0"/>
        <v>✅</v>
      </c>
    </row>
    <row r="29" spans="7:11">
      <c r="G29" t="s">
        <v>29</v>
      </c>
      <c r="H29" t="s">
        <v>105</v>
      </c>
      <c r="I29" t="s">
        <v>147</v>
      </c>
      <c r="J29" s="5">
        <v>733.62</v>
      </c>
      <c r="K29" s="17" t="str">
        <f t="shared" si="0"/>
        <v>✅</v>
      </c>
    </row>
    <row r="30" spans="7:11">
      <c r="G30" t="s">
        <v>30</v>
      </c>
      <c r="H30" t="s">
        <v>105</v>
      </c>
      <c r="I30" t="s">
        <v>130</v>
      </c>
      <c r="J30" s="5">
        <v>198.9</v>
      </c>
      <c r="K30" s="17" t="str">
        <f t="shared" si="0"/>
        <v>🔽</v>
      </c>
    </row>
    <row r="31" spans="7:11">
      <c r="G31" t="s">
        <v>31</v>
      </c>
      <c r="H31" t="s">
        <v>116</v>
      </c>
      <c r="I31" t="s">
        <v>149</v>
      </c>
      <c r="J31" s="5">
        <v>439.3</v>
      </c>
      <c r="K31" s="17" t="str">
        <f t="shared" si="0"/>
        <v>✅</v>
      </c>
    </row>
    <row r="32" spans="7:11">
      <c r="G32" t="s">
        <v>32</v>
      </c>
      <c r="H32" t="s">
        <v>109</v>
      </c>
      <c r="I32" t="s">
        <v>124</v>
      </c>
      <c r="J32" s="5">
        <v>179.71</v>
      </c>
      <c r="K32" s="17" t="str">
        <f t="shared" si="0"/>
        <v>🔽</v>
      </c>
    </row>
    <row r="33" spans="7:11">
      <c r="G33" t="s">
        <v>33</v>
      </c>
      <c r="H33" t="s">
        <v>112</v>
      </c>
      <c r="I33" t="s">
        <v>128</v>
      </c>
      <c r="J33" s="5">
        <v>134.81</v>
      </c>
      <c r="K33" s="17" t="str">
        <f t="shared" si="0"/>
        <v>🔽</v>
      </c>
    </row>
    <row r="34" spans="7:11">
      <c r="G34" t="s">
        <v>34</v>
      </c>
      <c r="H34" t="s">
        <v>105</v>
      </c>
      <c r="I34" t="s">
        <v>123</v>
      </c>
      <c r="J34" s="5">
        <v>469.27</v>
      </c>
      <c r="K34" s="17" t="str">
        <f t="shared" si="0"/>
        <v>✅</v>
      </c>
    </row>
    <row r="35" spans="7:11">
      <c r="G35" t="s">
        <v>35</v>
      </c>
      <c r="H35" t="s">
        <v>105</v>
      </c>
      <c r="I35" t="s">
        <v>149</v>
      </c>
      <c r="J35" s="5">
        <v>1752.66</v>
      </c>
      <c r="K35" s="17" t="str">
        <f t="shared" si="0"/>
        <v>✅</v>
      </c>
    </row>
    <row r="36" spans="7:11">
      <c r="G36" t="s">
        <v>36</v>
      </c>
      <c r="H36" t="s">
        <v>105</v>
      </c>
      <c r="I36" t="s">
        <v>127</v>
      </c>
      <c r="J36" s="5">
        <v>192.64</v>
      </c>
      <c r="K36" s="17" t="str">
        <f t="shared" si="0"/>
        <v>🔽</v>
      </c>
    </row>
    <row r="37" spans="7:11">
      <c r="G37" t="s">
        <v>37</v>
      </c>
      <c r="H37" t="s">
        <v>105</v>
      </c>
      <c r="I37" t="s">
        <v>125</v>
      </c>
      <c r="J37" s="5">
        <v>315.22000000000003</v>
      </c>
      <c r="K37" s="17" t="str">
        <f t="shared" si="0"/>
        <v>🔽</v>
      </c>
    </row>
    <row r="38" spans="7:11">
      <c r="G38" t="s">
        <v>38</v>
      </c>
      <c r="H38" t="s">
        <v>105</v>
      </c>
      <c r="I38" t="s">
        <v>128</v>
      </c>
      <c r="J38" s="5">
        <v>449.09</v>
      </c>
      <c r="K38" s="17" t="str">
        <f t="shared" si="0"/>
        <v>✅</v>
      </c>
    </row>
    <row r="39" spans="7:11">
      <c r="G39" t="s">
        <v>39</v>
      </c>
      <c r="H39" t="s">
        <v>105</v>
      </c>
      <c r="I39" t="s">
        <v>149</v>
      </c>
      <c r="J39" s="5">
        <v>2035.72</v>
      </c>
      <c r="K39" s="17" t="str">
        <f t="shared" si="0"/>
        <v>✅</v>
      </c>
    </row>
    <row r="40" spans="7:11">
      <c r="G40" t="s">
        <v>40</v>
      </c>
      <c r="H40" t="s">
        <v>106</v>
      </c>
      <c r="I40" t="s">
        <v>146</v>
      </c>
      <c r="J40" s="5">
        <v>127.73</v>
      </c>
      <c r="K40" s="17" t="str">
        <f t="shared" si="0"/>
        <v>🔽</v>
      </c>
    </row>
    <row r="41" spans="7:11">
      <c r="G41" t="s">
        <v>41</v>
      </c>
      <c r="H41" t="s">
        <v>105</v>
      </c>
      <c r="I41" t="s">
        <v>150</v>
      </c>
      <c r="J41" s="5">
        <v>136.84</v>
      </c>
      <c r="K41" s="17" t="str">
        <f t="shared" si="0"/>
        <v>🔽</v>
      </c>
    </row>
    <row r="42" spans="7:11">
      <c r="G42" t="s">
        <v>42</v>
      </c>
      <c r="H42" t="s">
        <v>105</v>
      </c>
      <c r="I42" t="s">
        <v>131</v>
      </c>
      <c r="J42" s="5">
        <v>144.01</v>
      </c>
      <c r="K42" s="17" t="str">
        <f t="shared" si="0"/>
        <v>🔽</v>
      </c>
    </row>
    <row r="43" spans="7:11">
      <c r="G43" t="s">
        <v>43</v>
      </c>
      <c r="H43" t="s">
        <v>117</v>
      </c>
      <c r="I43" t="s">
        <v>126</v>
      </c>
      <c r="J43" s="5">
        <v>563.70000000000005</v>
      </c>
      <c r="K43" s="17" t="str">
        <f t="shared" si="0"/>
        <v>✅</v>
      </c>
    </row>
    <row r="44" spans="7:11">
      <c r="G44" t="s">
        <v>44</v>
      </c>
      <c r="H44" t="s">
        <v>105</v>
      </c>
      <c r="I44" t="s">
        <v>126</v>
      </c>
      <c r="J44" s="5">
        <v>191.81</v>
      </c>
      <c r="K44" s="17" t="str">
        <f t="shared" si="0"/>
        <v>🔽</v>
      </c>
    </row>
    <row r="45" spans="7:11">
      <c r="G45" t="s">
        <v>45</v>
      </c>
      <c r="H45" t="s">
        <v>105</v>
      </c>
      <c r="I45" t="s">
        <v>125</v>
      </c>
      <c r="J45" s="5">
        <v>156.44999999999999</v>
      </c>
      <c r="K45" s="17" t="str">
        <f t="shared" si="0"/>
        <v>🔽</v>
      </c>
    </row>
    <row r="46" spans="7:11">
      <c r="G46" t="s">
        <v>46</v>
      </c>
      <c r="H46" t="s">
        <v>105</v>
      </c>
      <c r="I46" t="s">
        <v>132</v>
      </c>
      <c r="J46" s="5">
        <v>190.26</v>
      </c>
      <c r="K46" s="17" t="str">
        <f t="shared" si="0"/>
        <v>🔽</v>
      </c>
    </row>
    <row r="47" spans="7:11">
      <c r="G47" t="s">
        <v>47</v>
      </c>
      <c r="H47" t="s">
        <v>112</v>
      </c>
      <c r="I47" t="s">
        <v>128</v>
      </c>
      <c r="J47" s="5">
        <v>171.94</v>
      </c>
      <c r="K47" s="17" t="str">
        <f t="shared" si="0"/>
        <v>🔽</v>
      </c>
    </row>
    <row r="48" spans="7:11">
      <c r="G48" t="s">
        <v>48</v>
      </c>
      <c r="H48" t="s">
        <v>105</v>
      </c>
      <c r="I48" t="s">
        <v>130</v>
      </c>
      <c r="J48" s="5">
        <v>149.1</v>
      </c>
      <c r="K48" s="17" t="str">
        <f t="shared" si="0"/>
        <v>🔽</v>
      </c>
    </row>
    <row r="49" spans="7:11">
      <c r="G49" t="s">
        <v>49</v>
      </c>
      <c r="H49" t="s">
        <v>107</v>
      </c>
      <c r="I49" t="s">
        <v>123</v>
      </c>
      <c r="J49" s="5">
        <v>166.12</v>
      </c>
      <c r="K49" s="17" t="str">
        <f t="shared" si="0"/>
        <v>🔽</v>
      </c>
    </row>
    <row r="50" spans="7:11">
      <c r="G50" t="s">
        <v>50</v>
      </c>
      <c r="H50" t="s">
        <v>105</v>
      </c>
      <c r="I50" t="s">
        <v>149</v>
      </c>
      <c r="J50" s="5">
        <v>189.92</v>
      </c>
      <c r="K50" s="17" t="str">
        <f t="shared" si="0"/>
        <v>🔽</v>
      </c>
    </row>
    <row r="51" spans="7:11">
      <c r="G51" t="s">
        <v>51</v>
      </c>
      <c r="H51" t="s">
        <v>112</v>
      </c>
      <c r="I51" t="s">
        <v>139</v>
      </c>
      <c r="J51" s="5">
        <v>258.10000000000002</v>
      </c>
      <c r="K51" s="17" t="str">
        <f t="shared" si="0"/>
        <v>🔽</v>
      </c>
    </row>
    <row r="52" spans="7:11">
      <c r="G52" t="s">
        <v>52</v>
      </c>
      <c r="H52" t="s">
        <v>105</v>
      </c>
      <c r="I52" t="s">
        <v>126</v>
      </c>
      <c r="J52" s="5">
        <v>246.95</v>
      </c>
      <c r="K52" s="17" t="str">
        <f t="shared" si="0"/>
        <v>🔽</v>
      </c>
    </row>
    <row r="53" spans="7:11">
      <c r="G53" t="s">
        <v>53</v>
      </c>
      <c r="H53" t="s">
        <v>118</v>
      </c>
      <c r="I53" t="s">
        <v>127</v>
      </c>
      <c r="J53" s="5">
        <v>1836.75</v>
      </c>
      <c r="K53" s="17" t="str">
        <f t="shared" si="0"/>
        <v>✅</v>
      </c>
    </row>
    <row r="54" spans="7:11">
      <c r="G54" t="s">
        <v>54</v>
      </c>
      <c r="H54" t="s">
        <v>119</v>
      </c>
      <c r="I54" t="s">
        <v>122</v>
      </c>
      <c r="J54" s="5">
        <v>166.59</v>
      </c>
      <c r="K54" s="17" t="str">
        <f t="shared" si="0"/>
        <v>🔽</v>
      </c>
    </row>
    <row r="55" spans="7:11">
      <c r="G55" t="s">
        <v>55</v>
      </c>
      <c r="H55" t="s">
        <v>104</v>
      </c>
      <c r="I55" t="s">
        <v>149</v>
      </c>
      <c r="J55" s="5">
        <v>151.41</v>
      </c>
      <c r="K55" s="17" t="str">
        <f t="shared" si="0"/>
        <v>🔽</v>
      </c>
    </row>
    <row r="56" spans="7:11">
      <c r="G56" t="s">
        <v>56</v>
      </c>
      <c r="H56" t="s">
        <v>105</v>
      </c>
      <c r="I56" t="s">
        <v>122</v>
      </c>
      <c r="J56" s="5">
        <v>196.37</v>
      </c>
      <c r="K56" s="17" t="str">
        <f t="shared" si="0"/>
        <v>🔽</v>
      </c>
    </row>
    <row r="57" spans="7:11">
      <c r="G57" t="s">
        <v>57</v>
      </c>
      <c r="H57" t="s">
        <v>105</v>
      </c>
      <c r="I57" t="s">
        <v>140</v>
      </c>
      <c r="J57" s="5">
        <v>140.72999999999999</v>
      </c>
      <c r="K57" s="17" t="str">
        <f t="shared" si="0"/>
        <v>🔽</v>
      </c>
    </row>
    <row r="58" spans="7:11">
      <c r="G58" t="s">
        <v>58</v>
      </c>
      <c r="H58" t="s">
        <v>105</v>
      </c>
      <c r="I58" t="s">
        <v>144</v>
      </c>
      <c r="J58" s="5">
        <v>241.49</v>
      </c>
      <c r="K58" s="17" t="str">
        <f t="shared" si="0"/>
        <v>🔽</v>
      </c>
    </row>
    <row r="59" spans="7:11">
      <c r="G59" t="s">
        <v>59</v>
      </c>
      <c r="H59" t="s">
        <v>105</v>
      </c>
      <c r="I59" t="s">
        <v>133</v>
      </c>
      <c r="J59" s="5">
        <v>238.65</v>
      </c>
      <c r="K59" s="17" t="str">
        <f t="shared" si="0"/>
        <v>🔽</v>
      </c>
    </row>
    <row r="60" spans="7:11">
      <c r="G60" t="s">
        <v>60</v>
      </c>
      <c r="H60" t="s">
        <v>105</v>
      </c>
      <c r="I60" t="s">
        <v>143</v>
      </c>
      <c r="J60" s="5">
        <v>139.07</v>
      </c>
      <c r="K60" s="17" t="str">
        <f t="shared" si="0"/>
        <v>🔽</v>
      </c>
    </row>
    <row r="61" spans="7:11">
      <c r="G61" t="s">
        <v>61</v>
      </c>
      <c r="H61" t="s">
        <v>105</v>
      </c>
      <c r="I61" t="s">
        <v>134</v>
      </c>
      <c r="J61" s="5">
        <v>130.86000000000001</v>
      </c>
      <c r="K61" s="17" t="str">
        <f t="shared" si="0"/>
        <v>🔽</v>
      </c>
    </row>
    <row r="62" spans="7:11">
      <c r="G62" t="s">
        <v>62</v>
      </c>
      <c r="H62" t="s">
        <v>110</v>
      </c>
      <c r="I62" t="s">
        <v>122</v>
      </c>
      <c r="J62" s="5">
        <v>281.77</v>
      </c>
      <c r="K62" s="17" t="str">
        <f t="shared" si="0"/>
        <v>🔽</v>
      </c>
    </row>
    <row r="63" spans="7:11">
      <c r="G63" t="s">
        <v>63</v>
      </c>
      <c r="H63" t="s">
        <v>105</v>
      </c>
      <c r="I63" t="s">
        <v>128</v>
      </c>
      <c r="J63" s="5">
        <v>137.51</v>
      </c>
      <c r="K63" s="17" t="str">
        <f t="shared" si="0"/>
        <v>🔽</v>
      </c>
    </row>
    <row r="64" spans="7:11">
      <c r="G64" t="s">
        <v>64</v>
      </c>
      <c r="H64" t="s">
        <v>113</v>
      </c>
      <c r="I64" t="s">
        <v>126</v>
      </c>
      <c r="J64" s="5">
        <v>234.96</v>
      </c>
      <c r="K64" s="17" t="str">
        <f t="shared" si="0"/>
        <v>🔽</v>
      </c>
    </row>
    <row r="65" spans="7:11">
      <c r="G65" t="s">
        <v>65</v>
      </c>
      <c r="H65" t="s">
        <v>105</v>
      </c>
      <c r="I65" t="s">
        <v>141</v>
      </c>
      <c r="J65" s="5">
        <v>189.43</v>
      </c>
      <c r="K65" s="17" t="str">
        <f t="shared" si="0"/>
        <v>🔽</v>
      </c>
    </row>
    <row r="66" spans="7:11">
      <c r="G66" t="s">
        <v>66</v>
      </c>
      <c r="H66" t="s">
        <v>105</v>
      </c>
      <c r="I66" t="s">
        <v>142</v>
      </c>
      <c r="J66" s="5">
        <v>153.69</v>
      </c>
      <c r="K66" s="17" t="str">
        <f t="shared" si="0"/>
        <v>🔽</v>
      </c>
    </row>
    <row r="67" spans="7:11">
      <c r="G67" t="s">
        <v>67</v>
      </c>
      <c r="H67" t="s">
        <v>112</v>
      </c>
      <c r="I67" t="s">
        <v>135</v>
      </c>
      <c r="J67" s="5">
        <v>234.04</v>
      </c>
      <c r="K67" s="17" t="str">
        <f t="shared" si="0"/>
        <v>🔽</v>
      </c>
    </row>
    <row r="68" spans="7:11">
      <c r="G68" t="s">
        <v>68</v>
      </c>
      <c r="H68" t="s">
        <v>114</v>
      </c>
      <c r="I68" t="s">
        <v>136</v>
      </c>
      <c r="J68" s="5">
        <v>241.1</v>
      </c>
      <c r="K68" s="17" t="str">
        <f t="shared" ref="K68:K102" si="1">IF(J68&gt;=AVERAGE(J68:J167),"✅","🔽")</f>
        <v>🔽</v>
      </c>
    </row>
    <row r="69" spans="7:11">
      <c r="G69" t="s">
        <v>69</v>
      </c>
      <c r="H69" t="s">
        <v>112</v>
      </c>
      <c r="I69" t="s">
        <v>129</v>
      </c>
      <c r="J69" s="5">
        <v>168.06</v>
      </c>
      <c r="K69" s="17" t="str">
        <f t="shared" si="1"/>
        <v>🔽</v>
      </c>
    </row>
    <row r="70" spans="7:11">
      <c r="G70" t="s">
        <v>70</v>
      </c>
      <c r="H70" t="s">
        <v>111</v>
      </c>
      <c r="I70" t="s">
        <v>123</v>
      </c>
      <c r="J70" s="5">
        <v>145.66</v>
      </c>
      <c r="K70" s="17" t="str">
        <f t="shared" si="1"/>
        <v>🔽</v>
      </c>
    </row>
    <row r="71" spans="7:11">
      <c r="G71" t="s">
        <v>71</v>
      </c>
      <c r="H71" t="s">
        <v>112</v>
      </c>
      <c r="I71" t="s">
        <v>128</v>
      </c>
      <c r="J71" s="5">
        <v>203.86</v>
      </c>
      <c r="K71" s="17" t="str">
        <f t="shared" si="1"/>
        <v>🔽</v>
      </c>
    </row>
    <row r="72" spans="7:11">
      <c r="G72" t="s">
        <v>72</v>
      </c>
      <c r="H72" t="s">
        <v>105</v>
      </c>
      <c r="I72" t="s">
        <v>137</v>
      </c>
      <c r="J72" s="5">
        <v>146.62</v>
      </c>
      <c r="K72" s="17" t="str">
        <f t="shared" si="1"/>
        <v>🔽</v>
      </c>
    </row>
    <row r="73" spans="7:11">
      <c r="G73" t="s">
        <v>73</v>
      </c>
      <c r="H73" t="s">
        <v>105</v>
      </c>
      <c r="I73" t="s">
        <v>126</v>
      </c>
      <c r="J73" s="5">
        <v>339.57</v>
      </c>
      <c r="K73" s="17" t="str">
        <f t="shared" si="1"/>
        <v>🔽</v>
      </c>
    </row>
    <row r="74" spans="7:11">
      <c r="G74" t="s">
        <v>74</v>
      </c>
      <c r="H74" t="s">
        <v>105</v>
      </c>
      <c r="I74" t="s">
        <v>132</v>
      </c>
      <c r="J74" s="5">
        <v>129.91</v>
      </c>
      <c r="K74" s="17" t="str">
        <f t="shared" si="1"/>
        <v>🔽</v>
      </c>
    </row>
    <row r="75" spans="7:11">
      <c r="G75" t="s">
        <v>75</v>
      </c>
      <c r="H75" t="s">
        <v>110</v>
      </c>
      <c r="I75" t="s">
        <v>146</v>
      </c>
      <c r="J75" s="5">
        <v>298.99</v>
      </c>
      <c r="K75" s="17" t="str">
        <f t="shared" si="1"/>
        <v>🔽</v>
      </c>
    </row>
    <row r="76" spans="7:11">
      <c r="G76" t="s">
        <v>76</v>
      </c>
      <c r="H76" t="s">
        <v>105</v>
      </c>
      <c r="I76" t="s">
        <v>125</v>
      </c>
      <c r="J76" s="5">
        <v>212.19</v>
      </c>
      <c r="K76" s="17" t="str">
        <f t="shared" si="1"/>
        <v>🔽</v>
      </c>
    </row>
    <row r="77" spans="7:11">
      <c r="G77" t="s">
        <v>77</v>
      </c>
      <c r="H77" t="s">
        <v>105</v>
      </c>
      <c r="I77" t="s">
        <v>139</v>
      </c>
      <c r="J77" s="5">
        <v>1557.49</v>
      </c>
      <c r="K77" s="17" t="str">
        <f t="shared" si="1"/>
        <v>✅</v>
      </c>
    </row>
    <row r="78" spans="7:11">
      <c r="G78" t="s">
        <v>78</v>
      </c>
      <c r="H78" t="s">
        <v>112</v>
      </c>
      <c r="I78" t="s">
        <v>147</v>
      </c>
      <c r="J78" s="5">
        <v>165.57</v>
      </c>
      <c r="K78" s="17" t="str">
        <f t="shared" si="1"/>
        <v>🔽</v>
      </c>
    </row>
    <row r="79" spans="7:11">
      <c r="G79" t="s">
        <v>79</v>
      </c>
      <c r="H79" t="s">
        <v>112</v>
      </c>
      <c r="I79" t="s">
        <v>147</v>
      </c>
      <c r="J79" s="5">
        <v>819.47</v>
      </c>
      <c r="K79" s="17" t="str">
        <f t="shared" si="1"/>
        <v>✅</v>
      </c>
    </row>
    <row r="80" spans="7:11">
      <c r="G80" t="s">
        <v>80</v>
      </c>
      <c r="H80" t="s">
        <v>105</v>
      </c>
      <c r="I80" t="s">
        <v>129</v>
      </c>
      <c r="J80" s="5">
        <v>178.23</v>
      </c>
      <c r="K80" s="17" t="str">
        <f t="shared" si="1"/>
        <v>🔽</v>
      </c>
    </row>
    <row r="81" spans="7:11">
      <c r="G81" t="s">
        <v>81</v>
      </c>
      <c r="H81" t="s">
        <v>112</v>
      </c>
      <c r="I81" t="s">
        <v>128</v>
      </c>
      <c r="J81" s="5">
        <v>198.28</v>
      </c>
      <c r="K81" s="17" t="str">
        <f t="shared" si="1"/>
        <v>🔽</v>
      </c>
    </row>
    <row r="82" spans="7:11">
      <c r="G82" t="s">
        <v>82</v>
      </c>
      <c r="H82" t="s">
        <v>105</v>
      </c>
      <c r="I82" t="s">
        <v>122</v>
      </c>
      <c r="J82" s="5">
        <v>186.79</v>
      </c>
      <c r="K82" s="17" t="str">
        <f t="shared" si="1"/>
        <v>🔽</v>
      </c>
    </row>
    <row r="83" spans="7:11">
      <c r="G83" t="s">
        <v>83</v>
      </c>
      <c r="H83" t="s">
        <v>115</v>
      </c>
      <c r="I83" t="s">
        <v>135</v>
      </c>
      <c r="J83" s="5">
        <v>151.33000000000001</v>
      </c>
      <c r="K83" s="17" t="str">
        <f t="shared" si="1"/>
        <v>🔽</v>
      </c>
    </row>
    <row r="84" spans="7:11">
      <c r="G84" t="s">
        <v>84</v>
      </c>
      <c r="H84" t="s">
        <v>105</v>
      </c>
      <c r="I84" t="s">
        <v>128</v>
      </c>
      <c r="J84" s="5">
        <v>299.66000000000003</v>
      </c>
      <c r="K84" s="17" t="str">
        <f t="shared" si="1"/>
        <v>🔽</v>
      </c>
    </row>
    <row r="85" spans="7:11">
      <c r="G85" t="s">
        <v>85</v>
      </c>
      <c r="H85" t="s">
        <v>105</v>
      </c>
      <c r="I85" t="s">
        <v>133</v>
      </c>
      <c r="J85" s="5">
        <v>343.16</v>
      </c>
      <c r="K85" s="17" t="str">
        <f t="shared" si="1"/>
        <v>🔽</v>
      </c>
    </row>
    <row r="86" spans="7:11">
      <c r="G86" t="s">
        <v>86</v>
      </c>
      <c r="H86" t="s">
        <v>105</v>
      </c>
      <c r="I86" t="s">
        <v>136</v>
      </c>
      <c r="J86" s="5">
        <v>648.38</v>
      </c>
      <c r="K86" s="17" t="str">
        <f t="shared" si="1"/>
        <v>✅</v>
      </c>
    </row>
    <row r="87" spans="7:11">
      <c r="G87" t="s">
        <v>87</v>
      </c>
      <c r="H87" t="s">
        <v>105</v>
      </c>
      <c r="I87" t="s">
        <v>122</v>
      </c>
      <c r="J87" s="5">
        <v>183.75</v>
      </c>
      <c r="K87" s="17" t="str">
        <f t="shared" si="1"/>
        <v>🔽</v>
      </c>
    </row>
    <row r="88" spans="7:11">
      <c r="G88" t="s">
        <v>88</v>
      </c>
      <c r="H88" t="s">
        <v>105</v>
      </c>
      <c r="I88" t="s">
        <v>122</v>
      </c>
      <c r="J88" s="5">
        <v>137.41</v>
      </c>
      <c r="K88" s="17" t="str">
        <f t="shared" si="1"/>
        <v>🔽</v>
      </c>
    </row>
    <row r="89" spans="7:11">
      <c r="G89" t="s">
        <v>89</v>
      </c>
      <c r="H89" t="s">
        <v>105</v>
      </c>
      <c r="I89" t="s">
        <v>123</v>
      </c>
      <c r="J89" s="5">
        <v>351.5</v>
      </c>
      <c r="K89" s="17" t="str">
        <f t="shared" si="1"/>
        <v>🔽</v>
      </c>
    </row>
    <row r="90" spans="7:11">
      <c r="G90" t="s">
        <v>90</v>
      </c>
      <c r="H90" t="s">
        <v>105</v>
      </c>
      <c r="I90" t="s">
        <v>130</v>
      </c>
      <c r="J90" s="5">
        <v>228.84</v>
      </c>
      <c r="K90" s="17" t="str">
        <f t="shared" si="1"/>
        <v>🔽</v>
      </c>
    </row>
    <row r="91" spans="7:11">
      <c r="G91" t="s">
        <v>91</v>
      </c>
      <c r="H91" t="s">
        <v>105</v>
      </c>
      <c r="I91" t="s">
        <v>137</v>
      </c>
      <c r="J91" s="5">
        <v>367.58</v>
      </c>
      <c r="K91" s="17" t="str">
        <f t="shared" si="1"/>
        <v>🔽</v>
      </c>
    </row>
    <row r="92" spans="7:11">
      <c r="G92" t="s">
        <v>92</v>
      </c>
      <c r="H92" t="s">
        <v>113</v>
      </c>
      <c r="I92" t="s">
        <v>139</v>
      </c>
      <c r="J92" s="5">
        <v>192.16</v>
      </c>
      <c r="K92" s="17" t="str">
        <f t="shared" si="1"/>
        <v>🔽</v>
      </c>
    </row>
    <row r="93" spans="7:11">
      <c r="G93" t="s">
        <v>93</v>
      </c>
      <c r="H93" t="s">
        <v>112</v>
      </c>
      <c r="I93" t="s">
        <v>139</v>
      </c>
      <c r="J93" s="5">
        <v>643.62</v>
      </c>
      <c r="K93" s="17" t="str">
        <f t="shared" si="1"/>
        <v>✅</v>
      </c>
    </row>
    <row r="94" spans="7:11">
      <c r="G94" t="s">
        <v>94</v>
      </c>
      <c r="H94" t="s">
        <v>105</v>
      </c>
      <c r="I94" t="s">
        <v>145</v>
      </c>
      <c r="J94" s="5">
        <v>278.13</v>
      </c>
      <c r="K94" s="17" t="str">
        <f t="shared" si="1"/>
        <v>🔽</v>
      </c>
    </row>
    <row r="95" spans="7:11">
      <c r="G95" t="s">
        <v>95</v>
      </c>
      <c r="H95" t="s">
        <v>105</v>
      </c>
      <c r="I95" t="s">
        <v>125</v>
      </c>
      <c r="J95" s="5">
        <v>177.24</v>
      </c>
      <c r="K95" s="17" t="str">
        <f t="shared" si="1"/>
        <v>🔽</v>
      </c>
    </row>
    <row r="96" spans="7:11">
      <c r="G96" t="s">
        <v>96</v>
      </c>
      <c r="H96" t="s">
        <v>114</v>
      </c>
      <c r="I96" t="s">
        <v>146</v>
      </c>
      <c r="J96" s="5">
        <v>131.61000000000001</v>
      </c>
      <c r="K96" s="17" t="str">
        <f t="shared" si="1"/>
        <v>🔽</v>
      </c>
    </row>
    <row r="97" spans="7:11">
      <c r="G97" t="s">
        <v>97</v>
      </c>
      <c r="H97" t="s">
        <v>105</v>
      </c>
      <c r="I97" t="s">
        <v>147</v>
      </c>
      <c r="J97" s="5">
        <v>566.41</v>
      </c>
      <c r="K97" s="17" t="str">
        <f t="shared" si="1"/>
        <v>✅</v>
      </c>
    </row>
    <row r="98" spans="7:11">
      <c r="G98" t="s">
        <v>98</v>
      </c>
      <c r="H98" t="s">
        <v>105</v>
      </c>
      <c r="I98" t="s">
        <v>148</v>
      </c>
      <c r="J98" s="5">
        <v>212.48</v>
      </c>
      <c r="K98" s="17" t="str">
        <f t="shared" si="1"/>
        <v>🔽</v>
      </c>
    </row>
    <row r="99" spans="7:11">
      <c r="G99" t="s">
        <v>99</v>
      </c>
      <c r="H99" t="s">
        <v>105</v>
      </c>
      <c r="I99" t="s">
        <v>147</v>
      </c>
      <c r="J99" s="5">
        <v>1368.28</v>
      </c>
      <c r="K99" s="17" t="str">
        <f t="shared" si="1"/>
        <v>✅</v>
      </c>
    </row>
    <row r="100" spans="7:11">
      <c r="G100" t="s">
        <v>100</v>
      </c>
      <c r="H100" t="s">
        <v>112</v>
      </c>
      <c r="I100" t="s">
        <v>139</v>
      </c>
      <c r="J100" s="5">
        <v>210.63</v>
      </c>
      <c r="K100" s="17" t="str">
        <f t="shared" si="1"/>
        <v>✅</v>
      </c>
    </row>
    <row r="101" spans="7:11">
      <c r="G101" t="s">
        <v>101</v>
      </c>
      <c r="H101" t="s">
        <v>105</v>
      </c>
      <c r="I101" t="s">
        <v>149</v>
      </c>
      <c r="J101" s="5">
        <v>220.04</v>
      </c>
      <c r="K101" s="17" t="str">
        <f t="shared" si="1"/>
        <v>✅</v>
      </c>
    </row>
    <row r="102" spans="7:11">
      <c r="G102" t="s">
        <v>102</v>
      </c>
      <c r="H102" t="s">
        <v>120</v>
      </c>
      <c r="I102" t="s">
        <v>123</v>
      </c>
      <c r="J102" s="5">
        <v>161.22</v>
      </c>
      <c r="K102" s="17" t="str">
        <f t="shared" si="1"/>
        <v>✅</v>
      </c>
    </row>
  </sheetData>
  <autoFilter ref="G2:K102" xr:uid="{88A00402-458E-4E61-B12C-E448D98026E5}"/>
  <conditionalFormatting sqref="J3:J102">
    <cfRule type="top10" dxfId="12" priority="2" bottom="1" rank="5"/>
    <cfRule type="top10" dxfId="11" priority="1" rank="5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188F-DCCB-4AD6-A12D-DF3E85F8612C}">
  <sheetPr>
    <tabColor theme="9" tint="-0.249977111117893"/>
  </sheetPr>
  <dimension ref="B2:H19"/>
  <sheetViews>
    <sheetView showGridLines="0" zoomScaleNormal="100" workbookViewId="0">
      <selection activeCell="L10" sqref="L10"/>
    </sheetView>
  </sheetViews>
  <sheetFormatPr baseColWidth="10" defaultRowHeight="15"/>
  <cols>
    <col min="1" max="1" width="2.7109375" customWidth="1"/>
    <col min="2" max="2" width="19.7109375" customWidth="1"/>
    <col min="3" max="3" width="14" customWidth="1"/>
  </cols>
  <sheetData>
    <row r="2" spans="2:8">
      <c r="B2" s="4" t="s">
        <v>156</v>
      </c>
    </row>
    <row r="4" spans="2:8">
      <c r="B4" s="1" t="s">
        <v>157</v>
      </c>
      <c r="C4" s="1"/>
      <c r="D4" s="1"/>
      <c r="E4" s="1"/>
      <c r="F4" s="1"/>
      <c r="G4" s="1"/>
      <c r="H4" s="1"/>
    </row>
    <row r="5" spans="2:8">
      <c r="B5" s="1" t="s">
        <v>158</v>
      </c>
      <c r="C5" s="1"/>
      <c r="D5" s="1"/>
      <c r="E5" s="1"/>
      <c r="F5" s="1"/>
      <c r="G5" s="1"/>
      <c r="H5" s="1"/>
    </row>
    <row r="7" spans="2:8">
      <c r="B7" s="1" t="s">
        <v>159</v>
      </c>
      <c r="C7" s="1"/>
      <c r="D7" s="1"/>
      <c r="E7" s="1"/>
      <c r="F7" s="1"/>
      <c r="G7" s="1"/>
      <c r="H7" s="1"/>
    </row>
    <row r="9" spans="2:8" ht="15.75" thickBot="1">
      <c r="B9" s="7" t="s">
        <v>160</v>
      </c>
      <c r="C9" s="7"/>
    </row>
    <row r="10" spans="2:8">
      <c r="B10" t="s">
        <v>161</v>
      </c>
      <c r="C10" s="5">
        <v>0.9</v>
      </c>
    </row>
    <row r="11" spans="2:8">
      <c r="B11" t="s">
        <v>162</v>
      </c>
      <c r="C11" s="5">
        <v>0.35</v>
      </c>
    </row>
    <row r="12" spans="2:8">
      <c r="B12" t="s">
        <v>163</v>
      </c>
      <c r="C12" s="6">
        <v>8500</v>
      </c>
    </row>
    <row r="14" spans="2:8" ht="15.75" thickBot="1">
      <c r="B14" s="8" t="s">
        <v>164</v>
      </c>
      <c r="C14" s="8"/>
    </row>
    <row r="15" spans="2:8">
      <c r="B15" t="s">
        <v>165</v>
      </c>
      <c r="C15" s="11">
        <f>ROUNDUP(30909.0909090909,0)</f>
        <v>30910</v>
      </c>
    </row>
    <row r="16" spans="2:8">
      <c r="B16" t="s">
        <v>166</v>
      </c>
      <c r="C16" s="5">
        <f>C15*C10</f>
        <v>27819</v>
      </c>
    </row>
    <row r="17" spans="2:3">
      <c r="B17" t="s">
        <v>167</v>
      </c>
      <c r="C17" s="5">
        <f>-(C15*C11)</f>
        <v>-10818.5</v>
      </c>
    </row>
    <row r="18" spans="2:3">
      <c r="B18" t="s">
        <v>163</v>
      </c>
      <c r="C18" s="6">
        <f>-C12</f>
        <v>-8500</v>
      </c>
    </row>
    <row r="19" spans="2:3">
      <c r="B19" s="9" t="s">
        <v>168</v>
      </c>
      <c r="C19" s="10">
        <f>SUM(C16:C18)</f>
        <v>8500.5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741C-A292-4F6A-B011-FA4481390997}">
  <sheetPr>
    <tabColor theme="9" tint="-0.249977111117893"/>
  </sheetPr>
  <dimension ref="B2:P63"/>
  <sheetViews>
    <sheetView showGridLines="0" zoomScaleNormal="100" workbookViewId="0">
      <selection activeCell="N3" sqref="N3"/>
    </sheetView>
  </sheetViews>
  <sheetFormatPr baseColWidth="10" defaultRowHeight="15"/>
  <cols>
    <col min="1" max="1" width="2.7109375" customWidth="1"/>
    <col min="2" max="2" width="15.7109375" customWidth="1"/>
    <col min="3" max="3" width="13.7109375" customWidth="1"/>
    <col min="4" max="4" width="9.28515625" bestFit="1" customWidth="1"/>
    <col min="5" max="5" width="2.7109375" customWidth="1"/>
    <col min="6" max="6" width="15.7109375" customWidth="1"/>
    <col min="7" max="7" width="13.7109375" customWidth="1"/>
    <col min="8" max="8" width="9.28515625" customWidth="1"/>
    <col min="9" max="9" width="2.7109375" customWidth="1"/>
    <col min="10" max="10" width="15.28515625" bestFit="1" customWidth="1"/>
    <col min="11" max="11" width="13.42578125" bestFit="1" customWidth="1"/>
    <col min="12" max="12" width="8.140625" bestFit="1" customWidth="1"/>
    <col min="13" max="13" width="2.7109375" customWidth="1"/>
    <col min="14" max="14" width="16.7109375" bestFit="1" customWidth="1"/>
    <col min="15" max="15" width="14.28515625" bestFit="1" customWidth="1"/>
    <col min="16" max="16" width="8" bestFit="1" customWidth="1"/>
  </cols>
  <sheetData>
    <row r="2" spans="2:16">
      <c r="B2" s="4" t="s">
        <v>169</v>
      </c>
    </row>
    <row r="4" spans="2:16">
      <c r="B4" s="1" t="s">
        <v>170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6">
      <c r="J5" s="26" t="s">
        <v>174</v>
      </c>
      <c r="K5" s="26"/>
      <c r="N5" s="26" t="s">
        <v>175</v>
      </c>
      <c r="O5" s="26"/>
    </row>
    <row r="6" spans="2:16" ht="15.75" thickBot="1">
      <c r="B6" s="18" t="s">
        <v>2</v>
      </c>
      <c r="C6" s="18" t="s">
        <v>103</v>
      </c>
      <c r="D6" s="18" t="s">
        <v>151</v>
      </c>
      <c r="F6" s="19" t="s">
        <v>2</v>
      </c>
      <c r="G6" s="19" t="s">
        <v>103</v>
      </c>
      <c r="H6" s="19" t="s">
        <v>151</v>
      </c>
      <c r="J6" s="20" t="s">
        <v>2</v>
      </c>
      <c r="K6" s="21" t="s">
        <v>103</v>
      </c>
      <c r="L6" s="22" t="s">
        <v>151</v>
      </c>
      <c r="N6" s="25" t="s">
        <v>2</v>
      </c>
      <c r="O6" s="25" t="s">
        <v>103</v>
      </c>
      <c r="P6" s="25" t="s">
        <v>151</v>
      </c>
    </row>
    <row r="7" spans="2:16">
      <c r="B7" t="s">
        <v>3</v>
      </c>
      <c r="C7" t="s">
        <v>104</v>
      </c>
      <c r="D7" s="5">
        <v>131.44</v>
      </c>
      <c r="F7" t="s">
        <v>55</v>
      </c>
      <c r="G7" t="s">
        <v>104</v>
      </c>
      <c r="H7" s="5">
        <v>151.41</v>
      </c>
      <c r="J7" t="str" cm="1">
        <f t="array" ref="J7:L18">_xlfn._xlws.FILTER(Tabla1[],ISNUMBER(_xlfn.XMATCH(Tabla1[Empresa],Tabla2[Empresa])))</f>
        <v>Kuaishou Technol</v>
      </c>
      <c r="K7" t="str">
        <v>China</v>
      </c>
      <c r="L7" s="23">
        <v>165.57</v>
      </c>
      <c r="N7" s="24" t="s">
        <v>78</v>
      </c>
      <c r="O7" s="24" t="s">
        <v>112</v>
      </c>
      <c r="P7">
        <v>165.57</v>
      </c>
    </row>
    <row r="8" spans="2:16">
      <c r="B8" t="s">
        <v>32</v>
      </c>
      <c r="C8" t="s">
        <v>109</v>
      </c>
      <c r="D8" s="5">
        <v>179.71</v>
      </c>
      <c r="F8" t="s">
        <v>53</v>
      </c>
      <c r="G8" t="s">
        <v>118</v>
      </c>
      <c r="H8" s="5">
        <v>1836.75</v>
      </c>
      <c r="J8" t="str">
        <v>Novo Nordisk</v>
      </c>
      <c r="K8" t="str">
        <v>Dinamarca</v>
      </c>
      <c r="L8" s="23">
        <v>166.59</v>
      </c>
      <c r="N8" s="24" t="s">
        <v>54</v>
      </c>
      <c r="O8" s="24" t="s">
        <v>119</v>
      </c>
      <c r="P8">
        <v>166.59</v>
      </c>
    </row>
    <row r="9" spans="2:16">
      <c r="B9" t="s">
        <v>13</v>
      </c>
      <c r="C9" t="s">
        <v>109</v>
      </c>
      <c r="D9" s="5">
        <v>144.93</v>
      </c>
      <c r="F9" t="s">
        <v>102</v>
      </c>
      <c r="G9" t="s">
        <v>120</v>
      </c>
      <c r="H9" s="5">
        <v>161.22</v>
      </c>
      <c r="J9" t="str">
        <v>Exxon Mobil Corp</v>
      </c>
      <c r="K9" t="str">
        <v>Estados Unidos</v>
      </c>
      <c r="L9" s="23">
        <v>229.89</v>
      </c>
      <c r="N9" s="24" t="s">
        <v>14</v>
      </c>
      <c r="O9" s="24" t="s">
        <v>105</v>
      </c>
      <c r="P9">
        <v>229.89</v>
      </c>
    </row>
    <row r="10" spans="2:16">
      <c r="B10" t="s">
        <v>47</v>
      </c>
      <c r="C10" t="s">
        <v>112</v>
      </c>
      <c r="D10" s="5">
        <v>171.94</v>
      </c>
      <c r="F10" t="s">
        <v>93</v>
      </c>
      <c r="G10" t="s">
        <v>112</v>
      </c>
      <c r="H10" s="5">
        <v>643.62</v>
      </c>
      <c r="J10" t="str">
        <v>Morgan Stanley</v>
      </c>
      <c r="K10" t="str">
        <v>Estados Unidos</v>
      </c>
      <c r="L10" s="23">
        <v>139.07</v>
      </c>
      <c r="N10" s="24" t="s">
        <v>60</v>
      </c>
      <c r="O10" s="24" t="s">
        <v>105</v>
      </c>
      <c r="P10">
        <v>139.07</v>
      </c>
    </row>
    <row r="11" spans="2:16">
      <c r="B11" t="s">
        <v>33</v>
      </c>
      <c r="C11" t="s">
        <v>112</v>
      </c>
      <c r="D11" s="5">
        <v>134.81</v>
      </c>
      <c r="F11" t="s">
        <v>71</v>
      </c>
      <c r="G11" t="s">
        <v>112</v>
      </c>
      <c r="H11" s="5">
        <v>203.86</v>
      </c>
      <c r="J11" t="str">
        <v>Tesla Inc</v>
      </c>
      <c r="K11" t="str">
        <v>Estados Unidos</v>
      </c>
      <c r="L11" s="23">
        <v>648.38</v>
      </c>
      <c r="N11" s="24" t="s">
        <v>86</v>
      </c>
      <c r="O11" s="24" t="s">
        <v>105</v>
      </c>
      <c r="P11">
        <v>648.38</v>
      </c>
    </row>
    <row r="12" spans="2:16">
      <c r="B12" t="s">
        <v>19</v>
      </c>
      <c r="C12" t="s">
        <v>112</v>
      </c>
      <c r="D12" s="5">
        <v>280.55</v>
      </c>
      <c r="F12" t="s">
        <v>81</v>
      </c>
      <c r="G12" t="s">
        <v>112</v>
      </c>
      <c r="H12" s="5">
        <v>198.28</v>
      </c>
      <c r="J12" t="str">
        <v>L’Oreal</v>
      </c>
      <c r="K12" t="str">
        <v>Francia</v>
      </c>
      <c r="L12" s="23">
        <v>204.05</v>
      </c>
      <c r="N12" s="24" t="s">
        <v>11</v>
      </c>
      <c r="O12" s="24" t="s">
        <v>108</v>
      </c>
      <c r="P12">
        <v>204.05</v>
      </c>
    </row>
    <row r="13" spans="2:16">
      <c r="B13" t="s">
        <v>23</v>
      </c>
      <c r="C13" t="s">
        <v>112</v>
      </c>
      <c r="D13" s="5">
        <v>146.9</v>
      </c>
      <c r="F13" t="s">
        <v>78</v>
      </c>
      <c r="G13" t="s">
        <v>112</v>
      </c>
      <c r="H13" s="5">
        <v>165.57</v>
      </c>
      <c r="J13" t="str">
        <v>China Mobile</v>
      </c>
      <c r="K13" t="str">
        <v>Hong Kong</v>
      </c>
      <c r="L13" s="23">
        <v>141.75</v>
      </c>
      <c r="N13" s="24" t="s">
        <v>25</v>
      </c>
      <c r="O13" s="24" t="s">
        <v>115</v>
      </c>
      <c r="P13">
        <v>141.75</v>
      </c>
    </row>
    <row r="14" spans="2:16">
      <c r="B14" t="s">
        <v>78</v>
      </c>
      <c r="C14" t="s">
        <v>112</v>
      </c>
      <c r="D14" s="5">
        <v>165.57</v>
      </c>
      <c r="F14" t="s">
        <v>100</v>
      </c>
      <c r="G14" t="s">
        <v>112</v>
      </c>
      <c r="H14" s="5">
        <v>210.63</v>
      </c>
      <c r="J14" t="str">
        <v>Tata Consultancy</v>
      </c>
      <c r="K14" t="str">
        <v>India</v>
      </c>
      <c r="L14" s="23">
        <v>145.66</v>
      </c>
      <c r="N14" s="24" t="s">
        <v>70</v>
      </c>
      <c r="O14" s="24" t="s">
        <v>111</v>
      </c>
      <c r="P14">
        <v>145.66</v>
      </c>
    </row>
    <row r="15" spans="2:16">
      <c r="B15" t="s">
        <v>28</v>
      </c>
      <c r="C15" t="s">
        <v>112</v>
      </c>
      <c r="D15" s="5">
        <v>412.33</v>
      </c>
      <c r="F15" t="s">
        <v>67</v>
      </c>
      <c r="G15" t="s">
        <v>112</v>
      </c>
      <c r="H15" s="5">
        <v>234.04</v>
      </c>
      <c r="J15" t="str">
        <v>ASML Holding</v>
      </c>
      <c r="K15" t="str">
        <v>Países Bajos</v>
      </c>
      <c r="L15" s="23">
        <v>234.96</v>
      </c>
      <c r="N15" s="24" t="s">
        <v>64</v>
      </c>
      <c r="O15" s="24" t="s">
        <v>113</v>
      </c>
      <c r="P15">
        <v>234.96</v>
      </c>
    </row>
    <row r="16" spans="2:16">
      <c r="B16" t="s">
        <v>51</v>
      </c>
      <c r="C16" t="s">
        <v>112</v>
      </c>
      <c r="D16" s="5">
        <v>258.10000000000002</v>
      </c>
      <c r="F16" t="s">
        <v>79</v>
      </c>
      <c r="G16" t="s">
        <v>112</v>
      </c>
      <c r="H16" s="5">
        <v>819.47</v>
      </c>
      <c r="J16" t="str">
        <v>Prosus Nv</v>
      </c>
      <c r="K16" t="str">
        <v>Países Bajos</v>
      </c>
      <c r="L16" s="23">
        <v>192.16</v>
      </c>
      <c r="N16" s="24" t="s">
        <v>92</v>
      </c>
      <c r="O16" s="24" t="s">
        <v>113</v>
      </c>
      <c r="P16">
        <v>192.16</v>
      </c>
    </row>
    <row r="17" spans="2:16">
      <c r="B17" t="s">
        <v>31</v>
      </c>
      <c r="C17" t="s">
        <v>116</v>
      </c>
      <c r="D17" s="5">
        <v>439.3</v>
      </c>
      <c r="F17" t="s">
        <v>69</v>
      </c>
      <c r="G17" t="s">
        <v>112</v>
      </c>
      <c r="H17" s="5">
        <v>168.06</v>
      </c>
      <c r="J17" t="str">
        <v>Rio Tinto Plc</v>
      </c>
      <c r="K17" t="str">
        <v>Reino Unido</v>
      </c>
      <c r="L17" s="23">
        <v>143.85</v>
      </c>
      <c r="N17" s="24" t="s">
        <v>8</v>
      </c>
      <c r="O17" s="24" t="s">
        <v>106</v>
      </c>
      <c r="P17">
        <v>143.85</v>
      </c>
    </row>
    <row r="18" spans="2:16">
      <c r="B18" t="s">
        <v>54</v>
      </c>
      <c r="C18" t="s">
        <v>119</v>
      </c>
      <c r="D18" s="5">
        <v>166.59</v>
      </c>
      <c r="F18" t="s">
        <v>54</v>
      </c>
      <c r="G18" t="s">
        <v>119</v>
      </c>
      <c r="H18" s="5">
        <v>166.59</v>
      </c>
      <c r="J18" t="str">
        <v>TSMC</v>
      </c>
      <c r="K18" t="str">
        <v>Taiwán</v>
      </c>
      <c r="L18" s="23">
        <v>563.70000000000005</v>
      </c>
      <c r="N18" s="24" t="s">
        <v>43</v>
      </c>
      <c r="O18" s="24" t="s">
        <v>117</v>
      </c>
      <c r="P18">
        <v>563.70000000000005</v>
      </c>
    </row>
    <row r="19" spans="2:16">
      <c r="B19" t="s">
        <v>46</v>
      </c>
      <c r="C19" t="s">
        <v>105</v>
      </c>
      <c r="D19" s="5">
        <v>190.26</v>
      </c>
      <c r="F19" t="s">
        <v>76</v>
      </c>
      <c r="G19" t="s">
        <v>105</v>
      </c>
      <c r="H19" s="5">
        <v>212.19</v>
      </c>
    </row>
    <row r="20" spans="2:16">
      <c r="B20" t="s">
        <v>39</v>
      </c>
      <c r="C20" t="s">
        <v>105</v>
      </c>
      <c r="D20" s="5">
        <v>2035.72</v>
      </c>
      <c r="F20" t="s">
        <v>101</v>
      </c>
      <c r="G20" t="s">
        <v>105</v>
      </c>
      <c r="H20" s="5">
        <v>220.04</v>
      </c>
    </row>
    <row r="21" spans="2:16">
      <c r="B21" t="s">
        <v>30</v>
      </c>
      <c r="C21" t="s">
        <v>105</v>
      </c>
      <c r="D21" s="5">
        <v>198.9</v>
      </c>
      <c r="F21" t="s">
        <v>99</v>
      </c>
      <c r="G21" t="s">
        <v>105</v>
      </c>
      <c r="H21" s="5">
        <v>1368.28</v>
      </c>
    </row>
    <row r="22" spans="2:16">
      <c r="B22" t="s">
        <v>44</v>
      </c>
      <c r="C22" t="s">
        <v>105</v>
      </c>
      <c r="D22" s="5">
        <v>191.81</v>
      </c>
      <c r="F22" t="s">
        <v>77</v>
      </c>
      <c r="G22" t="s">
        <v>105</v>
      </c>
      <c r="H22" s="5">
        <v>1557.49</v>
      </c>
    </row>
    <row r="23" spans="2:16">
      <c r="B23" t="s">
        <v>10</v>
      </c>
      <c r="C23" t="s">
        <v>105</v>
      </c>
      <c r="D23" s="5">
        <v>138.26</v>
      </c>
      <c r="F23" t="s">
        <v>74</v>
      </c>
      <c r="G23" t="s">
        <v>105</v>
      </c>
      <c r="H23" s="5">
        <v>129.91</v>
      </c>
    </row>
    <row r="24" spans="2:16">
      <c r="B24" t="s">
        <v>36</v>
      </c>
      <c r="C24" t="s">
        <v>105</v>
      </c>
      <c r="D24" s="5">
        <v>192.64</v>
      </c>
      <c r="F24" t="s">
        <v>84</v>
      </c>
      <c r="G24" t="s">
        <v>105</v>
      </c>
      <c r="H24" s="5">
        <v>299.66000000000003</v>
      </c>
    </row>
    <row r="25" spans="2:16">
      <c r="B25" t="s">
        <v>20</v>
      </c>
      <c r="C25" t="s">
        <v>105</v>
      </c>
      <c r="D25" s="5">
        <v>211.11</v>
      </c>
      <c r="F25" t="s">
        <v>97</v>
      </c>
      <c r="G25" t="s">
        <v>105</v>
      </c>
      <c r="H25" s="5">
        <v>566.41</v>
      </c>
    </row>
    <row r="26" spans="2:16">
      <c r="B26" t="s">
        <v>45</v>
      </c>
      <c r="C26" t="s">
        <v>105</v>
      </c>
      <c r="D26" s="5">
        <v>156.44999999999999</v>
      </c>
      <c r="F26" t="s">
        <v>88</v>
      </c>
      <c r="G26" t="s">
        <v>105</v>
      </c>
      <c r="H26" s="5">
        <v>137.41</v>
      </c>
    </row>
    <row r="27" spans="2:16">
      <c r="B27" t="s">
        <v>14</v>
      </c>
      <c r="C27" t="s">
        <v>105</v>
      </c>
      <c r="D27" s="5">
        <v>229.89</v>
      </c>
      <c r="F27" t="s">
        <v>65</v>
      </c>
      <c r="G27" t="s">
        <v>105</v>
      </c>
      <c r="H27" s="5">
        <v>189.43</v>
      </c>
    </row>
    <row r="28" spans="2:16">
      <c r="B28" t="s">
        <v>29</v>
      </c>
      <c r="C28" t="s">
        <v>105</v>
      </c>
      <c r="D28" s="5">
        <v>733.62</v>
      </c>
      <c r="F28" t="s">
        <v>63</v>
      </c>
      <c r="G28" t="s">
        <v>105</v>
      </c>
      <c r="H28" s="5">
        <v>137.51</v>
      </c>
    </row>
    <row r="29" spans="2:16">
      <c r="B29" t="s">
        <v>52</v>
      </c>
      <c r="C29" t="s">
        <v>105</v>
      </c>
      <c r="D29" s="5">
        <v>246.95</v>
      </c>
      <c r="F29" t="s">
        <v>58</v>
      </c>
      <c r="G29" t="s">
        <v>105</v>
      </c>
      <c r="H29" s="5">
        <v>241.49</v>
      </c>
    </row>
    <row r="30" spans="2:16">
      <c r="B30" t="s">
        <v>4</v>
      </c>
      <c r="C30" t="s">
        <v>105</v>
      </c>
      <c r="D30" s="5">
        <v>416.54</v>
      </c>
      <c r="F30" t="s">
        <v>72</v>
      </c>
      <c r="G30" t="s">
        <v>105</v>
      </c>
      <c r="H30" s="5">
        <v>146.62</v>
      </c>
    </row>
    <row r="31" spans="2:16">
      <c r="B31" t="s">
        <v>38</v>
      </c>
      <c r="C31" t="s">
        <v>105</v>
      </c>
      <c r="D31" s="5">
        <v>449.09</v>
      </c>
      <c r="F31" t="s">
        <v>56</v>
      </c>
      <c r="G31" t="s">
        <v>105</v>
      </c>
      <c r="H31" s="5">
        <v>196.37</v>
      </c>
    </row>
    <row r="32" spans="2:16">
      <c r="B32" t="s">
        <v>35</v>
      </c>
      <c r="C32" t="s">
        <v>105</v>
      </c>
      <c r="D32" s="5">
        <v>1752.66</v>
      </c>
      <c r="F32" t="s">
        <v>14</v>
      </c>
      <c r="G32" t="s">
        <v>105</v>
      </c>
      <c r="H32" s="5">
        <v>229.89</v>
      </c>
    </row>
    <row r="33" spans="2:8">
      <c r="B33" t="s">
        <v>60</v>
      </c>
      <c r="C33" t="s">
        <v>105</v>
      </c>
      <c r="D33" s="5">
        <v>139.07</v>
      </c>
      <c r="F33" t="s">
        <v>94</v>
      </c>
      <c r="G33" t="s">
        <v>105</v>
      </c>
      <c r="H33" s="5">
        <v>278.13</v>
      </c>
    </row>
    <row r="34" spans="2:8">
      <c r="B34" t="s">
        <v>42</v>
      </c>
      <c r="C34" t="s">
        <v>105</v>
      </c>
      <c r="D34" s="5">
        <v>144.01</v>
      </c>
      <c r="F34" t="s">
        <v>57</v>
      </c>
      <c r="G34" t="s">
        <v>105</v>
      </c>
      <c r="H34" s="5">
        <v>140.72999999999999</v>
      </c>
    </row>
    <row r="35" spans="2:8">
      <c r="B35" t="s">
        <v>50</v>
      </c>
      <c r="C35" t="s">
        <v>105</v>
      </c>
      <c r="D35" s="5">
        <v>189.92</v>
      </c>
      <c r="F35" t="s">
        <v>89</v>
      </c>
      <c r="G35" t="s">
        <v>105</v>
      </c>
      <c r="H35" s="5">
        <v>351.5</v>
      </c>
    </row>
    <row r="36" spans="2:8">
      <c r="B36" t="s">
        <v>6</v>
      </c>
      <c r="C36" t="s">
        <v>105</v>
      </c>
      <c r="D36" s="5">
        <v>304.33</v>
      </c>
      <c r="F36" t="s">
        <v>66</v>
      </c>
      <c r="G36" t="s">
        <v>105</v>
      </c>
      <c r="H36" s="5">
        <v>153.69</v>
      </c>
    </row>
    <row r="37" spans="2:8">
      <c r="B37" t="s">
        <v>5</v>
      </c>
      <c r="C37" t="s">
        <v>105</v>
      </c>
      <c r="D37" s="5">
        <v>304.19</v>
      </c>
      <c r="F37" t="s">
        <v>87</v>
      </c>
      <c r="G37" t="s">
        <v>105</v>
      </c>
      <c r="H37" s="5">
        <v>183.75</v>
      </c>
    </row>
    <row r="38" spans="2:8">
      <c r="B38" t="s">
        <v>26</v>
      </c>
      <c r="C38" t="s">
        <v>105</v>
      </c>
      <c r="D38" s="5">
        <v>154.71</v>
      </c>
      <c r="F38" t="s">
        <v>60</v>
      </c>
      <c r="G38" t="s">
        <v>105</v>
      </c>
      <c r="H38" s="5">
        <v>139.07</v>
      </c>
    </row>
    <row r="39" spans="2:8">
      <c r="B39" t="s">
        <v>27</v>
      </c>
      <c r="C39" t="s">
        <v>105</v>
      </c>
      <c r="D39" s="5">
        <v>198.69</v>
      </c>
      <c r="F39" t="s">
        <v>59</v>
      </c>
      <c r="G39" t="s">
        <v>105</v>
      </c>
      <c r="H39" s="5">
        <v>238.65</v>
      </c>
    </row>
    <row r="40" spans="2:8">
      <c r="B40" t="s">
        <v>86</v>
      </c>
      <c r="C40" t="s">
        <v>105</v>
      </c>
      <c r="D40" s="5">
        <v>648.38</v>
      </c>
      <c r="F40" t="s">
        <v>98</v>
      </c>
      <c r="G40" t="s">
        <v>105</v>
      </c>
      <c r="H40" s="5">
        <v>212.48</v>
      </c>
    </row>
    <row r="41" spans="2:8">
      <c r="B41" t="s">
        <v>12</v>
      </c>
      <c r="C41" t="s">
        <v>105</v>
      </c>
      <c r="D41" s="5">
        <v>158.53</v>
      </c>
      <c r="F41" t="s">
        <v>73</v>
      </c>
      <c r="G41" t="s">
        <v>105</v>
      </c>
      <c r="H41" s="5">
        <v>339.57</v>
      </c>
    </row>
    <row r="42" spans="2:8">
      <c r="B42" t="s">
        <v>48</v>
      </c>
      <c r="C42" t="s">
        <v>105</v>
      </c>
      <c r="D42" s="5">
        <v>149.1</v>
      </c>
      <c r="F42" t="s">
        <v>80</v>
      </c>
      <c r="G42" t="s">
        <v>105</v>
      </c>
      <c r="H42" s="5">
        <v>178.23</v>
      </c>
    </row>
    <row r="43" spans="2:8">
      <c r="B43" t="s">
        <v>17</v>
      </c>
      <c r="C43" t="s">
        <v>105</v>
      </c>
      <c r="D43" s="5">
        <v>137.96</v>
      </c>
      <c r="F43" t="s">
        <v>82</v>
      </c>
      <c r="G43" t="s">
        <v>105</v>
      </c>
      <c r="H43" s="5">
        <v>186.79</v>
      </c>
    </row>
    <row r="44" spans="2:8">
      <c r="B44" t="s">
        <v>41</v>
      </c>
      <c r="C44" t="s">
        <v>105</v>
      </c>
      <c r="D44" s="5">
        <v>136.84</v>
      </c>
      <c r="F44" t="s">
        <v>61</v>
      </c>
      <c r="G44" t="s">
        <v>105</v>
      </c>
      <c r="H44" s="5">
        <v>130.86000000000001</v>
      </c>
    </row>
    <row r="45" spans="2:8">
      <c r="B45" t="s">
        <v>37</v>
      </c>
      <c r="C45" t="s">
        <v>105</v>
      </c>
      <c r="D45" s="5">
        <v>315.22000000000003</v>
      </c>
      <c r="F45" t="s">
        <v>86</v>
      </c>
      <c r="G45" t="s">
        <v>105</v>
      </c>
      <c r="H45" s="5">
        <v>648.38</v>
      </c>
    </row>
    <row r="46" spans="2:8">
      <c r="B46" t="s">
        <v>34</v>
      </c>
      <c r="C46" t="s">
        <v>105</v>
      </c>
      <c r="D46" s="5">
        <v>469.27</v>
      </c>
      <c r="F46" t="s">
        <v>95</v>
      </c>
      <c r="G46" t="s">
        <v>105</v>
      </c>
      <c r="H46" s="5">
        <v>177.24</v>
      </c>
    </row>
    <row r="47" spans="2:8">
      <c r="B47" t="s">
        <v>24</v>
      </c>
      <c r="C47" t="s">
        <v>105</v>
      </c>
      <c r="D47" s="5">
        <v>149.53</v>
      </c>
      <c r="F47" t="s">
        <v>90</v>
      </c>
      <c r="G47" t="s">
        <v>105</v>
      </c>
      <c r="H47" s="5">
        <v>228.84</v>
      </c>
    </row>
    <row r="48" spans="2:8">
      <c r="B48" t="s">
        <v>11</v>
      </c>
      <c r="C48" t="s">
        <v>108</v>
      </c>
      <c r="D48" s="5">
        <v>204.05</v>
      </c>
      <c r="F48" t="s">
        <v>91</v>
      </c>
      <c r="G48" t="s">
        <v>105</v>
      </c>
      <c r="H48" s="5">
        <v>367.58</v>
      </c>
    </row>
    <row r="49" spans="2:8">
      <c r="B49" t="s">
        <v>18</v>
      </c>
      <c r="C49" t="s">
        <v>108</v>
      </c>
      <c r="D49" s="5">
        <v>318.95</v>
      </c>
      <c r="F49" t="s">
        <v>85</v>
      </c>
      <c r="G49" t="s">
        <v>105</v>
      </c>
      <c r="H49" s="5">
        <v>343.16</v>
      </c>
    </row>
    <row r="50" spans="2:8">
      <c r="B50" t="s">
        <v>25</v>
      </c>
      <c r="C50" t="s">
        <v>115</v>
      </c>
      <c r="D50" s="5">
        <v>141.75</v>
      </c>
      <c r="F50" t="s">
        <v>11</v>
      </c>
      <c r="G50" t="s">
        <v>108</v>
      </c>
      <c r="H50" s="5">
        <v>204.05</v>
      </c>
    </row>
    <row r="51" spans="2:8">
      <c r="B51" t="s">
        <v>16</v>
      </c>
      <c r="C51" t="s">
        <v>111</v>
      </c>
      <c r="D51" s="5">
        <v>186.86</v>
      </c>
      <c r="F51" t="s">
        <v>83</v>
      </c>
      <c r="G51" t="s">
        <v>115</v>
      </c>
      <c r="H51" s="5">
        <v>151.33000000000001</v>
      </c>
    </row>
    <row r="52" spans="2:8">
      <c r="B52" t="s">
        <v>70</v>
      </c>
      <c r="C52" t="s">
        <v>111</v>
      </c>
      <c r="D52" s="5">
        <v>145.66</v>
      </c>
      <c r="F52" t="s">
        <v>25</v>
      </c>
      <c r="G52" t="s">
        <v>115</v>
      </c>
      <c r="H52" s="5">
        <v>141.75</v>
      </c>
    </row>
    <row r="53" spans="2:8">
      <c r="B53" t="s">
        <v>49</v>
      </c>
      <c r="C53" t="s">
        <v>107</v>
      </c>
      <c r="D53" s="5">
        <v>166.12</v>
      </c>
      <c r="F53" t="s">
        <v>70</v>
      </c>
      <c r="G53" t="s">
        <v>111</v>
      </c>
      <c r="H53" s="5">
        <v>145.66</v>
      </c>
    </row>
    <row r="54" spans="2:8">
      <c r="B54" t="s">
        <v>9</v>
      </c>
      <c r="C54" t="s">
        <v>107</v>
      </c>
      <c r="D54" s="5">
        <v>157.61000000000001</v>
      </c>
      <c r="F54" t="s">
        <v>96</v>
      </c>
      <c r="G54" t="s">
        <v>114</v>
      </c>
      <c r="H54" s="5">
        <v>131.61000000000001</v>
      </c>
    </row>
    <row r="55" spans="2:8">
      <c r="B55" t="s">
        <v>22</v>
      </c>
      <c r="C55" t="s">
        <v>114</v>
      </c>
      <c r="D55" s="5">
        <v>194.08</v>
      </c>
      <c r="F55" t="s">
        <v>68</v>
      </c>
      <c r="G55" t="s">
        <v>114</v>
      </c>
      <c r="H55" s="5">
        <v>241.1</v>
      </c>
    </row>
    <row r="56" spans="2:8">
      <c r="B56" t="s">
        <v>64</v>
      </c>
      <c r="C56" t="s">
        <v>113</v>
      </c>
      <c r="D56" s="5">
        <v>234.96</v>
      </c>
      <c r="F56" t="s">
        <v>64</v>
      </c>
      <c r="G56" t="s">
        <v>113</v>
      </c>
      <c r="H56" s="5">
        <v>234.96</v>
      </c>
    </row>
    <row r="57" spans="2:8">
      <c r="B57" t="s">
        <v>21</v>
      </c>
      <c r="C57" t="s">
        <v>113</v>
      </c>
      <c r="D57" s="5">
        <v>154.15</v>
      </c>
      <c r="F57" t="s">
        <v>92</v>
      </c>
      <c r="G57" t="s">
        <v>113</v>
      </c>
      <c r="H57" s="5">
        <v>192.16</v>
      </c>
    </row>
    <row r="58" spans="2:8">
      <c r="B58" t="s">
        <v>92</v>
      </c>
      <c r="C58" t="s">
        <v>113</v>
      </c>
      <c r="D58" s="5">
        <v>192.16</v>
      </c>
      <c r="F58" t="s">
        <v>8</v>
      </c>
      <c r="G58" t="s">
        <v>106</v>
      </c>
      <c r="H58" s="5">
        <v>143.85</v>
      </c>
    </row>
    <row r="59" spans="2:8">
      <c r="B59" t="s">
        <v>40</v>
      </c>
      <c r="C59" t="s">
        <v>106</v>
      </c>
      <c r="D59" s="5">
        <v>127.73</v>
      </c>
      <c r="F59" t="s">
        <v>75</v>
      </c>
      <c r="G59" t="s">
        <v>110</v>
      </c>
      <c r="H59" s="5">
        <v>298.99</v>
      </c>
    </row>
    <row r="60" spans="2:8">
      <c r="B60" t="s">
        <v>8</v>
      </c>
      <c r="C60" t="s">
        <v>106</v>
      </c>
      <c r="D60" s="5">
        <v>143.85</v>
      </c>
      <c r="F60" t="s">
        <v>62</v>
      </c>
      <c r="G60" t="s">
        <v>110</v>
      </c>
      <c r="H60" s="5">
        <v>281.77</v>
      </c>
    </row>
    <row r="61" spans="2:8">
      <c r="B61" t="s">
        <v>7</v>
      </c>
      <c r="C61" t="s">
        <v>106</v>
      </c>
      <c r="D61" s="5">
        <v>136.69</v>
      </c>
      <c r="F61" t="s">
        <v>43</v>
      </c>
      <c r="G61" t="s">
        <v>117</v>
      </c>
      <c r="H61" s="5">
        <v>563.70000000000005</v>
      </c>
    </row>
    <row r="62" spans="2:8">
      <c r="B62" t="s">
        <v>15</v>
      </c>
      <c r="C62" t="s">
        <v>110</v>
      </c>
      <c r="D62" s="5">
        <v>210.73</v>
      </c>
    </row>
    <row r="63" spans="2:8">
      <c r="B63" t="s">
        <v>43</v>
      </c>
      <c r="C63" t="s">
        <v>117</v>
      </c>
      <c r="D63" s="5">
        <v>563.70000000000005</v>
      </c>
    </row>
  </sheetData>
  <sortState xmlns:xlrd2="http://schemas.microsoft.com/office/spreadsheetml/2017/richdata2" ref="F7:H61">
    <sortCondition ref="G6:G61"/>
  </sortState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3551-5226-4593-952D-27FFC40E76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Prueba</vt:lpstr>
      <vt:lpstr>Básico</vt:lpstr>
      <vt:lpstr>Intermedio</vt:lpstr>
      <vt:lpstr>Avanzado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Rojas Moncada</dc:creator>
  <cp:lastModifiedBy>Administrador</cp:lastModifiedBy>
  <dcterms:created xsi:type="dcterms:W3CDTF">2023-05-18T12:37:43Z</dcterms:created>
  <dcterms:modified xsi:type="dcterms:W3CDTF">2023-06-18T21:46:50Z</dcterms:modified>
</cp:coreProperties>
</file>